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K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31" i="12" l="1"/>
  <c r="X27" i="7"/>
  <c r="Y25" i="12"/>
  <c r="Y21" i="12"/>
  <c r="Y17" i="7"/>
  <c r="Y15" i="7"/>
  <c r="X15" i="7"/>
  <c r="Y32" i="12"/>
  <c r="Y31" i="12"/>
  <c r="Y30" i="12"/>
  <c r="Y27" i="8"/>
  <c r="X25" i="12"/>
  <c r="X22" i="12"/>
  <c r="X21" i="12"/>
  <c r="X20" i="12"/>
  <c r="X17" i="8"/>
  <c r="Y15" i="8"/>
  <c r="X15" i="8"/>
  <c r="Y14" i="10"/>
  <c r="X13" i="12"/>
  <c r="Y12" i="12"/>
  <c r="Y11" i="12"/>
  <c r="X9" i="12"/>
  <c r="Y7" i="12"/>
  <c r="Y6" i="10"/>
  <c r="X4" i="8"/>
  <c r="Y32" i="13"/>
  <c r="X27" i="9"/>
  <c r="X26" i="10"/>
  <c r="X25" i="13"/>
  <c r="X24" i="10"/>
  <c r="X23" i="13"/>
  <c r="X22" i="10"/>
  <c r="X21" i="13"/>
  <c r="X20" i="10"/>
  <c r="X19" i="13"/>
  <c r="Y17" i="9"/>
  <c r="Y15" i="9"/>
  <c r="X15" i="9"/>
  <c r="X14" i="10"/>
  <c r="X13" i="13"/>
  <c r="X12" i="13"/>
  <c r="X11" i="13"/>
  <c r="X10" i="10"/>
  <c r="X9" i="13"/>
  <c r="X8" i="10"/>
  <c r="X7" i="13"/>
  <c r="X5" i="10"/>
  <c r="X32" i="10"/>
  <c r="Y30" i="10"/>
  <c r="X30" i="10"/>
  <c r="X29" i="10"/>
  <c r="X28" i="10"/>
  <c r="Y26" i="10"/>
  <c r="X25" i="10"/>
  <c r="Y22" i="10"/>
  <c r="Y19" i="10"/>
  <c r="Y18" i="10"/>
  <c r="X18" i="10"/>
  <c r="X16" i="10"/>
  <c r="X12" i="10"/>
  <c r="Y10" i="10"/>
  <c r="X9" i="10"/>
  <c r="Y7" i="10"/>
  <c r="X6" i="10"/>
  <c r="Y31" i="14"/>
  <c r="Y31" i="17" s="1"/>
  <c r="Y30" i="14"/>
  <c r="Y27" i="11"/>
  <c r="Y22" i="14"/>
  <c r="Y22" i="17" s="1"/>
  <c r="Y15" i="11"/>
  <c r="X15" i="11"/>
  <c r="Y10" i="14"/>
  <c r="Y10" i="17" s="1"/>
  <c r="Y9" i="14"/>
  <c r="Y9" i="17" s="1"/>
  <c r="Y8" i="14"/>
  <c r="Y6" i="14"/>
  <c r="X4" i="11"/>
  <c r="X32" i="12"/>
  <c r="X30" i="12"/>
  <c r="Y28" i="12"/>
  <c r="X28" i="12"/>
  <c r="X26" i="12"/>
  <c r="Y24" i="12"/>
  <c r="X24" i="12"/>
  <c r="Y20" i="12"/>
  <c r="X18" i="12"/>
  <c r="X12" i="12"/>
  <c r="X10" i="12"/>
  <c r="Y8" i="12"/>
  <c r="X8" i="12"/>
  <c r="X6" i="12"/>
  <c r="X32" i="13"/>
  <c r="Y31" i="13"/>
  <c r="Y30" i="13"/>
  <c r="X30" i="13"/>
  <c r="X29" i="13"/>
  <c r="X28" i="13"/>
  <c r="Y26" i="13"/>
  <c r="X26" i="13"/>
  <c r="Y23" i="13"/>
  <c r="Y22" i="13"/>
  <c r="X22" i="13"/>
  <c r="Y19" i="13"/>
  <c r="Y18" i="13"/>
  <c r="X18" i="13"/>
  <c r="Y11" i="13"/>
  <c r="Y10" i="13"/>
  <c r="X10" i="13"/>
  <c r="Y7" i="13"/>
  <c r="Y6" i="13"/>
  <c r="X6" i="13"/>
  <c r="Y32" i="14"/>
  <c r="Y32" i="17" s="1"/>
  <c r="X32" i="14"/>
  <c r="X32" i="17" s="1"/>
  <c r="X31" i="14"/>
  <c r="X31" i="17" s="1"/>
  <c r="X30" i="14"/>
  <c r="X29" i="14"/>
  <c r="Y28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X24" i="14"/>
  <c r="X24" i="17" s="1"/>
  <c r="Y23" i="14"/>
  <c r="Y23" i="17" s="1"/>
  <c r="X23" i="14"/>
  <c r="X23" i="17" s="1"/>
  <c r="X22" i="14"/>
  <c r="X22" i="17" s="1"/>
  <c r="X21" i="14"/>
  <c r="Y20" i="14"/>
  <c r="X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X8" i="14"/>
  <c r="Y7" i="14"/>
  <c r="X6" i="14"/>
  <c r="X5" i="14"/>
  <c r="X27" i="18"/>
  <c r="Y23" i="24"/>
  <c r="Y17" i="18"/>
  <c r="X17" i="18"/>
  <c r="Y15" i="18"/>
  <c r="X15" i="18"/>
  <c r="Y13" i="23"/>
  <c r="Y12" i="23"/>
  <c r="X14" i="18"/>
  <c r="X14" i="23" s="1"/>
  <c r="Y14" i="18"/>
  <c r="Y14" i="24" s="1"/>
  <c r="X4" i="18"/>
  <c r="X3" i="18" s="1"/>
  <c r="X32" i="23"/>
  <c r="Y31" i="21"/>
  <c r="Y30" i="21"/>
  <c r="X30" i="23"/>
  <c r="Y29" i="23"/>
  <c r="Y28" i="23"/>
  <c r="X27" i="19"/>
  <c r="X27" i="23" s="1"/>
  <c r="Y26" i="23"/>
  <c r="X26" i="23"/>
  <c r="Y25" i="23"/>
  <c r="Y24" i="23"/>
  <c r="X24" i="23"/>
  <c r="Y22" i="23"/>
  <c r="X22" i="23"/>
  <c r="X20" i="23"/>
  <c r="Y19" i="23"/>
  <c r="Y15" i="19"/>
  <c r="X15" i="19"/>
  <c r="X13" i="21"/>
  <c r="X12" i="23"/>
  <c r="X11" i="21"/>
  <c r="X10" i="23"/>
  <c r="X9" i="23"/>
  <c r="X8" i="23"/>
  <c r="X7" i="21"/>
  <c r="X5" i="21"/>
  <c r="X31" i="21"/>
  <c r="X30" i="24"/>
  <c r="X29" i="24"/>
  <c r="X26" i="24"/>
  <c r="X25" i="21"/>
  <c r="X23" i="21"/>
  <c r="X22" i="24"/>
  <c r="X21" i="21"/>
  <c r="X19" i="21"/>
  <c r="Y17" i="20"/>
  <c r="X14" i="24"/>
  <c r="Y13" i="21"/>
  <c r="Y11" i="24"/>
  <c r="Y10" i="24"/>
  <c r="X10" i="24"/>
  <c r="Y9" i="21"/>
  <c r="X6" i="24"/>
  <c r="Y5" i="21"/>
  <c r="X4" i="20"/>
  <c r="X30" i="21"/>
  <c r="X26" i="21"/>
  <c r="Y23" i="21"/>
  <c r="Y19" i="21"/>
  <c r="Y14" i="21"/>
  <c r="Y11" i="21"/>
  <c r="Y10" i="21"/>
  <c r="Y7" i="21"/>
  <c r="Y6" i="21"/>
  <c r="Y31" i="25"/>
  <c r="Y31" i="28" s="1"/>
  <c r="X31" i="25"/>
  <c r="X31" i="28" s="1"/>
  <c r="Y27" i="22"/>
  <c r="X27" i="22"/>
  <c r="X24" i="25"/>
  <c r="X24" i="28" s="1"/>
  <c r="X23" i="25"/>
  <c r="X23" i="28" s="1"/>
  <c r="Y22" i="25"/>
  <c r="Y22" i="28" s="1"/>
  <c r="Y21" i="25"/>
  <c r="X21" i="25"/>
  <c r="X19" i="25"/>
  <c r="Y18" i="25"/>
  <c r="X18" i="25"/>
  <c r="Y15" i="22"/>
  <c r="X15" i="22"/>
  <c r="Y10" i="25"/>
  <c r="Y10" i="28" s="1"/>
  <c r="Y9" i="25"/>
  <c r="Y9" i="28" s="1"/>
  <c r="Y7" i="25"/>
  <c r="Y6" i="25"/>
  <c r="Y32" i="23"/>
  <c r="Y31" i="23"/>
  <c r="X31" i="23"/>
  <c r="X29" i="23"/>
  <c r="X25" i="23"/>
  <c r="Y23" i="23"/>
  <c r="X23" i="23"/>
  <c r="Y21" i="23"/>
  <c r="X21" i="23"/>
  <c r="Y20" i="23"/>
  <c r="X19" i="23"/>
  <c r="X13" i="23"/>
  <c r="Y11" i="23"/>
  <c r="Y9" i="23"/>
  <c r="Y8" i="23"/>
  <c r="Y7" i="23"/>
  <c r="X7" i="23"/>
  <c r="X5" i="23"/>
  <c r="Y31" i="24"/>
  <c r="X31" i="24"/>
  <c r="Y30" i="24"/>
  <c r="Y29" i="24"/>
  <c r="Y26" i="24"/>
  <c r="Y25" i="24"/>
  <c r="X25" i="24"/>
  <c r="X23" i="24"/>
  <c r="Y22" i="24"/>
  <c r="Y21" i="24"/>
  <c r="Y19" i="24"/>
  <c r="Y18" i="24"/>
  <c r="X13" i="24"/>
  <c r="X11" i="24"/>
  <c r="Y9" i="24"/>
  <c r="X9" i="24"/>
  <c r="Y7" i="24"/>
  <c r="X7" i="24"/>
  <c r="Y6" i="24"/>
  <c r="X5" i="24"/>
  <c r="Y32" i="25"/>
  <c r="Y32" i="28" s="1"/>
  <c r="X32" i="25"/>
  <c r="X32" i="28" s="1"/>
  <c r="Y30" i="25"/>
  <c r="X30" i="25"/>
  <c r="Y29" i="25"/>
  <c r="X29" i="25"/>
  <c r="Y26" i="25"/>
  <c r="Y26" i="28" s="1"/>
  <c r="X26" i="25"/>
  <c r="X26" i="28" s="1"/>
  <c r="Y25" i="25"/>
  <c r="Y25" i="28" s="1"/>
  <c r="X25" i="25"/>
  <c r="X25" i="28" s="1"/>
  <c r="Y24" i="25"/>
  <c r="Y24" i="28" s="1"/>
  <c r="Y23" i="25"/>
  <c r="Y23" i="28" s="1"/>
  <c r="X22" i="25"/>
  <c r="X22" i="28" s="1"/>
  <c r="Y19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X7" i="25"/>
  <c r="X6" i="25"/>
  <c r="X24" i="29"/>
  <c r="X11" i="29" s="1"/>
  <c r="X23" i="29"/>
  <c r="X20" i="29"/>
  <c r="X7" i="29" s="1"/>
  <c r="Y19" i="29"/>
  <c r="X19" i="29"/>
  <c r="X6" i="29" s="1"/>
  <c r="X18" i="29"/>
  <c r="Y27" i="29"/>
  <c r="Y14" i="29" s="1"/>
  <c r="X27" i="29"/>
  <c r="X14" i="29" s="1"/>
  <c r="Y26" i="29"/>
  <c r="Y13" i="29" s="1"/>
  <c r="X26" i="29"/>
  <c r="Y23" i="29"/>
  <c r="Y10" i="29" s="1"/>
  <c r="Y21" i="29"/>
  <c r="Y8" i="29" s="1"/>
  <c r="X21" i="29"/>
  <c r="X8" i="29" s="1"/>
  <c r="Y18" i="29"/>
  <c r="Y5" i="29" s="1"/>
  <c r="Y5" i="30"/>
  <c r="Y3" i="30" s="1"/>
  <c r="X5" i="30"/>
  <c r="X3" i="30" s="1"/>
  <c r="Y5" i="31"/>
  <c r="Y3" i="31" s="1"/>
  <c r="X5" i="32"/>
  <c r="X3" i="32" s="1"/>
  <c r="X5" i="33"/>
  <c r="X3" i="33" s="1"/>
  <c r="Y5" i="33"/>
  <c r="Y3" i="33" s="1"/>
  <c r="Y5" i="34"/>
  <c r="Y3" i="34" s="1"/>
  <c r="X5" i="34"/>
  <c r="X3" i="34" s="1"/>
  <c r="Y5" i="35"/>
  <c r="Y3" i="35" s="1"/>
  <c r="Y5" i="36"/>
  <c r="Y3" i="36" s="1"/>
  <c r="X5" i="37"/>
  <c r="Y171" i="42"/>
  <c r="Y154" i="42"/>
  <c r="Y153" i="42"/>
  <c r="Y136" i="42"/>
  <c r="Y135" i="42"/>
  <c r="Y117" i="42"/>
  <c r="Y116" i="42"/>
  <c r="Y97" i="42"/>
  <c r="Y92" i="42"/>
  <c r="Y89" i="42"/>
  <c r="Y73" i="42"/>
  <c r="Y70" i="42"/>
  <c r="Y54" i="42"/>
  <c r="Y51" i="42"/>
  <c r="Y35" i="42"/>
  <c r="Y32" i="42"/>
  <c r="Y16" i="42"/>
  <c r="Y15" i="42"/>
  <c r="Y10" i="42"/>
  <c r="X172" i="42"/>
  <c r="Y168" i="42"/>
  <c r="Y167" i="42"/>
  <c r="X154" i="42"/>
  <c r="Y150" i="42"/>
  <c r="Y149" i="42"/>
  <c r="X136" i="42"/>
  <c r="Y132" i="42"/>
  <c r="Y131" i="42"/>
  <c r="X117" i="42"/>
  <c r="Y112" i="42"/>
  <c r="Y93" i="42"/>
  <c r="X92" i="42"/>
  <c r="Y88" i="42"/>
  <c r="Y74" i="42"/>
  <c r="X73" i="42"/>
  <c r="Y69" i="42"/>
  <c r="Y55" i="42"/>
  <c r="X54" i="42"/>
  <c r="Y50" i="42"/>
  <c r="Y36" i="42"/>
  <c r="X35" i="42"/>
  <c r="X16" i="42"/>
  <c r="Y12" i="42"/>
  <c r="Y11" i="42"/>
  <c r="X10" i="42"/>
  <c r="Y170" i="42"/>
  <c r="X170" i="42"/>
  <c r="Y169" i="42"/>
  <c r="X169" i="42"/>
  <c r="X168" i="42"/>
  <c r="X167" i="42"/>
  <c r="Y152" i="42"/>
  <c r="X152" i="42"/>
  <c r="Y151" i="42"/>
  <c r="X151" i="42"/>
  <c r="X150" i="42"/>
  <c r="X149" i="42"/>
  <c r="Y134" i="42"/>
  <c r="X134" i="42"/>
  <c r="Y133" i="42"/>
  <c r="X133" i="42"/>
  <c r="X132" i="42"/>
  <c r="X131" i="42"/>
  <c r="Y115" i="42"/>
  <c r="X115" i="42"/>
  <c r="Y114" i="42"/>
  <c r="X114" i="42"/>
  <c r="Y113" i="42"/>
  <c r="X113" i="42"/>
  <c r="X112" i="42"/>
  <c r="Y96" i="42"/>
  <c r="X96" i="42"/>
  <c r="Y95" i="42"/>
  <c r="X95" i="42"/>
  <c r="Y94" i="42"/>
  <c r="X94" i="42"/>
  <c r="X93" i="42"/>
  <c r="Y91" i="42"/>
  <c r="X91" i="42"/>
  <c r="Y90" i="42"/>
  <c r="X90" i="42"/>
  <c r="X88" i="42"/>
  <c r="X74" i="42"/>
  <c r="Y72" i="42"/>
  <c r="X72" i="42"/>
  <c r="Y71" i="42"/>
  <c r="X71" i="42"/>
  <c r="X69" i="42"/>
  <c r="X55" i="42"/>
  <c r="Y53" i="42"/>
  <c r="X53" i="42"/>
  <c r="Y52" i="42"/>
  <c r="X52" i="42"/>
  <c r="X50" i="42"/>
  <c r="X36" i="42"/>
  <c r="Y34" i="42"/>
  <c r="X34" i="42"/>
  <c r="Y33" i="42"/>
  <c r="X33" i="42"/>
  <c r="X32" i="42"/>
  <c r="Y31" i="42"/>
  <c r="X31" i="42"/>
  <c r="Y14" i="42"/>
  <c r="X14" i="42"/>
  <c r="Y13" i="42"/>
  <c r="X13" i="42"/>
  <c r="X12" i="42"/>
  <c r="X11" i="42"/>
  <c r="Y164" i="44"/>
  <c r="X164" i="44"/>
  <c r="X162" i="44"/>
  <c r="X146" i="44"/>
  <c r="Y146" i="44"/>
  <c r="Y144" i="44"/>
  <c r="Y134" i="46"/>
  <c r="Y130" i="46"/>
  <c r="Y128" i="44"/>
  <c r="X128" i="44"/>
  <c r="X125" i="44"/>
  <c r="Y125" i="44"/>
  <c r="X112" i="46"/>
  <c r="Y109" i="44"/>
  <c r="X109" i="44"/>
  <c r="Y106" i="44"/>
  <c r="Y85" i="44"/>
  <c r="X85" i="44"/>
  <c r="X66" i="44"/>
  <c r="Y66" i="44"/>
  <c r="Y63" i="44"/>
  <c r="Y54" i="46"/>
  <c r="Y50" i="46"/>
  <c r="X47" i="44"/>
  <c r="Y47" i="44"/>
  <c r="X46" i="46"/>
  <c r="Y44" i="44"/>
  <c r="Y28" i="44"/>
  <c r="X28" i="44"/>
  <c r="Y25" i="44"/>
  <c r="X19" i="46"/>
  <c r="Y12" i="46"/>
  <c r="X11" i="46"/>
  <c r="Y8" i="48"/>
  <c r="Y7" i="48" s="1"/>
  <c r="X7" i="44"/>
  <c r="Y4" i="44"/>
  <c r="X177" i="46"/>
  <c r="Y174" i="46"/>
  <c r="X173" i="46"/>
  <c r="Y170" i="46"/>
  <c r="X169" i="46"/>
  <c r="Y166" i="46"/>
  <c r="Y164" i="45"/>
  <c r="X162" i="45"/>
  <c r="Y162" i="45"/>
  <c r="Y159" i="46"/>
  <c r="X159" i="46"/>
  <c r="Y157" i="46"/>
  <c r="X156" i="46"/>
  <c r="Y155" i="46"/>
  <c r="X155" i="46"/>
  <c r="Y153" i="46"/>
  <c r="Y152" i="46"/>
  <c r="X152" i="46"/>
  <c r="Y151" i="46"/>
  <c r="X151" i="46"/>
  <c r="Y149" i="46"/>
  <c r="X148" i="46"/>
  <c r="Y146" i="45"/>
  <c r="X146" i="45"/>
  <c r="X146" i="46" s="1"/>
  <c r="X144" i="45"/>
  <c r="X141" i="46"/>
  <c r="Y140" i="46"/>
  <c r="X139" i="46"/>
  <c r="X138" i="46"/>
  <c r="X137" i="46"/>
  <c r="Y136" i="46"/>
  <c r="X135" i="46"/>
  <c r="X133" i="46"/>
  <c r="Y132" i="46"/>
  <c r="X131" i="46"/>
  <c r="X128" i="45"/>
  <c r="Y128" i="45"/>
  <c r="Y125" i="45"/>
  <c r="X122" i="46"/>
  <c r="Y119" i="46"/>
  <c r="Y118" i="46"/>
  <c r="X118" i="46"/>
  <c r="Y116" i="46"/>
  <c r="Y114" i="46"/>
  <c r="X114" i="46"/>
  <c r="Y109" i="45"/>
  <c r="Y109" i="46" s="1"/>
  <c r="X109" i="45"/>
  <c r="X109" i="46" s="1"/>
  <c r="Y108" i="46"/>
  <c r="X106" i="45"/>
  <c r="Y103" i="46"/>
  <c r="X103" i="46"/>
  <c r="X102" i="46"/>
  <c r="Y101" i="46"/>
  <c r="X100" i="46"/>
  <c r="Y99" i="46"/>
  <c r="X99" i="46"/>
  <c r="X98" i="46"/>
  <c r="Y97" i="46"/>
  <c r="X96" i="46"/>
  <c r="Y95" i="46"/>
  <c r="X95" i="46"/>
  <c r="X94" i="46"/>
  <c r="Y93" i="46"/>
  <c r="X92" i="46"/>
  <c r="Y91" i="46"/>
  <c r="X91" i="46"/>
  <c r="X90" i="46"/>
  <c r="Y89" i="46"/>
  <c r="X88" i="46"/>
  <c r="Y87" i="46"/>
  <c r="X87" i="46"/>
  <c r="Y85" i="45"/>
  <c r="X86" i="46"/>
  <c r="X85" i="45"/>
  <c r="X84" i="46"/>
  <c r="X82" i="45"/>
  <c r="Y82" i="45"/>
  <c r="X79" i="46"/>
  <c r="Y78" i="46"/>
  <c r="Y77" i="46"/>
  <c r="Y73" i="46"/>
  <c r="Y72" i="46"/>
  <c r="X72" i="46"/>
  <c r="Y70" i="46"/>
  <c r="Y69" i="46"/>
  <c r="X68" i="46"/>
  <c r="X66" i="45"/>
  <c r="Y66" i="45"/>
  <c r="Y66" i="46" s="1"/>
  <c r="Y64" i="46"/>
  <c r="X63" i="45"/>
  <c r="Y60" i="46"/>
  <c r="X60" i="46"/>
  <c r="Y59" i="46"/>
  <c r="Y57" i="46"/>
  <c r="X57" i="46"/>
  <c r="Y56" i="46"/>
  <c r="Y55" i="46"/>
  <c r="X53" i="46"/>
  <c r="Y52" i="46"/>
  <c r="Y47" i="45"/>
  <c r="Y47" i="46" s="1"/>
  <c r="X48" i="46"/>
  <c r="X47" i="45"/>
  <c r="X47" i="46" s="1"/>
  <c r="X44" i="45"/>
  <c r="Y44" i="45"/>
  <c r="X41" i="46"/>
  <c r="Y38" i="46"/>
  <c r="Y37" i="46"/>
  <c r="X36" i="46"/>
  <c r="Y34" i="46"/>
  <c r="Y33" i="46"/>
  <c r="X33" i="46"/>
  <c r="Y28" i="45"/>
  <c r="Y28" i="46" s="1"/>
  <c r="X28" i="45"/>
  <c r="X28" i="46" s="1"/>
  <c r="Y27" i="46"/>
  <c r="Y26" i="46"/>
  <c r="X20" i="46"/>
  <c r="Y19" i="46"/>
  <c r="Y18" i="46"/>
  <c r="X16" i="46"/>
  <c r="Y15" i="46"/>
  <c r="Y14" i="46"/>
  <c r="Y8" i="46"/>
  <c r="X7" i="45"/>
  <c r="Y7" i="45"/>
  <c r="X6" i="46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58" i="46"/>
  <c r="Y156" i="46"/>
  <c r="X154" i="46"/>
  <c r="X150" i="46"/>
  <c r="Y148" i="46"/>
  <c r="X140" i="46"/>
  <c r="Y139" i="46"/>
  <c r="Y138" i="46"/>
  <c r="Y135" i="46"/>
  <c r="X134" i="46"/>
  <c r="X132" i="46"/>
  <c r="Y131" i="46"/>
  <c r="X130" i="46"/>
  <c r="Y129" i="46"/>
  <c r="Y127" i="46"/>
  <c r="X126" i="46"/>
  <c r="Y122" i="46"/>
  <c r="Y121" i="46"/>
  <c r="X121" i="46"/>
  <c r="X120" i="46"/>
  <c r="X119" i="46"/>
  <c r="Y117" i="46"/>
  <c r="X117" i="46"/>
  <c r="X116" i="46"/>
  <c r="Y115" i="46"/>
  <c r="Y113" i="46"/>
  <c r="X113" i="46"/>
  <c r="Y112" i="46"/>
  <c r="Y111" i="46"/>
  <c r="Y110" i="46"/>
  <c r="X108" i="46"/>
  <c r="Y107" i="46"/>
  <c r="Y102" i="46"/>
  <c r="X101" i="46"/>
  <c r="Y100" i="46"/>
  <c r="Y98" i="46"/>
  <c r="X97" i="46"/>
  <c r="Y96" i="46"/>
  <c r="Y94" i="46"/>
  <c r="X93" i="46"/>
  <c r="Y92" i="46"/>
  <c r="Y90" i="46"/>
  <c r="X89" i="46"/>
  <c r="Y88" i="46"/>
  <c r="Y86" i="46"/>
  <c r="Y84" i="46"/>
  <c r="Y79" i="46"/>
  <c r="X78" i="46"/>
  <c r="Y76" i="46"/>
  <c r="X76" i="46"/>
  <c r="Y75" i="46"/>
  <c r="X75" i="46"/>
  <c r="Y74" i="46"/>
  <c r="X74" i="46"/>
  <c r="Y71" i="46"/>
  <c r="X71" i="46"/>
  <c r="X70" i="46"/>
  <c r="Y68" i="46"/>
  <c r="Y67" i="46"/>
  <c r="X65" i="46"/>
  <c r="X59" i="46"/>
  <c r="Y58" i="46"/>
  <c r="X58" i="46"/>
  <c r="X56" i="46"/>
  <c r="X55" i="46"/>
  <c r="X54" i="46"/>
  <c r="Y53" i="46"/>
  <c r="X52" i="46"/>
  <c r="Y51" i="46"/>
  <c r="X51" i="46"/>
  <c r="X50" i="46"/>
  <c r="Y49" i="46"/>
  <c r="X49" i="46"/>
  <c r="Y46" i="46"/>
  <c r="Y41" i="46"/>
  <c r="Y40" i="46"/>
  <c r="X40" i="46"/>
  <c r="X38" i="46"/>
  <c r="X37" i="46"/>
  <c r="Y36" i="46"/>
  <c r="X34" i="46"/>
  <c r="Y32" i="46"/>
  <c r="X32" i="46"/>
  <c r="Y30" i="46"/>
  <c r="X30" i="46"/>
  <c r="Y29" i="46"/>
  <c r="X29" i="46"/>
  <c r="X26" i="46"/>
  <c r="Y22" i="46"/>
  <c r="Y21" i="46"/>
  <c r="Y20" i="46"/>
  <c r="Y17" i="46"/>
  <c r="Y16" i="46"/>
  <c r="X15" i="46"/>
  <c r="Y13" i="46"/>
  <c r="X12" i="46"/>
  <c r="Y11" i="46"/>
  <c r="Y10" i="46"/>
  <c r="Y9" i="46"/>
  <c r="Y6" i="46"/>
  <c r="Y5" i="46"/>
  <c r="Y164" i="47"/>
  <c r="X164" i="47"/>
  <c r="Y162" i="47"/>
  <c r="X162" i="47"/>
  <c r="Y146" i="47"/>
  <c r="X146" i="47"/>
  <c r="Y144" i="47"/>
  <c r="X144" i="47"/>
  <c r="X143" i="47" s="1"/>
  <c r="Y128" i="47"/>
  <c r="X128" i="47"/>
  <c r="Y109" i="47"/>
  <c r="X109" i="47"/>
  <c r="X106" i="47"/>
  <c r="Y85" i="47"/>
  <c r="X85" i="47"/>
  <c r="X82" i="47"/>
  <c r="Y66" i="47"/>
  <c r="X66" i="47"/>
  <c r="X63" i="47"/>
  <c r="X62" i="47" s="1"/>
  <c r="Y47" i="47"/>
  <c r="X47" i="47"/>
  <c r="Y28" i="47"/>
  <c r="X28" i="47"/>
  <c r="Y25" i="47"/>
  <c r="Y24" i="47" s="1"/>
  <c r="X25" i="47"/>
  <c r="X24" i="47" s="1"/>
  <c r="Y7" i="47"/>
  <c r="X7" i="47"/>
  <c r="Y4" i="47"/>
  <c r="Y165" i="48"/>
  <c r="Y164" i="48" s="1"/>
  <c r="X165" i="48"/>
  <c r="X164" i="48" s="1"/>
  <c r="X162" i="48"/>
  <c r="Y162" i="48"/>
  <c r="Y147" i="48"/>
  <c r="Y146" i="48" s="1"/>
  <c r="X147" i="48"/>
  <c r="X146" i="48" s="1"/>
  <c r="Y144" i="48"/>
  <c r="X144" i="48"/>
  <c r="X129" i="48"/>
  <c r="X128" i="48" s="1"/>
  <c r="X125" i="48"/>
  <c r="Y110" i="48"/>
  <c r="Y109" i="48" s="1"/>
  <c r="X110" i="48"/>
  <c r="X109" i="48" s="1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Y48" i="48"/>
  <c r="Y47" i="48" s="1"/>
  <c r="X48" i="48"/>
  <c r="X47" i="48" s="1"/>
  <c r="X44" i="48"/>
  <c r="Y44" i="48"/>
  <c r="Y29" i="48"/>
  <c r="Y28" i="48" s="1"/>
  <c r="X29" i="48"/>
  <c r="X28" i="48" s="1"/>
  <c r="X25" i="48"/>
  <c r="X8" i="48"/>
  <c r="X7" i="48" s="1"/>
  <c r="Y4" i="48"/>
  <c r="Y165" i="49"/>
  <c r="Y164" i="49" s="1"/>
  <c r="X165" i="49"/>
  <c r="X164" i="49" s="1"/>
  <c r="Y162" i="49"/>
  <c r="X162" i="49"/>
  <c r="Y147" i="49"/>
  <c r="Y146" i="49" s="1"/>
  <c r="X147" i="49"/>
  <c r="X146" i="49" s="1"/>
  <c r="X144" i="49"/>
  <c r="Y144" i="49"/>
  <c r="Y129" i="49"/>
  <c r="Y128" i="49" s="1"/>
  <c r="X129" i="49"/>
  <c r="X128" i="49" s="1"/>
  <c r="Y125" i="49"/>
  <c r="X125" i="49"/>
  <c r="Y110" i="49"/>
  <c r="Y198" i="69" s="1"/>
  <c r="Y197" i="69" s="1"/>
  <c r="Y106" i="49"/>
  <c r="X106" i="49"/>
  <c r="Y86" i="49"/>
  <c r="Y85" i="49" s="1"/>
  <c r="X86" i="49"/>
  <c r="X85" i="49" s="1"/>
  <c r="Y82" i="49"/>
  <c r="Y67" i="49"/>
  <c r="Y66" i="49" s="1"/>
  <c r="X67" i="49"/>
  <c r="X66" i="49" s="1"/>
  <c r="Y63" i="49"/>
  <c r="Y48" i="49"/>
  <c r="Y47" i="49" s="1"/>
  <c r="X48" i="49"/>
  <c r="X47" i="49" s="1"/>
  <c r="Y44" i="49"/>
  <c r="Y29" i="49"/>
  <c r="Y28" i="49" s="1"/>
  <c r="X29" i="49"/>
  <c r="X28" i="49" s="1"/>
  <c r="Y8" i="49"/>
  <c r="Y7" i="49" s="1"/>
  <c r="X8" i="49"/>
  <c r="X7" i="49" s="1"/>
  <c r="Y4" i="49"/>
  <c r="X4" i="49"/>
  <c r="Y164" i="50"/>
  <c r="X164" i="50"/>
  <c r="Y162" i="50"/>
  <c r="X162" i="50"/>
  <c r="Y146" i="50"/>
  <c r="X146" i="50"/>
  <c r="Y144" i="50"/>
  <c r="Y143" i="50" s="1"/>
  <c r="X144" i="50"/>
  <c r="X143" i="50" s="1"/>
  <c r="Y128" i="50"/>
  <c r="X128" i="50"/>
  <c r="Y109" i="50"/>
  <c r="X109" i="50"/>
  <c r="X106" i="50"/>
  <c r="X105" i="50" s="1"/>
  <c r="Y106" i="50"/>
  <c r="Y105" i="50" s="1"/>
  <c r="Y85" i="50"/>
  <c r="X85" i="50"/>
  <c r="Y82" i="50"/>
  <c r="Y81" i="50" s="1"/>
  <c r="X82" i="50"/>
  <c r="X81" i="50" s="1"/>
  <c r="Y66" i="50"/>
  <c r="X66" i="50"/>
  <c r="Y63" i="50"/>
  <c r="Y47" i="50"/>
  <c r="X47" i="50"/>
  <c r="Y44" i="50"/>
  <c r="Y43" i="50" s="1"/>
  <c r="Y28" i="50"/>
  <c r="X28" i="50"/>
  <c r="Y25" i="50"/>
  <c r="Y24" i="50" s="1"/>
  <c r="X25" i="50"/>
  <c r="X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X176" i="56"/>
  <c r="Y174" i="56"/>
  <c r="X172" i="56"/>
  <c r="Y170" i="56"/>
  <c r="X168" i="56"/>
  <c r="Y166" i="56"/>
  <c r="Y164" i="54"/>
  <c r="X164" i="54"/>
  <c r="X162" i="54"/>
  <c r="Y162" i="54"/>
  <c r="X159" i="56"/>
  <c r="Y156" i="56"/>
  <c r="X155" i="56"/>
  <c r="X151" i="56"/>
  <c r="Y148" i="56"/>
  <c r="Y146" i="54"/>
  <c r="X144" i="54"/>
  <c r="Y144" i="54"/>
  <c r="X138" i="56"/>
  <c r="X134" i="56"/>
  <c r="X130" i="56"/>
  <c r="Y128" i="54"/>
  <c r="X128" i="54"/>
  <c r="Y125" i="54"/>
  <c r="X111" i="56"/>
  <c r="Y109" i="54"/>
  <c r="X109" i="54"/>
  <c r="X106" i="54"/>
  <c r="Y106" i="54"/>
  <c r="X102" i="56"/>
  <c r="Y99" i="56"/>
  <c r="X94" i="56"/>
  <c r="X85" i="54"/>
  <c r="Y85" i="54"/>
  <c r="Y82" i="54"/>
  <c r="X82" i="54"/>
  <c r="Y73" i="56"/>
  <c r="Y66" i="54"/>
  <c r="X66" i="54"/>
  <c r="Y63" i="54"/>
  <c r="X63" i="54"/>
  <c r="X50" i="56"/>
  <c r="X47" i="54"/>
  <c r="Y47" i="54"/>
  <c r="X44" i="54"/>
  <c r="Y45" i="56"/>
  <c r="Y38" i="56"/>
  <c r="X35" i="56"/>
  <c r="Y30" i="56"/>
  <c r="Y28" i="54"/>
  <c r="X28" i="54"/>
  <c r="X25" i="54"/>
  <c r="Y25" i="54"/>
  <c r="Y11" i="56"/>
  <c r="Y7" i="54"/>
  <c r="X7" i="54"/>
  <c r="Y4" i="54"/>
  <c r="X4" i="54"/>
  <c r="Y177" i="56"/>
  <c r="Y175" i="56"/>
  <c r="X175" i="56"/>
  <c r="Y173" i="56"/>
  <c r="Y172" i="56"/>
  <c r="Y171" i="56"/>
  <c r="X171" i="56"/>
  <c r="X170" i="56"/>
  <c r="Y168" i="56"/>
  <c r="Y167" i="56"/>
  <c r="X167" i="56"/>
  <c r="Y165" i="56"/>
  <c r="Y162" i="55"/>
  <c r="Y159" i="56"/>
  <c r="X158" i="56"/>
  <c r="X157" i="56"/>
  <c r="X156" i="56"/>
  <c r="X154" i="56"/>
  <c r="Y153" i="56"/>
  <c r="Y150" i="56"/>
  <c r="X150" i="56"/>
  <c r="Y149" i="56"/>
  <c r="X149" i="56"/>
  <c r="Y147" i="56"/>
  <c r="X146" i="55"/>
  <c r="Y144" i="55"/>
  <c r="X144" i="55"/>
  <c r="Y141" i="56"/>
  <c r="X141" i="56"/>
  <c r="Y139" i="56"/>
  <c r="X139" i="56"/>
  <c r="Y138" i="56"/>
  <c r="X137" i="56"/>
  <c r="X136" i="56"/>
  <c r="X135" i="56"/>
  <c r="Y134" i="56"/>
  <c r="X133" i="56"/>
  <c r="X131" i="56"/>
  <c r="Y128" i="55"/>
  <c r="X125" i="55"/>
  <c r="Y125" i="55"/>
  <c r="X122" i="56"/>
  <c r="X120" i="56"/>
  <c r="Y119" i="56"/>
  <c r="Y118" i="56"/>
  <c r="Y116" i="56"/>
  <c r="X116" i="56"/>
  <c r="X114" i="56"/>
  <c r="X112" i="56"/>
  <c r="Y111" i="56"/>
  <c r="Y109" i="55"/>
  <c r="X109" i="55"/>
  <c r="X109" i="56" s="1"/>
  <c r="X103" i="56"/>
  <c r="Y102" i="56"/>
  <c r="Y101" i="56"/>
  <c r="X101" i="56"/>
  <c r="X99" i="56"/>
  <c r="Y98" i="56"/>
  <c r="Y97" i="56"/>
  <c r="X95" i="56"/>
  <c r="Y92" i="56"/>
  <c r="X91" i="56"/>
  <c r="Y90" i="56"/>
  <c r="Y89" i="56"/>
  <c r="X89" i="56"/>
  <c r="X87" i="56"/>
  <c r="Y86" i="56"/>
  <c r="Y85" i="55"/>
  <c r="X85" i="55"/>
  <c r="X84" i="56"/>
  <c r="Y79" i="56"/>
  <c r="Y78" i="56"/>
  <c r="X78" i="56"/>
  <c r="X76" i="56"/>
  <c r="Y75" i="56"/>
  <c r="Y74" i="56"/>
  <c r="X74" i="56"/>
  <c r="Y71" i="56"/>
  <c r="Y70" i="56"/>
  <c r="X70" i="56"/>
  <c r="Y66" i="55"/>
  <c r="X66" i="55"/>
  <c r="X65" i="56"/>
  <c r="X63" i="55"/>
  <c r="Y60" i="56"/>
  <c r="Y59" i="56"/>
  <c r="X57" i="56"/>
  <c r="Y55" i="56"/>
  <c r="X55" i="56"/>
  <c r="X53" i="56"/>
  <c r="Y52" i="56"/>
  <c r="Y51" i="56"/>
  <c r="X51" i="56"/>
  <c r="Y47" i="55"/>
  <c r="Y47" i="56" s="1"/>
  <c r="X47" i="55"/>
  <c r="X47" i="56" s="1"/>
  <c r="Y46" i="56"/>
  <c r="Y41" i="56"/>
  <c r="X41" i="56"/>
  <c r="X40" i="56"/>
  <c r="Y39" i="56"/>
  <c r="Y37" i="56"/>
  <c r="X36" i="56"/>
  <c r="Y35" i="56"/>
  <c r="Y33" i="56"/>
  <c r="X32" i="56"/>
  <c r="X28" i="55"/>
  <c r="Y27" i="56"/>
  <c r="X27" i="56"/>
  <c r="Y22" i="56"/>
  <c r="X22" i="56"/>
  <c r="Y20" i="56"/>
  <c r="X20" i="56"/>
  <c r="Y18" i="56"/>
  <c r="Y16" i="56"/>
  <c r="X16" i="56"/>
  <c r="Y14" i="56"/>
  <c r="Y10" i="56"/>
  <c r="Y8" i="56"/>
  <c r="X7" i="55"/>
  <c r="X7" i="56" s="1"/>
  <c r="X6" i="56"/>
  <c r="X177" i="56"/>
  <c r="Y176" i="56"/>
  <c r="X174" i="56"/>
  <c r="X173" i="56"/>
  <c r="Y169" i="56"/>
  <c r="X169" i="56"/>
  <c r="X166" i="56"/>
  <c r="Y163" i="56"/>
  <c r="Y158" i="56"/>
  <c r="Y157" i="56"/>
  <c r="Y155" i="56"/>
  <c r="Y154" i="56"/>
  <c r="X153" i="56"/>
  <c r="Y152" i="56"/>
  <c r="X152" i="56"/>
  <c r="Y151" i="56"/>
  <c r="X148" i="56"/>
  <c r="Y145" i="56"/>
  <c r="X145" i="56"/>
  <c r="Y140" i="56"/>
  <c r="X140" i="56"/>
  <c r="Y137" i="56"/>
  <c r="Y136" i="56"/>
  <c r="Y135" i="56"/>
  <c r="Y133" i="56"/>
  <c r="Y132" i="56"/>
  <c r="X132" i="56"/>
  <c r="Y131" i="56"/>
  <c r="Y130" i="56"/>
  <c r="Y127" i="56"/>
  <c r="X127" i="56"/>
  <c r="Y126" i="56"/>
  <c r="Y122" i="56"/>
  <c r="Y121" i="56"/>
  <c r="Y120" i="56"/>
  <c r="X119" i="56"/>
  <c r="X118" i="56"/>
  <c r="Y117" i="56"/>
  <c r="Y115" i="56"/>
  <c r="X115" i="56"/>
  <c r="Y113" i="56"/>
  <c r="Y112" i="56"/>
  <c r="X110" i="56"/>
  <c r="Y108" i="56"/>
  <c r="Y107" i="56"/>
  <c r="X107" i="56"/>
  <c r="Y103" i="56"/>
  <c r="Y100" i="56"/>
  <c r="X100" i="56"/>
  <c r="X98" i="56"/>
  <c r="X97" i="56"/>
  <c r="Y96" i="56"/>
  <c r="Y95" i="56"/>
  <c r="Y94" i="56"/>
  <c r="Y93" i="56"/>
  <c r="X93" i="56"/>
  <c r="Y91" i="56"/>
  <c r="X90" i="56"/>
  <c r="Y88" i="56"/>
  <c r="Y87" i="56"/>
  <c r="X86" i="56"/>
  <c r="Y83" i="56"/>
  <c r="X79" i="56"/>
  <c r="Y77" i="56"/>
  <c r="X77" i="56"/>
  <c r="Y76" i="56"/>
  <c r="X75" i="56"/>
  <c r="X73" i="56"/>
  <c r="Y72" i="56"/>
  <c r="X72" i="56"/>
  <c r="X71" i="56"/>
  <c r="X69" i="56"/>
  <c r="Y68" i="56"/>
  <c r="X68" i="56"/>
  <c r="Y67" i="56"/>
  <c r="X67" i="56"/>
  <c r="Y65" i="56"/>
  <c r="X60" i="56"/>
  <c r="X59" i="56"/>
  <c r="X58" i="56"/>
  <c r="Y57" i="56"/>
  <c r="Y56" i="56"/>
  <c r="X56" i="56"/>
  <c r="X54" i="56"/>
  <c r="Y53" i="56"/>
  <c r="X52" i="56"/>
  <c r="Y49" i="56"/>
  <c r="X49" i="56"/>
  <c r="X48" i="56"/>
  <c r="X46" i="56"/>
  <c r="X45" i="56"/>
  <c r="Y40" i="56"/>
  <c r="X39" i="56"/>
  <c r="X38" i="56"/>
  <c r="X37" i="56"/>
  <c r="Y36" i="56"/>
  <c r="Y34" i="56"/>
  <c r="X34" i="56"/>
  <c r="X33" i="56"/>
  <c r="Y32" i="56"/>
  <c r="Y31" i="56"/>
  <c r="X31" i="56"/>
  <c r="X30" i="56"/>
  <c r="X29" i="56"/>
  <c r="Y26" i="56"/>
  <c r="X26" i="56"/>
  <c r="Y21" i="56"/>
  <c r="Y19" i="56"/>
  <c r="X19" i="56"/>
  <c r="X18" i="56"/>
  <c r="Y17" i="56"/>
  <c r="Y15" i="56"/>
  <c r="X15" i="56"/>
  <c r="X14" i="56"/>
  <c r="Y13" i="56"/>
  <c r="Y12" i="56"/>
  <c r="X12" i="56"/>
  <c r="X11" i="56"/>
  <c r="X10" i="56"/>
  <c r="Y9" i="56"/>
  <c r="Y164" i="57"/>
  <c r="X164" i="57"/>
  <c r="Y162" i="57"/>
  <c r="Y161" i="57" s="1"/>
  <c r="X162" i="57"/>
  <c r="X161" i="57" s="1"/>
  <c r="Y146" i="57"/>
  <c r="X146" i="57"/>
  <c r="X144" i="57"/>
  <c r="X143" i="57" s="1"/>
  <c r="Y144" i="57"/>
  <c r="Y143" i="57" s="1"/>
  <c r="Y128" i="57"/>
  <c r="X128" i="57"/>
  <c r="Y125" i="57"/>
  <c r="Y124" i="57" s="1"/>
  <c r="X125" i="57"/>
  <c r="Y109" i="57"/>
  <c r="X109" i="57"/>
  <c r="Y106" i="57"/>
  <c r="X106" i="57"/>
  <c r="X105" i="57" s="1"/>
  <c r="Y85" i="57"/>
  <c r="X85" i="57"/>
  <c r="X82" i="57"/>
  <c r="X81" i="57" s="1"/>
  <c r="Y82" i="57"/>
  <c r="Y81" i="57" s="1"/>
  <c r="Y66" i="57"/>
  <c r="X66" i="57"/>
  <c r="Y63" i="57"/>
  <c r="Y62" i="57" s="1"/>
  <c r="X63" i="57"/>
  <c r="Y47" i="57"/>
  <c r="X47" i="57"/>
  <c r="Y44" i="57"/>
  <c r="X44" i="57"/>
  <c r="X43" i="57" s="1"/>
  <c r="Y28" i="57"/>
  <c r="X28" i="57"/>
  <c r="X25" i="57"/>
  <c r="Y7" i="57"/>
  <c r="X7" i="57"/>
  <c r="Y4" i="57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371" i="70" s="1"/>
  <c r="X370" i="70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X25" i="58"/>
  <c r="Y8" i="58"/>
  <c r="Y411" i="64" s="1"/>
  <c r="Y410" i="64" s="1"/>
  <c r="X4" i="58"/>
  <c r="Y165" i="59"/>
  <c r="Y164" i="59" s="1"/>
  <c r="X165" i="59"/>
  <c r="X164" i="59" s="1"/>
  <c r="Y162" i="59"/>
  <c r="X162" i="59"/>
  <c r="Y147" i="59"/>
  <c r="Y146" i="59" s="1"/>
  <c r="X147" i="59"/>
  <c r="X146" i="59" s="1"/>
  <c r="Y144" i="59"/>
  <c r="X144" i="59"/>
  <c r="Y129" i="59"/>
  <c r="Y128" i="59" s="1"/>
  <c r="X129" i="59"/>
  <c r="X128" i="59" s="1"/>
  <c r="X125" i="59"/>
  <c r="Y110" i="59"/>
  <c r="Y109" i="59" s="1"/>
  <c r="X110" i="59"/>
  <c r="X390" i="69" s="1"/>
  <c r="X389" i="69" s="1"/>
  <c r="Y106" i="59"/>
  <c r="Y86" i="59"/>
  <c r="Y85" i="59" s="1"/>
  <c r="X86" i="59"/>
  <c r="X85" i="59" s="1"/>
  <c r="Y82" i="59"/>
  <c r="Y67" i="59"/>
  <c r="Y66" i="59" s="1"/>
  <c r="X67" i="59"/>
  <c r="X66" i="59" s="1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X144" i="60"/>
  <c r="X143" i="60" s="1"/>
  <c r="Y144" i="60"/>
  <c r="Y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X25" i="60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389" i="64"/>
  <c r="X389" i="64"/>
  <c r="X386" i="64"/>
  <c r="X385" i="64" s="1"/>
  <c r="Y375" i="64"/>
  <c r="X375" i="64"/>
  <c r="Y383" i="64"/>
  <c r="X383" i="64"/>
  <c r="X382" i="64"/>
  <c r="Y381" i="64"/>
  <c r="Y379" i="64"/>
  <c r="X379" i="64"/>
  <c r="Y378" i="64"/>
  <c r="X378" i="64"/>
  <c r="Y377" i="64"/>
  <c r="Y373" i="64"/>
  <c r="Y371" i="64"/>
  <c r="X371" i="64"/>
  <c r="Y370" i="64"/>
  <c r="X370" i="64"/>
  <c r="Y347" i="64"/>
  <c r="Y367" i="64"/>
  <c r="X367" i="64"/>
  <c r="Y344" i="64"/>
  <c r="X380" i="64"/>
  <c r="Y326" i="64"/>
  <c r="X326" i="64"/>
  <c r="Y323" i="64"/>
  <c r="X323" i="64"/>
  <c r="Y303" i="64"/>
  <c r="X303" i="64"/>
  <c r="Y240" i="64"/>
  <c r="X240" i="64"/>
  <c r="X220" i="64"/>
  <c r="X219" i="64" s="1"/>
  <c r="X216" i="64"/>
  <c r="Y199" i="64"/>
  <c r="Y198" i="64" s="1"/>
  <c r="X195" i="64"/>
  <c r="Y177" i="64"/>
  <c r="X177" i="64"/>
  <c r="X174" i="64"/>
  <c r="Y174" i="64"/>
  <c r="Y173" i="64" s="1"/>
  <c r="Y171" i="64"/>
  <c r="X169" i="64"/>
  <c r="Y168" i="64"/>
  <c r="X168" i="64"/>
  <c r="Y167" i="64"/>
  <c r="X165" i="64"/>
  <c r="Y164" i="64"/>
  <c r="X164" i="64"/>
  <c r="Y163" i="64"/>
  <c r="X161" i="64"/>
  <c r="Y160" i="64"/>
  <c r="X160" i="64"/>
  <c r="Y159" i="64"/>
  <c r="Y135" i="64"/>
  <c r="X157" i="64"/>
  <c r="X135" i="64"/>
  <c r="X155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6" i="64"/>
  <c r="Y75" i="64"/>
  <c r="X75" i="64"/>
  <c r="Y465" i="65"/>
  <c r="X465" i="65"/>
  <c r="Y408" i="65"/>
  <c r="X408" i="65"/>
  <c r="Y405" i="65"/>
  <c r="Y404" i="65" s="1"/>
  <c r="X405" i="65"/>
  <c r="Y386" i="65"/>
  <c r="X386" i="65"/>
  <c r="X367" i="65"/>
  <c r="Y367" i="65"/>
  <c r="Y351" i="65"/>
  <c r="X351" i="65"/>
  <c r="X348" i="65"/>
  <c r="X347" i="65" s="1"/>
  <c r="Y348" i="65"/>
  <c r="Y347" i="65" s="1"/>
  <c r="X344" i="65"/>
  <c r="Y343" i="65"/>
  <c r="X340" i="65"/>
  <c r="Y339" i="65"/>
  <c r="X336" i="65"/>
  <c r="Y313" i="65"/>
  <c r="X313" i="65"/>
  <c r="Y310" i="65"/>
  <c r="Y294" i="65"/>
  <c r="X294" i="65"/>
  <c r="X291" i="65"/>
  <c r="Y273" i="65"/>
  <c r="X273" i="65"/>
  <c r="Y216" i="65"/>
  <c r="X216" i="65"/>
  <c r="Y213" i="65"/>
  <c r="Y212" i="65" s="1"/>
  <c r="X213" i="65"/>
  <c r="X212" i="65" s="1"/>
  <c r="Y198" i="65"/>
  <c r="Y197" i="65" s="1"/>
  <c r="Y194" i="65"/>
  <c r="X194" i="65"/>
  <c r="X179" i="65"/>
  <c r="X178" i="65" s="1"/>
  <c r="X175" i="65"/>
  <c r="Y175" i="65"/>
  <c r="Y159" i="65"/>
  <c r="X159" i="65"/>
  <c r="X156" i="65"/>
  <c r="X155" i="65" s="1"/>
  <c r="Y156" i="65"/>
  <c r="Y155" i="65" s="1"/>
  <c r="Y121" i="65"/>
  <c r="X121" i="65"/>
  <c r="X118" i="65"/>
  <c r="Y152" i="65"/>
  <c r="X152" i="65"/>
  <c r="X151" i="65"/>
  <c r="Y148" i="65"/>
  <c r="X148" i="65"/>
  <c r="X147" i="65"/>
  <c r="Y144" i="65"/>
  <c r="X144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Y386" i="66"/>
  <c r="X386" i="66"/>
  <c r="Y367" i="66"/>
  <c r="X367" i="66"/>
  <c r="Y351" i="66"/>
  <c r="X351" i="66"/>
  <c r="X348" i="66"/>
  <c r="X347" i="66" s="1"/>
  <c r="Y348" i="66"/>
  <c r="Y347" i="66" s="1"/>
  <c r="Y313" i="66"/>
  <c r="X313" i="66"/>
  <c r="Y310" i="66"/>
  <c r="Y344" i="66"/>
  <c r="X344" i="66"/>
  <c r="Y343" i="66"/>
  <c r="Y340" i="66"/>
  <c r="X340" i="66"/>
  <c r="Y339" i="66"/>
  <c r="Y336" i="66"/>
  <c r="X336" i="66"/>
  <c r="Y335" i="66"/>
  <c r="Y294" i="66"/>
  <c r="X294" i="66"/>
  <c r="X291" i="66"/>
  <c r="Y273" i="66"/>
  <c r="X273" i="66"/>
  <c r="Y216" i="66"/>
  <c r="X216" i="66"/>
  <c r="X213" i="66"/>
  <c r="X212" i="66" s="1"/>
  <c r="Y213" i="66"/>
  <c r="Y212" i="66" s="1"/>
  <c r="Y194" i="66"/>
  <c r="X194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X99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Y342" i="67"/>
  <c r="Y338" i="67"/>
  <c r="Y334" i="67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X333" i="67"/>
  <c r="Y291" i="67"/>
  <c r="X291" i="67"/>
  <c r="Y273" i="67"/>
  <c r="X273" i="67"/>
  <c r="Y216" i="67"/>
  <c r="X216" i="67"/>
  <c r="Y213" i="67"/>
  <c r="Y212" i="67" s="1"/>
  <c r="Y194" i="67"/>
  <c r="X194" i="67"/>
  <c r="Y175" i="67"/>
  <c r="Y159" i="67"/>
  <c r="X159" i="67"/>
  <c r="Y156" i="67"/>
  <c r="X156" i="67"/>
  <c r="X155" i="67" s="1"/>
  <c r="X152" i="67"/>
  <c r="Y121" i="67"/>
  <c r="X121" i="67"/>
  <c r="Y139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505" i="68"/>
  <c r="Y504" i="68" s="1"/>
  <c r="Y481" i="68"/>
  <c r="Y457" i="68"/>
  <c r="X457" i="68"/>
  <c r="Y436" i="68"/>
  <c r="X436" i="68"/>
  <c r="Y430" i="68"/>
  <c r="X430" i="68"/>
  <c r="Y429" i="68"/>
  <c r="Y428" i="68"/>
  <c r="X428" i="68"/>
  <c r="Y426" i="68"/>
  <c r="X426" i="68"/>
  <c r="Y425" i="68"/>
  <c r="Y424" i="68"/>
  <c r="X424" i="68"/>
  <c r="Y422" i="68"/>
  <c r="X422" i="68"/>
  <c r="Y421" i="68"/>
  <c r="Y420" i="68"/>
  <c r="X420" i="68"/>
  <c r="Y418" i="68"/>
  <c r="X418" i="68"/>
  <c r="Y417" i="68"/>
  <c r="Y416" i="68"/>
  <c r="X416" i="68"/>
  <c r="Y414" i="68"/>
  <c r="X414" i="68"/>
  <c r="Y413" i="68"/>
  <c r="Y385" i="68"/>
  <c r="X385" i="68"/>
  <c r="Y364" i="68"/>
  <c r="X364" i="68"/>
  <c r="Y338" i="68"/>
  <c r="X338" i="68"/>
  <c r="Y266" i="68"/>
  <c r="X266" i="68"/>
  <c r="Y263" i="68"/>
  <c r="Y262" i="68" s="1"/>
  <c r="X263" i="68"/>
  <c r="X262" i="68" s="1"/>
  <c r="Y239" i="68"/>
  <c r="X239" i="68"/>
  <c r="Y194" i="68"/>
  <c r="X194" i="68"/>
  <c r="Y191" i="68"/>
  <c r="Y190" i="68" s="1"/>
  <c r="X191" i="68"/>
  <c r="X190" i="68" s="1"/>
  <c r="Y188" i="68"/>
  <c r="Y187" i="68"/>
  <c r="X187" i="68"/>
  <c r="Y185" i="68"/>
  <c r="X185" i="68"/>
  <c r="Y184" i="68"/>
  <c r="Y183" i="68"/>
  <c r="X183" i="68"/>
  <c r="Y181" i="68"/>
  <c r="X181" i="68"/>
  <c r="Y180" i="68"/>
  <c r="Y179" i="68"/>
  <c r="X179" i="68"/>
  <c r="Y177" i="68"/>
  <c r="X177" i="68"/>
  <c r="Y176" i="68"/>
  <c r="Y175" i="68"/>
  <c r="X175" i="68"/>
  <c r="Y173" i="68"/>
  <c r="X173" i="68"/>
  <c r="Y172" i="68"/>
  <c r="Y171" i="68"/>
  <c r="X171" i="68"/>
  <c r="X169" i="68"/>
  <c r="Y168" i="68"/>
  <c r="X168" i="68"/>
  <c r="Y122" i="68"/>
  <c r="X122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Y83" i="68"/>
  <c r="X83" i="68"/>
  <c r="Y81" i="68"/>
  <c r="X81" i="68"/>
  <c r="Y80" i="68"/>
  <c r="Y79" i="68"/>
  <c r="X79" i="68"/>
  <c r="Y465" i="69"/>
  <c r="X465" i="69"/>
  <c r="Y408" i="69"/>
  <c r="X408" i="69"/>
  <c r="Y405" i="69"/>
  <c r="Y404" i="69" s="1"/>
  <c r="Y386" i="69"/>
  <c r="X386" i="69"/>
  <c r="Y367" i="69"/>
  <c r="X367" i="69"/>
  <c r="Y351" i="69"/>
  <c r="X351" i="69"/>
  <c r="Y313" i="69"/>
  <c r="X313" i="69"/>
  <c r="Y331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291" i="69"/>
  <c r="Y273" i="69"/>
  <c r="X273" i="69"/>
  <c r="Y216" i="69"/>
  <c r="X216" i="69"/>
  <c r="X213" i="69"/>
  <c r="X212" i="69" s="1"/>
  <c r="Y213" i="69"/>
  <c r="Y212" i="69" s="1"/>
  <c r="Y194" i="69"/>
  <c r="X194" i="69"/>
  <c r="X175" i="69"/>
  <c r="Y159" i="69"/>
  <c r="X159" i="69"/>
  <c r="X156" i="69"/>
  <c r="X155" i="69" s="1"/>
  <c r="X152" i="69"/>
  <c r="Y151" i="69"/>
  <c r="X151" i="69"/>
  <c r="X148" i="69"/>
  <c r="Y147" i="69"/>
  <c r="X147" i="69"/>
  <c r="X144" i="69"/>
  <c r="Y143" i="69"/>
  <c r="X143" i="69"/>
  <c r="Y121" i="69"/>
  <c r="X121" i="69"/>
  <c r="X139" i="69"/>
  <c r="Y150" i="69"/>
  <c r="X150" i="69"/>
  <c r="Y146" i="69"/>
  <c r="X146" i="69"/>
  <c r="Y142" i="69"/>
  <c r="X142" i="69"/>
  <c r="X102" i="69"/>
  <c r="Y99" i="69"/>
  <c r="Y138" i="69"/>
  <c r="X138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X405" i="70"/>
  <c r="X404" i="70" s="1"/>
  <c r="Y386" i="70"/>
  <c r="X386" i="70"/>
  <c r="Y367" i="70"/>
  <c r="Y351" i="70"/>
  <c r="X351" i="70"/>
  <c r="Y313" i="70"/>
  <c r="X313" i="70"/>
  <c r="Y331" i="70"/>
  <c r="Y345" i="70"/>
  <c r="X342" i="70"/>
  <c r="Y341" i="70"/>
  <c r="X338" i="70"/>
  <c r="Y337" i="70"/>
  <c r="X334" i="70"/>
  <c r="Y333" i="70"/>
  <c r="X294" i="70"/>
  <c r="Y291" i="70"/>
  <c r="Y273" i="70"/>
  <c r="X273" i="70"/>
  <c r="Y216" i="70"/>
  <c r="X216" i="70"/>
  <c r="Y213" i="70"/>
  <c r="X213" i="70"/>
  <c r="X212" i="70" s="1"/>
  <c r="Y194" i="70"/>
  <c r="X179" i="70"/>
  <c r="X178" i="70" s="1"/>
  <c r="Y175" i="70"/>
  <c r="X175" i="70"/>
  <c r="Y159" i="70"/>
  <c r="X159" i="70"/>
  <c r="Y156" i="70"/>
  <c r="Y155" i="70" s="1"/>
  <c r="X156" i="70"/>
  <c r="X155" i="70" s="1"/>
  <c r="Y152" i="70"/>
  <c r="X152" i="70"/>
  <c r="Y151" i="70"/>
  <c r="X150" i="70"/>
  <c r="Y148" i="70"/>
  <c r="X148" i="70"/>
  <c r="Y147" i="70"/>
  <c r="X146" i="70"/>
  <c r="Y144" i="70"/>
  <c r="X144" i="70"/>
  <c r="Y143" i="70"/>
  <c r="X142" i="70"/>
  <c r="X121" i="70"/>
  <c r="Y121" i="70"/>
  <c r="Y139" i="70"/>
  <c r="X118" i="70"/>
  <c r="X151" i="70"/>
  <c r="Y150" i="70"/>
  <c r="X147" i="70"/>
  <c r="Y146" i="70"/>
  <c r="X143" i="70"/>
  <c r="Y142" i="70"/>
  <c r="Y102" i="70"/>
  <c r="X102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5" i="71"/>
  <c r="X354" i="71" s="1"/>
  <c r="Y352" i="71"/>
  <c r="X352" i="71"/>
  <c r="Y336" i="71"/>
  <c r="X336" i="71"/>
  <c r="Y334" i="71"/>
  <c r="Y333" i="71" s="1"/>
  <c r="X334" i="71"/>
  <c r="X330" i="71"/>
  <c r="X331" i="71"/>
  <c r="Y328" i="71"/>
  <c r="X327" i="71"/>
  <c r="X326" i="71"/>
  <c r="Y325" i="71"/>
  <c r="Y324" i="71"/>
  <c r="X323" i="71"/>
  <c r="X322" i="71"/>
  <c r="Y320" i="71"/>
  <c r="X300" i="71"/>
  <c r="Y300" i="71"/>
  <c r="Y298" i="71"/>
  <c r="X298" i="71"/>
  <c r="Y329" i="71"/>
  <c r="Y321" i="71"/>
  <c r="Y282" i="71"/>
  <c r="X282" i="71"/>
  <c r="Y280" i="71"/>
  <c r="X280" i="71"/>
  <c r="Y262" i="71"/>
  <c r="X262" i="71"/>
  <c r="Y208" i="71"/>
  <c r="X208" i="71"/>
  <c r="Y206" i="71"/>
  <c r="X206" i="71"/>
  <c r="X205" i="71" s="1"/>
  <c r="Y191" i="71"/>
  <c r="Y190" i="71" s="1"/>
  <c r="Y188" i="71"/>
  <c r="X188" i="71"/>
  <c r="Y170" i="71"/>
  <c r="X170" i="71"/>
  <c r="Y154" i="71"/>
  <c r="X154" i="71"/>
  <c r="Y152" i="71"/>
  <c r="X152" i="71"/>
  <c r="X151" i="71" s="1"/>
  <c r="X149" i="71"/>
  <c r="Y148" i="71"/>
  <c r="X148" i="71"/>
  <c r="X145" i="71"/>
  <c r="Y144" i="71"/>
  <c r="X144" i="71"/>
  <c r="Y142" i="71"/>
  <c r="X141" i="71"/>
  <c r="Y140" i="71"/>
  <c r="X140" i="71"/>
  <c r="X139" i="71"/>
  <c r="Y138" i="71"/>
  <c r="X137" i="71"/>
  <c r="Y116" i="71"/>
  <c r="X116" i="71"/>
  <c r="X147" i="71"/>
  <c r="Y146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Y370" i="72"/>
  <c r="X370" i="72"/>
  <c r="X352" i="72"/>
  <c r="Y352" i="72"/>
  <c r="Y336" i="72"/>
  <c r="X336" i="72"/>
  <c r="Y334" i="72"/>
  <c r="Y333" i="72" s="1"/>
  <c r="X334" i="72"/>
  <c r="X333" i="72" s="1"/>
  <c r="Y329" i="72"/>
  <c r="X329" i="72"/>
  <c r="Y328" i="72"/>
  <c r="Y325" i="72"/>
  <c r="X325" i="72"/>
  <c r="Y324" i="72"/>
  <c r="Y321" i="72"/>
  <c r="X321" i="72"/>
  <c r="Y300" i="72"/>
  <c r="X300" i="72"/>
  <c r="Y282" i="72"/>
  <c r="X282" i="72"/>
  <c r="X280" i="72"/>
  <c r="Y280" i="72"/>
  <c r="Y262" i="72"/>
  <c r="X262" i="72"/>
  <c r="Y208" i="72"/>
  <c r="X208" i="72"/>
  <c r="X206" i="72"/>
  <c r="X205" i="72" s="1"/>
  <c r="Y206" i="72"/>
  <c r="X191" i="72"/>
  <c r="X190" i="72" s="1"/>
  <c r="Y188" i="72"/>
  <c r="X188" i="72"/>
  <c r="Y173" i="72"/>
  <c r="Y172" i="72" s="1"/>
  <c r="X173" i="72"/>
  <c r="X172" i="72" s="1"/>
  <c r="Y170" i="72"/>
  <c r="X170" i="72"/>
  <c r="Y154" i="72"/>
  <c r="X154" i="72"/>
  <c r="X152" i="72"/>
  <c r="Y152" i="72"/>
  <c r="X118" i="72"/>
  <c r="Y118" i="72"/>
  <c r="Y116" i="72"/>
  <c r="X116" i="72"/>
  <c r="Y100" i="72"/>
  <c r="X100" i="72"/>
  <c r="Y98" i="72"/>
  <c r="Y97" i="72" s="1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13" i="6"/>
  <c r="Y143" i="6" s="1"/>
  <c r="Y104" i="6"/>
  <c r="Y92" i="6"/>
  <c r="X92" i="6"/>
  <c r="Y89" i="6"/>
  <c r="X89" i="6"/>
  <c r="X114" i="6"/>
  <c r="Y30" i="6"/>
  <c r="Y21" i="6"/>
  <c r="X21" i="6"/>
  <c r="Y19" i="6"/>
  <c r="X17" i="6"/>
  <c r="X160" i="6" s="1"/>
  <c r="Y12" i="6"/>
  <c r="Y13" i="6" s="1"/>
  <c r="Y371" i="69" l="1"/>
  <c r="Y370" i="69" s="1"/>
  <c r="X109" i="59"/>
  <c r="X161" i="49"/>
  <c r="Y81" i="54"/>
  <c r="X24" i="59"/>
  <c r="Y371" i="66"/>
  <c r="Y370" i="66" s="1"/>
  <c r="Y366" i="66" s="1"/>
  <c r="X390" i="67"/>
  <c r="X389" i="67" s="1"/>
  <c r="X385" i="67" s="1"/>
  <c r="Y390" i="69"/>
  <c r="Y389" i="69" s="1"/>
  <c r="Y322" i="64"/>
  <c r="Y191" i="72"/>
  <c r="Y190" i="72" s="1"/>
  <c r="X198" i="70"/>
  <c r="X197" i="70" s="1"/>
  <c r="Y219" i="68"/>
  <c r="Y218" i="68" s="1"/>
  <c r="Y179" i="67"/>
  <c r="Y178" i="67" s="1"/>
  <c r="X179" i="66"/>
  <c r="X178" i="66" s="1"/>
  <c r="Y179" i="66"/>
  <c r="Y178" i="66" s="1"/>
  <c r="X219" i="68"/>
  <c r="X218" i="68" s="1"/>
  <c r="X373" i="71"/>
  <c r="X372" i="71" s="1"/>
  <c r="Y373" i="71"/>
  <c r="Y372" i="71" s="1"/>
  <c r="Y369" i="71" s="1"/>
  <c r="X243" i="68"/>
  <c r="X242" i="68" s="1"/>
  <c r="Y98" i="66"/>
  <c r="X25" i="29"/>
  <c r="X385" i="69"/>
  <c r="Y85" i="56"/>
  <c r="Y243" i="68"/>
  <c r="Y242" i="68" s="1"/>
  <c r="X63" i="56"/>
  <c r="Y3" i="47"/>
  <c r="Y66" i="56"/>
  <c r="X198" i="66"/>
  <c r="X197" i="66" s="1"/>
  <c r="X193" i="66" s="1"/>
  <c r="Y198" i="70"/>
  <c r="Y197" i="70" s="1"/>
  <c r="Y193" i="70" s="1"/>
  <c r="X371" i="67"/>
  <c r="X370" i="67" s="1"/>
  <c r="X162" i="46"/>
  <c r="Y371" i="67"/>
  <c r="Y370" i="67" s="1"/>
  <c r="X16" i="17"/>
  <c r="X173" i="71"/>
  <c r="X172" i="71" s="1"/>
  <c r="Y173" i="71"/>
  <c r="Y172" i="71" s="1"/>
  <c r="X371" i="69"/>
  <c r="X370" i="69" s="1"/>
  <c r="X485" i="68"/>
  <c r="X484" i="68" s="1"/>
  <c r="X390" i="70"/>
  <c r="X389" i="70" s="1"/>
  <c r="X198" i="65"/>
  <c r="X197" i="65" s="1"/>
  <c r="Y355" i="71"/>
  <c r="Y354" i="71" s="1"/>
  <c r="X85" i="46"/>
  <c r="Y198" i="67"/>
  <c r="Y197" i="67" s="1"/>
  <c r="Y193" i="67" s="1"/>
  <c r="Y390" i="65"/>
  <c r="Y389" i="65" s="1"/>
  <c r="Y220" i="64"/>
  <c r="Y219" i="64" s="1"/>
  <c r="Y62" i="58"/>
  <c r="Y24" i="54"/>
  <c r="Y85" i="46"/>
  <c r="Y12" i="29"/>
  <c r="X105" i="54"/>
  <c r="X43" i="45"/>
  <c r="X124" i="44"/>
  <c r="X373" i="72"/>
  <c r="X372" i="72" s="1"/>
  <c r="X369" i="72" s="1"/>
  <c r="X128" i="58"/>
  <c r="Y128" i="56"/>
  <c r="X128" i="46"/>
  <c r="Y105" i="44"/>
  <c r="X279" i="72"/>
  <c r="X191" i="71"/>
  <c r="X190" i="71" s="1"/>
  <c r="X461" i="68"/>
  <c r="X460" i="68" s="1"/>
  <c r="X456" i="68" s="1"/>
  <c r="X390" i="66"/>
  <c r="X389" i="66" s="1"/>
  <c r="Y179" i="65"/>
  <c r="Y178" i="65" s="1"/>
  <c r="Y174" i="65" s="1"/>
  <c r="Y373" i="72"/>
  <c r="Y372" i="72" s="1"/>
  <c r="Y369" i="72" s="1"/>
  <c r="X179" i="69"/>
  <c r="X178" i="69" s="1"/>
  <c r="X198" i="67"/>
  <c r="X197" i="67" s="1"/>
  <c r="Y198" i="66"/>
  <c r="Y197" i="66" s="1"/>
  <c r="X27" i="25"/>
  <c r="Y432" i="64"/>
  <c r="Y431" i="64" s="1"/>
  <c r="Y390" i="70"/>
  <c r="Y389" i="70" s="1"/>
  <c r="Y136" i="72"/>
  <c r="X117" i="70"/>
  <c r="Y371" i="70"/>
  <c r="Y370" i="70" s="1"/>
  <c r="Y179" i="69"/>
  <c r="Y178" i="69" s="1"/>
  <c r="X355" i="72"/>
  <c r="X354" i="72" s="1"/>
  <c r="X351" i="72" s="1"/>
  <c r="Y485" i="68"/>
  <c r="Y484" i="68" s="1"/>
  <c r="X110" i="64"/>
  <c r="X85" i="56"/>
  <c r="X43" i="48"/>
  <c r="Y355" i="72"/>
  <c r="Y354" i="72" s="1"/>
  <c r="X179" i="67"/>
  <c r="X178" i="67" s="1"/>
  <c r="Y140" i="66"/>
  <c r="Y309" i="66"/>
  <c r="Y371" i="65"/>
  <c r="Y370" i="65" s="1"/>
  <c r="Y366" i="65" s="1"/>
  <c r="X371" i="65"/>
  <c r="X370" i="65" s="1"/>
  <c r="X366" i="65" s="1"/>
  <c r="X143" i="59"/>
  <c r="Y146" i="46"/>
  <c r="Y164" i="46"/>
  <c r="Y193" i="69"/>
  <c r="Y390" i="67"/>
  <c r="Y389" i="67" s="1"/>
  <c r="Y385" i="67" s="1"/>
  <c r="X117" i="65"/>
  <c r="X432" i="64"/>
  <c r="X431" i="64" s="1"/>
  <c r="X62" i="58"/>
  <c r="Y124" i="45"/>
  <c r="Y15" i="10"/>
  <c r="Y25" i="29"/>
  <c r="X15" i="10"/>
  <c r="Y390" i="66"/>
  <c r="Y389" i="66" s="1"/>
  <c r="Y105" i="54"/>
  <c r="Y98" i="65"/>
  <c r="Y3" i="59"/>
  <c r="Y17" i="24"/>
  <c r="X371" i="66"/>
  <c r="X370" i="66" s="1"/>
  <c r="Y260" i="72"/>
  <c r="Y242" i="72"/>
  <c r="Y260" i="71"/>
  <c r="Y232" i="67"/>
  <c r="Y251" i="66"/>
  <c r="Y82" i="52"/>
  <c r="Y44" i="52"/>
  <c r="Y162" i="51"/>
  <c r="Y144" i="51"/>
  <c r="Y106" i="51"/>
  <c r="X529" i="68"/>
  <c r="X106" i="63"/>
  <c r="X144" i="61"/>
  <c r="X82" i="63"/>
  <c r="Y406" i="72"/>
  <c r="Y442" i="71"/>
  <c r="Y144" i="61"/>
  <c r="Y169" i="72"/>
  <c r="Y351" i="71"/>
  <c r="X290" i="66"/>
  <c r="Y62" i="54"/>
  <c r="X105" i="58"/>
  <c r="X332" i="70"/>
  <c r="Y461" i="68"/>
  <c r="Y460" i="68" s="1"/>
  <c r="Y81" i="59"/>
  <c r="Y3" i="49"/>
  <c r="X161" i="48"/>
  <c r="X199" i="64"/>
  <c r="X198" i="64" s="1"/>
  <c r="X194" i="64" s="1"/>
  <c r="Y43" i="58"/>
  <c r="X66" i="56"/>
  <c r="Y81" i="45"/>
  <c r="Y193" i="66"/>
  <c r="Y343" i="64"/>
  <c r="Y81" i="58"/>
  <c r="Y187" i="71"/>
  <c r="X238" i="68"/>
  <c r="Y174" i="67"/>
  <c r="X193" i="65"/>
  <c r="X143" i="48"/>
  <c r="X7" i="46"/>
  <c r="Y16" i="28"/>
  <c r="X279" i="71"/>
  <c r="Y456" i="68"/>
  <c r="Y366" i="67"/>
  <c r="X143" i="58"/>
  <c r="X143" i="49"/>
  <c r="Y161" i="49"/>
  <c r="Y24" i="44"/>
  <c r="Y238" i="68"/>
  <c r="X12" i="6"/>
  <c r="X13" i="6" s="1"/>
  <c r="Y34" i="6"/>
  <c r="Y28" i="6" s="1"/>
  <c r="Y98" i="6"/>
  <c r="Y102" i="6"/>
  <c r="Y132" i="6" s="1"/>
  <c r="X30" i="6"/>
  <c r="X145" i="72"/>
  <c r="Y140" i="70"/>
  <c r="X331" i="65"/>
  <c r="X310" i="65"/>
  <c r="X329" i="65" s="1"/>
  <c r="X23" i="6"/>
  <c r="X99" i="6"/>
  <c r="X153" i="6" s="1"/>
  <c r="Y145" i="72"/>
  <c r="Y149" i="72"/>
  <c r="X317" i="72"/>
  <c r="X322" i="72"/>
  <c r="X326" i="72"/>
  <c r="X330" i="72"/>
  <c r="Y97" i="71"/>
  <c r="Y137" i="71"/>
  <c r="Y141" i="71"/>
  <c r="Y145" i="71"/>
  <c r="Y149" i="71"/>
  <c r="Y151" i="71"/>
  <c r="Y205" i="71"/>
  <c r="Y323" i="71"/>
  <c r="Y327" i="71"/>
  <c r="Y331" i="71"/>
  <c r="X140" i="70"/>
  <c r="X145" i="70"/>
  <c r="X149" i="70"/>
  <c r="X153" i="70"/>
  <c r="X194" i="70"/>
  <c r="X193" i="70" s="1"/>
  <c r="X330" i="70"/>
  <c r="Y310" i="70"/>
  <c r="Y329" i="70" s="1"/>
  <c r="Y334" i="70"/>
  <c r="Y338" i="70"/>
  <c r="Y342" i="70"/>
  <c r="Y348" i="70"/>
  <c r="Y347" i="70" s="1"/>
  <c r="Y141" i="69"/>
  <c r="Y145" i="69"/>
  <c r="Y149" i="69"/>
  <c r="Y153" i="69"/>
  <c r="Y144" i="69"/>
  <c r="Y148" i="69"/>
  <c r="Y152" i="69"/>
  <c r="Y156" i="69"/>
  <c r="Y155" i="69" s="1"/>
  <c r="X330" i="69"/>
  <c r="Y310" i="69"/>
  <c r="Y309" i="69" s="1"/>
  <c r="Y334" i="69"/>
  <c r="Y338" i="69"/>
  <c r="Y342" i="69"/>
  <c r="Y348" i="69"/>
  <c r="Y347" i="69" s="1"/>
  <c r="X405" i="69"/>
  <c r="X404" i="69" s="1"/>
  <c r="X82" i="68"/>
  <c r="Y169" i="68"/>
  <c r="X174" i="68"/>
  <c r="X178" i="68"/>
  <c r="X182" i="68"/>
  <c r="X186" i="68"/>
  <c r="X215" i="68"/>
  <c r="X214" i="68" s="1"/>
  <c r="X410" i="68"/>
  <c r="X415" i="68"/>
  <c r="X419" i="68"/>
  <c r="X423" i="68"/>
  <c r="X427" i="68"/>
  <c r="X433" i="68"/>
  <c r="X432" i="68" s="1"/>
  <c r="Y144" i="67"/>
  <c r="Y148" i="67"/>
  <c r="Y152" i="67"/>
  <c r="X142" i="66"/>
  <c r="X146" i="66"/>
  <c r="X150" i="66"/>
  <c r="X141" i="72"/>
  <c r="Y22" i="6"/>
  <c r="Y23" i="6"/>
  <c r="Y99" i="6"/>
  <c r="Y120" i="6" s="1"/>
  <c r="Y115" i="6"/>
  <c r="Y145" i="6" s="1"/>
  <c r="X142" i="72"/>
  <c r="X146" i="72"/>
  <c r="Y151" i="72"/>
  <c r="Y205" i="72"/>
  <c r="Y279" i="72"/>
  <c r="Y320" i="72"/>
  <c r="Y317" i="72"/>
  <c r="Y322" i="72"/>
  <c r="Y326" i="72"/>
  <c r="Y330" i="72"/>
  <c r="X138" i="71"/>
  <c r="X142" i="71"/>
  <c r="X146" i="71"/>
  <c r="X135" i="71"/>
  <c r="X320" i="71"/>
  <c r="X324" i="71"/>
  <c r="X328" i="71"/>
  <c r="Y317" i="71"/>
  <c r="X333" i="71"/>
  <c r="Y141" i="70"/>
  <c r="Y145" i="70"/>
  <c r="Y149" i="70"/>
  <c r="Y153" i="70"/>
  <c r="X174" i="70"/>
  <c r="X331" i="70"/>
  <c r="X335" i="70"/>
  <c r="X339" i="70"/>
  <c r="X343" i="70"/>
  <c r="X348" i="70"/>
  <c r="X347" i="70" s="1"/>
  <c r="X141" i="69"/>
  <c r="X145" i="69"/>
  <c r="X149" i="69"/>
  <c r="X153" i="69"/>
  <c r="X331" i="69"/>
  <c r="X335" i="69"/>
  <c r="X339" i="69"/>
  <c r="X343" i="69"/>
  <c r="X348" i="69"/>
  <c r="X347" i="69" s="1"/>
  <c r="Y82" i="68"/>
  <c r="X146" i="68"/>
  <c r="X170" i="68" s="1"/>
  <c r="Y174" i="68"/>
  <c r="Y178" i="68"/>
  <c r="Y182" i="68"/>
  <c r="Y186" i="68"/>
  <c r="Y215" i="68"/>
  <c r="Y214" i="68" s="1"/>
  <c r="Y410" i="68"/>
  <c r="Y415" i="68"/>
  <c r="Y419" i="68"/>
  <c r="Y423" i="68"/>
  <c r="Y427" i="68"/>
  <c r="Y433" i="68"/>
  <c r="Y432" i="68" s="1"/>
  <c r="Y142" i="66"/>
  <c r="Y146" i="66"/>
  <c r="Y150" i="66"/>
  <c r="X144" i="67"/>
  <c r="X100" i="6"/>
  <c r="X121" i="6" s="1"/>
  <c r="Y136" i="6"/>
  <c r="Y134" i="72"/>
  <c r="Y138" i="72"/>
  <c r="Y142" i="72"/>
  <c r="Y146" i="72"/>
  <c r="X151" i="72"/>
  <c r="X318" i="72"/>
  <c r="X323" i="72"/>
  <c r="X327" i="72"/>
  <c r="X331" i="72"/>
  <c r="X97" i="71"/>
  <c r="X316" i="71"/>
  <c r="X139" i="70"/>
  <c r="Y118" i="70"/>
  <c r="Y117" i="70" s="1"/>
  <c r="Y212" i="70"/>
  <c r="Y335" i="70"/>
  <c r="Y339" i="70"/>
  <c r="Y343" i="70"/>
  <c r="X118" i="69"/>
  <c r="X117" i="69" s="1"/>
  <c r="Y335" i="69"/>
  <c r="Y339" i="69"/>
  <c r="Y343" i="69"/>
  <c r="Y385" i="69"/>
  <c r="X118" i="68"/>
  <c r="X411" i="68"/>
  <c r="Y138" i="65"/>
  <c r="Y118" i="65"/>
  <c r="Y117" i="65" s="1"/>
  <c r="Y155" i="64"/>
  <c r="Y132" i="64"/>
  <c r="Y131" i="64" s="1"/>
  <c r="X148" i="67"/>
  <c r="Y17" i="6"/>
  <c r="Y159" i="6" s="1"/>
  <c r="Y100" i="6"/>
  <c r="Y130" i="6" s="1"/>
  <c r="X147" i="72"/>
  <c r="Y318" i="72"/>
  <c r="Y323" i="72"/>
  <c r="Y327" i="72"/>
  <c r="Y331" i="72"/>
  <c r="Y351" i="72"/>
  <c r="X321" i="71"/>
  <c r="X325" i="71"/>
  <c r="X329" i="71"/>
  <c r="X138" i="70"/>
  <c r="X336" i="70"/>
  <c r="X340" i="70"/>
  <c r="X344" i="70"/>
  <c r="X336" i="69"/>
  <c r="X340" i="69"/>
  <c r="X344" i="69"/>
  <c r="Y119" i="68"/>
  <c r="Y118" i="68" s="1"/>
  <c r="Y411" i="68"/>
  <c r="X366" i="66"/>
  <c r="X405" i="66"/>
  <c r="X404" i="66" s="1"/>
  <c r="Y110" i="64"/>
  <c r="X28" i="56"/>
  <c r="X149" i="72"/>
  <c r="Y385" i="70"/>
  <c r="X140" i="69"/>
  <c r="X101" i="6"/>
  <c r="X122" i="6" s="1"/>
  <c r="Y143" i="72"/>
  <c r="Y147" i="72"/>
  <c r="X320" i="72"/>
  <c r="X324" i="72"/>
  <c r="X328" i="72"/>
  <c r="Y139" i="71"/>
  <c r="Y143" i="71"/>
  <c r="Y147" i="71"/>
  <c r="X317" i="71"/>
  <c r="Y336" i="70"/>
  <c r="Y340" i="70"/>
  <c r="Y344" i="70"/>
  <c r="Y405" i="70"/>
  <c r="Y404" i="70" s="1"/>
  <c r="Y175" i="69"/>
  <c r="Y174" i="69" s="1"/>
  <c r="Y294" i="69"/>
  <c r="Y332" i="69" s="1"/>
  <c r="X80" i="68"/>
  <c r="X84" i="68"/>
  <c r="Y143" i="68"/>
  <c r="X172" i="68"/>
  <c r="X176" i="68"/>
  <c r="X180" i="68"/>
  <c r="X184" i="68"/>
  <c r="X188" i="68"/>
  <c r="X361" i="68"/>
  <c r="X360" i="68" s="1"/>
  <c r="X413" i="68"/>
  <c r="X417" i="68"/>
  <c r="X421" i="68"/>
  <c r="X425" i="68"/>
  <c r="X429" i="68"/>
  <c r="Y334" i="66"/>
  <c r="Y338" i="66"/>
  <c r="Y342" i="66"/>
  <c r="Y143" i="65"/>
  <c r="Y147" i="65"/>
  <c r="Y151" i="65"/>
  <c r="X3" i="59"/>
  <c r="Y101" i="6"/>
  <c r="Y122" i="6" s="1"/>
  <c r="Y112" i="6"/>
  <c r="Y142" i="6" s="1"/>
  <c r="X97" i="72"/>
  <c r="X140" i="72"/>
  <c r="X144" i="72"/>
  <c r="X148" i="72"/>
  <c r="X187" i="71"/>
  <c r="X333" i="70"/>
  <c r="X337" i="70"/>
  <c r="X341" i="70"/>
  <c r="X345" i="70"/>
  <c r="X367" i="70"/>
  <c r="X366" i="70" s="1"/>
  <c r="X174" i="69"/>
  <c r="Y361" i="68"/>
  <c r="Y360" i="68" s="1"/>
  <c r="X481" i="68"/>
  <c r="X480" i="68" s="1"/>
  <c r="X505" i="68"/>
  <c r="X504" i="68" s="1"/>
  <c r="X139" i="67"/>
  <c r="X143" i="67"/>
  <c r="X147" i="67"/>
  <c r="X151" i="67"/>
  <c r="X330" i="66"/>
  <c r="X310" i="66"/>
  <c r="X309" i="66" s="1"/>
  <c r="X328" i="66" s="1"/>
  <c r="X34" i="6"/>
  <c r="X28" i="6" s="1"/>
  <c r="X98" i="6"/>
  <c r="X152" i="6" s="1"/>
  <c r="X102" i="6"/>
  <c r="X156" i="6" s="1"/>
  <c r="Y134" i="6"/>
  <c r="Y138" i="6"/>
  <c r="Y140" i="72"/>
  <c r="Y144" i="72"/>
  <c r="Y148" i="72"/>
  <c r="X169" i="72"/>
  <c r="X118" i="71"/>
  <c r="X136" i="71" s="1"/>
  <c r="Y322" i="71"/>
  <c r="Y326" i="71"/>
  <c r="Y330" i="71"/>
  <c r="X351" i="71"/>
  <c r="Y139" i="69"/>
  <c r="X366" i="69"/>
  <c r="Y143" i="67"/>
  <c r="Y147" i="67"/>
  <c r="Y151" i="67"/>
  <c r="Y155" i="67"/>
  <c r="Y333" i="67"/>
  <c r="Y294" i="67"/>
  <c r="Y332" i="67" s="1"/>
  <c r="X334" i="67"/>
  <c r="X338" i="67"/>
  <c r="X342" i="67"/>
  <c r="X335" i="66"/>
  <c r="X339" i="66"/>
  <c r="X343" i="66"/>
  <c r="X174" i="65"/>
  <c r="X404" i="65"/>
  <c r="X332" i="66"/>
  <c r="X337" i="66"/>
  <c r="X341" i="66"/>
  <c r="X345" i="66"/>
  <c r="X142" i="65"/>
  <c r="X146" i="65"/>
  <c r="X150" i="65"/>
  <c r="X290" i="65"/>
  <c r="X334" i="65"/>
  <c r="X338" i="65"/>
  <c r="X342" i="65"/>
  <c r="X77" i="64"/>
  <c r="X158" i="64"/>
  <c r="X162" i="64"/>
  <c r="X166" i="64"/>
  <c r="X170" i="64"/>
  <c r="X372" i="64"/>
  <c r="X376" i="64"/>
  <c r="Y366" i="64"/>
  <c r="Y427" i="64"/>
  <c r="X448" i="64"/>
  <c r="Y43" i="59"/>
  <c r="Y124" i="58"/>
  <c r="Y143" i="58"/>
  <c r="X24" i="57"/>
  <c r="Y332" i="66"/>
  <c r="Y337" i="66"/>
  <c r="Y341" i="66"/>
  <c r="Y345" i="66"/>
  <c r="Y142" i="65"/>
  <c r="Y146" i="65"/>
  <c r="Y150" i="65"/>
  <c r="Y291" i="65"/>
  <c r="Y290" i="65" s="1"/>
  <c r="Y334" i="65"/>
  <c r="Y338" i="65"/>
  <c r="Y342" i="65"/>
  <c r="Y77" i="64"/>
  <c r="X154" i="64"/>
  <c r="Y158" i="64"/>
  <c r="Y162" i="64"/>
  <c r="Y166" i="64"/>
  <c r="Y170" i="64"/>
  <c r="X237" i="64"/>
  <c r="X236" i="64" s="1"/>
  <c r="X62" i="59"/>
  <c r="Y125" i="59"/>
  <c r="Y124" i="59" s="1"/>
  <c r="Y7" i="58"/>
  <c r="X161" i="58"/>
  <c r="Y25" i="57"/>
  <c r="Y24" i="57" s="1"/>
  <c r="Y5" i="56"/>
  <c r="X64" i="56"/>
  <c r="Y84" i="56"/>
  <c r="Y6" i="56"/>
  <c r="Y44" i="55"/>
  <c r="Y44" i="56" s="1"/>
  <c r="Y146" i="55"/>
  <c r="Y143" i="55" s="1"/>
  <c r="Y161" i="54"/>
  <c r="Y43" i="49"/>
  <c r="X175" i="67"/>
  <c r="X174" i="67" s="1"/>
  <c r="X213" i="67"/>
  <c r="X212" i="67" s="1"/>
  <c r="X175" i="66"/>
  <c r="X174" i="66" s="1"/>
  <c r="X334" i="66"/>
  <c r="X338" i="66"/>
  <c r="X342" i="66"/>
  <c r="X98" i="65"/>
  <c r="X136" i="65" s="1"/>
  <c r="X138" i="65"/>
  <c r="X335" i="65"/>
  <c r="X339" i="65"/>
  <c r="X343" i="65"/>
  <c r="X390" i="65"/>
  <c r="X389" i="65" s="1"/>
  <c r="X385" i="65" s="1"/>
  <c r="X78" i="64"/>
  <c r="Y154" i="64"/>
  <c r="X159" i="64"/>
  <c r="X163" i="64"/>
  <c r="X167" i="64"/>
  <c r="X171" i="64"/>
  <c r="Y195" i="64"/>
  <c r="Y194" i="64" s="1"/>
  <c r="Y237" i="64"/>
  <c r="Y236" i="64" s="1"/>
  <c r="X369" i="64"/>
  <c r="X373" i="64"/>
  <c r="X377" i="64"/>
  <c r="X381" i="64"/>
  <c r="X8" i="58"/>
  <c r="X7" i="58" s="1"/>
  <c r="X3" i="58" s="1"/>
  <c r="Y25" i="58"/>
  <c r="Y24" i="58" s="1"/>
  <c r="Y48" i="56"/>
  <c r="Y64" i="56"/>
  <c r="Y7" i="55"/>
  <c r="Y7" i="56" s="1"/>
  <c r="Y25" i="55"/>
  <c r="Y25" i="56" s="1"/>
  <c r="Y50" i="56"/>
  <c r="Y54" i="56"/>
  <c r="Y58" i="56"/>
  <c r="Y69" i="56"/>
  <c r="Y106" i="55"/>
  <c r="Y161" i="59"/>
  <c r="Y161" i="58"/>
  <c r="Y365" i="64"/>
  <c r="X43" i="58"/>
  <c r="X335" i="67"/>
  <c r="X339" i="67"/>
  <c r="X343" i="67"/>
  <c r="X139" i="66"/>
  <c r="X143" i="66"/>
  <c r="X147" i="66"/>
  <c r="X151" i="66"/>
  <c r="Y291" i="66"/>
  <c r="Y290" i="66" s="1"/>
  <c r="Y328" i="66" s="1"/>
  <c r="Y330" i="66"/>
  <c r="Y193" i="65"/>
  <c r="Y331" i="65"/>
  <c r="Y336" i="65"/>
  <c r="Y340" i="65"/>
  <c r="Y344" i="65"/>
  <c r="Y385" i="65"/>
  <c r="X156" i="64"/>
  <c r="X173" i="64"/>
  <c r="X366" i="64"/>
  <c r="Y374" i="64"/>
  <c r="Y382" i="64"/>
  <c r="Y386" i="64"/>
  <c r="Y385" i="64" s="1"/>
  <c r="X24" i="60"/>
  <c r="X82" i="60"/>
  <c r="X81" i="60" s="1"/>
  <c r="X82" i="58"/>
  <c r="X81" i="58" s="1"/>
  <c r="Y3" i="57"/>
  <c r="Y43" i="57"/>
  <c r="Y105" i="57"/>
  <c r="X8" i="56"/>
  <c r="X9" i="56"/>
  <c r="X13" i="56"/>
  <c r="X17" i="56"/>
  <c r="X21" i="56"/>
  <c r="X161" i="54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Y216" i="64"/>
  <c r="Y369" i="64"/>
  <c r="Y407" i="64"/>
  <c r="Y406" i="64" s="1"/>
  <c r="Y25" i="60"/>
  <c r="Y24" i="60" s="1"/>
  <c r="Y82" i="60"/>
  <c r="Y81" i="60" s="1"/>
  <c r="Y63" i="59"/>
  <c r="Y62" i="59" s="1"/>
  <c r="X82" i="59"/>
  <c r="X81" i="59" s="1"/>
  <c r="Y4" i="58"/>
  <c r="Y110" i="56"/>
  <c r="X4" i="55"/>
  <c r="X5" i="56"/>
  <c r="Y109" i="56"/>
  <c r="Y114" i="56"/>
  <c r="X143" i="55"/>
  <c r="Y164" i="55"/>
  <c r="Y164" i="56" s="1"/>
  <c r="Y44" i="54"/>
  <c r="Y43" i="54" s="1"/>
  <c r="Y331" i="67"/>
  <c r="Y385" i="66"/>
  <c r="Y140" i="65"/>
  <c r="Y145" i="65"/>
  <c r="Y149" i="65"/>
  <c r="Y153" i="65"/>
  <c r="Y332" i="65"/>
  <c r="Y337" i="65"/>
  <c r="Y341" i="65"/>
  <c r="Y345" i="65"/>
  <c r="Y76" i="64"/>
  <c r="Y156" i="64"/>
  <c r="Y161" i="64"/>
  <c r="Y165" i="64"/>
  <c r="Y169" i="64"/>
  <c r="X215" i="64"/>
  <c r="X322" i="64"/>
  <c r="X374" i="64"/>
  <c r="X427" i="64"/>
  <c r="X124" i="58"/>
  <c r="Y129" i="56"/>
  <c r="Y29" i="56"/>
  <c r="Y28" i="55"/>
  <c r="Y28" i="56" s="1"/>
  <c r="Y124" i="55"/>
  <c r="X164" i="55"/>
  <c r="X164" i="56" s="1"/>
  <c r="X165" i="56"/>
  <c r="Y43" i="48"/>
  <c r="X105" i="48"/>
  <c r="X124" i="48"/>
  <c r="X81" i="47"/>
  <c r="X105" i="47"/>
  <c r="X125" i="47"/>
  <c r="X124" i="47" s="1"/>
  <c r="X161" i="47"/>
  <c r="X45" i="46"/>
  <c r="X67" i="46"/>
  <c r="Y126" i="46"/>
  <c r="Y31" i="46"/>
  <c r="Y35" i="46"/>
  <c r="Y39" i="46"/>
  <c r="X144" i="56"/>
  <c r="X25" i="49"/>
  <c r="X24" i="49" s="1"/>
  <c r="Y106" i="48"/>
  <c r="Y105" i="48" s="1"/>
  <c r="Y125" i="48"/>
  <c r="Y82" i="47"/>
  <c r="Y81" i="47" s="1"/>
  <c r="Y106" i="47"/>
  <c r="Y105" i="47" s="1"/>
  <c r="Y125" i="47"/>
  <c r="Y124" i="47" s="1"/>
  <c r="Y161" i="47"/>
  <c r="X8" i="46"/>
  <c r="X9" i="46"/>
  <c r="X13" i="46"/>
  <c r="X17" i="46"/>
  <c r="X21" i="46"/>
  <c r="X10" i="46"/>
  <c r="X14" i="46"/>
  <c r="X18" i="46"/>
  <c r="X22" i="46"/>
  <c r="Y4" i="55"/>
  <c r="X44" i="50"/>
  <c r="X43" i="50" s="1"/>
  <c r="X63" i="50"/>
  <c r="X62" i="50" s="1"/>
  <c r="X161" i="50"/>
  <c r="Y25" i="49"/>
  <c r="Y24" i="49" s="1"/>
  <c r="X44" i="49"/>
  <c r="X43" i="49" s="1"/>
  <c r="X63" i="49"/>
  <c r="X62" i="49" s="1"/>
  <c r="X82" i="49"/>
  <c r="X81" i="49" s="1"/>
  <c r="X110" i="49"/>
  <c r="X4" i="48"/>
  <c r="X3" i="48" s="1"/>
  <c r="X63" i="48"/>
  <c r="X62" i="48" s="1"/>
  <c r="X4" i="47"/>
  <c r="X3" i="47" s="1"/>
  <c r="X110" i="46"/>
  <c r="X129" i="46"/>
  <c r="X163" i="46"/>
  <c r="Y106" i="45"/>
  <c r="X4" i="44"/>
  <c r="X3" i="44" s="1"/>
  <c r="X82" i="44"/>
  <c r="X82" i="46" s="1"/>
  <c r="X106" i="44"/>
  <c r="X105" i="44" s="1"/>
  <c r="X111" i="46"/>
  <c r="Y62" i="50"/>
  <c r="Y161" i="50"/>
  <c r="Y81" i="49"/>
  <c r="Y143" i="49"/>
  <c r="Y3" i="48"/>
  <c r="Y62" i="48"/>
  <c r="Y161" i="48"/>
  <c r="X113" i="56"/>
  <c r="X117" i="56"/>
  <c r="X121" i="56"/>
  <c r="X3" i="50"/>
  <c r="X24" i="48"/>
  <c r="X44" i="47"/>
  <c r="X43" i="47" s="1"/>
  <c r="X64" i="46"/>
  <c r="X83" i="46"/>
  <c r="X147" i="46"/>
  <c r="Y7" i="44"/>
  <c r="Y3" i="44" s="1"/>
  <c r="X44" i="44"/>
  <c r="X44" i="46" s="1"/>
  <c r="X25" i="55"/>
  <c r="X24" i="55" s="1"/>
  <c r="X44" i="55"/>
  <c r="X44" i="56" s="1"/>
  <c r="Y63" i="55"/>
  <c r="Y63" i="56" s="1"/>
  <c r="Y82" i="55"/>
  <c r="Y82" i="56" s="1"/>
  <c r="X88" i="56"/>
  <c r="X92" i="56"/>
  <c r="X96" i="56"/>
  <c r="Y3" i="50"/>
  <c r="Y25" i="48"/>
  <c r="Y24" i="48" s="1"/>
  <c r="Y44" i="47"/>
  <c r="Y43" i="47" s="1"/>
  <c r="Y63" i="47"/>
  <c r="Y62" i="47" s="1"/>
  <c r="Y143" i="47"/>
  <c r="Y147" i="46"/>
  <c r="X25" i="45"/>
  <c r="X24" i="45" s="1"/>
  <c r="X63" i="44"/>
  <c r="X63" i="46" s="1"/>
  <c r="X62" i="45"/>
  <c r="X31" i="46"/>
  <c r="X35" i="46"/>
  <c r="X81" i="45"/>
  <c r="Y62" i="44"/>
  <c r="Y120" i="46"/>
  <c r="Y150" i="46"/>
  <c r="Y154" i="46"/>
  <c r="Y158" i="46"/>
  <c r="X16" i="28"/>
  <c r="Y20" i="25"/>
  <c r="Y20" i="28" s="1"/>
  <c r="X11" i="23"/>
  <c r="X11" i="26" s="1"/>
  <c r="X4" i="22"/>
  <c r="X4" i="25" s="1"/>
  <c r="X4" i="28" s="1"/>
  <c r="X17" i="22"/>
  <c r="X17" i="25" s="1"/>
  <c r="X17" i="28" s="1"/>
  <c r="X20" i="25"/>
  <c r="X20" i="28" s="1"/>
  <c r="X27" i="11"/>
  <c r="X27" i="14" s="1"/>
  <c r="Y11" i="10"/>
  <c r="X31" i="13"/>
  <c r="Y19" i="12"/>
  <c r="Y19" i="15" s="1"/>
  <c r="Y23" i="12"/>
  <c r="Y23" i="15" s="1"/>
  <c r="Y172" i="42"/>
  <c r="X27" i="13"/>
  <c r="X66" i="46"/>
  <c r="X136" i="46"/>
  <c r="X166" i="46"/>
  <c r="X170" i="46"/>
  <c r="X174" i="46"/>
  <c r="X19" i="24"/>
  <c r="X19" i="27" s="1"/>
  <c r="Y5" i="23"/>
  <c r="Y5" i="26" s="1"/>
  <c r="X29" i="21"/>
  <c r="X8" i="13"/>
  <c r="X20" i="13"/>
  <c r="X17" i="11"/>
  <c r="X13" i="10"/>
  <c r="X29" i="12"/>
  <c r="X4" i="7"/>
  <c r="X19" i="12"/>
  <c r="X23" i="12"/>
  <c r="X23" i="15" s="1"/>
  <c r="Y28" i="25"/>
  <c r="Y28" i="28" s="1"/>
  <c r="X21" i="10"/>
  <c r="Y27" i="9"/>
  <c r="Y27" i="10" s="1"/>
  <c r="Y9" i="12"/>
  <c r="Y9" i="15" s="1"/>
  <c r="Y13" i="12"/>
  <c r="Y13" i="15" s="1"/>
  <c r="Y5" i="24"/>
  <c r="Y5" i="27" s="1"/>
  <c r="X21" i="24"/>
  <c r="X21" i="27" s="1"/>
  <c r="X9" i="21"/>
  <c r="Y29" i="21"/>
  <c r="Y20" i="13"/>
  <c r="Y20" i="16" s="1"/>
  <c r="Y24" i="13"/>
  <c r="Y24" i="16" s="1"/>
  <c r="X115" i="46"/>
  <c r="Y133" i="46"/>
  <c r="Y137" i="46"/>
  <c r="Y141" i="46"/>
  <c r="X149" i="46"/>
  <c r="X153" i="46"/>
  <c r="X157" i="46"/>
  <c r="Y167" i="46"/>
  <c r="Y171" i="46"/>
  <c r="Y175" i="46"/>
  <c r="X13" i="29"/>
  <c r="X143" i="29" s="1"/>
  <c r="X22" i="21"/>
  <c r="X39" i="46"/>
  <c r="Y43" i="44"/>
  <c r="X69" i="46"/>
  <c r="X73" i="46"/>
  <c r="X77" i="46"/>
  <c r="X15" i="42"/>
  <c r="X51" i="42"/>
  <c r="X70" i="42"/>
  <c r="X89" i="42"/>
  <c r="X97" i="42"/>
  <c r="X116" i="42"/>
  <c r="X135" i="42"/>
  <c r="X153" i="42"/>
  <c r="X171" i="42"/>
  <c r="Y13" i="24"/>
  <c r="Y13" i="27" s="1"/>
  <c r="Y21" i="21"/>
  <c r="Y25" i="21"/>
  <c r="Y6" i="23"/>
  <c r="Y6" i="26" s="1"/>
  <c r="Y10" i="23"/>
  <c r="Y10" i="26" s="1"/>
  <c r="Y14" i="23"/>
  <c r="Y14" i="26" s="1"/>
  <c r="X8" i="25"/>
  <c r="X8" i="28" s="1"/>
  <c r="X24" i="13"/>
  <c r="Y8" i="13"/>
  <c r="Y8" i="16" s="1"/>
  <c r="Y12" i="13"/>
  <c r="Y12" i="16" s="1"/>
  <c r="Y22" i="12"/>
  <c r="Y22" i="15" s="1"/>
  <c r="Y26" i="12"/>
  <c r="Y26" i="15" s="1"/>
  <c r="X7" i="12"/>
  <c r="X7" i="15" s="1"/>
  <c r="X11" i="12"/>
  <c r="Y4" i="18"/>
  <c r="Y3" i="18" s="1"/>
  <c r="Y16" i="24" s="1"/>
  <c r="Y27" i="18"/>
  <c r="Y27" i="25" s="1"/>
  <c r="Y27" i="28" s="1"/>
  <c r="X4" i="9"/>
  <c r="X4" i="10" s="1"/>
  <c r="Y6" i="12"/>
  <c r="Y6" i="15" s="1"/>
  <c r="Y10" i="12"/>
  <c r="Y10" i="15" s="1"/>
  <c r="Y29" i="28"/>
  <c r="Y7" i="28"/>
  <c r="Y30" i="27"/>
  <c r="Y19" i="27"/>
  <c r="Y29" i="27"/>
  <c r="Y19" i="28"/>
  <c r="Y6" i="28"/>
  <c r="Y25" i="26"/>
  <c r="Y9" i="26"/>
  <c r="Y23" i="27"/>
  <c r="Y18" i="27"/>
  <c r="Y7" i="27"/>
  <c r="Y17" i="27"/>
  <c r="Y18" i="28"/>
  <c r="Y8" i="26"/>
  <c r="Y22" i="27"/>
  <c r="Y11" i="27"/>
  <c r="Y6" i="27"/>
  <c r="Y31" i="27"/>
  <c r="Y30" i="28"/>
  <c r="Y8" i="28"/>
  <c r="Y26" i="27"/>
  <c r="Y21" i="28"/>
  <c r="Y29" i="26"/>
  <c r="Y10" i="27"/>
  <c r="Y21" i="26"/>
  <c r="Y13" i="26"/>
  <c r="Y162" i="61"/>
  <c r="Y129" i="61"/>
  <c r="Y144" i="62"/>
  <c r="Y86" i="61"/>
  <c r="Y48" i="61"/>
  <c r="Y165" i="62"/>
  <c r="Y165" i="61"/>
  <c r="Y110" i="61"/>
  <c r="Y25" i="61"/>
  <c r="Y147" i="62"/>
  <c r="Y125" i="62"/>
  <c r="Y147" i="61"/>
  <c r="Y125" i="61"/>
  <c r="Y67" i="61"/>
  <c r="Y29" i="61"/>
  <c r="Y8" i="61"/>
  <c r="Y162" i="62"/>
  <c r="Y129" i="62"/>
  <c r="Y110" i="62"/>
  <c r="Y67" i="62"/>
  <c r="Y29" i="62"/>
  <c r="Y8" i="62"/>
  <c r="Y86" i="62"/>
  <c r="Y48" i="62"/>
  <c r="Y144" i="63"/>
  <c r="Y162" i="63"/>
  <c r="Y462" i="65"/>
  <c r="Y424" i="65"/>
  <c r="Y25" i="62"/>
  <c r="Y4" i="63"/>
  <c r="Y424" i="71"/>
  <c r="Y424" i="72"/>
  <c r="Y443" i="70"/>
  <c r="Y406" i="71"/>
  <c r="Y442" i="72"/>
  <c r="Y137" i="6"/>
  <c r="Y31" i="16"/>
  <c r="Y23" i="16"/>
  <c r="Y19" i="16"/>
  <c r="Y11" i="16"/>
  <c r="Y7" i="16"/>
  <c r="Y19" i="17"/>
  <c r="Y7" i="17"/>
  <c r="Y30" i="17"/>
  <c r="Y165" i="51"/>
  <c r="Y110" i="51"/>
  <c r="Y147" i="51"/>
  <c r="Y48" i="51"/>
  <c r="Y165" i="52"/>
  <c r="Y162" i="53"/>
  <c r="Y144" i="53"/>
  <c r="Y4" i="51"/>
  <c r="Y147" i="52"/>
  <c r="Y67" i="52"/>
  <c r="Y86" i="51"/>
  <c r="Y29" i="51"/>
  <c r="Y48" i="52"/>
  <c r="Y144" i="52"/>
  <c r="Y67" i="51"/>
  <c r="Y86" i="52"/>
  <c r="Y6" i="17"/>
  <c r="Y162" i="52"/>
  <c r="Y129" i="52"/>
  <c r="Y29" i="52"/>
  <c r="Y8" i="52"/>
  <c r="Y4" i="53"/>
  <c r="Y3" i="53" s="1"/>
  <c r="Y8" i="51"/>
  <c r="Y300" i="64"/>
  <c r="Y270" i="66"/>
  <c r="Y251" i="65"/>
  <c r="Y335" i="68"/>
  <c r="Y224" i="71"/>
  <c r="Y224" i="72"/>
  <c r="Y251" i="69"/>
  <c r="Y232" i="69"/>
  <c r="Y242" i="71"/>
  <c r="Y128" i="6"/>
  <c r="Y135" i="6"/>
  <c r="X30" i="28"/>
  <c r="X18" i="28"/>
  <c r="X6" i="28"/>
  <c r="X27" i="26"/>
  <c r="X25" i="27"/>
  <c r="X9" i="27"/>
  <c r="X13" i="27"/>
  <c r="X9" i="26"/>
  <c r="X23" i="27"/>
  <c r="X7" i="27"/>
  <c r="X31" i="26"/>
  <c r="X11" i="27"/>
  <c r="X7" i="26"/>
  <c r="X5" i="27"/>
  <c r="X162" i="61"/>
  <c r="X129" i="61"/>
  <c r="X144" i="62"/>
  <c r="X86" i="61"/>
  <c r="X48" i="61"/>
  <c r="X165" i="62"/>
  <c r="X110" i="62"/>
  <c r="X165" i="61"/>
  <c r="X110" i="61"/>
  <c r="X147" i="62"/>
  <c r="X162" i="62"/>
  <c r="X67" i="62"/>
  <c r="X29" i="62"/>
  <c r="X8" i="62"/>
  <c r="X44" i="62"/>
  <c r="X4" i="63"/>
  <c r="X67" i="61"/>
  <c r="X86" i="62"/>
  <c r="X48" i="62"/>
  <c r="X25" i="63"/>
  <c r="X144" i="63"/>
  <c r="X63" i="62"/>
  <c r="X162" i="63"/>
  <c r="X161" i="63" s="1"/>
  <c r="X147" i="61"/>
  <c r="X25" i="62"/>
  <c r="X462" i="67"/>
  <c r="X424" i="67"/>
  <c r="X443" i="66"/>
  <c r="X553" i="68"/>
  <c r="X443" i="67"/>
  <c r="X577" i="68"/>
  <c r="X576" i="68" s="1"/>
  <c r="X442" i="71"/>
  <c r="X442" i="72"/>
  <c r="X424" i="71"/>
  <c r="X424" i="72"/>
  <c r="X406" i="71"/>
  <c r="X406" i="72"/>
  <c r="X20" i="6"/>
  <c r="Y114" i="6"/>
  <c r="Y119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369" i="71"/>
  <c r="Y45" i="6"/>
  <c r="Y79" i="6"/>
  <c r="X136" i="72"/>
  <c r="Y187" i="72"/>
  <c r="Y134" i="71"/>
  <c r="Y169" i="71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62" i="6"/>
  <c r="Y318" i="71"/>
  <c r="Y366" i="70"/>
  <c r="Y16" i="31"/>
  <c r="Y17" i="31" s="1"/>
  <c r="Y16" i="35"/>
  <c r="Y17" i="35" s="1"/>
  <c r="Y16" i="36"/>
  <c r="Y16" i="34"/>
  <c r="Y17" i="34" s="1"/>
  <c r="Y16" i="30"/>
  <c r="Y17" i="30" s="1"/>
  <c r="Y18" i="6"/>
  <c r="Y116" i="6"/>
  <c r="Y167" i="6"/>
  <c r="X137" i="72"/>
  <c r="Y279" i="71"/>
  <c r="X318" i="71"/>
  <c r="X297" i="71"/>
  <c r="X19" i="6"/>
  <c r="X21" i="16" s="1"/>
  <c r="X104" i="6"/>
  <c r="X113" i="6"/>
  <c r="X159" i="6"/>
  <c r="X168" i="6"/>
  <c r="Y137" i="72"/>
  <c r="Y141" i="72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480" i="68"/>
  <c r="Y309" i="67"/>
  <c r="Y329" i="67"/>
  <c r="Y115" i="72"/>
  <c r="Y133" i="72" s="1"/>
  <c r="Y298" i="72"/>
  <c r="Y319" i="72"/>
  <c r="Y319" i="71"/>
  <c r="Y118" i="69"/>
  <c r="Y330" i="69"/>
  <c r="X99" i="70"/>
  <c r="X98" i="70" s="1"/>
  <c r="X141" i="70"/>
  <c r="X310" i="69"/>
  <c r="Y99" i="70"/>
  <c r="Y98" i="70" s="1"/>
  <c r="Y294" i="70"/>
  <c r="Y290" i="70" s="1"/>
  <c r="Y102" i="69"/>
  <c r="Y98" i="69" s="1"/>
  <c r="X140" i="67"/>
  <c r="X291" i="70"/>
  <c r="X290" i="70" s="1"/>
  <c r="X99" i="69"/>
  <c r="X98" i="69" s="1"/>
  <c r="X294" i="69"/>
  <c r="X290" i="69" s="1"/>
  <c r="Y140" i="67"/>
  <c r="X193" i="67"/>
  <c r="X366" i="67"/>
  <c r="Y174" i="66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Y118" i="67"/>
  <c r="Y330" i="67"/>
  <c r="Y138" i="66"/>
  <c r="Y329" i="66"/>
  <c r="Y333" i="66"/>
  <c r="Y141" i="65"/>
  <c r="Y309" i="65"/>
  <c r="X330" i="65"/>
  <c r="Y330" i="65"/>
  <c r="Y335" i="65"/>
  <c r="X333" i="65"/>
  <c r="X132" i="64"/>
  <c r="X347" i="64"/>
  <c r="X368" i="64" s="1"/>
  <c r="Y333" i="65"/>
  <c r="Y157" i="64"/>
  <c r="Y364" i="64"/>
  <c r="Y368" i="64"/>
  <c r="Y372" i="64"/>
  <c r="Y376" i="64"/>
  <c r="Y380" i="64"/>
  <c r="X344" i="64"/>
  <c r="X407" i="64"/>
  <c r="X29" i="61"/>
  <c r="Y162" i="56"/>
  <c r="X24" i="54"/>
  <c r="X62" i="57"/>
  <c r="X124" i="57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3" i="54"/>
  <c r="X81" i="54"/>
  <c r="Y144" i="56"/>
  <c r="X43" i="54"/>
  <c r="X106" i="55"/>
  <c r="X108" i="56"/>
  <c r="X125" i="54"/>
  <c r="X124" i="54" s="1"/>
  <c r="X126" i="56"/>
  <c r="X3" i="54"/>
  <c r="Y124" i="54"/>
  <c r="Y125" i="56"/>
  <c r="Y3" i="54"/>
  <c r="X62" i="55"/>
  <c r="X128" i="55"/>
  <c r="X128" i="56" s="1"/>
  <c r="X129" i="56"/>
  <c r="X82" i="55"/>
  <c r="X83" i="56"/>
  <c r="X162" i="55"/>
  <c r="X163" i="56"/>
  <c r="X62" i="54"/>
  <c r="X146" i="54"/>
  <c r="X143" i="54" s="1"/>
  <c r="X147" i="56"/>
  <c r="X30" i="26"/>
  <c r="Y109" i="49"/>
  <c r="Y105" i="49" s="1"/>
  <c r="Y110" i="52"/>
  <c r="Y62" i="49"/>
  <c r="X138" i="29"/>
  <c r="Y30" i="15"/>
  <c r="X3" i="49"/>
  <c r="Y9" i="27"/>
  <c r="X5" i="26"/>
  <c r="Y11" i="26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107" i="46"/>
  <c r="Y4" i="45"/>
  <c r="X143" i="45"/>
  <c r="Y161" i="45"/>
  <c r="Y143" i="44"/>
  <c r="Y16" i="33"/>
  <c r="Y17" i="33" s="1"/>
  <c r="Y138" i="29"/>
  <c r="Y6" i="29"/>
  <c r="Y115" i="29"/>
  <c r="Y128" i="29" s="1"/>
  <c r="X27" i="28"/>
  <c r="Y25" i="27"/>
  <c r="X21" i="26"/>
  <c r="Y17" i="13"/>
  <c r="Y17" i="16" s="1"/>
  <c r="Y21" i="13"/>
  <c r="Y21" i="16" s="1"/>
  <c r="Y21" i="10"/>
  <c r="Y25" i="13"/>
  <c r="Y25" i="16" s="1"/>
  <c r="Y25" i="10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X29" i="28"/>
  <c r="X29" i="27"/>
  <c r="Y7" i="26"/>
  <c r="X23" i="26"/>
  <c r="Y22" i="26"/>
  <c r="Y26" i="26"/>
  <c r="Y45" i="46"/>
  <c r="X125" i="45"/>
  <c r="X127" i="46"/>
  <c r="Y18" i="36"/>
  <c r="X18" i="34"/>
  <c r="Y18" i="30"/>
  <c r="X112" i="29"/>
  <c r="X118" i="29"/>
  <c r="X131" i="29" s="1"/>
  <c r="X7" i="28"/>
  <c r="Y21" i="27"/>
  <c r="Y25" i="45"/>
  <c r="Y43" i="45"/>
  <c r="Y43" i="46" s="1"/>
  <c r="X164" i="45"/>
  <c r="X165" i="46"/>
  <c r="X161" i="44"/>
  <c r="X3" i="37"/>
  <c r="Y18" i="35"/>
  <c r="Y18" i="34"/>
  <c r="X18" i="33"/>
  <c r="Y18" i="31"/>
  <c r="X18" i="30"/>
  <c r="Y112" i="29"/>
  <c r="Y125" i="29" s="1"/>
  <c r="Y118" i="29"/>
  <c r="Y131" i="29" s="1"/>
  <c r="X19" i="28"/>
  <c r="Y31" i="26"/>
  <c r="Y24" i="15"/>
  <c r="Y128" i="46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Y14" i="27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127" i="29" s="1"/>
  <c r="Y22" i="16"/>
  <c r="Y30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X8" i="26"/>
  <c r="X12" i="26"/>
  <c r="Y30" i="23"/>
  <c r="Y30" i="26" s="1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10" i="29"/>
  <c r="X123" i="29" s="1"/>
  <c r="Y20" i="26"/>
  <c r="Y22" i="21"/>
  <c r="X6" i="27"/>
  <c r="X10" i="27"/>
  <c r="X14" i="27"/>
  <c r="Y27" i="20"/>
  <c r="Y28" i="24"/>
  <c r="Y28" i="27" s="1"/>
  <c r="Y28" i="21"/>
  <c r="Y32" i="24"/>
  <c r="Y32" i="27" s="1"/>
  <c r="Y32" i="21"/>
  <c r="X17" i="19"/>
  <c r="X17" i="23" s="1"/>
  <c r="X17" i="26" s="1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Y31" i="15"/>
  <c r="Y21" i="15"/>
  <c r="Y25" i="15"/>
  <c r="Y110" i="29"/>
  <c r="Y123" i="29" s="1"/>
  <c r="X20" i="24"/>
  <c r="X20" i="27" s="1"/>
  <c r="X20" i="21"/>
  <c r="X24" i="24"/>
  <c r="X24" i="27" s="1"/>
  <c r="X24" i="21"/>
  <c r="Y17" i="19"/>
  <c r="Y17" i="23" s="1"/>
  <c r="Y17" i="26" s="1"/>
  <c r="Y18" i="23"/>
  <c r="Y18" i="26" s="1"/>
  <c r="Y6" i="16"/>
  <c r="Y28" i="15"/>
  <c r="X23" i="16"/>
  <c r="Y28" i="26"/>
  <c r="Y4" i="22"/>
  <c r="Y5" i="25"/>
  <c r="Y5" i="28" s="1"/>
  <c r="Y17" i="22"/>
  <c r="Y17" i="25" s="1"/>
  <c r="Y17" i="28" s="1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X32" i="26"/>
  <c r="Y18" i="16"/>
  <c r="Y26" i="16"/>
  <c r="Y7" i="15"/>
  <c r="Y11" i="15"/>
  <c r="Y18" i="21"/>
  <c r="Y15" i="20"/>
  <c r="Y15" i="21" s="1"/>
  <c r="Y16" i="21"/>
  <c r="X30" i="27"/>
  <c r="X6" i="23"/>
  <c r="X6" i="26" s="1"/>
  <c r="X4" i="19"/>
  <c r="X4" i="21" s="1"/>
  <c r="X10" i="26"/>
  <c r="X14" i="26"/>
  <c r="Y20" i="15"/>
  <c r="Y23" i="10"/>
  <c r="X7" i="16"/>
  <c r="X5" i="25"/>
  <c r="X5" i="28" s="1"/>
  <c r="Y23" i="26"/>
  <c r="X4" i="24"/>
  <c r="X4" i="27" s="1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7" i="17" s="1"/>
  <c r="X19" i="14"/>
  <c r="X5" i="13"/>
  <c r="Y529" i="68" l="1"/>
  <c r="X125" i="61"/>
  <c r="X82" i="62"/>
  <c r="Y160" i="6"/>
  <c r="Y130" i="29"/>
  <c r="Y152" i="64"/>
  <c r="Y63" i="53"/>
  <c r="X154" i="6"/>
  <c r="X315" i="71"/>
  <c r="X120" i="6"/>
  <c r="X133" i="72"/>
  <c r="Y27" i="13"/>
  <c r="Y27" i="16" s="1"/>
  <c r="Y155" i="6"/>
  <c r="Y154" i="6"/>
  <c r="X115" i="71"/>
  <c r="Y158" i="6"/>
  <c r="Y82" i="63"/>
  <c r="X125" i="62"/>
  <c r="Y106" i="63"/>
  <c r="X25" i="61"/>
  <c r="Y20" i="6"/>
  <c r="Y81" i="55"/>
  <c r="Y81" i="56" s="1"/>
  <c r="Y161" i="6"/>
  <c r="X43" i="55"/>
  <c r="X43" i="56" s="1"/>
  <c r="X81" i="44"/>
  <c r="X81" i="46" s="1"/>
  <c r="Y309" i="70"/>
  <c r="Y553" i="68"/>
  <c r="Y146" i="56"/>
  <c r="X25" i="15"/>
  <c r="X12" i="29"/>
  <c r="Y121" i="6"/>
  <c r="Y136" i="65"/>
  <c r="X136" i="70"/>
  <c r="Y43" i="55"/>
  <c r="Y43" i="56" s="1"/>
  <c r="Y17" i="21"/>
  <c r="Y215" i="64"/>
  <c r="X309" i="65"/>
  <c r="X328" i="65" s="1"/>
  <c r="Y17" i="36"/>
  <c r="X8" i="61"/>
  <c r="X411" i="64"/>
  <c r="X410" i="64" s="1"/>
  <c r="Y299" i="64"/>
  <c r="X44" i="63"/>
  <c r="X31" i="16"/>
  <c r="Y124" i="56"/>
  <c r="Y136" i="70"/>
  <c r="Y329" i="69"/>
  <c r="Y152" i="6"/>
  <c r="Y162" i="6"/>
  <c r="X27" i="17"/>
  <c r="X19" i="15"/>
  <c r="X27" i="16"/>
  <c r="X62" i="44"/>
  <c r="X62" i="46" s="1"/>
  <c r="X29" i="15"/>
  <c r="Y441" i="71"/>
  <c r="X462" i="65"/>
  <c r="X461" i="65" s="1"/>
  <c r="Y106" i="53"/>
  <c r="Y232" i="66"/>
  <c r="Y161" i="55"/>
  <c r="Y161" i="56" s="1"/>
  <c r="X27" i="15"/>
  <c r="X13" i="15"/>
  <c r="X13" i="16"/>
  <c r="X24" i="46"/>
  <c r="Y166" i="6"/>
  <c r="X17" i="15"/>
  <c r="X9" i="16"/>
  <c r="Y153" i="64"/>
  <c r="X409" i="68"/>
  <c r="Y153" i="6"/>
  <c r="X3" i="11"/>
  <c r="X4" i="13"/>
  <c r="X4" i="16" s="1"/>
  <c r="X9" i="15"/>
  <c r="X31" i="15"/>
  <c r="X19" i="16"/>
  <c r="Y131" i="6"/>
  <c r="X5" i="15"/>
  <c r="Y62" i="55"/>
  <c r="Y62" i="56" s="1"/>
  <c r="Y137" i="65"/>
  <c r="X5" i="16"/>
  <c r="X11" i="15"/>
  <c r="X144" i="46"/>
  <c r="X25" i="56"/>
  <c r="Y409" i="68"/>
  <c r="X119" i="6"/>
  <c r="Y156" i="6"/>
  <c r="X155" i="6"/>
  <c r="Y129" i="6"/>
  <c r="X3" i="9"/>
  <c r="X21" i="15"/>
  <c r="X25" i="16"/>
  <c r="X11" i="16"/>
  <c r="X125" i="29"/>
  <c r="Y63" i="61"/>
  <c r="Y4" i="62"/>
  <c r="X19" i="17"/>
  <c r="X3" i="20"/>
  <c r="X143" i="46"/>
  <c r="Y27" i="23"/>
  <c r="Y27" i="26" s="1"/>
  <c r="X43" i="44"/>
  <c r="X43" i="46" s="1"/>
  <c r="X329" i="66"/>
  <c r="Y167" i="68"/>
  <c r="X16" i="29"/>
  <c r="X130" i="6"/>
  <c r="X260" i="72"/>
  <c r="X224" i="72"/>
  <c r="X242" i="71"/>
  <c r="X224" i="71"/>
  <c r="X232" i="70"/>
  <c r="X311" i="68"/>
  <c r="X144" i="53"/>
  <c r="X162" i="52"/>
  <c r="X144" i="51"/>
  <c r="Y169" i="6"/>
  <c r="X17" i="33"/>
  <c r="X128" i="29"/>
  <c r="X3" i="7"/>
  <c r="X143" i="56"/>
  <c r="Y329" i="65"/>
  <c r="Y328" i="65"/>
  <c r="Y3" i="58"/>
  <c r="Y16" i="13"/>
  <c r="X3" i="22"/>
  <c r="X3" i="25" s="1"/>
  <c r="Y142" i="68"/>
  <c r="Y166" i="68" s="1"/>
  <c r="X133" i="71"/>
  <c r="X4" i="14"/>
  <c r="X4" i="17" s="1"/>
  <c r="X4" i="12"/>
  <c r="X4" i="15" s="1"/>
  <c r="Y24" i="55"/>
  <c r="Y24" i="56" s="1"/>
  <c r="Y16" i="23"/>
  <c r="X18" i="35"/>
  <c r="Y162" i="46"/>
  <c r="X406" i="64"/>
  <c r="X136" i="69"/>
  <c r="Y140" i="69"/>
  <c r="X105" i="63"/>
  <c r="X512" i="64"/>
  <c r="X511" i="64" s="1"/>
  <c r="X63" i="63"/>
  <c r="X62" i="63" s="1"/>
  <c r="Y577" i="68"/>
  <c r="Y576" i="68" s="1"/>
  <c r="Y443" i="67"/>
  <c r="Y18" i="32"/>
  <c r="Y142" i="29"/>
  <c r="Y115" i="71"/>
  <c r="Y270" i="70"/>
  <c r="Y269" i="70" s="1"/>
  <c r="Y269" i="66"/>
  <c r="Y251" i="67"/>
  <c r="Y62" i="53"/>
  <c r="Y63" i="52"/>
  <c r="Y82" i="51"/>
  <c r="X109" i="49"/>
  <c r="X105" i="49" s="1"/>
  <c r="X198" i="69"/>
  <c r="X197" i="69" s="1"/>
  <c r="X193" i="69" s="1"/>
  <c r="Y3" i="55"/>
  <c r="Y3" i="56" s="1"/>
  <c r="Y4" i="56"/>
  <c r="Y105" i="55"/>
  <c r="Y105" i="56" s="1"/>
  <c r="Y106" i="56"/>
  <c r="Y14" i="12"/>
  <c r="Y14" i="15" s="1"/>
  <c r="Y137" i="29"/>
  <c r="Y18" i="37"/>
  <c r="X424" i="65"/>
  <c r="X491" i="64"/>
  <c r="Y44" i="53"/>
  <c r="Y43" i="53" s="1"/>
  <c r="Y424" i="69"/>
  <c r="Y443" i="66"/>
  <c r="Y462" i="67"/>
  <c r="Y461" i="67" s="1"/>
  <c r="Y105" i="63"/>
  <c r="Y443" i="65"/>
  <c r="Y106" i="62"/>
  <c r="Y105" i="45"/>
  <c r="Y105" i="46" s="1"/>
  <c r="Y106" i="46"/>
  <c r="Y7" i="46"/>
  <c r="X18" i="31"/>
  <c r="X24" i="56"/>
  <c r="Y315" i="71"/>
  <c r="X462" i="69"/>
  <c r="X461" i="69" s="1"/>
  <c r="Y63" i="62"/>
  <c r="Y16" i="12"/>
  <c r="Y15" i="12" s="1"/>
  <c r="Y15" i="15" s="1"/>
  <c r="X137" i="70"/>
  <c r="X332" i="69"/>
  <c r="X424" i="66"/>
  <c r="Y334" i="68"/>
  <c r="Y311" i="68"/>
  <c r="Y279" i="64"/>
  <c r="X18" i="36"/>
  <c r="X18" i="37"/>
  <c r="X3" i="55"/>
  <c r="X3" i="56" s="1"/>
  <c r="X4" i="56"/>
  <c r="Y290" i="67"/>
  <c r="Y328" i="67" s="1"/>
  <c r="X124" i="55"/>
  <c r="X124" i="56" s="1"/>
  <c r="Y251" i="70"/>
  <c r="Y125" i="53"/>
  <c r="Y124" i="53" s="1"/>
  <c r="Y290" i="69"/>
  <c r="Y328" i="69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250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24" i="62" s="1"/>
  <c r="Y66" i="62"/>
  <c r="Y447" i="67"/>
  <c r="Y446" i="67" s="1"/>
  <c r="Y4" i="61"/>
  <c r="Y128" i="61"/>
  <c r="Y124" i="61" s="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62" i="51"/>
  <c r="X129" i="51"/>
  <c r="X48" i="51"/>
  <c r="X165" i="52"/>
  <c r="X110" i="52"/>
  <c r="X162" i="53"/>
  <c r="X63" i="51"/>
  <c r="X4" i="51"/>
  <c r="X147" i="52"/>
  <c r="X67" i="52"/>
  <c r="X29" i="52"/>
  <c r="X8" i="52"/>
  <c r="X67" i="51"/>
  <c r="X29" i="51"/>
  <c r="X8" i="51"/>
  <c r="X129" i="52"/>
  <c r="X48" i="52"/>
  <c r="X86" i="51"/>
  <c r="X144" i="52"/>
  <c r="X86" i="52"/>
  <c r="X106" i="52"/>
  <c r="X232" i="65"/>
  <c r="X251" i="65"/>
  <c r="X242" i="72"/>
  <c r="X260" i="7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63" i="61"/>
  <c r="X109" i="61"/>
  <c r="X428" i="69"/>
  <c r="X427" i="69" s="1"/>
  <c r="Y270" i="69"/>
  <c r="Y269" i="69" s="1"/>
  <c r="Y232" i="65"/>
  <c r="Y128" i="52"/>
  <c r="Y255" i="70"/>
  <c r="Y254" i="70" s="1"/>
  <c r="Y85" i="52"/>
  <c r="Y81" i="52" s="1"/>
  <c r="Y315" i="68"/>
  <c r="Y314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62" i="61" s="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7" i="62"/>
  <c r="Y3" i="62" s="1"/>
  <c r="Y495" i="64"/>
  <c r="Y494" i="64" s="1"/>
  <c r="Y128" i="62"/>
  <c r="Y124" i="62" s="1"/>
  <c r="Y447" i="70"/>
  <c r="Y446" i="70" s="1"/>
  <c r="Y442" i="70" s="1"/>
  <c r="Y109" i="61"/>
  <c r="Y428" i="69"/>
  <c r="Y427" i="69" s="1"/>
  <c r="Y552" i="68" l="1"/>
  <c r="X259" i="72"/>
  <c r="X44" i="52"/>
  <c r="X82" i="52"/>
  <c r="X161" i="53"/>
  <c r="X44" i="51"/>
  <c r="Y24" i="52"/>
  <c r="X423" i="66"/>
  <c r="Y278" i="64"/>
  <c r="Y16" i="15"/>
  <c r="Y105" i="52"/>
  <c r="Y310" i="68"/>
  <c r="X490" i="64"/>
  <c r="X423" i="65"/>
  <c r="Y62" i="52"/>
  <c r="Y442" i="67"/>
  <c r="Y286" i="68"/>
  <c r="Y469" i="64"/>
  <c r="Y423" i="69"/>
  <c r="Y105" i="62"/>
  <c r="Y442" i="65"/>
  <c r="Y81" i="51"/>
  <c r="X3" i="29"/>
  <c r="X259" i="71"/>
  <c r="Y62" i="62"/>
  <c r="Y231" i="65"/>
  <c r="X3" i="62"/>
  <c r="Y43" i="51"/>
  <c r="Y24" i="51"/>
  <c r="Y423" i="70"/>
  <c r="Y442" i="66"/>
  <c r="Y3" i="61"/>
  <c r="Y15" i="23"/>
  <c r="Y15" i="26" s="1"/>
  <c r="Y16" i="26"/>
  <c r="X423" i="70"/>
  <c r="X442" i="69"/>
  <c r="Y250" i="70"/>
  <c r="X136" i="66"/>
  <c r="X270" i="67"/>
  <c r="X269" i="67" s="1"/>
  <c r="X125" i="52"/>
  <c r="X25" i="51"/>
  <c r="X152" i="64"/>
  <c r="X3" i="61"/>
  <c r="Y442" i="69"/>
  <c r="X118" i="6"/>
  <c r="X3" i="23"/>
  <c r="X232" i="67"/>
  <c r="X270" i="66"/>
  <c r="X3" i="46"/>
  <c r="X3" i="27"/>
  <c r="X139" i="29"/>
  <c r="X3" i="16"/>
  <c r="Y3" i="25"/>
  <c r="Y124" i="52"/>
  <c r="X3" i="21"/>
  <c r="X270" i="69"/>
  <c r="X269" i="69" s="1"/>
  <c r="X63" i="52"/>
  <c r="Y3" i="46"/>
  <c r="X251" i="70"/>
  <c r="X335" i="68"/>
  <c r="X334" i="68" s="1"/>
  <c r="X4" i="53"/>
  <c r="X3" i="53" s="1"/>
  <c r="X25" i="52"/>
  <c r="Y134" i="29"/>
  <c r="Y423" i="66"/>
  <c r="X62" i="61"/>
  <c r="Y3" i="12"/>
  <c r="X251" i="69"/>
  <c r="X106" i="51"/>
  <c r="Y3" i="23"/>
  <c r="Y423" i="67"/>
  <c r="X3" i="17"/>
  <c r="X3" i="28"/>
  <c r="Y133" i="71"/>
  <c r="X134" i="29"/>
  <c r="Y3" i="14"/>
  <c r="X3" i="12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231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69" i="66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47" i="51"/>
  <c r="X43" i="51" s="1"/>
  <c r="X236" i="66"/>
  <c r="X235" i="66" s="1"/>
  <c r="X128" i="51"/>
  <c r="X124" i="51" s="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62" i="52" l="1"/>
  <c r="X124" i="52"/>
  <c r="X250" i="69"/>
  <c r="X133" i="29"/>
  <c r="X231" i="67"/>
  <c r="X250" i="70"/>
  <c r="X24" i="51"/>
  <c r="X250" i="66"/>
  <c r="X105" i="51"/>
  <c r="X24" i="52"/>
  <c r="X3" i="52"/>
  <c r="X3" i="26"/>
  <c r="X231" i="66"/>
  <c r="Y3" i="17"/>
  <c r="Y3" i="15"/>
  <c r="Y3" i="28"/>
  <c r="Y3" i="27"/>
  <c r="Y139" i="29"/>
  <c r="Y133" i="29" s="1"/>
  <c r="X3" i="15"/>
  <c r="Y3" i="16"/>
  <c r="Y3" i="26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L28" i="6"/>
  <c r="T28" i="6"/>
  <c r="N28" i="6"/>
  <c r="B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153" i="64"/>
  <c r="W81" i="54"/>
  <c r="W214" i="68"/>
  <c r="W17" i="12"/>
  <c r="W164" i="49"/>
  <c r="W161" i="49" s="1"/>
  <c r="W406" i="72"/>
  <c r="W442" i="72"/>
  <c r="W424" i="72"/>
  <c r="W442" i="71"/>
  <c r="W424" i="71"/>
  <c r="W406" i="71"/>
  <c r="W162" i="63"/>
  <c r="W144" i="63"/>
  <c r="W162" i="61"/>
  <c r="W260" i="72"/>
  <c r="W242" i="72"/>
  <c r="W242" i="71"/>
  <c r="W224" i="71"/>
  <c r="W260" i="71"/>
  <c r="W162" i="53"/>
  <c r="W162" i="52"/>
  <c r="W162" i="51"/>
  <c r="W144" i="51"/>
  <c r="W23" i="26"/>
  <c r="W144" i="62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162" i="62"/>
  <c r="W144" i="61"/>
  <c r="W12" i="15"/>
  <c r="W224" i="72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62" i="53" s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11" i="4"/>
  <c r="B55" i="4"/>
  <c r="B37" i="4"/>
  <c r="B77" i="4"/>
  <c r="B33" i="4"/>
  <c r="B20" i="4"/>
  <c r="B84" i="4"/>
  <c r="B15" i="4"/>
  <c r="B57" i="4"/>
  <c r="B4" i="4"/>
  <c r="B48" i="4"/>
  <c r="B69" i="4"/>
  <c r="B27" i="4"/>
  <c r="B81" i="4"/>
  <c r="B9" i="4"/>
  <c r="B68" i="4"/>
  <c r="B8" i="4"/>
  <c r="B73" i="4"/>
  <c r="B30" i="4"/>
  <c r="B76" i="4"/>
  <c r="B46" i="4"/>
  <c r="B21" i="4"/>
  <c r="B24" i="4"/>
  <c r="B41" i="4"/>
  <c r="B65" i="4"/>
  <c r="B47" i="4"/>
  <c r="B22" i="4"/>
  <c r="B25" i="4"/>
  <c r="B45" i="4"/>
  <c r="B59" i="4"/>
  <c r="B36" i="4"/>
  <c r="B29" i="4"/>
  <c r="B66" i="4"/>
  <c r="B56" i="4"/>
  <c r="B13" i="4"/>
  <c r="B40" i="4"/>
  <c r="B80" i="4"/>
  <c r="B10" i="4"/>
  <c r="B54" i="4"/>
  <c r="B44" i="4"/>
  <c r="B58" i="4"/>
  <c r="B64" i="4"/>
  <c r="B34" i="4"/>
  <c r="B38" i="4"/>
  <c r="B53" i="4"/>
  <c r="B60" i="4"/>
  <c r="B83" i="4"/>
  <c r="B17" i="4"/>
  <c r="B82" i="4"/>
  <c r="B72" i="4"/>
  <c r="B26" i="4"/>
  <c r="B28" i="4"/>
  <c r="B52" i="4"/>
  <c r="B71" i="4"/>
  <c r="B7" i="4"/>
  <c r="B39" i="4"/>
  <c r="B49" i="4"/>
  <c r="B67" i="4"/>
  <c r="B35" i="4"/>
  <c r="B79" i="4"/>
  <c r="B78" i="4"/>
  <c r="B70" i="4"/>
  <c r="B61" i="4"/>
  <c r="B23" i="4"/>
  <c r="B14" i="4"/>
  <c r="B16" i="4"/>
  <c r="B12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O133" i="29" l="1"/>
  <c r="Q16" i="29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C53" i="6"/>
  <c r="E53" i="6"/>
  <c r="T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<sst xmlns="http://schemas.openxmlformats.org/spreadsheetml/2006/main" count="18216" uniqueCount="4948">
  <si>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</si>
  <si>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</si>
  <si>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</si>
  <si>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</si>
  <si>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</si>
  <si>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</si>
  <si>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</si>
  <si>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</si>
  <si>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</si>
  <si>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</si>
  <si>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</si>
  <si>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</si>
  <si>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</si>
  <si>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</si>
  <si>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</si>
  <si>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</si>
  <si>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</si>
  <si>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</si>
  <si>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</si>
  <si>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</si>
  <si>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</si>
  <si>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</si>
  <si>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</si>
  <si>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</si>
  <si>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</si>
  <si>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</si>
  <si>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</si>
  <si>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</si>
  <si>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</si>
  <si>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</si>
  <si>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</si>
  <si>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</si>
  <si>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</si>
  <si>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</si>
  <si>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</si>
  <si>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</si>
  <si>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</si>
  <si>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</si>
  <si>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</si>
  <si>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</si>
  <si>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</si>
  <si>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</si>
  <si>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</si>
  <si>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</si>
  <si>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</si>
  <si>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</si>
  <si>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</si>
  <si>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</si>
  <si>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</si>
  <si>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</si>
  <si>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</si>
  <si>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</si>
  <si>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</si>
  <si>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</si>
  <si>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</si>
  <si>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</si>
  <si>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</si>
  <si>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</si>
  <si>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</si>
  <si>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</si>
  <si>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</si>
  <si>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</si>
  <si>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</si>
  <si>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</si>
  <si>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</si>
  <si>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</si>
  <si>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</si>
  <si>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</si>
  <si>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</si>
  <si>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</si>
  <si>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</si>
  <si>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</si>
  <si>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</si>
  <si>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</si>
  <si>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</si>
  <si>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</si>
  <si>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</si>
  <si>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</si>
  <si>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</si>
  <si>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</si>
  <si>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</si>
  <si>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</si>
  <si>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</si>
  <si>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</si>
  <si>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</si>
  <si>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</si>
  <si>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</si>
  <si>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</si>
  <si>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</si>
  <si>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</si>
  <si>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</si>
  <si>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</si>
  <si>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</si>
  <si>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</si>
  <si>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</si>
  <si>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</si>
  <si>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</si>
  <si>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</si>
  <si>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</si>
  <si>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</si>
  <si>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</si>
  <si>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</si>
  <si>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</si>
  <si>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</si>
  <si>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</si>
  <si>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</si>
  <si>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</si>
  <si>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</si>
  <si>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</si>
  <si>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</si>
  <si>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</si>
  <si>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</si>
  <si>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</si>
  <si>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</si>
  <si>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</si>
  <si>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</si>
  <si>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</si>
  <si>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</si>
  <si>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</si>
  <si>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</si>
  <si>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</si>
  <si>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</si>
  <si>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</si>
  <si>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</si>
  <si>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</si>
  <si>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</si>
  <si>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</si>
  <si>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</si>
  <si>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</si>
  <si>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</si>
  <si>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</si>
  <si>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</si>
  <si>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</si>
  <si>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</si>
  <si>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</si>
  <si>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</si>
  <si>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</si>
  <si>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</si>
  <si>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</si>
  <si>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</si>
  <si>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</si>
  <si>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</si>
  <si>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</si>
  <si>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</si>
  <si>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</si>
  <si>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</si>
  <si>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</si>
  <si>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</si>
  <si>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</si>
  <si>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</si>
  <si>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</si>
  <si>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</si>
  <si>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</si>
  <si>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</si>
  <si>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</si>
  <si>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</si>
  <si>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</si>
  <si>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</si>
  <si>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</si>
  <si>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</si>
  <si>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</si>
  <si>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</si>
  <si>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</si>
  <si>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</si>
  <si>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</si>
  <si>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</si>
  <si>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</si>
  <si>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</si>
  <si>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</si>
  <si>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</si>
  <si>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</si>
  <si>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</si>
  <si>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</si>
  <si>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</si>
  <si>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</si>
  <si>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</si>
  <si>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</si>
  <si>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</si>
  <si>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</si>
  <si>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</si>
  <si>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</si>
  <si>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</si>
  <si>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</si>
  <si>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</si>
  <si>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</si>
  <si>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</si>
  <si>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</si>
  <si>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</si>
  <si>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</si>
  <si>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</si>
  <si>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</si>
  <si>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</si>
  <si>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</si>
  <si>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</si>
  <si>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</si>
  <si>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</si>
  <si>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</si>
  <si>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</si>
  <si>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</si>
  <si>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</si>
  <si>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</si>
  <si>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</si>
  <si>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</si>
  <si>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</si>
  <si>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</si>
  <si>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</si>
  <si>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</si>
  <si>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</si>
  <si>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</si>
  <si>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</si>
  <si>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</si>
  <si>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</si>
  <si>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</si>
  <si>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</si>
  <si>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</si>
  <si>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</si>
  <si>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SK</t>
  </si>
  <si>
    <t>Slovakia</t>
  </si>
  <si>
    <t>Household consumption expenditure (M€2023)</t>
  </si>
  <si>
    <t>Household consumption expenditure per capita (€2023)</t>
  </si>
  <si>
    <t>Household consumption expenditure per household (€2023)</t>
  </si>
  <si>
    <t>SK - Residential sector summary</t>
  </si>
  <si>
    <t>Macro.Meuro2015.SK.ConsumptionExpenditure</t>
  </si>
  <si>
    <t>Macro.number.SK.Population</t>
  </si>
  <si>
    <t>NUM.number.SK.Res.HH</t>
  </si>
  <si>
    <t>SurfaceArea.ksqm.SK.Res.HH</t>
  </si>
  <si>
    <t>NUM.number.SK.Res.HHnew</t>
  </si>
  <si>
    <t>SurfaceArea.ksqm.SK.Res.HHnew</t>
  </si>
  <si>
    <t>HDD.Celsius.SK.Actual</t>
  </si>
  <si>
    <t>HDD.Celsius.SK.Mean</t>
  </si>
  <si>
    <t>HDD.ratio.SK.Relative</t>
  </si>
  <si>
    <t>FEC.ktoe.SK.ES.Res</t>
  </si>
  <si>
    <t>FEC.ktoe.SK.ES.Res.Solids</t>
  </si>
  <si>
    <t>FEC.ktoe.SK.ES.Res.LPG</t>
  </si>
  <si>
    <t>FEC.ktoe.SK.ES.Res.Oil</t>
  </si>
  <si>
    <t>FEC.ktoe.SK.ES.Res.NG</t>
  </si>
  <si>
    <t>FEC.ktoe.SK.ES.Res.Biomass_Waste</t>
  </si>
  <si>
    <t>FEC.ktoe.SK.ES.Res.Biogas</t>
  </si>
  <si>
    <t>FEC.ktoe.SK.ES.Res.LiqBio</t>
  </si>
  <si>
    <t>FEC.ktoe.SK.ES.Res.Solar</t>
  </si>
  <si>
    <t>FEC.ktoe.SK.ES.Res.Geo</t>
  </si>
  <si>
    <t>FEC.ktoe.SK.ES.Res.Ambient</t>
  </si>
  <si>
    <t>FEC.ktoe.SK.ES.Res.Steam_Distr</t>
  </si>
  <si>
    <t>FEC.ktoe.SK.ES.Res.Elec</t>
  </si>
  <si>
    <t>FEC.ktoe.SK.Res.HH</t>
  </si>
  <si>
    <t>FEC.ktoe.SK.Res.HH.Thermal</t>
  </si>
  <si>
    <t>FEC.ktoe.SK.Res.HH.Thermal.SH</t>
  </si>
  <si>
    <t>FEC.ktoe.SK.Res.HH.Thermal.SC</t>
  </si>
  <si>
    <t>FEC.ktoe.SK.Res.HH.Thermal.WH</t>
  </si>
  <si>
    <t>FEC.ktoe.SK.Res.HH.Thermal.CO</t>
  </si>
  <si>
    <t>FEC.ktoe.SK.Res.HH.Appl</t>
  </si>
  <si>
    <t>EMI.ktCO2.SK.ES.Res</t>
  </si>
  <si>
    <t>EMI.ktCO2.SK.ES.Res.Solids</t>
  </si>
  <si>
    <t>EMI.ktCO2.SK.ES.Res.LPG</t>
  </si>
  <si>
    <t>EMI.ktCO2.SK.ES.Res.Oil</t>
  </si>
  <si>
    <t>EMI.ktCO2.SK.ES.Res.NG</t>
  </si>
  <si>
    <t>EMI.ktCO2.SK.ES.Res.Biomass_Waste</t>
  </si>
  <si>
    <t>EMI.ktCO2.SK.ES.Res.Biogas</t>
  </si>
  <si>
    <t>EMI.ktCO2.SK.ES.Res.LiqBio</t>
  </si>
  <si>
    <t>EMI.ktCO2.SK.ES.Res.Solar</t>
  </si>
  <si>
    <t>EMI.ktCO2.SK.ES.Res.Geo</t>
  </si>
  <si>
    <t>EMI.ktCO2.SK.ES.Res.Ambient</t>
  </si>
  <si>
    <t>EMI.ktCO2.SK.ES.Res.Steam_Distr</t>
  </si>
  <si>
    <t>EMI.ktCO2.SK.ES.Res.Elec</t>
  </si>
  <si>
    <t>EMI.ktCO2.SK.Res.HH</t>
  </si>
  <si>
    <t>EMI.ktCO2.SK.Res.HH.Thermal</t>
  </si>
  <si>
    <t>EMI.ktCO2.SK.Res.HH.Thermal.SH</t>
  </si>
  <si>
    <t>EMI.ktCO2.SK.Res.HH.Thermal.SC</t>
  </si>
  <si>
    <t>EMI.ktCO2.SK.Res.HH.Thermal.WH</t>
  </si>
  <si>
    <t>EMI.ktCO2.SK.Res.HH.Thermal.CO</t>
  </si>
  <si>
    <t>EMI.ktCO2.SK.Res.HH.Appl</t>
  </si>
  <si>
    <t>FEC_per_household.kWh.SK.Res.HH</t>
  </si>
  <si>
    <t>FEC_per_household.kWh.SK.Res.HH.Thermal</t>
  </si>
  <si>
    <t>FEC_per_household.kWh.SK.Res.HH.Thermal.SH</t>
  </si>
  <si>
    <t>FEC_per_household.kWh.SK.Res.HH.Thermal.SC</t>
  </si>
  <si>
    <t>FEC_per_household.kWh.SK.Res.HH.Thermal.WH</t>
  </si>
  <si>
    <t>FEC_per_household.kWh.SK.Res.HH.Thermal.CO</t>
  </si>
  <si>
    <t>FEC_per_household.kWh.SK.Res.HH.Appl</t>
  </si>
  <si>
    <t>TES_per_household.kWh.SK.Res.HH.Thermal</t>
  </si>
  <si>
    <t>TES_per_household.kWh.SK.Res.HH.Thermal.SH</t>
  </si>
  <si>
    <t>TES_per_household.kWh.SK.Res.HH.Thermal.SC</t>
  </si>
  <si>
    <t>TES_per_household.kWh.SK.Res.HH.Thermal.WH</t>
  </si>
  <si>
    <t>TES_per_household.kWh.SK.Res.HH.Thermal.CO</t>
  </si>
  <si>
    <t>EMI_per_household.kgCO2.SK.Res.HH</t>
  </si>
  <si>
    <t>EMI_per_household.kgCO2.SK.Res.HH.Thermal</t>
  </si>
  <si>
    <t>EMI_per_household.kgCO2.SK.Res.HH.Thermal.SH</t>
  </si>
  <si>
    <t>EMI_per_household.kgCO2.SK.Res.HH.Thermal.SC</t>
  </si>
  <si>
    <t>EMI_per_household.kgCO2.SK.Res.HH.Thermal.WH</t>
  </si>
  <si>
    <t>EMI_per_household.kgCO2.SK.Res.HH.Thermal.CO</t>
  </si>
  <si>
    <t>EMI_per_household.kgCO2.SK.Res.HH.Appl</t>
  </si>
  <si>
    <t>Eff.ratio.SK.Res.HH.Thermal</t>
  </si>
  <si>
    <t>Eff.ratio.SK.Res.HH.Thermal.SH</t>
  </si>
  <si>
    <t>Eff.ratio.SK.Res.HH.Thermal.SC</t>
  </si>
  <si>
    <t>Eff.ratio.SK.Res.HH.Thermal.WH</t>
  </si>
  <si>
    <t>Eff.ratio.SK.Res.HH.Thermal.CO</t>
  </si>
  <si>
    <t>FEC_per_sqm.kWh.SK.Res.HH</t>
  </si>
  <si>
    <t>FEC_per_sqm.kWh.SK.Res.HH.Thermal</t>
  </si>
  <si>
    <t>FEC_per_sqm.kWh.SK.Res.HH.Thermal.SH</t>
  </si>
  <si>
    <t>FEC_per_sqm.kWh.SK.Res.HH.Thermal.SC</t>
  </si>
  <si>
    <t>FEC_per_sqm.kWh.SK.Res.HH.Thermal.WH</t>
  </si>
  <si>
    <t>FEC_per_sqm.kWh.SK.Res.HH.Thermal.CO</t>
  </si>
  <si>
    <t>FEC_per_sqm.kWh.SK.Res.HH.Appl</t>
  </si>
  <si>
    <t>TES_per_sqm.kWh.SK.Res.HH.Thermal</t>
  </si>
  <si>
    <t>TES_per_sqm.kWh.SK.Res.HH.Thermal.SH</t>
  </si>
  <si>
    <t>TES_per_sqm.kWh.SK.Res.HH.Thermal.SC</t>
  </si>
  <si>
    <t>TES_per_sqm.kWh.SK.Res.HH.Thermal.WH</t>
  </si>
  <si>
    <t>TES_per_sqm.kWh.SK.Res.HH.Thermal.CO</t>
  </si>
  <si>
    <t>EMI_per_sqm.kgCO2.SK.Res.HH</t>
  </si>
  <si>
    <t>EMI_per_sqm.kgCO2.SK.Res.HH.Thermal</t>
  </si>
  <si>
    <t>EMI_per_sqm.kgCO2.SK.Res.HH.Thermal.SH</t>
  </si>
  <si>
    <t>EMI_per_sqm.kgCO2.SK.Res.HH.Thermal.SC</t>
  </si>
  <si>
    <t>EMI_per_sqm.kgCO2.SK.Res.HH.Thermal.WH</t>
  </si>
  <si>
    <t>EMI_per_sqm.kgCO2.SK.Res.HH.Thermal.CO</t>
  </si>
  <si>
    <t>EMI_per_sqm.kgCO2.SK.Res.HH.Appl</t>
  </si>
  <si>
    <t>FEC_per_capita.kWh.SK.Res.HH</t>
  </si>
  <si>
    <t>FEC_per_capita.kWh.SK.Res.HH.Thermal</t>
  </si>
  <si>
    <t>FEC_per_capita.kWh.SK.Res.HH.Thermal.SH</t>
  </si>
  <si>
    <t>FEC_per_capita.kWh.SK.Res.HH.Thermal.SC</t>
  </si>
  <si>
    <t>FEC_per_capita.kWh.SK.Res.HH.Thermal.WH</t>
  </si>
  <si>
    <t>FEC_per_capita.kWh.SK.Res.HH.Thermal.CO</t>
  </si>
  <si>
    <t>FEC_per_capita.kWh.SK.Res.HH.Appl</t>
  </si>
  <si>
    <t>TES_per_capita.kWh.SK.Res.HH.Thermal</t>
  </si>
  <si>
    <t>TES_per_capita.kWh.SK.Res.HH.Thermal.SH</t>
  </si>
  <si>
    <t>TES_per_capita.kWh.SK.Res.HH.Thermal.SC</t>
  </si>
  <si>
    <t>TES_per_capita.kWh.SK.Res.HH.Thermal.WH</t>
  </si>
  <si>
    <t>TES_per_capita.kWh.SK.Res.HH.Thermal.CO</t>
  </si>
  <si>
    <t>EMI_per_capita.kgCO2.SK.Res.HH</t>
  </si>
  <si>
    <t>EMI_per_capita.kgCO2.SK.Res.HH.Thermal</t>
  </si>
  <si>
    <t>EMI_per_capita.kgCO2.SK.Res.HH.Thermal.SH</t>
  </si>
  <si>
    <t>EMI_per_capita.kgCO2.SK.Res.HH.Thermal.SC</t>
  </si>
  <si>
    <t>EMI_per_capita.kgCO2.SK.Res.HH.Thermal.WH</t>
  </si>
  <si>
    <t>EMI_per_capita.kgCO2.SK.Res.HH.Thermal.CO</t>
  </si>
  <si>
    <t>EMI_per_capita.kgCO2.SK.Res.HH.Appl</t>
  </si>
  <si>
    <t>SK - Number of households</t>
  </si>
  <si>
    <t>NUM.number.SK.Res.HH.Thermal</t>
  </si>
  <si>
    <t>NUM.number.SK.Res.HH.Thermal.SH</t>
  </si>
  <si>
    <t>NUM.number.SK.Res.HH.Thermal.SH.Solids</t>
  </si>
  <si>
    <t>NUM.number.SK.Res.HH.Thermal.SH.LPG</t>
  </si>
  <si>
    <t>NUM.number.SK.Res.HH.Thermal.SH.Oil</t>
  </si>
  <si>
    <t>NUM.number.SK.Res.HH.Thermal.SH.Gas</t>
  </si>
  <si>
    <t>NUM.number.SK.Res.HH.Thermal.SH.Biomass</t>
  </si>
  <si>
    <t>NUM.number.SK.Res.HH.Thermal.SH.Geo</t>
  </si>
  <si>
    <t>NUM.number.SK.Res.HH.Thermal.SH.DistrHeat</t>
  </si>
  <si>
    <t>NUM.number.SK.Res.HH.Thermal.SH.AdvElc</t>
  </si>
  <si>
    <t>NUM.number.SK.Res.HH.Thermal.SH.ConvElc</t>
  </si>
  <si>
    <t>NUM.number.SK.Res.HH.Thermal.SC</t>
  </si>
  <si>
    <t>NUM.number.SK.Res.HH.Thermal.SC.AC</t>
  </si>
  <si>
    <t>NUM.number.SK.Res.HH.Thermal.WH</t>
  </si>
  <si>
    <t>NUM.number.SK.Res.HH.Thermal.WH.Solids</t>
  </si>
  <si>
    <t>NUM.number.SK.Res.HH.Thermal.WH.LPG</t>
  </si>
  <si>
    <t>NUM.number.SK.Res.HH.Thermal.WH.Oil</t>
  </si>
  <si>
    <t>NUM.number.SK.Res.HH.Thermal.WH.Gas</t>
  </si>
  <si>
    <t>NUM.number.SK.Res.HH.Thermal.WH.Biomass</t>
  </si>
  <si>
    <t>NUM.number.SK.Res.HH.Thermal.WH.Geo</t>
  </si>
  <si>
    <t>NUM.number.SK.Res.HH.Thermal.WH.DistrHeat</t>
  </si>
  <si>
    <t>NUM.number.SK.Res.HH.Thermal.WH.Elc</t>
  </si>
  <si>
    <t>NUM.number.SK.Res.HH.Thermal.WH.Solar</t>
  </si>
  <si>
    <t>NUM.number.SK.Res.HH.Thermal.CO</t>
  </si>
  <si>
    <t>NUM.number.SK.Res.HH.Thermal.CO.Solids</t>
  </si>
  <si>
    <t>NUM.number.SK.Res.HH.Thermal.CO.LPG</t>
  </si>
  <si>
    <t>NUM.number.SK.Res.HH.Thermal.CO.Gas</t>
  </si>
  <si>
    <t>NUM.number.SK.Res.HH.Thermal.CO.Biomass</t>
  </si>
  <si>
    <t>NUM.number.SK.Res.HH.Thermal.CO.Elc</t>
  </si>
  <si>
    <t>SK - Final energy consumption</t>
  </si>
  <si>
    <t>FEC.ktoe.SK.Res.HH.Thermal.SH.Solids.Solids</t>
  </si>
  <si>
    <t>FEC.ktoe.SK.Res.HH.Thermal.SH.LPG.LPG</t>
  </si>
  <si>
    <t>FEC.ktoe.SK.Res.HH.Thermal.SH.Oil.Oil_LiqBio</t>
  </si>
  <si>
    <t>FEC.ktoe.SK.Res.HH.Thermal.SH.Gas.NG_Biogas</t>
  </si>
  <si>
    <t>FEC.ktoe.SK.Res.HH.Thermal.SH.Biomass.Biomass_Waste</t>
  </si>
  <si>
    <t>FEC.ktoe.SK.Res.HH.Thermal.SH.Geo.Geo</t>
  </si>
  <si>
    <t>FEC.ktoe.SK.Res.HH.Thermal.SH.DistrHeat.Steam_Distr</t>
  </si>
  <si>
    <t>FEC.ktoe.SK.Res.HH.Thermal.SH.AdvElc.Elec</t>
  </si>
  <si>
    <t>FEC.ktoe.SK.Res.HH.Thermal.SH.ConvElc.Elec</t>
  </si>
  <si>
    <t>FEC.ktoe.SK.Res.HH.Thermal.SH.TotalCirculation.Elec</t>
  </si>
  <si>
    <t>FEC.ktoe.SK.Res.HH.Thermal.SC.AC.Elec</t>
  </si>
  <si>
    <t>FEC.ktoe.SK.Res.HH.Thermal.WH.Solids.Solids</t>
  </si>
  <si>
    <t>FEC.ktoe.SK.Res.HH.Thermal.WH.LPG.LPG</t>
  </si>
  <si>
    <t>FEC.ktoe.SK.Res.HH.Thermal.WH.Oil.Oil_LiqBio</t>
  </si>
  <si>
    <t>FEC.ktoe.SK.Res.HH.Thermal.WH.Gas.NG_Biogas</t>
  </si>
  <si>
    <t>FEC.ktoe.SK.Res.HH.Thermal.WH.Biomass.Biomass_Waste</t>
  </si>
  <si>
    <t>FEC.ktoe.SK.Res.HH.Thermal.WH.Geo.Geo</t>
  </si>
  <si>
    <t>FEC.ktoe.SK.Res.HH.Thermal.WH.DistrHeat.Steam_Distr</t>
  </si>
  <si>
    <t>FEC.ktoe.SK.Res.HH.Thermal.WH.Elc.Elec</t>
  </si>
  <si>
    <t>FEC.ktoe.SK.Res.HH.Thermal.WH.TotalSolar.Solar</t>
  </si>
  <si>
    <t>FEC.ktoe.SK.Res.HH.Thermal.CO.Solids.Solids</t>
  </si>
  <si>
    <t>FEC.ktoe.SK.Res.HH.Thermal.CO.LPG.LPG</t>
  </si>
  <si>
    <t>FEC.ktoe.SK.Res.HH.Thermal.CO.Gas.NG_Biogas</t>
  </si>
  <si>
    <t>FEC.ktoe.SK.Res.HH.Thermal.CO.Biomass.Biomass_Waste</t>
  </si>
  <si>
    <t>FEC.ktoe.SK.Res.HH.Thermal.CO.Elc.Elec</t>
  </si>
  <si>
    <t>SK - Thermal energy service</t>
  </si>
  <si>
    <t>TES.ktoe.SK.Res.HH.Thermal</t>
  </si>
  <si>
    <t>TES.ktoe.SK.Res.HH.Thermal.SH</t>
  </si>
  <si>
    <t>TES.ktoe.SK.Res.HH.Thermal.SH.Solids.Solids</t>
  </si>
  <si>
    <t>TES.ktoe.SK.Res.HH.Thermal.SH.LPG.LPG</t>
  </si>
  <si>
    <t>TES.ktoe.SK.Res.HH.Thermal.SH.Oil.Oil_LiqBio</t>
  </si>
  <si>
    <t>TES.ktoe.SK.Res.HH.Thermal.SH.Gas.NG_Biogas</t>
  </si>
  <si>
    <t>TES.ktoe.SK.Res.HH.Thermal.SH.Biomass.Biomass_Waste</t>
  </si>
  <si>
    <t>TES.ktoe.SK.Res.HH.Thermal.SH.Geo.Geo</t>
  </si>
  <si>
    <t>TES.ktoe.SK.Res.HH.Thermal.SH.DistrHeat.Steam_Distr</t>
  </si>
  <si>
    <t>TES.ktoe.SK.Res.HH.Thermal.SH.AdvElc.Elec</t>
  </si>
  <si>
    <t>TES.ktoe.SK.Res.HH.Thermal.SH.ConvElc.Elec</t>
  </si>
  <si>
    <t>TES.ktoe.SK.Res.HH.Thermal.SH.TotalCirculation.Elec</t>
  </si>
  <si>
    <t>TES.ktoe.SK.Res.HH.Thermal.SC</t>
  </si>
  <si>
    <t>TES.ktoe.SK.Res.HH.Thermal.SC.AC.Elec</t>
  </si>
  <si>
    <t>TES.ktoe.SK.Res.HH.Thermal.WH</t>
  </si>
  <si>
    <t>TES.ktoe.SK.Res.HH.Thermal.WH.Solids.Solids</t>
  </si>
  <si>
    <t>TES.ktoe.SK.Res.HH.Thermal.WH.LPG.LPG</t>
  </si>
  <si>
    <t>TES.ktoe.SK.Res.HH.Thermal.WH.Oil.Oil_LiqBio</t>
  </si>
  <si>
    <t>TES.ktoe.SK.Res.HH.Thermal.WH.Gas.NG_Biogas</t>
  </si>
  <si>
    <t>TES.ktoe.SK.Res.HH.Thermal.WH.Biomass.Biomass_Waste</t>
  </si>
  <si>
    <t>TES.ktoe.SK.Res.HH.Thermal.WH.Geo.Geo</t>
  </si>
  <si>
    <t>TES.ktoe.SK.Res.HH.Thermal.WH.DistrHeat.Steam_Distr</t>
  </si>
  <si>
    <t>TES.ktoe.SK.Res.HH.Thermal.WH.Elc.Elec</t>
  </si>
  <si>
    <t>TES.ktoe.SK.Res.HH.Thermal.WH.TotalSolar.Solar</t>
  </si>
  <si>
    <t>TES.ktoe.SK.Res.HH.Thermal.CO</t>
  </si>
  <si>
    <t>TES.ktoe.SK.Res.HH.Thermal.CO.Solids.Solids</t>
  </si>
  <si>
    <t>TES.ktoe.SK.Res.HH.Thermal.CO.LPG.LPG</t>
  </si>
  <si>
    <t>TES.ktoe.SK.Res.HH.Thermal.CO.Gas.NG_Biogas</t>
  </si>
  <si>
    <t>TES.ktoe.SK.Res.HH.Thermal.CO.Biomass.Biomass_Waste</t>
  </si>
  <si>
    <t>TES.ktoe.SK.Res.HH.Thermal.CO.Elc.Elec</t>
  </si>
  <si>
    <t>SK - System efficiency indicator of total stock</t>
  </si>
  <si>
    <t>Eff.ratio.SK.Res.HH.Thermal.SH.Solids.Solids</t>
  </si>
  <si>
    <t>Eff.ratio.SK.Res.HH.Thermal.SH.LPG.LPG</t>
  </si>
  <si>
    <t>Eff.ratio.SK.Res.HH.Thermal.SH.Oil.Oil_LiqBio</t>
  </si>
  <si>
    <t>Eff.ratio.SK.Res.HH.Thermal.SH.Gas.NG_Biogas</t>
  </si>
  <si>
    <t>Eff.ratio.SK.Res.HH.Thermal.SH.Biomass.Biomass_Waste</t>
  </si>
  <si>
    <t>Eff.ratio.SK.Res.HH.Thermal.SH.Geo.Geo</t>
  </si>
  <si>
    <t>Eff.ratio.SK.Res.HH.Thermal.SH.DistrHeat.Steam_Distr</t>
  </si>
  <si>
    <t>Eff.ratio.SK.Res.HH.Thermal.SH.AdvElc.Elec</t>
  </si>
  <si>
    <t>Eff.ratio.SK.Res.HH.Thermal.SH.ConvElc.Elec</t>
  </si>
  <si>
    <t>Eff.ratio.SK.Res.HH.Thermal.SH.TotalCirculation.Elec</t>
  </si>
  <si>
    <t>Eff.ratio.SK.Res.HH.Thermal.SC.AC.Elec</t>
  </si>
  <si>
    <t>Eff.ratio.SK.Res.HH.Thermal.WH.Solids.Solids</t>
  </si>
  <si>
    <t>Eff.ratio.SK.Res.HH.Thermal.WH.LPG.LPG</t>
  </si>
  <si>
    <t>Eff.ratio.SK.Res.HH.Thermal.WH.Oil.Oil_LiqBio</t>
  </si>
  <si>
    <t>Eff.ratio.SK.Res.HH.Thermal.WH.Gas.NG_Biogas</t>
  </si>
  <si>
    <t>Eff.ratio.SK.Res.HH.Thermal.WH.Biomass.Biomass_Waste</t>
  </si>
  <si>
    <t>Eff.ratio.SK.Res.HH.Thermal.WH.Geo.Geo</t>
  </si>
  <si>
    <t>Eff.ratio.SK.Res.HH.Thermal.WH.DistrHeat.Steam_Distr</t>
  </si>
  <si>
    <t>Eff.ratio.SK.Res.HH.Thermal.WH.Elc.Elec</t>
  </si>
  <si>
    <t>Eff.ratio.SK.Res.HH.Thermal.WH.TotalSolar.Solar</t>
  </si>
  <si>
    <t>Eff.ratio.SK.Res.HH.Thermal.CO.Solids.Solids</t>
  </si>
  <si>
    <t>Eff.ratio.SK.Res.HH.Thermal.CO.LPG.LPG</t>
  </si>
  <si>
    <t>Eff.ratio.SK.Res.HH.Thermal.CO.Gas.NG_Biogas</t>
  </si>
  <si>
    <t>Eff.ratio.SK.Res.HH.Thermal.CO.Biomass.Biomass_Waste</t>
  </si>
  <si>
    <t>Eff.ratio.SK.Res.HH.Thermal.CO.Elc.Elec</t>
  </si>
  <si>
    <t>SK - CO2 emissions</t>
  </si>
  <si>
    <t>EMI.ktCO2.SK.Res.HH.Thermal.SH.Solids.Solids</t>
  </si>
  <si>
    <t>EMI.ktCO2.SK.Res.HH.Thermal.SH.LPG.LPG</t>
  </si>
  <si>
    <t>EMI.ktCO2.SK.Res.HH.Thermal.SH.Oil.Oil_LiqBio</t>
  </si>
  <si>
    <t>EMI.ktCO2.SK.Res.HH.Thermal.SH.Gas.NG_Biogas</t>
  </si>
  <si>
    <t>EMI.ktCO2.SK.Res.HH.Thermal.SH.Biomass.Biomass_Waste</t>
  </si>
  <si>
    <t>EMI.ktCO2.SK.Res.HH.Thermal.SH.Geo.Geo</t>
  </si>
  <si>
    <t>EMI.ktCO2.SK.Res.HH.Thermal.SH.DistrHeat.Steam_Distr</t>
  </si>
  <si>
    <t>EMI.ktCO2.SK.Res.HH.Thermal.SH.AdvElc.Elec</t>
  </si>
  <si>
    <t>EMI.ktCO2.SK.Res.HH.Thermal.SH.ConvElc.Elec</t>
  </si>
  <si>
    <t>EMI.ktCO2.SK.Res.HH.Thermal.SH.TotalCirculation.Elec</t>
  </si>
  <si>
    <t>EMI.ktCO2.SK.Res.HH.Thermal.SC.AC.Elec</t>
  </si>
  <si>
    <t>EMI.ktCO2.SK.Res.HH.Thermal.WH.Solids.Solids</t>
  </si>
  <si>
    <t>EMI.ktCO2.SK.Res.HH.Thermal.WH.LPG.LPG</t>
  </si>
  <si>
    <t>EMI.ktCO2.SK.Res.HH.Thermal.WH.Oil.Oil_LiqBio</t>
  </si>
  <si>
    <t>EMI.ktCO2.SK.Res.HH.Thermal.WH.Gas.NG_Biogas</t>
  </si>
  <si>
    <t>EMI.ktCO2.SK.Res.HH.Thermal.WH.Biomass.Biomass_Waste</t>
  </si>
  <si>
    <t>EMI.ktCO2.SK.Res.HH.Thermal.WH.Geo.Geo</t>
  </si>
  <si>
    <t>EMI.ktCO2.SK.Res.HH.Thermal.WH.DistrHeat.Steam_Distr</t>
  </si>
  <si>
    <t>EMI.ktCO2.SK.Res.HH.Thermal.WH.Elc.Elec</t>
  </si>
  <si>
    <t>EMI.ktCO2.SK.Res.HH.Thermal.WH.TotalSolar.Solar</t>
  </si>
  <si>
    <t>EMI.ktCO2.SK.Res.HH.Thermal.CO.Solids.Solids</t>
  </si>
  <si>
    <t>EMI.ktCO2.SK.Res.HH.Thermal.CO.LPG.LPG</t>
  </si>
  <si>
    <t>EMI.ktCO2.SK.Res.HH.Thermal.CO.Gas.NG_Biogas</t>
  </si>
  <si>
    <t>EMI.ktCO2.SK.Res.HH.Thermal.CO.Biomass.Biomass_Waste</t>
  </si>
  <si>
    <t>EMI.ktCO2.SK.Res.HH.Thermal.CO.Elc.Elec</t>
  </si>
  <si>
    <t>SK - Final energy consumption per household</t>
  </si>
  <si>
    <t>FEC_per_household.kWh.SK.Res.HH.Thermal.SH.Solids.Solids</t>
  </si>
  <si>
    <t>FEC_per_household.kWh.SK.Res.HH.Thermal.SH.LPG.LPG</t>
  </si>
  <si>
    <t>FEC_per_household.kWh.SK.Res.HH.Thermal.SH.Oil.Oil_LiqBio</t>
  </si>
  <si>
    <t>FEC_per_household.kWh.SK.Res.HH.Thermal.SH.Gas.NG_Biogas</t>
  </si>
  <si>
    <t>FEC_per_household.kWh.SK.Res.HH.Thermal.SH.Biomass.Biomass_Waste</t>
  </si>
  <si>
    <t>FEC_per_household.kWh.SK.Res.HH.Thermal.SH.Geo.Geo</t>
  </si>
  <si>
    <t>FEC_per_household.kWh.SK.Res.HH.Thermal.SH.DistrHeat.Steam_Distr</t>
  </si>
  <si>
    <t>FEC_per_household.kWh.SK.Res.HH.Thermal.SH.AdvElc.Elec</t>
  </si>
  <si>
    <t>FEC_per_household.kWh.SK.Res.HH.Thermal.SH.ConvElc.Elec</t>
  </si>
  <si>
    <t>FEC_per_household.kWh.SK.Res.HH.Thermal.SH.TotalCirculation.Elec</t>
  </si>
  <si>
    <t>FEC_per_household.kWh.SK.Res.HH.Thermal.SC.AC.Elec</t>
  </si>
  <si>
    <t>FEC_per_household.kWh.SK.Res.HH.Thermal.WH.Solids.Solids</t>
  </si>
  <si>
    <t>FEC_per_household.kWh.SK.Res.HH.Thermal.WH.LPG.LPG</t>
  </si>
  <si>
    <t>FEC_per_household.kWh.SK.Res.HH.Thermal.WH.Oil.Oil_LiqBio</t>
  </si>
  <si>
    <t>FEC_per_household.kWh.SK.Res.HH.Thermal.WH.Gas.NG_Biogas</t>
  </si>
  <si>
    <t>FEC_per_household.kWh.SK.Res.HH.Thermal.WH.Biomass.Biomass_Waste</t>
  </si>
  <si>
    <t>FEC_per_household.kWh.SK.Res.HH.Thermal.WH.Geo.Geo</t>
  </si>
  <si>
    <t>FEC_per_household.kWh.SK.Res.HH.Thermal.WH.DistrHeat.Steam_Distr</t>
  </si>
  <si>
    <t>FEC_per_household.kWh.SK.Res.HH.Thermal.WH.Elc.Elec</t>
  </si>
  <si>
    <t>FEC_per_household.kWh.SK.Res.HH.Thermal.WH.TotalSolar.Solar</t>
  </si>
  <si>
    <t>FEC_per_household.kWh.SK.Res.HH.Thermal.CO.Solids.Solids</t>
  </si>
  <si>
    <t>FEC_per_household.kWh.SK.Res.HH.Thermal.CO.LPG.LPG</t>
  </si>
  <si>
    <t>FEC_per_household.kWh.SK.Res.HH.Thermal.CO.Gas.NG_Biogas</t>
  </si>
  <si>
    <t>FEC_per_household.kWh.SK.Res.HH.Thermal.CO.Biomass.Biomass_Waste</t>
  </si>
  <si>
    <t>FEC_per_household.kWh.SK.Res.HH.Thermal.CO.Elc.Elec</t>
  </si>
  <si>
    <t>SK - Thermal energy service per household</t>
  </si>
  <si>
    <t>TES_per_household.kWh.SK.Res.HH.Thermal.SH.Solids.Solids</t>
  </si>
  <si>
    <t>TES_per_household.kWh.SK.Res.HH.Thermal.SH.LPG.LPG</t>
  </si>
  <si>
    <t>TES_per_household.kWh.SK.Res.HH.Thermal.SH.Oil.Oil_LiqBio</t>
  </si>
  <si>
    <t>TES_per_household.kWh.SK.Res.HH.Thermal.SH.Gas.NG_Biogas</t>
  </si>
  <si>
    <t>TES_per_household.kWh.SK.Res.HH.Thermal.SH.Biomass.Biomass_Waste</t>
  </si>
  <si>
    <t>TES_per_household.kWh.SK.Res.HH.Thermal.SH.Geo.Geo</t>
  </si>
  <si>
    <t>TES_per_household.kWh.SK.Res.HH.Thermal.SH.DistrHeat.Steam_Distr</t>
  </si>
  <si>
    <t>TES_per_household.kWh.SK.Res.HH.Thermal.SH.AdvElc.Elec</t>
  </si>
  <si>
    <t>TES_per_household.kWh.SK.Res.HH.Thermal.SH.ConvElc.Elec</t>
  </si>
  <si>
    <t>TES_per_household.kWh.SK.Res.HH.Thermal.SH.TotalCirculation.Elec</t>
  </si>
  <si>
    <t>TES_per_household.kWh.SK.Res.HH.Thermal.SC.AC.Elec</t>
  </si>
  <si>
    <t>TES_per_household.kWh.SK.Res.HH.Thermal.WH.Solids.Solids</t>
  </si>
  <si>
    <t>TES_per_household.kWh.SK.Res.HH.Thermal.WH.LPG.LPG</t>
  </si>
  <si>
    <t>TES_per_household.kWh.SK.Res.HH.Thermal.WH.Oil.Oil_LiqBio</t>
  </si>
  <si>
    <t>TES_per_household.kWh.SK.Res.HH.Thermal.WH.Gas.NG_Biogas</t>
  </si>
  <si>
    <t>TES_per_household.kWh.SK.Res.HH.Thermal.WH.Biomass.Biomass_Waste</t>
  </si>
  <si>
    <t>TES_per_household.kWh.SK.Res.HH.Thermal.WH.Geo.Geo</t>
  </si>
  <si>
    <t>TES_per_household.kWh.SK.Res.HH.Thermal.WH.DistrHeat.Steam_Distr</t>
  </si>
  <si>
    <t>TES_per_household.kWh.SK.Res.HH.Thermal.WH.Elc.Elec</t>
  </si>
  <si>
    <t>TES_per_household.kWh.SK.Res.HH.Thermal.WH.TotalSolar.Solar</t>
  </si>
  <si>
    <t>TES_per_household.kWh.SK.Res.HH.Thermal.CO.Solids.Solids</t>
  </si>
  <si>
    <t>TES_per_household.kWh.SK.Res.HH.Thermal.CO.LPG.LPG</t>
  </si>
  <si>
    <t>TES_per_household.kWh.SK.Res.HH.Thermal.CO.Gas.NG_Biogas</t>
  </si>
  <si>
    <t>TES_per_household.kWh.SK.Res.HH.Thermal.CO.Biomass.Biomass_Waste</t>
  </si>
  <si>
    <t>TES_per_household.kWh.SK.Res.HH.Thermal.CO.Elc.Elec</t>
  </si>
  <si>
    <t>SK - CO2 emissions per household</t>
  </si>
  <si>
    <t>EMI_per_household.kgCO2.SK.Res.HH.Thermal.SH.Solids.Solids</t>
  </si>
  <si>
    <t>EMI_per_household.kgCO2.SK.Res.HH.Thermal.SH.LPG.LPG</t>
  </si>
  <si>
    <t>EMI_per_household.kgCO2.SK.Res.HH.Thermal.SH.Oil.Oil_LiqBio</t>
  </si>
  <si>
    <t>EMI_per_household.kgCO2.SK.Res.HH.Thermal.SH.Gas.NG_Biogas</t>
  </si>
  <si>
    <t>EMI_per_household.kgCO2.SK.Res.HH.Thermal.SH.Biomass.Biomass_Waste</t>
  </si>
  <si>
    <t>EMI_per_household.kgCO2.SK.Res.HH.Thermal.SH.Geo.Geo</t>
  </si>
  <si>
    <t>EMI_per_household.kgCO2.SK.Res.HH.Thermal.SH.DistrHeat.Steam_Distr</t>
  </si>
  <si>
    <t>EMI_per_household.kgCO2.SK.Res.HH.Thermal.SH.AdvElc.Elec</t>
  </si>
  <si>
    <t>EMI_per_household.kgCO2.SK.Res.HH.Thermal.SH.ConvElc.Elec</t>
  </si>
  <si>
    <t>EMI_per_household.kgCO2.SK.Res.HH.Thermal.SH.TotalCirculation.Elec</t>
  </si>
  <si>
    <t>EMI_per_household.kgCO2.SK.Res.HH.Thermal.SC.AC.Elec</t>
  </si>
  <si>
    <t>EMI_per_household.kgCO2.SK.Res.HH.Thermal.WH.Solids.Solids</t>
  </si>
  <si>
    <t>EMI_per_household.kgCO2.SK.Res.HH.Thermal.WH.LPG.LPG</t>
  </si>
  <si>
    <t>EMI_per_household.kgCO2.SK.Res.HH.Thermal.WH.Oil.Oil_LiqBio</t>
  </si>
  <si>
    <t>EMI_per_household.kgCO2.SK.Res.HH.Thermal.WH.Gas.NG_Biogas</t>
  </si>
  <si>
    <t>EMI_per_household.kgCO2.SK.Res.HH.Thermal.WH.Biomass.Biomass_Waste</t>
  </si>
  <si>
    <t>EMI_per_household.kgCO2.SK.Res.HH.Thermal.WH.Geo.Geo</t>
  </si>
  <si>
    <t>EMI_per_household.kgCO2.SK.Res.HH.Thermal.WH.DistrHeat.Steam_Distr</t>
  </si>
  <si>
    <t>EMI_per_household.kgCO2.SK.Res.HH.Thermal.WH.Elc.Elec</t>
  </si>
  <si>
    <t>EMI_per_household.kgCO2.SK.Res.HH.Thermal.WH.TotalSolar.Solar</t>
  </si>
  <si>
    <t>EMI_per_household.kgCO2.SK.Res.HH.Thermal.CO.Solids.Solids</t>
  </si>
  <si>
    <t>EMI_per_household.kgCO2.SK.Res.HH.Thermal.CO.LPG.LPG</t>
  </si>
  <si>
    <t>EMI_per_household.kgCO2.SK.Res.HH.Thermal.CO.Gas.NG_Biogas</t>
  </si>
  <si>
    <t>EMI_per_household.kgCO2.SK.Res.HH.Thermal.CO.Biomass.Biomass_Waste</t>
  </si>
  <si>
    <t>EMI_per_household.kgCO2.SK.Res.HH.Thermal.CO.Elc.Elec</t>
  </si>
  <si>
    <t>SK - Final energy consumption per surface area</t>
  </si>
  <si>
    <t>FEC_per_sqm.kWh.SK.Res.HH.Thermal.SH.Solids.Solids</t>
  </si>
  <si>
    <t>FEC_per_sqm.kWh.SK.Res.HH.Thermal.SH.LPG.LPG</t>
  </si>
  <si>
    <t>FEC_per_sqm.kWh.SK.Res.HH.Thermal.SH.Oil.Oil_LiqBio</t>
  </si>
  <si>
    <t>FEC_per_sqm.kWh.SK.Res.HH.Thermal.SH.Gas.NG_Biogas</t>
  </si>
  <si>
    <t>FEC_per_sqm.kWh.SK.Res.HH.Thermal.SH.Biomass.Biomass_Waste</t>
  </si>
  <si>
    <t>FEC_per_sqm.kWh.SK.Res.HH.Thermal.SH.Geo.Geo</t>
  </si>
  <si>
    <t>FEC_per_sqm.kWh.SK.Res.HH.Thermal.SH.DistrHeat.Steam_Distr</t>
  </si>
  <si>
    <t>FEC_per_sqm.kWh.SK.Res.HH.Thermal.SH.AdvElc.Elec</t>
  </si>
  <si>
    <t>FEC_per_sqm.kWh.SK.Res.HH.Thermal.SH.ConvElc.Elec</t>
  </si>
  <si>
    <t>FEC_per_sqm.kWh.SK.Res.HH.Thermal.SH.TotalCirculation.Elec</t>
  </si>
  <si>
    <t>FEC_per_sqm.kWh.SK.Res.HH.Thermal.SC.AC.Elec</t>
  </si>
  <si>
    <t>FEC_per_sqm.kWh.SK.Res.HH.Thermal.WH.Solids.Solids</t>
  </si>
  <si>
    <t>FEC_per_sqm.kWh.SK.Res.HH.Thermal.WH.LPG.LPG</t>
  </si>
  <si>
    <t>FEC_per_sqm.kWh.SK.Res.HH.Thermal.WH.Oil.Oil_LiqBio</t>
  </si>
  <si>
    <t>FEC_per_sqm.kWh.SK.Res.HH.Thermal.WH.Gas.NG_Biogas</t>
  </si>
  <si>
    <t>FEC_per_sqm.kWh.SK.Res.HH.Thermal.WH.Biomass.Biomass_Waste</t>
  </si>
  <si>
    <t>FEC_per_sqm.kWh.SK.Res.HH.Thermal.WH.Geo.Geo</t>
  </si>
  <si>
    <t>FEC_per_sqm.kWh.SK.Res.HH.Thermal.WH.DistrHeat.Steam_Distr</t>
  </si>
  <si>
    <t>FEC_per_sqm.kWh.SK.Res.HH.Thermal.WH.Elc.Elec</t>
  </si>
  <si>
    <t>FEC_per_sqm.kWh.SK.Res.HH.Thermal.WH.TotalSolar.Solar</t>
  </si>
  <si>
    <t>FEC_per_sqm.kWh.SK.Res.HH.Thermal.CO.Solids.Solids</t>
  </si>
  <si>
    <t>FEC_per_sqm.kWh.SK.Res.HH.Thermal.CO.LPG.LPG</t>
  </si>
  <si>
    <t>FEC_per_sqm.kWh.SK.Res.HH.Thermal.CO.Gas.NG_Biogas</t>
  </si>
  <si>
    <t>FEC_per_sqm.kWh.SK.Res.HH.Thermal.CO.Biomass.Biomass_Waste</t>
  </si>
  <si>
    <t>FEC_per_sqm.kWh.SK.Res.HH.Thermal.CO.Elc.Elec</t>
  </si>
  <si>
    <t>SK - Thermal energy service per surface area</t>
  </si>
  <si>
    <t>TES_per_sqm.kWh.SK.Res.HH.Thermal.SH.Solids.Solids</t>
  </si>
  <si>
    <t>TES_per_sqm.kWh.SK.Res.HH.Thermal.SH.LPG.LPG</t>
  </si>
  <si>
    <t>TES_per_sqm.kWh.SK.Res.HH.Thermal.SH.Oil.Oil_LiqBio</t>
  </si>
  <si>
    <t>TES_per_sqm.kWh.SK.Res.HH.Thermal.SH.Gas.NG_Biogas</t>
  </si>
  <si>
    <t>TES_per_sqm.kWh.SK.Res.HH.Thermal.SH.Biomass.Biomass_Waste</t>
  </si>
  <si>
    <t>TES_per_sqm.kWh.SK.Res.HH.Thermal.SH.Geo.Geo</t>
  </si>
  <si>
    <t>TES_per_sqm.kWh.SK.Res.HH.Thermal.SH.DistrHeat.Steam_Distr</t>
  </si>
  <si>
    <t>TES_per_sqm.kWh.SK.Res.HH.Thermal.SH.AdvElc.Elec</t>
  </si>
  <si>
    <t>TES_per_sqm.kWh.SK.Res.HH.Thermal.SH.ConvElc.Elec</t>
  </si>
  <si>
    <t>TES_per_sqm.kWh.SK.Res.HH.Thermal.SH.TotalCirculation.Elec</t>
  </si>
  <si>
    <t>TES_per_sqm.kWh.SK.Res.HH.Thermal.SC.AC.Elec</t>
  </si>
  <si>
    <t>TES_per_sqm.kWh.SK.Res.HH.Thermal.WH.Solids.Solids</t>
  </si>
  <si>
    <t>TES_per_sqm.kWh.SK.Res.HH.Thermal.WH.LPG.LPG</t>
  </si>
  <si>
    <t>TES_per_sqm.kWh.SK.Res.HH.Thermal.WH.Oil.Oil_LiqBio</t>
  </si>
  <si>
    <t>TES_per_sqm.kWh.SK.Res.HH.Thermal.WH.Gas.NG_Biogas</t>
  </si>
  <si>
    <t>TES_per_sqm.kWh.SK.Res.HH.Thermal.WH.Biomass.Biomass_Waste</t>
  </si>
  <si>
    <t>TES_per_sqm.kWh.SK.Res.HH.Thermal.WH.Geo.Geo</t>
  </si>
  <si>
    <t>TES_per_sqm.kWh.SK.Res.HH.Thermal.WH.DistrHeat.Steam_Distr</t>
  </si>
  <si>
    <t>TES_per_sqm.kWh.SK.Res.HH.Thermal.WH.Elc.Elec</t>
  </si>
  <si>
    <t>TES_per_sqm.kWh.SK.Res.HH.Thermal.WH.TotalSolar.Solar</t>
  </si>
  <si>
    <t>TES_per_sqm.kWh.SK.Res.HH.Thermal.CO.Solids.Solids</t>
  </si>
  <si>
    <t>TES_per_sqm.kWh.SK.Res.HH.Thermal.CO.LPG.LPG</t>
  </si>
  <si>
    <t>TES_per_sqm.kWh.SK.Res.HH.Thermal.CO.Gas.NG_Biogas</t>
  </si>
  <si>
    <t>TES_per_sqm.kWh.SK.Res.HH.Thermal.CO.Biomass.Biomass_Waste</t>
  </si>
  <si>
    <t>TES_per_sqm.kWh.SK.Res.HH.Thermal.CO.Elc.Elec</t>
  </si>
  <si>
    <t>SK - CO2 emissions per surface area</t>
  </si>
  <si>
    <t>EMI_per_sqm.kgCO2.SK.Res.HH.Thermal.SH.Solids.Solids</t>
  </si>
  <si>
    <t>EMI_per_sqm.kgCO2.SK.Res.HH.Thermal.SH.LPG.LPG</t>
  </si>
  <si>
    <t>EMI_per_sqm.kgCO2.SK.Res.HH.Thermal.SH.Oil.Oil_LiqBio</t>
  </si>
  <si>
    <t>EMI_per_sqm.kgCO2.SK.Res.HH.Thermal.SH.Gas.NG_Biogas</t>
  </si>
  <si>
    <t>EMI_per_sqm.kgCO2.SK.Res.HH.Thermal.SH.Biomass.Biomass_Waste</t>
  </si>
  <si>
    <t>EMI_per_sqm.kgCO2.SK.Res.HH.Thermal.SH.Geo.Geo</t>
  </si>
  <si>
    <t>EMI_per_sqm.kgCO2.SK.Res.HH.Thermal.SH.DistrHeat.Steam_Distr</t>
  </si>
  <si>
    <t>EMI_per_sqm.kgCO2.SK.Res.HH.Thermal.SH.AdvElc.Elec</t>
  </si>
  <si>
    <t>EMI_per_sqm.kgCO2.SK.Res.HH.Thermal.SH.ConvElc.Elec</t>
  </si>
  <si>
    <t>EMI_per_sqm.kgCO2.SK.Res.HH.Thermal.SH.TotalCirculation.Elec</t>
  </si>
  <si>
    <t>EMI_per_sqm.kgCO2.SK.Res.HH.Thermal.SC.AC.Elec</t>
  </si>
  <si>
    <t>EMI_per_sqm.kgCO2.SK.Res.HH.Thermal.WH.Solids.Solids</t>
  </si>
  <si>
    <t>EMI_per_sqm.kgCO2.SK.Res.HH.Thermal.WH.LPG.LPG</t>
  </si>
  <si>
    <t>EMI_per_sqm.kgCO2.SK.Res.HH.Thermal.WH.Oil.Oil_LiqBio</t>
  </si>
  <si>
    <t>EMI_per_sqm.kgCO2.SK.Res.HH.Thermal.WH.Gas.NG_Biogas</t>
  </si>
  <si>
    <t>EMI_per_sqm.kgCO2.SK.Res.HH.Thermal.WH.Biomass.Biomass_Waste</t>
  </si>
  <si>
    <t>EMI_per_sqm.kgCO2.SK.Res.HH.Thermal.WH.Geo.Geo</t>
  </si>
  <si>
    <t>EMI_per_sqm.kgCO2.SK.Res.HH.Thermal.WH.DistrHeat.Steam_Distr</t>
  </si>
  <si>
    <t>EMI_per_sqm.kgCO2.SK.Res.HH.Thermal.WH.Elc.Elec</t>
  </si>
  <si>
    <t>EMI_per_sqm.kgCO2.SK.Res.HH.Thermal.WH.TotalSolar.Solar</t>
  </si>
  <si>
    <t>EMI_per_sqm.kgCO2.SK.Res.HH.Thermal.CO.Solids.Solids</t>
  </si>
  <si>
    <t>EMI_per_sqm.kgCO2.SK.Res.HH.Thermal.CO.LPG.LPG</t>
  </si>
  <si>
    <t>EMI_per_sqm.kgCO2.SK.Res.HH.Thermal.CO.Gas.NG_Biogas</t>
  </si>
  <si>
    <t>EMI_per_sqm.kgCO2.SK.Res.HH.Thermal.CO.Biomass.Biomass_Waste</t>
  </si>
  <si>
    <t>EMI_per_sqm.kgCO2.SK.Res.HH.Thermal.CO.Elc.Elec</t>
  </si>
  <si>
    <t>SK - Number of new and renovated households</t>
  </si>
  <si>
    <t>NUM.number.SK.Res.HHnew.Thermal</t>
  </si>
  <si>
    <t>NUM.number.SK.Res.HHnew.Thermal.SH</t>
  </si>
  <si>
    <t>NUM.number.SK.Res.HHnew.Thermal.SH.Solids</t>
  </si>
  <si>
    <t>NUM.number.SK.Res.HHnew.Thermal.SH.LPG</t>
  </si>
  <si>
    <t>NUM.number.SK.Res.HHnew.Thermal.SH.Oil</t>
  </si>
  <si>
    <t>NUM.number.SK.Res.HHnew.Thermal.SH.Gas</t>
  </si>
  <si>
    <t>NUM.number.SK.Res.HHnew.Thermal.SH.Biomass</t>
  </si>
  <si>
    <t>NUM.number.SK.Res.HHnew.Thermal.SH.Geo</t>
  </si>
  <si>
    <t>NUM.number.SK.Res.HHnew.Thermal.SH.DistrHeat</t>
  </si>
  <si>
    <t>NUM.number.SK.Res.HHnew.Thermal.SH.AdvElc</t>
  </si>
  <si>
    <t>NUM.number.SK.Res.HHnew.Thermal.SH.ConvElc</t>
  </si>
  <si>
    <t>NUM.number.SK.Res.HHnew.Thermal.SC</t>
  </si>
  <si>
    <t>NUM.number.SK.Res.HHnew.Thermal.SC.AC</t>
  </si>
  <si>
    <t>NUM.number.SK.Res.HHnew.Thermal.WH</t>
  </si>
  <si>
    <t>NUM.number.SK.Res.HHnew.Thermal.WH.Solids</t>
  </si>
  <si>
    <t>NUM.number.SK.Res.HHnew.Thermal.WH.LPG</t>
  </si>
  <si>
    <t>NUM.number.SK.Res.HHnew.Thermal.WH.Oil</t>
  </si>
  <si>
    <t>NUM.number.SK.Res.HHnew.Thermal.WH.Gas</t>
  </si>
  <si>
    <t>NUM.number.SK.Res.HHnew.Thermal.WH.Biomass</t>
  </si>
  <si>
    <t>NUM.number.SK.Res.HHnew.Thermal.WH.Geo</t>
  </si>
  <si>
    <t>NUM.number.SK.Res.HHnew.Thermal.WH.DistrHeat</t>
  </si>
  <si>
    <t>NUM.number.SK.Res.HHnew.Thermal.WH.Elc</t>
  </si>
  <si>
    <t>NUM.number.SK.Res.HHnew.Thermal.WH.Solar</t>
  </si>
  <si>
    <t>NUM.number.SK.Res.HHnew.Thermal.CO</t>
  </si>
  <si>
    <t>NUM.number.SK.Res.HHnew.Thermal.CO.Solids</t>
  </si>
  <si>
    <t>NUM.number.SK.Res.HHnew.Thermal.CO.LPG</t>
  </si>
  <si>
    <t>NUM.number.SK.Res.HHnew.Thermal.CO.Gas</t>
  </si>
  <si>
    <t>NUM.number.SK.Res.HHnew.Thermal.CO.Biomass</t>
  </si>
  <si>
    <t>NUM.number.SK.Res.HHnew.Thermal.CO.Elc</t>
  </si>
  <si>
    <t>SK - Final energy consumption in new and renovated households</t>
  </si>
  <si>
    <t>FEC.ktoe.SK.Res.HHnew.Thermal</t>
  </si>
  <si>
    <t>FEC.ktoe.SK.Res.HHnew.Thermal.SH</t>
  </si>
  <si>
    <t>FEC.ktoe.SK.Res.HHnew.Thermal.SH.Solids.Solids</t>
  </si>
  <si>
    <t>FEC.ktoe.SK.Res.HHnew.Thermal.SH.LPG.LPG</t>
  </si>
  <si>
    <t>FEC.ktoe.SK.Res.HHnew.Thermal.SH.Oil.Oil_LiqBio</t>
  </si>
  <si>
    <t>FEC.ktoe.SK.Res.HHnew.Thermal.SH.Gas.NG_Biogas</t>
  </si>
  <si>
    <t>FEC.ktoe.SK.Res.HHnew.Thermal.SH.Biomass.Biomass_Waste</t>
  </si>
  <si>
    <t>FEC.ktoe.SK.Res.HHnew.Thermal.SH.Geo.Geo</t>
  </si>
  <si>
    <t>FEC.ktoe.SK.Res.HHnew.Thermal.SH.DistrHeat.Steam_Distr</t>
  </si>
  <si>
    <t>FEC.ktoe.SK.Res.HHnew.Thermal.SH.AdvElc.Elec</t>
  </si>
  <si>
    <t>FEC.ktoe.SK.Res.HHnew.Thermal.SH.ConvElc.Elec</t>
  </si>
  <si>
    <t>FEC.ktoe.SK.Res.HHnew.Thermal.SH.TotalCirculation.Elec</t>
  </si>
  <si>
    <t>FEC.ktoe.SK.Res.HHnew.Thermal.SC</t>
  </si>
  <si>
    <t>FEC.ktoe.SK.Res.HHnew.Thermal.SC.AC.Elec</t>
  </si>
  <si>
    <t>FEC.ktoe.SK.Res.HHnew.Thermal.WH</t>
  </si>
  <si>
    <t>FEC.ktoe.SK.Res.HHnew.Thermal.WH.Solids.Solids</t>
  </si>
  <si>
    <t>FEC.ktoe.SK.Res.HHnew.Thermal.WH.LPG.LPG</t>
  </si>
  <si>
    <t>FEC.ktoe.SK.Res.HHnew.Thermal.WH.Oil.Oil_LiqBio</t>
  </si>
  <si>
    <t>FEC.ktoe.SK.Res.HHnew.Thermal.WH.Gas.NG_Biogas</t>
  </si>
  <si>
    <t>FEC.ktoe.SK.Res.HHnew.Thermal.WH.Biomass.Biomass_Waste</t>
  </si>
  <si>
    <t>FEC.ktoe.SK.Res.HHnew.Thermal.WH.Geo.Geo</t>
  </si>
  <si>
    <t>FEC.ktoe.SK.Res.HHnew.Thermal.WH.DistrHeat.Steam_Distr</t>
  </si>
  <si>
    <t>FEC.ktoe.SK.Res.HHnew.Thermal.WH.Elc.Elec</t>
  </si>
  <si>
    <t>FEC.ktoe.SK.Res.HHnew.Thermal.WH.TotalSolar.Solar</t>
  </si>
  <si>
    <t>FEC.ktoe.SK.Res.HHnew.Thermal.CO</t>
  </si>
  <si>
    <t>FEC.ktoe.SK.Res.HHnew.Thermal.CO.Solids.Solids</t>
  </si>
  <si>
    <t>FEC.ktoe.SK.Res.HHnew.Thermal.CO.LPG.LPG</t>
  </si>
  <si>
    <t>FEC.ktoe.SK.Res.HHnew.Thermal.CO.Gas.NG_Biogas</t>
  </si>
  <si>
    <t>FEC.ktoe.SK.Res.HHnew.Thermal.CO.Biomass.Biomass_Waste</t>
  </si>
  <si>
    <t>FEC.ktoe.SK.Res.HHnew.Thermal.CO.Elc.Elec</t>
  </si>
  <si>
    <t>SK - Thermal energy service in new and renovated households</t>
  </si>
  <si>
    <t>TES.ktoe.SK.Res.HHnew.Thermal</t>
  </si>
  <si>
    <t>TES.ktoe.SK.Res.HHnew.Thermal.SH</t>
  </si>
  <si>
    <t>TES.ktoe.SK.Res.HHnew.Thermal.SH.Solids.Solids</t>
  </si>
  <si>
    <t>TES.ktoe.SK.Res.HHnew.Thermal.SH.LPG.LPG</t>
  </si>
  <si>
    <t>TES.ktoe.SK.Res.HHnew.Thermal.SH.Oil.Oil_LiqBio</t>
  </si>
  <si>
    <t>TES.ktoe.SK.Res.HHnew.Thermal.SH.Gas.NG_Biogas</t>
  </si>
  <si>
    <t>TES.ktoe.SK.Res.HHnew.Thermal.SH.Biomass.Biomass_Waste</t>
  </si>
  <si>
    <t>TES.ktoe.SK.Res.HHnew.Thermal.SH.Geo.Geo</t>
  </si>
  <si>
    <t>TES.ktoe.SK.Res.HHnew.Thermal.SH.DistrHeat.Steam_Distr</t>
  </si>
  <si>
    <t>TES.ktoe.SK.Res.HHnew.Thermal.SH.AdvElc.Elec</t>
  </si>
  <si>
    <t>TES.ktoe.SK.Res.HHnew.Thermal.SH.ConvElc.Elec</t>
  </si>
  <si>
    <t>TES.ktoe.SK.Res.HHnew.Thermal.SH.TotalCirculation.Elec</t>
  </si>
  <si>
    <t>TES.ktoe.SK.Res.HHnew.Thermal.SC</t>
  </si>
  <si>
    <t>TES.ktoe.SK.Res.HHnew.Thermal.SC.AC.Elec</t>
  </si>
  <si>
    <t>TES.ktoe.SK.Res.HHnew.Thermal.WH</t>
  </si>
  <si>
    <t>TES.ktoe.SK.Res.HHnew.Thermal.WH.Solids.Solids</t>
  </si>
  <si>
    <t>TES.ktoe.SK.Res.HHnew.Thermal.WH.LPG.LPG</t>
  </si>
  <si>
    <t>TES.ktoe.SK.Res.HHnew.Thermal.WH.Oil.Oil_LiqBio</t>
  </si>
  <si>
    <t>TES.ktoe.SK.Res.HHnew.Thermal.WH.Gas.NG_Biogas</t>
  </si>
  <si>
    <t>TES.ktoe.SK.Res.HHnew.Thermal.WH.Biomass.Biomass_Waste</t>
  </si>
  <si>
    <t>TES.ktoe.SK.Res.HHnew.Thermal.WH.Geo.Geo</t>
  </si>
  <si>
    <t>TES.ktoe.SK.Res.HHnew.Thermal.WH.DistrHeat.Steam_Distr</t>
  </si>
  <si>
    <t>TES.ktoe.SK.Res.HHnew.Thermal.WH.Elc.Elec</t>
  </si>
  <si>
    <t>TES.ktoe.SK.Res.HHnew.Thermal.WH.TotalSolar.Solar</t>
  </si>
  <si>
    <t>TES.ktoe.SK.Res.HHnew.Thermal.CO</t>
  </si>
  <si>
    <t>TES.ktoe.SK.Res.HHnew.Thermal.CO.Solids.Solids</t>
  </si>
  <si>
    <t>TES.ktoe.SK.Res.HHnew.Thermal.CO.LPG.LPG</t>
  </si>
  <si>
    <t>TES.ktoe.SK.Res.HHnew.Thermal.CO.Gas.NG_Biogas</t>
  </si>
  <si>
    <t>TES.ktoe.SK.Res.HHnew.Thermal.CO.Biomass.Biomass_Waste</t>
  </si>
  <si>
    <t>TES.ktoe.SK.Res.HHnew.Thermal.CO.Elc.Elec</t>
  </si>
  <si>
    <t>SK - System efficiency indicator of new and renovated households</t>
  </si>
  <si>
    <t>Eff.ratio.SK.Res.HHnew.Thermal</t>
  </si>
  <si>
    <t>Eff.ratio.SK.Res.HHnew.Thermal.SH</t>
  </si>
  <si>
    <t>Eff.ratio.SK.Res.HHnew.Thermal.SH.Solids.Solids</t>
  </si>
  <si>
    <t>Eff.ratio.SK.Res.HHnew.Thermal.SH.LPG.LPG</t>
  </si>
  <si>
    <t>Eff.ratio.SK.Res.HHnew.Thermal.SH.Oil.Oil_LiqBio</t>
  </si>
  <si>
    <t>Eff.ratio.SK.Res.HHnew.Thermal.SH.Gas.NG_Biogas</t>
  </si>
  <si>
    <t>Eff.ratio.SK.Res.HHnew.Thermal.SH.Biomass.Biomass_Waste</t>
  </si>
  <si>
    <t>Eff.ratio.SK.Res.HHnew.Thermal.SH.Geo.Geo</t>
  </si>
  <si>
    <t>Eff.ratio.SK.Res.HHnew.Thermal.SH.DistrHeat.Steam_Distr</t>
  </si>
  <si>
    <t>Eff.ratio.SK.Res.HHnew.Thermal.SH.AdvElc.Elec</t>
  </si>
  <si>
    <t>Eff.ratio.SK.Res.HHnew.Thermal.SH.ConvElc.Elec</t>
  </si>
  <si>
    <t>Eff.ratio.SK.Res.HHnew.Thermal.SH.TotalCirculation.Elec</t>
  </si>
  <si>
    <t>Eff.ratio.SK.Res.HHnew.Thermal.SC</t>
  </si>
  <si>
    <t>Eff.ratio.SK.Res.HHnew.Thermal.SC.AC.Elec</t>
  </si>
  <si>
    <t>Eff.ratio.SK.Res.HHnew.Thermal.WH</t>
  </si>
  <si>
    <t>Eff.ratio.SK.Res.HHnew.Thermal.WH.Solids.Solids</t>
  </si>
  <si>
    <t>Eff.ratio.SK.Res.HHnew.Thermal.WH.LPG.LPG</t>
  </si>
  <si>
    <t>Eff.ratio.SK.Res.HHnew.Thermal.WH.Oil.Oil_LiqBio</t>
  </si>
  <si>
    <t>Eff.ratio.SK.Res.HHnew.Thermal.WH.Gas.NG_Biogas</t>
  </si>
  <si>
    <t>Eff.ratio.SK.Res.HHnew.Thermal.WH.Biomass.Biomass_Waste</t>
  </si>
  <si>
    <t>Eff.ratio.SK.Res.HHnew.Thermal.WH.Geo.Geo</t>
  </si>
  <si>
    <t>Eff.ratio.SK.Res.HHnew.Thermal.WH.DistrHeat.Steam_Distr</t>
  </si>
  <si>
    <t>Eff.ratio.SK.Res.HHnew.Thermal.WH.Elc.Elec</t>
  </si>
  <si>
    <t>Eff.ratio.SK.Res.HHnew.Thermal.WH.TotalSolar.Solar</t>
  </si>
  <si>
    <t>Eff.ratio.SK.Res.HHnew.Thermal.CO</t>
  </si>
  <si>
    <t>Eff.ratio.SK.Res.HHnew.Thermal.CO.Solids.Solids</t>
  </si>
  <si>
    <t>Eff.ratio.SK.Res.HHnew.Thermal.CO.LPG.LPG</t>
  </si>
  <si>
    <t>Eff.ratio.SK.Res.HHnew.Thermal.CO.Gas.NG_Biogas</t>
  </si>
  <si>
    <t>Eff.ratio.SK.Res.HHnew.Thermal.CO.Biomass.Biomass_Waste</t>
  </si>
  <si>
    <t>Eff.ratio.SK.Res.HHnew.Thermal.CO.Elc.Elec</t>
  </si>
  <si>
    <t>SK - CO2 emissions in new and renovated households</t>
  </si>
  <si>
    <t>EMI.ktCO2.SK.Res.HHnew.Thermal</t>
  </si>
  <si>
    <t>EMI.ktCO2.SK.Res.HHnew.Thermal.SH</t>
  </si>
  <si>
    <t>EMI.ktCO2.SK.Res.HHnew.Thermal.SH.Solids.Solids</t>
  </si>
  <si>
    <t>EMI.ktCO2.SK.Res.HHnew.Thermal.SH.LPG.LPG</t>
  </si>
  <si>
    <t>EMI.ktCO2.SK.Res.HHnew.Thermal.SH.Oil.Oil_LiqBio</t>
  </si>
  <si>
    <t>EMI.ktCO2.SK.Res.HHnew.Thermal.SH.Gas.NG_Biogas</t>
  </si>
  <si>
    <t>EMI.ktCO2.SK.Res.HHnew.Thermal.SH.Biomass.Biomass_Waste</t>
  </si>
  <si>
    <t>EMI.ktCO2.SK.Res.HHnew.Thermal.SH.Geo.Geo</t>
  </si>
  <si>
    <t>EMI.ktCO2.SK.Res.HHnew.Thermal.SH.DistrHeat.Steam_Distr</t>
  </si>
  <si>
    <t>EMI.ktCO2.SK.Res.HHnew.Thermal.SH.AdvElc.Elec</t>
  </si>
  <si>
    <t>EMI.ktCO2.SK.Res.HHnew.Thermal.SH.ConvElc.Elec</t>
  </si>
  <si>
    <t>EMI.ktCO2.SK.Res.HHnew.Thermal.SH.TotalCirculation.Elec</t>
  </si>
  <si>
    <t>EMI.ktCO2.SK.Res.HHnew.Thermal.SC</t>
  </si>
  <si>
    <t>EMI.ktCO2.SK.Res.HHnew.Thermal.SC.AC.Elec</t>
  </si>
  <si>
    <t>EMI.ktCO2.SK.Res.HHnew.Thermal.WH</t>
  </si>
  <si>
    <t>EMI.ktCO2.SK.Res.HHnew.Thermal.WH.Solids.Solids</t>
  </si>
  <si>
    <t>EMI.ktCO2.SK.Res.HHnew.Thermal.WH.LPG.LPG</t>
  </si>
  <si>
    <t>EMI.ktCO2.SK.Res.HHnew.Thermal.WH.Oil.Oil_LiqBio</t>
  </si>
  <si>
    <t>EMI.ktCO2.SK.Res.HHnew.Thermal.WH.Gas.NG_Biogas</t>
  </si>
  <si>
    <t>EMI.ktCO2.SK.Res.HHnew.Thermal.WH.Biomass.Biomass_Waste</t>
  </si>
  <si>
    <t>EMI.ktCO2.SK.Res.HHnew.Thermal.WH.Geo.Geo</t>
  </si>
  <si>
    <t>EMI.ktCO2.SK.Res.HHnew.Thermal.WH.DistrHeat.Steam_Distr</t>
  </si>
  <si>
    <t>EMI.ktCO2.SK.Res.HHnew.Thermal.WH.Elc.Elec</t>
  </si>
  <si>
    <t>EMI.ktCO2.SK.Res.HHnew.Thermal.WH.TotalSolar.Solar</t>
  </si>
  <si>
    <t>EMI.ktCO2.SK.Res.HHnew.Thermal.CO</t>
  </si>
  <si>
    <t>EMI.ktCO2.SK.Res.HHnew.Thermal.CO.Solids.Solids</t>
  </si>
  <si>
    <t>EMI.ktCO2.SK.Res.HHnew.Thermal.CO.LPG.LPG</t>
  </si>
  <si>
    <t>EMI.ktCO2.SK.Res.HHnew.Thermal.CO.Gas.NG_Biogas</t>
  </si>
  <si>
    <t>EMI.ktCO2.SK.Res.HHnew.Thermal.CO.Biomass.Biomass_Waste</t>
  </si>
  <si>
    <t>EMI.ktCO2.SK.Res.HHnew.Thermal.CO.Elc.Elec</t>
  </si>
  <si>
    <t>SK - Final energy consumption of new and renovated households (per household)</t>
  </si>
  <si>
    <t>FEC_per_household.kWh.SK.Res.HHnew.Thermal</t>
  </si>
  <si>
    <t>FEC_per_household.kWh.SK.Res.HHnew.Thermal.SH</t>
  </si>
  <si>
    <t>FEC_per_household.kWh.SK.Res.HHnew.Thermal.SH.Solids.Solids</t>
  </si>
  <si>
    <t>FEC_per_household.kWh.SK.Res.HHnew.Thermal.SH.LPG.LPG</t>
  </si>
  <si>
    <t>FEC_per_household.kWh.SK.Res.HHnew.Thermal.SH.Oil.Oil_LiqBio</t>
  </si>
  <si>
    <t>FEC_per_household.kWh.SK.Res.HHnew.Thermal.SH.Gas.NG_Biogas</t>
  </si>
  <si>
    <t>FEC_per_household.kWh.SK.Res.HHnew.Thermal.SH.Biomass.Biomass_Waste</t>
  </si>
  <si>
    <t>FEC_per_household.kWh.SK.Res.HHnew.Thermal.SH.Geo.Geo</t>
  </si>
  <si>
    <t>FEC_per_household.kWh.SK.Res.HHnew.Thermal.SH.DistrHeat.Steam_Distr</t>
  </si>
  <si>
    <t>FEC_per_household.kWh.SK.Res.HHnew.Thermal.SH.AdvElc.Elec</t>
  </si>
  <si>
    <t>FEC_per_household.kWh.SK.Res.HHnew.Thermal.SH.ConvElc.Elec</t>
  </si>
  <si>
    <t>FEC_per_household.kWh.SK.Res.HHnew.Thermal.SH.TotalCirculation.Elec</t>
  </si>
  <si>
    <t>FEC_per_household.kWh.SK.Res.HHnew.Thermal.SC</t>
  </si>
  <si>
    <t>FEC_per_household.kWh.SK.Res.HHnew.Thermal.SC.AC.Elec</t>
  </si>
  <si>
    <t>FEC_per_household.kWh.SK.Res.HHnew.Thermal.WH</t>
  </si>
  <si>
    <t>FEC_per_household.kWh.SK.Res.HHnew.Thermal.WH.Solids.Solids</t>
  </si>
  <si>
    <t>FEC_per_household.kWh.SK.Res.HHnew.Thermal.WH.LPG.LPG</t>
  </si>
  <si>
    <t>FEC_per_household.kWh.SK.Res.HHnew.Thermal.WH.Oil.Oil_LiqBio</t>
  </si>
  <si>
    <t>FEC_per_household.kWh.SK.Res.HHnew.Thermal.WH.Gas.NG_Biogas</t>
  </si>
  <si>
    <t>FEC_per_household.kWh.SK.Res.HHnew.Thermal.WH.Biomass.Biomass_Waste</t>
  </si>
  <si>
    <t>FEC_per_household.kWh.SK.Res.HHnew.Thermal.WH.Geo.Geo</t>
  </si>
  <si>
    <t>FEC_per_household.kWh.SK.Res.HHnew.Thermal.WH.DistrHeat.Steam_Distr</t>
  </si>
  <si>
    <t>FEC_per_household.kWh.SK.Res.HHnew.Thermal.WH.Elc.Elec</t>
  </si>
  <si>
    <t>FEC_per_household.kWh.SK.Res.HHnew.Thermal.WH.TotalSolar.Solar</t>
  </si>
  <si>
    <t>FEC_per_household.kWh.SK.Res.HHnew.Thermal.CO</t>
  </si>
  <si>
    <t>FEC_per_household.kWh.SK.Res.HHnew.Thermal.CO.Solids.Solids</t>
  </si>
  <si>
    <t>FEC_per_household.kWh.SK.Res.HHnew.Thermal.CO.LPG.LPG</t>
  </si>
  <si>
    <t>FEC_per_household.kWh.SK.Res.HHnew.Thermal.CO.Gas.NG_Biogas</t>
  </si>
  <si>
    <t>FEC_per_household.kWh.SK.Res.HHnew.Thermal.CO.Biomass.Biomass_Waste</t>
  </si>
  <si>
    <t>FEC_per_household.kWh.SK.Res.HHnew.Thermal.CO.Elc.Elec</t>
  </si>
  <si>
    <t>SK - Thermal energy service of new and renovated households (per household)</t>
  </si>
  <si>
    <t>TES_per_household.kWh.SK.Res.HHnew.Thermal</t>
  </si>
  <si>
    <t>TES_per_household.kWh.SK.Res.HHnew.Thermal.SH</t>
  </si>
  <si>
    <t>TES_per_household.kWh.SK.Res.HHnew.Thermal.SH.Solids.Solids</t>
  </si>
  <si>
    <t>TES_per_household.kWh.SK.Res.HHnew.Thermal.SH.LPG.LPG</t>
  </si>
  <si>
    <t>TES_per_household.kWh.SK.Res.HHnew.Thermal.SH.Oil.Oil_LiqBio</t>
  </si>
  <si>
    <t>TES_per_household.kWh.SK.Res.HHnew.Thermal.SH.Gas.NG_Biogas</t>
  </si>
  <si>
    <t>TES_per_household.kWh.SK.Res.HHnew.Thermal.SH.Biomass.Biomass_Waste</t>
  </si>
  <si>
    <t>TES_per_household.kWh.SK.Res.HHnew.Thermal.SH.Geo.Geo</t>
  </si>
  <si>
    <t>TES_per_household.kWh.SK.Res.HHnew.Thermal.SH.DistrHeat.Steam_Distr</t>
  </si>
  <si>
    <t>TES_per_household.kWh.SK.Res.HHnew.Thermal.SH.AdvElc.Elec</t>
  </si>
  <si>
    <t>TES_per_household.kWh.SK.Res.HHnew.Thermal.SH.ConvElc.Elec</t>
  </si>
  <si>
    <t>TES_per_household.kWh.SK.Res.HHnew.Thermal.SH.TotalCirculation.Elec</t>
  </si>
  <si>
    <t>TES_per_household.kWh.SK.Res.HHnew.Thermal.SC</t>
  </si>
  <si>
    <t>TES_per_household.kWh.SK.Res.HHnew.Thermal.SC.AC.Elec</t>
  </si>
  <si>
    <t>TES_per_household.kWh.SK.Res.HHnew.Thermal.WH</t>
  </si>
  <si>
    <t>TES_per_household.kWh.SK.Res.HHnew.Thermal.WH.Solids.Solids</t>
  </si>
  <si>
    <t>TES_per_household.kWh.SK.Res.HHnew.Thermal.WH.LPG.LPG</t>
  </si>
  <si>
    <t>TES_per_household.kWh.SK.Res.HHnew.Thermal.WH.Oil.Oil_LiqBio</t>
  </si>
  <si>
    <t>TES_per_household.kWh.SK.Res.HHnew.Thermal.WH.Gas.NG_Biogas</t>
  </si>
  <si>
    <t>TES_per_household.kWh.SK.Res.HHnew.Thermal.WH.Biomass.Biomass_Waste</t>
  </si>
  <si>
    <t>TES_per_household.kWh.SK.Res.HHnew.Thermal.WH.Geo.Geo</t>
  </si>
  <si>
    <t>TES_per_household.kWh.SK.Res.HHnew.Thermal.WH.DistrHeat.Steam_Distr</t>
  </si>
  <si>
    <t>TES_per_household.kWh.SK.Res.HHnew.Thermal.WH.Elc.Elec</t>
  </si>
  <si>
    <t>TES_per_household.kWh.SK.Res.HHnew.Thermal.WH.TotalSolar.Solar</t>
  </si>
  <si>
    <t>TES_per_household.kWh.SK.Res.HHnew.Thermal.CO</t>
  </si>
  <si>
    <t>TES_per_household.kWh.SK.Res.HHnew.Thermal.CO.Solids.Solids</t>
  </si>
  <si>
    <t>TES_per_household.kWh.SK.Res.HHnew.Thermal.CO.LPG.LPG</t>
  </si>
  <si>
    <t>TES_per_household.kWh.SK.Res.HHnew.Thermal.CO.Gas.NG_Biogas</t>
  </si>
  <si>
    <t>TES_per_household.kWh.SK.Res.HHnew.Thermal.CO.Biomass.Biomass_Waste</t>
  </si>
  <si>
    <t>TES_per_household.kWh.SK.Res.HHnew.Thermal.CO.Elc.Elec</t>
  </si>
  <si>
    <t>SK - CO2 emissions in new and renovated households (per household)</t>
  </si>
  <si>
    <t>EMI_per_household.kgCO2.SK.Res.HHnew.Thermal</t>
  </si>
  <si>
    <t>EMI_per_household.kgCO2.SK.Res.HHnew.Thermal.SH</t>
  </si>
  <si>
    <t>EMI_per_household.kgCO2.SK.Res.HHnew.Thermal.SH.Solids.Solids</t>
  </si>
  <si>
    <t>EMI_per_household.kgCO2.SK.Res.HHnew.Thermal.SH.LPG.LPG</t>
  </si>
  <si>
    <t>EMI_per_household.kgCO2.SK.Res.HHnew.Thermal.SH.Oil.Oil_LiqBio</t>
  </si>
  <si>
    <t>EMI_per_household.kgCO2.SK.Res.HHnew.Thermal.SH.Gas.NG_Biogas</t>
  </si>
  <si>
    <t>EMI_per_household.kgCO2.SK.Res.HHnew.Thermal.SH.Biomass.Biomass_Waste</t>
  </si>
  <si>
    <t>EMI_per_household.kgCO2.SK.Res.HHnew.Thermal.SH.Geo.Geo</t>
  </si>
  <si>
    <t>EMI_per_household.kgCO2.SK.Res.HHnew.Thermal.SH.DistrHeat.Steam_Distr</t>
  </si>
  <si>
    <t>EMI_per_household.kgCO2.SK.Res.HHnew.Thermal.SH.AdvElc.Elec</t>
  </si>
  <si>
    <t>EMI_per_household.kgCO2.SK.Res.HHnew.Thermal.SH.ConvElc.Elec</t>
  </si>
  <si>
    <t>EMI_per_household.kgCO2.SK.Res.HHnew.Thermal.SH.TotalCirculation.Elec</t>
  </si>
  <si>
    <t>EMI_per_household.kgCO2.SK.Res.HHnew.Thermal.SC</t>
  </si>
  <si>
    <t>EMI_per_household.kgCO2.SK.Res.HHnew.Thermal.SC.AC.Elec</t>
  </si>
  <si>
    <t>EMI_per_household.kgCO2.SK.Res.HHnew.Thermal.WH</t>
  </si>
  <si>
    <t>EMI_per_household.kgCO2.SK.Res.HHnew.Thermal.WH.Solids.Solids</t>
  </si>
  <si>
    <t>EMI_per_household.kgCO2.SK.Res.HHnew.Thermal.WH.LPG.LPG</t>
  </si>
  <si>
    <t>EMI_per_household.kgCO2.SK.Res.HHnew.Thermal.WH.Oil.Oil_LiqBio</t>
  </si>
  <si>
    <t>EMI_per_household.kgCO2.SK.Res.HHnew.Thermal.WH.Gas.NG_Biogas</t>
  </si>
  <si>
    <t>EMI_per_household.kgCO2.SK.Res.HHnew.Thermal.WH.Biomass.Biomass_Waste</t>
  </si>
  <si>
    <t>EMI_per_household.kgCO2.SK.Res.HHnew.Thermal.WH.Geo.Geo</t>
  </si>
  <si>
    <t>EMI_per_household.kgCO2.SK.Res.HHnew.Thermal.WH.DistrHeat.Steam_Distr</t>
  </si>
  <si>
    <t>EMI_per_household.kgCO2.SK.Res.HHnew.Thermal.WH.Elc.Elec</t>
  </si>
  <si>
    <t>EMI_per_household.kgCO2.SK.Res.HHnew.Thermal.WH.TotalSolar.Solar</t>
  </si>
  <si>
    <t>EMI_per_household.kgCO2.SK.Res.HHnew.Thermal.CO</t>
  </si>
  <si>
    <t>EMI_per_household.kgCO2.SK.Res.HHnew.Thermal.CO.Solids.Solids</t>
  </si>
  <si>
    <t>EMI_per_household.kgCO2.SK.Res.HHnew.Thermal.CO.LPG.LPG</t>
  </si>
  <si>
    <t>EMI_per_household.kgCO2.SK.Res.HHnew.Thermal.CO.Gas.NG_Biogas</t>
  </si>
  <si>
    <t>EMI_per_household.kgCO2.SK.Res.HHnew.Thermal.CO.Biomass.Biomass_Waste</t>
  </si>
  <si>
    <t>EMI_per_household.kgCO2.SK.Res.HHnew.Thermal.CO.Elc.Elec</t>
  </si>
  <si>
    <t>SK - Final energy consumption in new and renovated households per surface area</t>
  </si>
  <si>
    <t>FEC_per_sqm.kWh.SK.Res.HHnew.Thermal</t>
  </si>
  <si>
    <t>FEC_per_sqm.kWh.SK.Res.HHnew.Thermal.SH</t>
  </si>
  <si>
    <t>FEC_per_sqm.kWh.SK.Res.HHnew.Thermal.SH.Solids.Solids</t>
  </si>
  <si>
    <t>FEC_per_sqm.kWh.SK.Res.HHnew.Thermal.SH.LPG.LPG</t>
  </si>
  <si>
    <t>FEC_per_sqm.kWh.SK.Res.HHnew.Thermal.SH.Oil.Oil_LiqBio</t>
  </si>
  <si>
    <t>FEC_per_sqm.kWh.SK.Res.HHnew.Thermal.SH.Gas.NG_Biogas</t>
  </si>
  <si>
    <t>FEC_per_sqm.kWh.SK.Res.HHnew.Thermal.SH.Biomass.Biomass_Waste</t>
  </si>
  <si>
    <t>FEC_per_sqm.kWh.SK.Res.HHnew.Thermal.SH.Geo.Geo</t>
  </si>
  <si>
    <t>FEC_per_sqm.kWh.SK.Res.HHnew.Thermal.SH.DistrHeat.Steam_Distr</t>
  </si>
  <si>
    <t>FEC_per_sqm.kWh.SK.Res.HHnew.Thermal.SH.AdvElc.Elec</t>
  </si>
  <si>
    <t>FEC_per_sqm.kWh.SK.Res.HHnew.Thermal.SH.ConvElc.Elec</t>
  </si>
  <si>
    <t>FEC_per_sqm.kWh.SK.Res.HHnew.Thermal.SH.TotalCirculation.Elec</t>
  </si>
  <si>
    <t>FEC_per_sqm.kWh.SK.Res.HHnew.Thermal.SC</t>
  </si>
  <si>
    <t>FEC_per_sqm.kWh.SK.Res.HHnew.Thermal.SC.AC.Elec</t>
  </si>
  <si>
    <t>FEC_per_sqm.kWh.SK.Res.HHnew.Thermal.WH</t>
  </si>
  <si>
    <t>FEC_per_sqm.kWh.SK.Res.HHnew.Thermal.WH.Solids.Solids</t>
  </si>
  <si>
    <t>FEC_per_sqm.kWh.SK.Res.HHnew.Thermal.WH.LPG.LPG</t>
  </si>
  <si>
    <t>FEC_per_sqm.kWh.SK.Res.HHnew.Thermal.WH.Oil.Oil_LiqBio</t>
  </si>
  <si>
    <t>FEC_per_sqm.kWh.SK.Res.HHnew.Thermal.WH.Gas.NG_Biogas</t>
  </si>
  <si>
    <t>FEC_per_sqm.kWh.SK.Res.HHnew.Thermal.WH.Biomass.Biomass_Waste</t>
  </si>
  <si>
    <t>FEC_per_sqm.kWh.SK.Res.HHnew.Thermal.WH.Geo.Geo</t>
  </si>
  <si>
    <t>FEC_per_sqm.kWh.SK.Res.HHnew.Thermal.WH.DistrHeat.Steam_Distr</t>
  </si>
  <si>
    <t>FEC_per_sqm.kWh.SK.Res.HHnew.Thermal.WH.Elc.Elec</t>
  </si>
  <si>
    <t>FEC_per_sqm.kWh.SK.Res.HHnew.Thermal.WH.TotalSolar.Solar</t>
  </si>
  <si>
    <t>FEC_per_sqm.kWh.SK.Res.HHnew.Thermal.CO</t>
  </si>
  <si>
    <t>FEC_per_sqm.kWh.SK.Res.HHnew.Thermal.CO.Solids.Solids</t>
  </si>
  <si>
    <t>FEC_per_sqm.kWh.SK.Res.HHnew.Thermal.CO.LPG.LPG</t>
  </si>
  <si>
    <t>FEC_per_sqm.kWh.SK.Res.HHnew.Thermal.CO.Gas.NG_Biogas</t>
  </si>
  <si>
    <t>FEC_per_sqm.kWh.SK.Res.HHnew.Thermal.CO.Biomass.Biomass_Waste</t>
  </si>
  <si>
    <t>FEC_per_sqm.kWh.SK.Res.HHnew.Thermal.CO.Elc.Elec</t>
  </si>
  <si>
    <t>SK - Thermal energy service in new and renovated households per surface area</t>
  </si>
  <si>
    <t>TES_per_sqm.kWh.SK.Res.HHnew.Thermal</t>
  </si>
  <si>
    <t>TES_per_sqm.kWh.SK.Res.HHnew.Thermal.SH</t>
  </si>
  <si>
    <t>TES_per_sqm.kWh.SK.Res.HHnew.Thermal.SH.Solids.Solids</t>
  </si>
  <si>
    <t>TES_per_sqm.kWh.SK.Res.HHnew.Thermal.SH.LPG.LPG</t>
  </si>
  <si>
    <t>TES_per_sqm.kWh.SK.Res.HHnew.Thermal.SH.Oil.Oil_LiqBio</t>
  </si>
  <si>
    <t>TES_per_sqm.kWh.SK.Res.HHnew.Thermal.SH.Gas.NG_Biogas</t>
  </si>
  <si>
    <t>TES_per_sqm.kWh.SK.Res.HHnew.Thermal.SH.Biomass.Biomass_Waste</t>
  </si>
  <si>
    <t>TES_per_sqm.kWh.SK.Res.HHnew.Thermal.SH.Geo.Geo</t>
  </si>
  <si>
    <t>TES_per_sqm.kWh.SK.Res.HHnew.Thermal.SH.DistrHeat.Steam_Distr</t>
  </si>
  <si>
    <t>TES_per_sqm.kWh.SK.Res.HHnew.Thermal.SH.AdvElc.Elec</t>
  </si>
  <si>
    <t>TES_per_sqm.kWh.SK.Res.HHnew.Thermal.SH.ConvElc.Elec</t>
  </si>
  <si>
    <t>TES_per_sqm.kWh.SK.Res.HHnew.Thermal.SH.TotalCirculation.Elec</t>
  </si>
  <si>
    <t>TES_per_sqm.kWh.SK.Res.HHnew.Thermal.SC</t>
  </si>
  <si>
    <t>TES_per_sqm.kWh.SK.Res.HHnew.Thermal.SC.AC.Elec</t>
  </si>
  <si>
    <t>TES_per_sqm.kWh.SK.Res.HHnew.Thermal.WH</t>
  </si>
  <si>
    <t>TES_per_sqm.kWh.SK.Res.HHnew.Thermal.WH.Solids.Solids</t>
  </si>
  <si>
    <t>TES_per_sqm.kWh.SK.Res.HHnew.Thermal.WH.LPG.LPG</t>
  </si>
  <si>
    <t>TES_per_sqm.kWh.SK.Res.HHnew.Thermal.WH.Oil.Oil_LiqBio</t>
  </si>
  <si>
    <t>TES_per_sqm.kWh.SK.Res.HHnew.Thermal.WH.Gas.NG_Biogas</t>
  </si>
  <si>
    <t>TES_per_sqm.kWh.SK.Res.HHnew.Thermal.WH.Biomass.Biomass_Waste</t>
  </si>
  <si>
    <t>TES_per_sqm.kWh.SK.Res.HHnew.Thermal.WH.Geo.Geo</t>
  </si>
  <si>
    <t>TES_per_sqm.kWh.SK.Res.HHnew.Thermal.WH.DistrHeat.Steam_Distr</t>
  </si>
  <si>
    <t>TES_per_sqm.kWh.SK.Res.HHnew.Thermal.WH.Elc.Elec</t>
  </si>
  <si>
    <t>TES_per_sqm.kWh.SK.Res.HHnew.Thermal.WH.TotalSolar.Solar</t>
  </si>
  <si>
    <t>TES_per_sqm.kWh.SK.Res.HHnew.Thermal.CO</t>
  </si>
  <si>
    <t>TES_per_sqm.kWh.SK.Res.HHnew.Thermal.CO.Solids.Solids</t>
  </si>
  <si>
    <t>TES_per_sqm.kWh.SK.Res.HHnew.Thermal.CO.LPG.LPG</t>
  </si>
  <si>
    <t>TES_per_sqm.kWh.SK.Res.HHnew.Thermal.CO.Gas.NG_Biogas</t>
  </si>
  <si>
    <t>TES_per_sqm.kWh.SK.Res.HHnew.Thermal.CO.Biomass.Biomass_Waste</t>
  </si>
  <si>
    <t>TES_per_sqm.kWh.SK.Res.HHnew.Thermal.CO.Elc.Elec</t>
  </si>
  <si>
    <t>SK - CO2 emissions in new and renovated households per surface area</t>
  </si>
  <si>
    <t>EMI_per_sqm.kgCO2.SK.Res.HHnew.Thermal</t>
  </si>
  <si>
    <t>EMI_per_sqm.kgCO2.SK.Res.HHnew.Thermal.SH</t>
  </si>
  <si>
    <t>EMI_per_sqm.kgCO2.SK.Res.HHnew.Thermal.SH.Solids.Solids</t>
  </si>
  <si>
    <t>EMI_per_sqm.kgCO2.SK.Res.HHnew.Thermal.SH.LPG.LPG</t>
  </si>
  <si>
    <t>EMI_per_sqm.kgCO2.SK.Res.HHnew.Thermal.SH.Oil.Oil_LiqBio</t>
  </si>
  <si>
    <t>EMI_per_sqm.kgCO2.SK.Res.HHnew.Thermal.SH.Gas.NG_Biogas</t>
  </si>
  <si>
    <t>EMI_per_sqm.kgCO2.SK.Res.HHnew.Thermal.SH.Biomass.Biomass_Waste</t>
  </si>
  <si>
    <t>EMI_per_sqm.kgCO2.SK.Res.HHnew.Thermal.SH.Geo.Geo</t>
  </si>
  <si>
    <t>EMI_per_sqm.kgCO2.SK.Res.HHnew.Thermal.SH.DistrHeat.Steam_Distr</t>
  </si>
  <si>
    <t>EMI_per_sqm.kgCO2.SK.Res.HHnew.Thermal.SH.AdvElc.Elec</t>
  </si>
  <si>
    <t>EMI_per_sqm.kgCO2.SK.Res.HHnew.Thermal.SH.ConvElc.Elec</t>
  </si>
  <si>
    <t>EMI_per_sqm.kgCO2.SK.Res.HHnew.Thermal.SH.TotalCirculation.Elec</t>
  </si>
  <si>
    <t>EMI_per_sqm.kgCO2.SK.Res.HHnew.Thermal.SC</t>
  </si>
  <si>
    <t>EMI_per_sqm.kgCO2.SK.Res.HHnew.Thermal.SC.AC.Elec</t>
  </si>
  <si>
    <t>EMI_per_sqm.kgCO2.SK.Res.HHnew.Thermal.WH</t>
  </si>
  <si>
    <t>EMI_per_sqm.kgCO2.SK.Res.HHnew.Thermal.WH.Solids.Solids</t>
  </si>
  <si>
    <t>EMI_per_sqm.kgCO2.SK.Res.HHnew.Thermal.WH.LPG.LPG</t>
  </si>
  <si>
    <t>EMI_per_sqm.kgCO2.SK.Res.HHnew.Thermal.WH.Oil.Oil_LiqBio</t>
  </si>
  <si>
    <t>EMI_per_sqm.kgCO2.SK.Res.HHnew.Thermal.WH.Gas.NG_Biogas</t>
  </si>
  <si>
    <t>EMI_per_sqm.kgCO2.SK.Res.HHnew.Thermal.WH.Biomass.Biomass_Waste</t>
  </si>
  <si>
    <t>EMI_per_sqm.kgCO2.SK.Res.HHnew.Thermal.WH.Geo.Geo</t>
  </si>
  <si>
    <t>EMI_per_sqm.kgCO2.SK.Res.HHnew.Thermal.WH.DistrHeat.Steam_Distr</t>
  </si>
  <si>
    <t>EMI_per_sqm.kgCO2.SK.Res.HHnew.Thermal.WH.Elc.Elec</t>
  </si>
  <si>
    <t>EMI_per_sqm.kgCO2.SK.Res.HHnew.Thermal.WH.TotalSolar.Solar</t>
  </si>
  <si>
    <t>EMI_per_sqm.kgCO2.SK.Res.HHnew.Thermal.CO</t>
  </si>
  <si>
    <t>EMI_per_sqm.kgCO2.SK.Res.HHnew.Thermal.CO.Solids.Solids</t>
  </si>
  <si>
    <t>EMI_per_sqm.kgCO2.SK.Res.HHnew.Thermal.CO.LPG.LPG</t>
  </si>
  <si>
    <t>EMI_per_sqm.kgCO2.SK.Res.HHnew.Thermal.CO.Gas.NG_Biogas</t>
  </si>
  <si>
    <t>EMI_per_sqm.kgCO2.SK.Res.HHnew.Thermal.CO.Biomass.Biomass_Waste</t>
  </si>
  <si>
    <t>EMI_per_sqm.kgCO2.SK.Res.HHnew.Thermal.CO.Elc.Elec</t>
  </si>
  <si>
    <t>FEC.ktoe.SK.Res.HH.Appl.RF</t>
  </si>
  <si>
    <t>FEC.ktoe.SK.Res.HH.Appl.WM</t>
  </si>
  <si>
    <t>FEC.ktoe.SK.Res.HH.Appl.DR</t>
  </si>
  <si>
    <t>FEC.ktoe.SK.Res.HH.Appl.DW</t>
  </si>
  <si>
    <t>FEC.ktoe.SK.Res.HH.Appl.TV</t>
  </si>
  <si>
    <t>FEC.ktoe.SK.Res.HH.Appl.IT</t>
  </si>
  <si>
    <t>FEC.ktoe.SK.Res.HH.Appl.LI</t>
  </si>
  <si>
    <t>FEC.ktoe.SK.Res.HH.Appl.OA</t>
  </si>
  <si>
    <t>Size.MW.SK.Res.HH.Appl</t>
  </si>
  <si>
    <t>Size.MW.SK.Res.HH.Appl.RF</t>
  </si>
  <si>
    <t>Size.MW.SK.Res.HH.Appl.WM</t>
  </si>
  <si>
    <t>Size.MW.SK.Res.HH.Appl.DR</t>
  </si>
  <si>
    <t>Size.MW.SK.Res.HH.Appl.DW</t>
  </si>
  <si>
    <t>Size.MW.SK.Res.HH.Appl.TV</t>
  </si>
  <si>
    <t>Size.MW.SK.Res.HH.Appl.IT</t>
  </si>
  <si>
    <t>Size.MW.SK.Res.HH.Appl.LI</t>
  </si>
  <si>
    <t>Size.MW.SK.Res.HH.Appl.OA</t>
  </si>
  <si>
    <t>NUM.number.SK.Res.HH.Appl.RF</t>
  </si>
  <si>
    <t>NUM.number.SK.Res.HH.Appl.WM</t>
  </si>
  <si>
    <t>NUM.number.SK.Res.HH.Appl.DR</t>
  </si>
  <si>
    <t>NUM.number.SK.Res.HH.Appl.DW</t>
  </si>
  <si>
    <t>NUM.number.SK.Res.HH.Appl.TV</t>
  </si>
  <si>
    <t>NUM.number.SK.Res.HH.Appl.IT</t>
  </si>
  <si>
    <t>NUM.number.SK.Res.HH.Appl.LI</t>
  </si>
  <si>
    <t>NUM.number.SK.Res.HH.Appl.OA</t>
  </si>
  <si>
    <t>NUM.number.SK.Res.HH.Applnew.RF</t>
  </si>
  <si>
    <t>NUM.number.SK.Res.HH.Applnew.WM</t>
  </si>
  <si>
    <t>NUM.number.SK.Res.HH.Applnew.DR</t>
  </si>
  <si>
    <t>NUM.number.SK.Res.HH.Applnew.DW</t>
  </si>
  <si>
    <t>NUM.number.SK.Res.HH.Applnew.TV</t>
  </si>
  <si>
    <t>NUM.number.SK.Res.HH.Applnew.IT</t>
  </si>
  <si>
    <t>NUM.number.SK.Res.HH.Applnew.LI</t>
  </si>
  <si>
    <t>NUM.number.SK.Res.HH.Applnew.OA</t>
  </si>
  <si>
    <t>NUM.number.SK.Res.HH.Applrepl.RF</t>
  </si>
  <si>
    <t>NUM.number.SK.Res.HH.Applrepl.WM</t>
  </si>
  <si>
    <t>NUM.number.SK.Res.HH.Applrepl.DR</t>
  </si>
  <si>
    <t>NUM.number.SK.Res.HH.Applrepl.DW</t>
  </si>
  <si>
    <t>NUM.number.SK.Res.HH.Applrepl.TV</t>
  </si>
  <si>
    <t>NUM.number.SK.Res.HH.Applrepl.IT</t>
  </si>
  <si>
    <t>NUM.number.SK.Res.HH.Applrepl.LI</t>
  </si>
  <si>
    <t>NUM.number.SK.Res.HH.Applrepl.OA</t>
  </si>
  <si>
    <t>Op.hours.SK.Res.HH.Appl.RF</t>
  </si>
  <si>
    <t>Op.hours.SK.Res.HH.Appl.WM</t>
  </si>
  <si>
    <t>Op.hours.SK.Res.HH.Appl.DR</t>
  </si>
  <si>
    <t>Op.hours.SK.Res.HH.Appl.DW</t>
  </si>
  <si>
    <t>Op.hours.SK.Res.HH.Appl.TV</t>
  </si>
  <si>
    <t>Op.hours.SK.Res.HH.Appl.IT</t>
  </si>
  <si>
    <t>Op.hours.SK.Res.HH.Appl.LI</t>
  </si>
  <si>
    <t>Op.hours.SK.Res.HH.Appl.OA</t>
  </si>
  <si>
    <t>Size_per_appl.W.SK.Res.HH.Appl.RF</t>
  </si>
  <si>
    <t>Size_per_appl.W.SK.Res.HH.Appl.WM</t>
  </si>
  <si>
    <t>Size_per_appl.W.SK.Res.HH.Appl.DR</t>
  </si>
  <si>
    <t>Size_per_appl.W.SK.Res.HH.Appl.DW</t>
  </si>
  <si>
    <t>Size_per_appl.W.SK.Res.HH.Appl.TV</t>
  </si>
  <si>
    <t>Size_per_appl.W.SK.Res.HH.Appl.IT</t>
  </si>
  <si>
    <t>Size_per_appl.W.SK.Res.HH.Appl.LI</t>
  </si>
  <si>
    <t>Size_per_appl.W.SK.Res.HH.Appl.OA</t>
  </si>
  <si>
    <t>Size_per_appl.W.SK.Res.HH.Applnew.RF</t>
  </si>
  <si>
    <t>Size_per_appl.W.SK.Res.HH.Applnew.WM</t>
  </si>
  <si>
    <t>Size_per_appl.W.SK.Res.HH.Applnew.DR</t>
  </si>
  <si>
    <t>Size_per_appl.W.SK.Res.HH.Applnew.DW</t>
  </si>
  <si>
    <t>Size_per_appl.W.SK.Res.HH.Applnew.TV</t>
  </si>
  <si>
    <t>Size_per_appl.W.SK.Res.HH.Applnew.IT</t>
  </si>
  <si>
    <t>Size_per_appl.W.SK.Res.HH.Applnew.LI</t>
  </si>
  <si>
    <t>Size_per_appl.W.SK.Res.HH.Applnew.OA</t>
  </si>
  <si>
    <t>NUM.number_per_household.SK.Res.HH.Appl.RF</t>
  </si>
  <si>
    <t>NUM.number_per_household.SK.Res.HH.Appl.WM</t>
  </si>
  <si>
    <t>NUM.number_per_household.SK.Res.HH.Appl.DR</t>
  </si>
  <si>
    <t>NUM.number_per_household.SK.Res.HH.Appl.DW</t>
  </si>
  <si>
    <t>NUM.number_per_household.SK.Res.HH.Appl.TV</t>
  </si>
  <si>
    <t>NUM.number_per_household.SK.Res.HH.Appl.IT</t>
  </si>
  <si>
    <t>NUM.number_per_household.SK.Res.HH.Appl.LI</t>
  </si>
  <si>
    <t>NUM.number_per_household.SK.Res.HH.Appl.OA</t>
  </si>
  <si>
    <t>Size_per_household.W.SK.Res.HH.Appl.RF</t>
  </si>
  <si>
    <t>Size_per_household.W.SK.Res.HH.Appl.WM</t>
  </si>
  <si>
    <t>Size_per_household.W.SK.Res.HH.Appl.DR</t>
  </si>
  <si>
    <t>Size_per_household.W.SK.Res.HH.Appl.DW</t>
  </si>
  <si>
    <t>Size_per_household.W.SK.Res.HH.Appl.TV</t>
  </si>
  <si>
    <t>Size_per_household.W.SK.Res.HH.Appl.IT</t>
  </si>
  <si>
    <t>Size_per_household.W.SK.Res.HH.Appl.LI</t>
  </si>
  <si>
    <t>Size_per_household.W.SK.Res.HH.Appl.OA</t>
  </si>
  <si>
    <t>FEC_per_household.kWh.SK.Res.HH.Appl.RF</t>
  </si>
  <si>
    <t>FEC_per_household.kWh.SK.Res.HH.Appl.WM</t>
  </si>
  <si>
    <t>FEC_per_household.kWh.SK.Res.HH.Appl.DR</t>
  </si>
  <si>
    <t>FEC_per_household.kWh.SK.Res.HH.Appl.DW</t>
  </si>
  <si>
    <t>FEC_per_household.kWh.SK.Res.HH.Appl.TV</t>
  </si>
  <si>
    <t>FEC_per_household.kWh.SK.Res.HH.Appl.IT</t>
  </si>
  <si>
    <t>FEC_per_household.kWh.SK.Res.HH.Appl.LI</t>
  </si>
  <si>
    <t>FEC_per_household.kWh.SK.Res.HH.Appl.OA</t>
  </si>
  <si>
    <t>Lumens_per_household.lumen.SK.Res.HH.Appl.LI</t>
  </si>
  <si>
    <t>SK - Number of households (detailed structure)</t>
  </si>
  <si>
    <t>NUM.number.SK.Res.HH.Thermal.SH.Solids.SH</t>
  </si>
  <si>
    <t>NUM.number.SK.Res.HH.Thermal.SH.Solids.SC.AC</t>
  </si>
  <si>
    <t>NUM.number.SK.Res.HH.Thermal.SH.Solids.WH.Solids.NoSolar</t>
  </si>
  <si>
    <t>NUM.number.SK.Res.HH.Thermal.SH.Solids.WH.LPG.NoSolar</t>
  </si>
  <si>
    <t>NUM.number.SK.Res.HH.Thermal.SH.Solids.WH.LPG.Solar</t>
  </si>
  <si>
    <t>NUM.number.SK.Res.HH.Thermal.SH.Solids.WH.Elc.NoSolar</t>
  </si>
  <si>
    <t>NUM.number.SK.Res.HH.Thermal.SH.Solids.WH.Elc.Solar</t>
  </si>
  <si>
    <t>NUM.number.SK.Res.HH.Thermal.SH.Solids.CO.Solids</t>
  </si>
  <si>
    <t>NUM.number.SK.Res.HH.Thermal.SH.Solids.CO.LPG</t>
  </si>
  <si>
    <t>NUM.number.SK.Res.HH.Thermal.SH.Solids.CO.Elc</t>
  </si>
  <si>
    <t>NUM.number.SK.Res.HH.Thermal.SH.LPG.SH</t>
  </si>
  <si>
    <t>NUM.number.SK.Res.HH.Thermal.SH.LPG.SC.AC</t>
  </si>
  <si>
    <t>NUM.number.SK.Res.HH.Thermal.SH.LPG.WH.LPG.NoSolar</t>
  </si>
  <si>
    <t>NUM.number.SK.Res.HH.Thermal.SH.LPG.WH.LPG.Solar</t>
  </si>
  <si>
    <t>NUM.number.SK.Res.HH.Thermal.SH.LPG.WH.Elc.NoSolar</t>
  </si>
  <si>
    <t>NUM.number.SK.Res.HH.Thermal.SH.LPG.WH.Elc.Solar</t>
  </si>
  <si>
    <t>NUM.number.SK.Res.HH.Thermal.SH.LPG.CO.LPG</t>
  </si>
  <si>
    <t>NUM.number.SK.Res.HH.Thermal.SH.LPG.CO.Elc</t>
  </si>
  <si>
    <t>NUM.number.SK.Res.HH.Thermal.SH.Oil.SH</t>
  </si>
  <si>
    <t>NUM.number.SK.Res.HH.Thermal.SH.Oil.SC.AC</t>
  </si>
  <si>
    <t>NUM.number.SK.Res.HH.Thermal.SH.Oil.WH.Oil.NoSolar</t>
  </si>
  <si>
    <t>NUM.number.SK.Res.HH.Thermal.SH.Oil.WH.Oil.Solar</t>
  </si>
  <si>
    <t>NUM.number.SK.Res.HH.Thermal.SH.Oil.WH.Elc.NoSolar</t>
  </si>
  <si>
    <t>NUM.number.SK.Res.HH.Thermal.SH.Oil.WH.Elc.Solar</t>
  </si>
  <si>
    <t>NUM.number.SK.Res.HH.Thermal.SH.Oil.CO.LPG</t>
  </si>
  <si>
    <t>NUM.number.SK.Res.HH.Thermal.SH.Oil.CO.Elc</t>
  </si>
  <si>
    <t>NUM.number.SK.Res.HH.Thermal.SH.Gas.SH</t>
  </si>
  <si>
    <t>NUM.number.SK.Res.HH.Thermal.SH.Gas.SC.AC</t>
  </si>
  <si>
    <t>NUM.number.SK.Res.HH.Thermal.SH.Gas.WH.Gas.NoSolar</t>
  </si>
  <si>
    <t>NUM.number.SK.Res.HH.Thermal.SH.Gas.WH.Gas.Solar</t>
  </si>
  <si>
    <t>NUM.number.SK.Res.HH.Thermal.SH.Gas.WH.Elc.NoSolar</t>
  </si>
  <si>
    <t>NUM.number.SK.Res.HH.Thermal.SH.Gas.WH.Elc.Solar</t>
  </si>
  <si>
    <t>NUM.number.SK.Res.HH.Thermal.SH.Gas.CO.Gas</t>
  </si>
  <si>
    <t>NUM.number.SK.Res.HH.Thermal.SH.Gas.CO.Elc</t>
  </si>
  <si>
    <t>NUM.number.SK.Res.HH.Thermal.SH.Biomass.SH</t>
  </si>
  <si>
    <t>NUM.number.SK.Res.HH.Thermal.SH.Biomass.SC.AC</t>
  </si>
  <si>
    <t>NUM.number.SK.Res.HH.Thermal.SH.Biomass.WH.Biomass.NoSolar</t>
  </si>
  <si>
    <t>NUM.number.SK.Res.HH.Thermal.SH.Biomass.WH.Biomass.Solar</t>
  </si>
  <si>
    <t>NUM.number.SK.Res.HH.Thermal.SH.Biomass.WH.LPG.NoSolar</t>
  </si>
  <si>
    <t>NUM.number.SK.Res.HH.Thermal.SH.Biomass.WH.LPG.Solar</t>
  </si>
  <si>
    <t>NUM.number.SK.Res.HH.Thermal.SH.Biomass.WH.Elc.NoSolar</t>
  </si>
  <si>
    <t>NUM.number.SK.Res.HH.Thermal.SH.Biomass.WH.Elc.Solar</t>
  </si>
  <si>
    <t>NUM.number.SK.Res.HH.Thermal.SH.Biomass.CO.Biomass</t>
  </si>
  <si>
    <t>NUM.number.SK.Res.HH.Thermal.SH.Biomass.CO.LPG</t>
  </si>
  <si>
    <t>NUM.number.SK.Res.HH.Thermal.SH.Biomass.CO.Elc</t>
  </si>
  <si>
    <t>NUM.number.SK.Res.HH.Thermal.SH.Geo.SH</t>
  </si>
  <si>
    <t>NUM.number.SK.Res.HH.Thermal.SH.Geo.SC.AC</t>
  </si>
  <si>
    <t>NUM.number.SK.Res.HH.Thermal.SH.Geo.WH.Geo.NoSolar</t>
  </si>
  <si>
    <t>NUM.number.SK.Res.HH.Thermal.SH.Geo.WH.Geo.Solar</t>
  </si>
  <si>
    <t>NUM.number.SK.Res.HH.Thermal.SH.Geo.WH.Elc.NoSolar</t>
  </si>
  <si>
    <t>NUM.number.SK.Res.HH.Thermal.SH.Geo.WH.Elc.Solar</t>
  </si>
  <si>
    <t>NUM.number.SK.Res.HH.Thermal.SH.Geo.CO.LPG</t>
  </si>
  <si>
    <t>NUM.number.SK.Res.HH.Thermal.SH.Geo.CO.Elc</t>
  </si>
  <si>
    <t>NUM.number.SK.Res.HH.Thermal.SH.DistrHeat.SH</t>
  </si>
  <si>
    <t>NUM.number.SK.Res.HH.Thermal.SH.DistrHeat.SC.AC</t>
  </si>
  <si>
    <t>NUM.number.SK.Res.HH.Thermal.SH.DistrHeat.WH.DistrHeat.NoSolar</t>
  </si>
  <si>
    <t>NUM.number.SK.Res.HH.Thermal.SH.DistrHeat.WH.DistrHeat.Solar</t>
  </si>
  <si>
    <t>NUM.number.SK.Res.HH.Thermal.SH.DistrHeat.WH.Elc.NoSolar</t>
  </si>
  <si>
    <t>NUM.number.SK.Res.HH.Thermal.SH.DistrHeat.WH.Elc.Solar</t>
  </si>
  <si>
    <t>NUM.number.SK.Res.HH.Thermal.SH.DistrHeat.CO.LPG</t>
  </si>
  <si>
    <t>NUM.number.SK.Res.HH.Thermal.SH.DistrHeat.CO.Elc</t>
  </si>
  <si>
    <t>NUM.number.SK.Res.HH.Thermal.SH.AdvElc.SH</t>
  </si>
  <si>
    <t>NUM.number.SK.Res.HH.Thermal.SH.AdvElc.SC.AC</t>
  </si>
  <si>
    <t>NUM.number.SK.Res.HH.Thermal.SH.AdvElc.WH.LPG.NoSolar</t>
  </si>
  <si>
    <t>NUM.number.SK.Res.HH.Thermal.SH.AdvElc.WH.LPG.Solar</t>
  </si>
  <si>
    <t>NUM.number.SK.Res.HH.Thermal.SH.AdvElc.WH.Elc.NoSolar</t>
  </si>
  <si>
    <t>NUM.number.SK.Res.HH.Thermal.SH.AdvElc.WH.Elc.Solar</t>
  </si>
  <si>
    <t>NUM.number.SK.Res.HH.Thermal.SH.AdvElc.CO.LPG</t>
  </si>
  <si>
    <t>NUM.number.SK.Res.HH.Thermal.SH.AdvElc.CO.Elc</t>
  </si>
  <si>
    <t>NUM.number.SK.Res.HH.Thermal.SH.ConvElc.SH</t>
  </si>
  <si>
    <t>NUM.number.SK.Res.HH.Thermal.SH.ConvElc.SC.AC</t>
  </si>
  <si>
    <t>NUM.number.SK.Res.HH.Thermal.SH.ConvElc.WH.LPG.NoSolar</t>
  </si>
  <si>
    <t>NUM.number.SK.Res.HH.Thermal.SH.ConvElc.WH.LPG.Solar</t>
  </si>
  <si>
    <t>NUM.number.SK.Res.HH.Thermal.SH.ConvElc.WH.Elc.NoSolar</t>
  </si>
  <si>
    <t>NUM.number.SK.Res.HH.Thermal.SH.ConvElc.WH.Elc.Solar</t>
  </si>
  <si>
    <t>NUM.number.SK.Res.HH.Thermal.SH.ConvElc.CO.LPG</t>
  </si>
  <si>
    <t>NUM.number.SK.Res.HH.Thermal.SH.ConvElc.CO.Elc</t>
  </si>
  <si>
    <t>SK - Retired equipment (detailed structure)</t>
  </si>
  <si>
    <t>NUM.number.SK.Res.HH.ThermalOut.SH.Solids</t>
  </si>
  <si>
    <t>NUM.number.SK.Res.HH.ThermalOut.SH.Solids.SH</t>
  </si>
  <si>
    <t>NUM.number.SK.Res.HH.ThermalOut.SH.Solids.SC.AC</t>
  </si>
  <si>
    <t>NUM.number.SK.Res.HH.ThermalOut.SH.Solids.WH.Solids.NoSolar</t>
  </si>
  <si>
    <t>NUM.number.SK.Res.HH.ThermalOut.SH.Solids.WH.LPG.NoSolar</t>
  </si>
  <si>
    <t>NUM.number.SK.Res.HH.ThermalOut.SH.Solids.WH.LPG.Solar</t>
  </si>
  <si>
    <t>NUM.number.SK.Res.HH.ThermalOut.SH.Solids.WH.Elc.NoSolar</t>
  </si>
  <si>
    <t>NUM.number.SK.Res.HH.ThermalOut.SH.Solids.WH.Elc.Solar</t>
  </si>
  <si>
    <t>NUM.number.SK.Res.HH.ThermalOut.SH.Solids.CO.Solids</t>
  </si>
  <si>
    <t>NUM.number.SK.Res.HH.ThermalOut.SH.Solids.CO.LPG</t>
  </si>
  <si>
    <t>NUM.number.SK.Res.HH.ThermalOut.SH.Solids.CO.Elc</t>
  </si>
  <si>
    <t>NUM.number.SK.Res.HH.ThermalOut.SH.LPG</t>
  </si>
  <si>
    <t>NUM.number.SK.Res.HH.ThermalOut.SH.LPG.SH</t>
  </si>
  <si>
    <t>NUM.number.SK.Res.HH.ThermalOut.SH.LPG.SC.AC</t>
  </si>
  <si>
    <t>NUM.number.SK.Res.HH.ThermalOut.SH.LPG.WH.LPG.NoSolar</t>
  </si>
  <si>
    <t>NUM.number.SK.Res.HH.ThermalOut.SH.LPG.WH.LPG.Solar</t>
  </si>
  <si>
    <t>NUM.number.SK.Res.HH.ThermalOut.SH.LPG.WH.Elc.NoSolar</t>
  </si>
  <si>
    <t>NUM.number.SK.Res.HH.ThermalOut.SH.LPG.WH.Elc.Solar</t>
  </si>
  <si>
    <t>NUM.number.SK.Res.HH.ThermalOut.SH.LPG.CO.LPG</t>
  </si>
  <si>
    <t>NUM.number.SK.Res.HH.ThermalOut.SH.LPG.CO.Elc</t>
  </si>
  <si>
    <t>NUM.number.SK.Res.HH.ThermalOut.SH.Oil</t>
  </si>
  <si>
    <t>NUM.number.SK.Res.HH.ThermalOut.SH.Oil.SH</t>
  </si>
  <si>
    <t>NUM.number.SK.Res.HH.ThermalOut.SH.Oil.SC.AC</t>
  </si>
  <si>
    <t>NUM.number.SK.Res.HH.ThermalOut.SH.Oil.WH.Oil.NoSolar</t>
  </si>
  <si>
    <t>NUM.number.SK.Res.HH.ThermalOut.SH.Oil.WH.Oil.Solar</t>
  </si>
  <si>
    <t>NUM.number.SK.Res.HH.ThermalOut.SH.Oil.WH.Elc.NoSolar</t>
  </si>
  <si>
    <t>NUM.number.SK.Res.HH.ThermalOut.SH.Oil.WH.Elc.Solar</t>
  </si>
  <si>
    <t>NUM.number.SK.Res.HH.ThermalOut.SH.Oil.CO.LPG</t>
  </si>
  <si>
    <t>NUM.number.SK.Res.HH.ThermalOut.SH.Oil.CO.Elc</t>
  </si>
  <si>
    <t>NUM.number.SK.Res.HH.ThermalOut.SH.Gas</t>
  </si>
  <si>
    <t>NUM.number.SK.Res.HH.ThermalOut.SH.Gas.SH</t>
  </si>
  <si>
    <t>NUM.number.SK.Res.HH.ThermalOut.SH.Gas.SC.AC</t>
  </si>
  <si>
    <t>NUM.number.SK.Res.HH.ThermalOut.SH.Gas.WH.Gas.NoSolar</t>
  </si>
  <si>
    <t>NUM.number.SK.Res.HH.ThermalOut.SH.Gas.WH.Gas.Solar</t>
  </si>
  <si>
    <t>NUM.number.SK.Res.HH.ThermalOut.SH.Gas.WH.Elc.NoSolar</t>
  </si>
  <si>
    <t>NUM.number.SK.Res.HH.ThermalOut.SH.Gas.WH.Elc.Solar</t>
  </si>
  <si>
    <t>NUM.number.SK.Res.HH.ThermalOut.SH.Gas.CO.Gas</t>
  </si>
  <si>
    <t>NUM.number.SK.Res.HH.ThermalOut.SH.Gas.CO.Elc</t>
  </si>
  <si>
    <t>NUM.number.SK.Res.HH.ThermalOut.SH.Biomass</t>
  </si>
  <si>
    <t>NUM.number.SK.Res.HH.ThermalOut.SH.Biomass.SH</t>
  </si>
  <si>
    <t>NUM.number.SK.Res.HH.ThermalOut.SH.Biomass.SC.AC</t>
  </si>
  <si>
    <t>NUM.number.SK.Res.HH.ThermalOut.SH.Biomass.WH.Biomass.NoSolar</t>
  </si>
  <si>
    <t>NUM.number.SK.Res.HH.ThermalOut.SH.Biomass.WH.Biomass.Solar</t>
  </si>
  <si>
    <t>NUM.number.SK.Res.HH.ThermalOut.SH.Biomass.WH.LPG.NoSolar</t>
  </si>
  <si>
    <t>NUM.number.SK.Res.HH.ThermalOut.SH.Biomass.WH.LPG.Solar</t>
  </si>
  <si>
    <t>NUM.number.SK.Res.HH.ThermalOut.SH.Biomass.WH.Elc.NoSolar</t>
  </si>
  <si>
    <t>NUM.number.SK.Res.HH.ThermalOut.SH.Biomass.WH.Elc.Solar</t>
  </si>
  <si>
    <t>NUM.number.SK.Res.HH.ThermalOut.SH.Biomass.CO.Biomass</t>
  </si>
  <si>
    <t>NUM.number.SK.Res.HH.ThermalOut.SH.Biomass.CO.LPG</t>
  </si>
  <si>
    <t>NUM.number.SK.Res.HH.ThermalOut.SH.Biomass.CO.Elc</t>
  </si>
  <si>
    <t>NUM.number.SK.Res.HH.ThermalOut.SH.Geo</t>
  </si>
  <si>
    <t>NUM.number.SK.Res.HH.ThermalOut.SH.Geo.SH</t>
  </si>
  <si>
    <t>NUM.number.SK.Res.HH.ThermalOut.SH.Geo.SC.AC</t>
  </si>
  <si>
    <t>NUM.number.SK.Res.HH.ThermalOut.SH.Geo.WH.Geo.NoSolar</t>
  </si>
  <si>
    <t>NUM.number.SK.Res.HH.ThermalOut.SH.Geo.WH.Geo.Solar</t>
  </si>
  <si>
    <t>NUM.number.SK.Res.HH.ThermalOut.SH.Geo.WH.Elc.NoSolar</t>
  </si>
  <si>
    <t>NUM.number.SK.Res.HH.ThermalOut.SH.Geo.WH.Elc.Solar</t>
  </si>
  <si>
    <t>NUM.number.SK.Res.HH.ThermalOut.SH.Geo.CO.LPG</t>
  </si>
  <si>
    <t>NUM.number.SK.Res.HH.ThermalOut.SH.Geo.CO.Elc</t>
  </si>
  <si>
    <t>NUM.number.SK.Res.HH.ThermalOut.SH.DistrHeat</t>
  </si>
  <si>
    <t>NUM.number.SK.Res.HH.ThermalOut.SH.DistrHeat.SH</t>
  </si>
  <si>
    <t>NUM.number.SK.Res.HH.ThermalOut.SH.DistrHeat.SC.AC</t>
  </si>
  <si>
    <t>NUM.number.SK.Res.HH.ThermalOut.SH.DistrHeat.WH.DistrHeat.NoSolar</t>
  </si>
  <si>
    <t>NUM.number.SK.Res.HH.ThermalOut.SH.DistrHeat.WH.DistrHeat.Solar</t>
  </si>
  <si>
    <t>NUM.number.SK.Res.HH.ThermalOut.SH.DistrHeat.WH.Elc.NoSolar</t>
  </si>
  <si>
    <t>NUM.number.SK.Res.HH.ThermalOut.SH.DistrHeat.WH.Elc.Solar</t>
  </si>
  <si>
    <t>NUM.number.SK.Res.HH.ThermalOut.SH.DistrHeat.CO.LPG</t>
  </si>
  <si>
    <t>NUM.number.SK.Res.HH.ThermalOut.SH.DistrHeat.CO.Elc</t>
  </si>
  <si>
    <t>NUM.number.SK.Res.HH.ThermalOut.SH.AdvElc</t>
  </si>
  <si>
    <t>NUM.number.SK.Res.HH.ThermalOut.SH.AdvElc.SH</t>
  </si>
  <si>
    <t>NUM.number.SK.Res.HH.ThermalOut.SH.AdvElc.SC.AC</t>
  </si>
  <si>
    <t>NUM.number.SK.Res.HH.ThermalOut.SH.AdvElc.WH.LPG.NoSolar</t>
  </si>
  <si>
    <t>NUM.number.SK.Res.HH.ThermalOut.SH.AdvElc.WH.LPG.Solar</t>
  </si>
  <si>
    <t>NUM.number.SK.Res.HH.ThermalOut.SH.AdvElc.WH.Elc.NoSolar</t>
  </si>
  <si>
    <t>NUM.number.SK.Res.HH.ThermalOut.SH.AdvElc.WH.Elc.Solar</t>
  </si>
  <si>
    <t>NUM.number.SK.Res.HH.ThermalOut.SH.AdvElc.CO.LPG</t>
  </si>
  <si>
    <t>NUM.number.SK.Res.HH.ThermalOut.SH.AdvElc.CO.Elc</t>
  </si>
  <si>
    <t>NUM.number.SK.Res.HH.ThermalOut.SH.ConvElc</t>
  </si>
  <si>
    <t>NUM.number.SK.Res.HH.ThermalOut.SH.ConvElc.SH</t>
  </si>
  <si>
    <t>NUM.number.SK.Res.HH.ThermalOut.SH.ConvElc.SC.AC</t>
  </si>
  <si>
    <t>NUM.number.SK.Res.HH.ThermalOut.SH.ConvElc.WH.LPG.NoSolar</t>
  </si>
  <si>
    <t>NUM.number.SK.Res.HH.ThermalOut.SH.ConvElc.WH.LPG.Solar</t>
  </si>
  <si>
    <t>NUM.number.SK.Res.HH.ThermalOut.SH.ConvElc.WH.Elc.NoSolar</t>
  </si>
  <si>
    <t>NUM.number.SK.Res.HH.ThermalOut.SH.ConvElc.WH.Elc.Solar</t>
  </si>
  <si>
    <t>NUM.number.SK.Res.HH.ThermalOut.SH.ConvElc.CO.LPG</t>
  </si>
  <si>
    <t>NUM.number.SK.Res.HH.ThermalOut.SH.ConvElc.CO.Elc</t>
  </si>
  <si>
    <t>SK - New equipment installations (detailed structure)</t>
  </si>
  <si>
    <t>NUM.number.SK.Res.HH.ThermalNew.SH.Solids</t>
  </si>
  <si>
    <t>NUM.number.SK.Res.HH.ThermalNew.SH.Solids.SH</t>
  </si>
  <si>
    <t>NUM.number.SK.Res.HH.ThermalNew.SH.Solids.SC.AC</t>
  </si>
  <si>
    <t>NUM.number.SK.Res.HH.ThermalNew.SH.Solids.WH.Solids.NoSolar</t>
  </si>
  <si>
    <t>NUM.number.SK.Res.HH.ThermalNew.SH.Solids.WH.LPG.NoSolar</t>
  </si>
  <si>
    <t>NUM.number.SK.Res.HH.ThermalNew.SH.Solids.WH.LPG.Solar</t>
  </si>
  <si>
    <t>NUM.number.SK.Res.HH.ThermalNew.SH.Solids.WH.Elc.NoSolar</t>
  </si>
  <si>
    <t>NUM.number.SK.Res.HH.ThermalNew.SH.Solids.WH.Elc.Solar</t>
  </si>
  <si>
    <t>NUM.number.SK.Res.HH.ThermalNew.SH.Solids.CO.Solids</t>
  </si>
  <si>
    <t>NUM.number.SK.Res.HH.ThermalNew.SH.Solids.CO.LPG</t>
  </si>
  <si>
    <t>NUM.number.SK.Res.HH.ThermalNew.SH.Solids.CO.Elc</t>
  </si>
  <si>
    <t>NUM.number.SK.Res.HH.ThermalNew.SH.LPG</t>
  </si>
  <si>
    <t>NUM.number.SK.Res.HH.ThermalNew.SH.LPG.SH</t>
  </si>
  <si>
    <t>NUM.number.SK.Res.HH.ThermalNew.SH.LPG.SC.AC</t>
  </si>
  <si>
    <t>NUM.number.SK.Res.HH.ThermalNew.SH.LPG.WH.LPG.NoSolar</t>
  </si>
  <si>
    <t>NUM.number.SK.Res.HH.ThermalNew.SH.LPG.WH.LPG.Solar</t>
  </si>
  <si>
    <t>NUM.number.SK.Res.HH.ThermalNew.SH.LPG.WH.Elc.NoSolar</t>
  </si>
  <si>
    <t>NUM.number.SK.Res.HH.ThermalNew.SH.LPG.WH.Elc.Solar</t>
  </si>
  <si>
    <t>NUM.number.SK.Res.HH.ThermalNew.SH.LPG.CO.LPG</t>
  </si>
  <si>
    <t>NUM.number.SK.Res.HH.ThermalNew.SH.LPG.CO.Elc</t>
  </si>
  <si>
    <t>NUM.number.SK.Res.HH.ThermalNew.SH.Oil</t>
  </si>
  <si>
    <t>NUM.number.SK.Res.HH.ThermalNew.SH.Oil.SH</t>
  </si>
  <si>
    <t>NUM.number.SK.Res.HH.ThermalNew.SH.Oil.SC.AC</t>
  </si>
  <si>
    <t>NUM.number.SK.Res.HH.ThermalNew.SH.Oil.WH.Oil.NoSolar</t>
  </si>
  <si>
    <t>NUM.number.SK.Res.HH.ThermalNew.SH.Oil.WH.Oil.Solar</t>
  </si>
  <si>
    <t>NUM.number.SK.Res.HH.ThermalNew.SH.Oil.WH.Elc.NoSolar</t>
  </si>
  <si>
    <t>NUM.number.SK.Res.HH.ThermalNew.SH.Oil.WH.Elc.Solar</t>
  </si>
  <si>
    <t>NUM.number.SK.Res.HH.ThermalNew.SH.Oil.CO.LPG</t>
  </si>
  <si>
    <t>NUM.number.SK.Res.HH.ThermalNew.SH.Oil.CO.Elc</t>
  </si>
  <si>
    <t>NUM.number.SK.Res.HH.ThermalNew.SH.Gas</t>
  </si>
  <si>
    <t>NUM.number.SK.Res.HH.ThermalNew.SH.Gas.SH</t>
  </si>
  <si>
    <t>NUM.number.SK.Res.HH.ThermalNew.SH.Gas.SC.AC</t>
  </si>
  <si>
    <t>NUM.number.SK.Res.HH.ThermalNew.SH.Gas.WH.Gas.NoSolar</t>
  </si>
  <si>
    <t>NUM.number.SK.Res.HH.ThermalNew.SH.Gas.WH.Gas.Solar</t>
  </si>
  <si>
    <t>NUM.number.SK.Res.HH.ThermalNew.SH.Gas.WH.Elc.NoSolar</t>
  </si>
  <si>
    <t>NUM.number.SK.Res.HH.ThermalNew.SH.Gas.WH.Elc.Solar</t>
  </si>
  <si>
    <t>NUM.number.SK.Res.HH.ThermalNew.SH.Gas.CO.Gas</t>
  </si>
  <si>
    <t>NUM.number.SK.Res.HH.ThermalNew.SH.Gas.CO.Elc</t>
  </si>
  <si>
    <t>NUM.number.SK.Res.HH.ThermalNew.SH.Biomass</t>
  </si>
  <si>
    <t>NUM.number.SK.Res.HH.ThermalNew.SH.Biomass.SH</t>
  </si>
  <si>
    <t>NUM.number.SK.Res.HH.ThermalNew.SH.Biomass.SC.AC</t>
  </si>
  <si>
    <t>NUM.number.SK.Res.HH.ThermalNew.SH.Biomass.WH.Biomass.NoSolar</t>
  </si>
  <si>
    <t>NUM.number.SK.Res.HH.ThermalNew.SH.Biomass.WH.Biomass.Solar</t>
  </si>
  <si>
    <t>NUM.number.SK.Res.HH.ThermalNew.SH.Biomass.WH.LPG.NoSolar</t>
  </si>
  <si>
    <t>NUM.number.SK.Res.HH.ThermalNew.SH.Biomass.WH.LPG.Solar</t>
  </si>
  <si>
    <t>NUM.number.SK.Res.HH.ThermalNew.SH.Biomass.WH.Elc.NoSolar</t>
  </si>
  <si>
    <t>NUM.number.SK.Res.HH.ThermalNew.SH.Biomass.WH.Elc.Solar</t>
  </si>
  <si>
    <t>NUM.number.SK.Res.HH.ThermalNew.SH.Biomass.CO.Biomass</t>
  </si>
  <si>
    <t>NUM.number.SK.Res.HH.ThermalNew.SH.Biomass.CO.LPG</t>
  </si>
  <si>
    <t>NUM.number.SK.Res.HH.ThermalNew.SH.Biomass.CO.Elc</t>
  </si>
  <si>
    <t>NUM.number.SK.Res.HH.ThermalNew.SH.Geo</t>
  </si>
  <si>
    <t>NUM.number.SK.Res.HH.ThermalNew.SH.Geo.SH</t>
  </si>
  <si>
    <t>NUM.number.SK.Res.HH.ThermalNew.SH.Geo.SC.AC</t>
  </si>
  <si>
    <t>NUM.number.SK.Res.HH.ThermalNew.SH.Geo.WH.Geo.NoSolar</t>
  </si>
  <si>
    <t>NUM.number.SK.Res.HH.ThermalNew.SH.Geo.WH.Geo.Solar</t>
  </si>
  <si>
    <t>NUM.number.SK.Res.HH.ThermalNew.SH.Geo.WH.Elc.NoSolar</t>
  </si>
  <si>
    <t>NUM.number.SK.Res.HH.ThermalNew.SH.Geo.WH.Elc.Solar</t>
  </si>
  <si>
    <t>NUM.number.SK.Res.HH.ThermalNew.SH.Geo.CO.LPG</t>
  </si>
  <si>
    <t>NUM.number.SK.Res.HH.ThermalNew.SH.Geo.CO.Elc</t>
  </si>
  <si>
    <t>NUM.number.SK.Res.HH.ThermalNew.SH.DistrHeat</t>
  </si>
  <si>
    <t>NUM.number.SK.Res.HH.ThermalNew.SH.DistrHeat.SH</t>
  </si>
  <si>
    <t>NUM.number.SK.Res.HH.ThermalNew.SH.DistrHeat.SC.AC</t>
  </si>
  <si>
    <t>NUM.number.SK.Res.HH.ThermalNew.SH.DistrHeat.WH.DistrHeat.NoSolar</t>
  </si>
  <si>
    <t>NUM.number.SK.Res.HH.ThermalNew.SH.DistrHeat.WH.DistrHeat.Solar</t>
  </si>
  <si>
    <t>NUM.number.SK.Res.HH.ThermalNew.SH.DistrHeat.WH.Elc.NoSolar</t>
  </si>
  <si>
    <t>NUM.number.SK.Res.HH.ThermalNew.SH.DistrHeat.WH.Elc.Solar</t>
  </si>
  <si>
    <t>NUM.number.SK.Res.HH.ThermalNew.SH.DistrHeat.CO.LPG</t>
  </si>
  <si>
    <t>NUM.number.SK.Res.HH.ThermalNew.SH.DistrHeat.CO.Elc</t>
  </si>
  <si>
    <t>NUM.number.SK.Res.HH.ThermalNew.SH.AdvElc</t>
  </si>
  <si>
    <t>NUM.number.SK.Res.HH.ThermalNew.SH.AdvElc.SH</t>
  </si>
  <si>
    <t>NUM.number.SK.Res.HH.ThermalNew.SH.AdvElc.SC.AC</t>
  </si>
  <si>
    <t>NUM.number.SK.Res.HH.ThermalNew.SH.AdvElc.WH.LPG.NoSolar</t>
  </si>
  <si>
    <t>NUM.number.SK.Res.HH.ThermalNew.SH.AdvElc.WH.LPG.Solar</t>
  </si>
  <si>
    <t>NUM.number.SK.Res.HH.ThermalNew.SH.AdvElc.WH.Elc.NoSolar</t>
  </si>
  <si>
    <t>NUM.number.SK.Res.HH.ThermalNew.SH.AdvElc.WH.Elc.Solar</t>
  </si>
  <si>
    <t>NUM.number.SK.Res.HH.ThermalNew.SH.AdvElc.CO.LPG</t>
  </si>
  <si>
    <t>NUM.number.SK.Res.HH.ThermalNew.SH.AdvElc.CO.Elc</t>
  </si>
  <si>
    <t>NUM.number.SK.Res.HH.ThermalNew.SH.ConvElc</t>
  </si>
  <si>
    <t>NUM.number.SK.Res.HH.ThermalNew.SH.ConvElc.SH</t>
  </si>
  <si>
    <t>NUM.number.SK.Res.HH.ThermalNew.SH.ConvElc.SC.AC</t>
  </si>
  <si>
    <t>NUM.number.SK.Res.HH.ThermalNew.SH.ConvElc.WH.LPG.NoSolar</t>
  </si>
  <si>
    <t>NUM.number.SK.Res.HH.ThermalNew.SH.ConvElc.WH.LPG.Solar</t>
  </si>
  <si>
    <t>NUM.number.SK.Res.HH.ThermalNew.SH.ConvElc.WH.Elc.NoSolar</t>
  </si>
  <si>
    <t>NUM.number.SK.Res.HH.ThermalNew.SH.ConvElc.WH.Elc.Solar</t>
  </si>
  <si>
    <t>NUM.number.SK.Res.HH.ThermalNew.SH.ConvElc.CO.LPG</t>
  </si>
  <si>
    <t>NUM.number.SK.Res.HH.ThermalNew.SH.ConvElc.CO.Elc</t>
  </si>
  <si>
    <t>SK - New equipment installations in new and renovated households (detailed structure)</t>
  </si>
  <si>
    <t>NUM.number.SK.Res.HHnew.ThermalNew.SH.Solids</t>
  </si>
  <si>
    <t>NUM.number.SK.Res.HHnew.ThermalNew.SH.Solids.SH</t>
  </si>
  <si>
    <t>NUM.number.SK.Res.HHnew.ThermalNew.SH.Solids.SC.AC</t>
  </si>
  <si>
    <t>NUM.number.SK.Res.HHnew.ThermalNew.SH.Solids.WH.Solids.NoSolar</t>
  </si>
  <si>
    <t>NUM.number.SK.Res.HHnew.ThermalNew.SH.Solids.WH.LPG.NoSolar</t>
  </si>
  <si>
    <t>NUM.number.SK.Res.HHnew.ThermalNew.SH.Solids.WH.LPG.Solar</t>
  </si>
  <si>
    <t>NUM.number.SK.Res.HHnew.ThermalNew.SH.Solids.WH.Elc.NoSolar</t>
  </si>
  <si>
    <t>NUM.number.SK.Res.HHnew.ThermalNew.SH.Solids.WH.Elc.Solar</t>
  </si>
  <si>
    <t>NUM.number.SK.Res.HHnew.ThermalNew.SH.Solids.CO.Solids</t>
  </si>
  <si>
    <t>NUM.number.SK.Res.HHnew.ThermalNew.SH.Solids.CO.LPG</t>
  </si>
  <si>
    <t>NUM.number.SK.Res.HHnew.ThermalNew.SH.Solids.CO.Elc</t>
  </si>
  <si>
    <t>NUM.number.SK.Res.HHnew.ThermalNew.SH.LPG</t>
  </si>
  <si>
    <t>NUM.number.SK.Res.HHnew.ThermalNew.SH.LPG.SH</t>
  </si>
  <si>
    <t>NUM.number.SK.Res.HHnew.ThermalNew.SH.LPG.SC.AC</t>
  </si>
  <si>
    <t>NUM.number.SK.Res.HHnew.ThermalNew.SH.LPG.WH.LPG.NoSolar</t>
  </si>
  <si>
    <t>NUM.number.SK.Res.HHnew.ThermalNew.SH.LPG.WH.LPG.Solar</t>
  </si>
  <si>
    <t>NUM.number.SK.Res.HHnew.ThermalNew.SH.LPG.WH.Elc.NoSolar</t>
  </si>
  <si>
    <t>NUM.number.SK.Res.HHnew.ThermalNew.SH.LPG.WH.Elc.Solar</t>
  </si>
  <si>
    <t>NUM.number.SK.Res.HHnew.ThermalNew.SH.LPG.CO.LPG</t>
  </si>
  <si>
    <t>NUM.number.SK.Res.HHnew.ThermalNew.SH.LPG.CO.Elc</t>
  </si>
  <si>
    <t>NUM.number.SK.Res.HHnew.ThermalNew.SH.Oil</t>
  </si>
  <si>
    <t>NUM.number.SK.Res.HHnew.ThermalNew.SH.Oil.SH</t>
  </si>
  <si>
    <t>NUM.number.SK.Res.HHnew.ThermalNew.SH.Oil.SC.AC</t>
  </si>
  <si>
    <t>NUM.number.SK.Res.HHnew.ThermalNew.SH.Oil.WH.Oil.NoSolar</t>
  </si>
  <si>
    <t>NUM.number.SK.Res.HHnew.ThermalNew.SH.Oil.WH.Oil.Solar</t>
  </si>
  <si>
    <t>NUM.number.SK.Res.HHnew.ThermalNew.SH.Oil.WH.Elc.NoSolar</t>
  </si>
  <si>
    <t>NUM.number.SK.Res.HHnew.ThermalNew.SH.Oil.WH.Elc.Solar</t>
  </si>
  <si>
    <t>NUM.number.SK.Res.HHnew.ThermalNew.SH.Oil.CO.LPG</t>
  </si>
  <si>
    <t>NUM.number.SK.Res.HHnew.ThermalNew.SH.Oil.CO.Elc</t>
  </si>
  <si>
    <t>NUM.number.SK.Res.HHnew.ThermalNew.SH.Gas</t>
  </si>
  <si>
    <t>NUM.number.SK.Res.HHnew.ThermalNew.SH.Gas.SH</t>
  </si>
  <si>
    <t>NUM.number.SK.Res.HHnew.ThermalNew.SH.Gas.SC.AC</t>
  </si>
  <si>
    <t>NUM.number.SK.Res.HHnew.ThermalNew.SH.Gas.WH.Gas.NoSolar</t>
  </si>
  <si>
    <t>NUM.number.SK.Res.HHnew.ThermalNew.SH.Gas.WH.Gas.Solar</t>
  </si>
  <si>
    <t>NUM.number.SK.Res.HHnew.ThermalNew.SH.Gas.WH.Elc.NoSolar</t>
  </si>
  <si>
    <t>NUM.number.SK.Res.HHnew.ThermalNew.SH.Gas.WH.Elc.Solar</t>
  </si>
  <si>
    <t>NUM.number.SK.Res.HHnew.ThermalNew.SH.Gas.CO.Gas</t>
  </si>
  <si>
    <t>NUM.number.SK.Res.HHnew.ThermalNew.SH.Gas.CO.Elc</t>
  </si>
  <si>
    <t>NUM.number.SK.Res.HHnew.ThermalNew.SH.Biomass</t>
  </si>
  <si>
    <t>NUM.number.SK.Res.HHnew.ThermalNew.SH.Biomass.SH</t>
  </si>
  <si>
    <t>NUM.number.SK.Res.HHnew.ThermalNew.SH.Biomass.SC.AC</t>
  </si>
  <si>
    <t>NUM.number.SK.Res.HHnew.ThermalNew.SH.Biomass.WH.Biomass.NoSolar</t>
  </si>
  <si>
    <t>NUM.number.SK.Res.HHnew.ThermalNew.SH.Biomass.WH.Biomass.Solar</t>
  </si>
  <si>
    <t>NUM.number.SK.Res.HHnew.ThermalNew.SH.Biomass.WH.LPG.NoSolar</t>
  </si>
  <si>
    <t>NUM.number.SK.Res.HHnew.ThermalNew.SH.Biomass.WH.LPG.Solar</t>
  </si>
  <si>
    <t>NUM.number.SK.Res.HHnew.ThermalNew.SH.Biomass.WH.Elc.NoSolar</t>
  </si>
  <si>
    <t>NUM.number.SK.Res.HHnew.ThermalNew.SH.Biomass.WH.Elc.Solar</t>
  </si>
  <si>
    <t>NUM.number.SK.Res.HHnew.ThermalNew.SH.Biomass.CO.Biomass</t>
  </si>
  <si>
    <t>NUM.number.SK.Res.HHnew.ThermalNew.SH.Biomass.CO.LPG</t>
  </si>
  <si>
    <t>NUM.number.SK.Res.HHnew.ThermalNew.SH.Biomass.CO.Elc</t>
  </si>
  <si>
    <t>NUM.number.SK.Res.HHnew.ThermalNew.SH.Geo</t>
  </si>
  <si>
    <t>NUM.number.SK.Res.HHnew.ThermalNew.SH.Geo.SH</t>
  </si>
  <si>
    <t>NUM.number.SK.Res.HHnew.ThermalNew.SH.Geo.SC.AC</t>
  </si>
  <si>
    <t>NUM.number.SK.Res.HHnew.ThermalNew.SH.Geo.WH.Geo.NoSolar</t>
  </si>
  <si>
    <t>NUM.number.SK.Res.HHnew.ThermalNew.SH.Geo.WH.Geo.Solar</t>
  </si>
  <si>
    <t>NUM.number.SK.Res.HHnew.ThermalNew.SH.Geo.WH.Elc.NoSolar</t>
  </si>
  <si>
    <t>NUM.number.SK.Res.HHnew.ThermalNew.SH.Geo.WH.Elc.Solar</t>
  </si>
  <si>
    <t>NUM.number.SK.Res.HHnew.ThermalNew.SH.Geo.CO.LPG</t>
  </si>
  <si>
    <t>NUM.number.SK.Res.HHnew.ThermalNew.SH.Geo.CO.Elc</t>
  </si>
  <si>
    <t>NUM.number.SK.Res.HHnew.ThermalNew.SH.DistrHeat</t>
  </si>
  <si>
    <t>NUM.number.SK.Res.HHnew.ThermalNew.SH.DistrHeat.SH</t>
  </si>
  <si>
    <t>NUM.number.SK.Res.HHnew.ThermalNew.SH.DistrHeat.SC.AC</t>
  </si>
  <si>
    <t>NUM.number.SK.Res.HHnew.ThermalNew.SH.DistrHeat.WH.DistrHeat.NoSolar</t>
  </si>
  <si>
    <t>NUM.number.SK.Res.HHnew.ThermalNew.SH.DistrHeat.WH.DistrHeat.Solar</t>
  </si>
  <si>
    <t>NUM.number.SK.Res.HHnew.ThermalNew.SH.DistrHeat.WH.Elc.NoSolar</t>
  </si>
  <si>
    <t>NUM.number.SK.Res.HHnew.ThermalNew.SH.DistrHeat.WH.Elc.Solar</t>
  </si>
  <si>
    <t>NUM.number.SK.Res.HHnew.ThermalNew.SH.DistrHeat.CO.LPG</t>
  </si>
  <si>
    <t>NUM.number.SK.Res.HHnew.ThermalNew.SH.DistrHeat.CO.Elc</t>
  </si>
  <si>
    <t>NUM.number.SK.Res.HHnew.ThermalNew.SH.AdvElc</t>
  </si>
  <si>
    <t>NUM.number.SK.Res.HHnew.ThermalNew.SH.AdvElc.SH</t>
  </si>
  <si>
    <t>NUM.number.SK.Res.HHnew.ThermalNew.SH.AdvElc.SC.AC</t>
  </si>
  <si>
    <t>NUM.number.SK.Res.HHnew.ThermalNew.SH.AdvElc.WH.LPG.NoSolar</t>
  </si>
  <si>
    <t>NUM.number.SK.Res.HHnew.ThermalNew.SH.AdvElc.WH.LPG.Solar</t>
  </si>
  <si>
    <t>NUM.number.SK.Res.HHnew.ThermalNew.SH.AdvElc.WH.Elc.NoSolar</t>
  </si>
  <si>
    <t>NUM.number.SK.Res.HHnew.ThermalNew.SH.AdvElc.WH.Elc.Solar</t>
  </si>
  <si>
    <t>NUM.number.SK.Res.HHnew.ThermalNew.SH.AdvElc.CO.LPG</t>
  </si>
  <si>
    <t>NUM.number.SK.Res.HHnew.ThermalNew.SH.AdvElc.CO.Elc</t>
  </si>
  <si>
    <t>NUM.number.SK.Res.HHnew.ThermalNew.SH.ConvElc</t>
  </si>
  <si>
    <t>NUM.number.SK.Res.HHnew.ThermalNew.SH.ConvElc.SH</t>
  </si>
  <si>
    <t>NUM.number.SK.Res.HHnew.ThermalNew.SH.ConvElc.SC.AC</t>
  </si>
  <si>
    <t>NUM.number.SK.Res.HHnew.ThermalNew.SH.ConvElc.WH.LPG.NoSolar</t>
  </si>
  <si>
    <t>NUM.number.SK.Res.HHnew.ThermalNew.SH.ConvElc.WH.LPG.Solar</t>
  </si>
  <si>
    <t>NUM.number.SK.Res.HHnew.ThermalNew.SH.ConvElc.WH.Elc.NoSolar</t>
  </si>
  <si>
    <t>NUM.number.SK.Res.HHnew.ThermalNew.SH.ConvElc.WH.Elc.Solar</t>
  </si>
  <si>
    <t>NUM.number.SK.Res.HHnew.ThermalNew.SH.ConvElc.CO.LPG</t>
  </si>
  <si>
    <t>NUM.number.SK.Res.HHnew.ThermalNew.SH.ConvElc.CO.Elc</t>
  </si>
  <si>
    <t>SK - New equipment installations via replacement (detailed structure)</t>
  </si>
  <si>
    <t>NUM.number.SK.Res.HH.ThermalRepl.SH.Solids</t>
  </si>
  <si>
    <t>NUM.number.SK.Res.HH.ThermalRepl.SH.Solids.SH</t>
  </si>
  <si>
    <t>NUM.number.SK.Res.HH.ThermalRepl.SH.Solids.SC.AC</t>
  </si>
  <si>
    <t>NUM.number.SK.Res.HH.ThermalRepl.SH.Solids.WH.Solids.NoSolar</t>
  </si>
  <si>
    <t>NUM.number.SK.Res.HH.ThermalRepl.SH.Solids.WH.LPG.NoSolar</t>
  </si>
  <si>
    <t>NUM.number.SK.Res.HH.ThermalRepl.SH.Solids.WH.LPG.Solar</t>
  </si>
  <si>
    <t>NUM.number.SK.Res.HH.ThermalRepl.SH.Solids.WH.Elc.NoSolar</t>
  </si>
  <si>
    <t>NUM.number.SK.Res.HH.ThermalRepl.SH.Solids.WH.Elc.Solar</t>
  </si>
  <si>
    <t>NUM.number.SK.Res.HH.ThermalRepl.SH.Solids.CO.Solids</t>
  </si>
  <si>
    <t>NUM.number.SK.Res.HH.ThermalRepl.SH.Solids.CO.LPG</t>
  </si>
  <si>
    <t>NUM.number.SK.Res.HH.ThermalRepl.SH.Solids.CO.Elc</t>
  </si>
  <si>
    <t>NUM.number.SK.Res.HH.ThermalRepl.SH.LPG</t>
  </si>
  <si>
    <t>NUM.number.SK.Res.HH.ThermalRepl.SH.LPG.SH</t>
  </si>
  <si>
    <t>NUM.number.SK.Res.HH.ThermalRepl.SH.LPG.SC.AC</t>
  </si>
  <si>
    <t>NUM.number.SK.Res.HH.ThermalRepl.SH.LPG.WH.LPG.NoSolar</t>
  </si>
  <si>
    <t>NUM.number.SK.Res.HH.ThermalRepl.SH.LPG.WH.LPG.Solar</t>
  </si>
  <si>
    <t>NUM.number.SK.Res.HH.ThermalRepl.SH.LPG.WH.Elc.NoSolar</t>
  </si>
  <si>
    <t>NUM.number.SK.Res.HH.ThermalRepl.SH.LPG.WH.Elc.Solar</t>
  </si>
  <si>
    <t>NUM.number.SK.Res.HH.ThermalRepl.SH.LPG.CO.LPG</t>
  </si>
  <si>
    <t>NUM.number.SK.Res.HH.ThermalRepl.SH.LPG.CO.Elc</t>
  </si>
  <si>
    <t>NUM.number.SK.Res.HH.ThermalRepl.SH.Oil</t>
  </si>
  <si>
    <t>NUM.number.SK.Res.HH.ThermalRepl.SH.Oil.SH</t>
  </si>
  <si>
    <t>NUM.number.SK.Res.HH.ThermalRepl.SH.Oil.SC.AC</t>
  </si>
  <si>
    <t>NUM.number.SK.Res.HH.ThermalRepl.SH.Oil.WH.Oil.NoSolar</t>
  </si>
  <si>
    <t>NUM.number.SK.Res.HH.ThermalRepl.SH.Oil.WH.Oil.Solar</t>
  </si>
  <si>
    <t>NUM.number.SK.Res.HH.ThermalRepl.SH.Oil.WH.Elc.NoSolar</t>
  </si>
  <si>
    <t>NUM.number.SK.Res.HH.ThermalRepl.SH.Oil.WH.Elc.Solar</t>
  </si>
  <si>
    <t>NUM.number.SK.Res.HH.ThermalRepl.SH.Oil.CO.LPG</t>
  </si>
  <si>
    <t>NUM.number.SK.Res.HH.ThermalRepl.SH.Oil.CO.Elc</t>
  </si>
  <si>
    <t>NUM.number.SK.Res.HH.ThermalRepl.SH.Gas</t>
  </si>
  <si>
    <t>NUM.number.SK.Res.HH.ThermalRepl.SH.Gas.SH</t>
  </si>
  <si>
    <t>NUM.number.SK.Res.HH.ThermalRepl.SH.Gas.SC.AC</t>
  </si>
  <si>
    <t>NUM.number.SK.Res.HH.ThermalRepl.SH.Gas.WH.Gas.NoSolar</t>
  </si>
  <si>
    <t>NUM.number.SK.Res.HH.ThermalRepl.SH.Gas.WH.Gas.Solar</t>
  </si>
  <si>
    <t>NUM.number.SK.Res.HH.ThermalRepl.SH.Gas.WH.Elc.NoSolar</t>
  </si>
  <si>
    <t>NUM.number.SK.Res.HH.ThermalRepl.SH.Gas.WH.Elc.Solar</t>
  </si>
  <si>
    <t>NUM.number.SK.Res.HH.ThermalRepl.SH.Gas.CO.Gas</t>
  </si>
  <si>
    <t>NUM.number.SK.Res.HH.ThermalRepl.SH.Gas.CO.Elc</t>
  </si>
  <si>
    <t>NUM.number.SK.Res.HH.ThermalRepl.SH.Biomass</t>
  </si>
  <si>
    <t>NUM.number.SK.Res.HH.ThermalRepl.SH.Biomass.SH</t>
  </si>
  <si>
    <t>NUM.number.SK.Res.HH.ThermalRepl.SH.Biomass.SC.AC</t>
  </si>
  <si>
    <t>NUM.number.SK.Res.HH.ThermalRepl.SH.Biomass.WH.Biomass.NoSolar</t>
  </si>
  <si>
    <t>NUM.number.SK.Res.HH.ThermalRepl.SH.Biomass.WH.Biomass.Solar</t>
  </si>
  <si>
    <t>NUM.number.SK.Res.HH.ThermalRepl.SH.Biomass.WH.LPG.NoSolar</t>
  </si>
  <si>
    <t>NUM.number.SK.Res.HH.ThermalRepl.SH.Biomass.WH.LPG.Solar</t>
  </si>
  <si>
    <t>NUM.number.SK.Res.HH.ThermalRepl.SH.Biomass.WH.Elc.NoSolar</t>
  </si>
  <si>
    <t>NUM.number.SK.Res.HH.ThermalRepl.SH.Biomass.WH.Elc.Solar</t>
  </si>
  <si>
    <t>NUM.number.SK.Res.HH.ThermalRepl.SH.Biomass.CO.Biomass</t>
  </si>
  <si>
    <t>NUM.number.SK.Res.HH.ThermalRepl.SH.Biomass.CO.LPG</t>
  </si>
  <si>
    <t>NUM.number.SK.Res.HH.ThermalRepl.SH.Biomass.CO.Elc</t>
  </si>
  <si>
    <t>NUM.number.SK.Res.HH.ThermalRepl.SH.Geo</t>
  </si>
  <si>
    <t>NUM.number.SK.Res.HH.ThermalRepl.SH.Geo.SH</t>
  </si>
  <si>
    <t>NUM.number.SK.Res.HH.ThermalRepl.SH.Geo.SC.AC</t>
  </si>
  <si>
    <t>NUM.number.SK.Res.HH.ThermalRepl.SH.Geo.WH.Geo.NoSolar</t>
  </si>
  <si>
    <t>NUM.number.SK.Res.HH.ThermalRepl.SH.Geo.WH.Geo.Solar</t>
  </si>
  <si>
    <t>NUM.number.SK.Res.HH.ThermalRepl.SH.Geo.WH.Elc.NoSolar</t>
  </si>
  <si>
    <t>NUM.number.SK.Res.HH.ThermalRepl.SH.Geo.WH.Elc.Solar</t>
  </si>
  <si>
    <t>NUM.number.SK.Res.HH.ThermalRepl.SH.Geo.CO.LPG</t>
  </si>
  <si>
    <t>NUM.number.SK.Res.HH.ThermalRepl.SH.Geo.CO.Elc</t>
  </si>
  <si>
    <t>NUM.number.SK.Res.HH.ThermalRepl.SH.DistrHeat</t>
  </si>
  <si>
    <t>NUM.number.SK.Res.HH.ThermalRepl.SH.DistrHeat.SH</t>
  </si>
  <si>
    <t>NUM.number.SK.Res.HH.ThermalRepl.SH.DistrHeat.SC.AC</t>
  </si>
  <si>
    <t>NUM.number.SK.Res.HH.ThermalRepl.SH.DistrHeat.WH.DistrHeat.NoSolar</t>
  </si>
  <si>
    <t>NUM.number.SK.Res.HH.ThermalRepl.SH.DistrHeat.WH.DistrHeat.Solar</t>
  </si>
  <si>
    <t>NUM.number.SK.Res.HH.ThermalRepl.SH.DistrHeat.WH.Elc.NoSolar</t>
  </si>
  <si>
    <t>NUM.number.SK.Res.HH.ThermalRepl.SH.DistrHeat.WH.Elc.Solar</t>
  </si>
  <si>
    <t>NUM.number.SK.Res.HH.ThermalRepl.SH.DistrHeat.CO.LPG</t>
  </si>
  <si>
    <t>NUM.number.SK.Res.HH.ThermalRepl.SH.DistrHeat.CO.Elc</t>
  </si>
  <si>
    <t>NUM.number.SK.Res.HH.ThermalRepl.SH.AdvElc</t>
  </si>
  <si>
    <t>NUM.number.SK.Res.HH.ThermalRepl.SH.AdvElc.SH</t>
  </si>
  <si>
    <t>NUM.number.SK.Res.HH.ThermalRepl.SH.AdvElc.SC.AC</t>
  </si>
  <si>
    <t>NUM.number.SK.Res.HH.ThermalRepl.SH.AdvElc.WH.LPG.NoSolar</t>
  </si>
  <si>
    <t>NUM.number.SK.Res.HH.ThermalRepl.SH.AdvElc.WH.LPG.Solar</t>
  </si>
  <si>
    <t>NUM.number.SK.Res.HH.ThermalRepl.SH.AdvElc.WH.Elc.NoSolar</t>
  </si>
  <si>
    <t>NUM.number.SK.Res.HH.ThermalRepl.SH.AdvElc.WH.Elc.Solar</t>
  </si>
  <si>
    <t>NUM.number.SK.Res.HH.ThermalRepl.SH.AdvElc.CO.LPG</t>
  </si>
  <si>
    <t>NUM.number.SK.Res.HH.ThermalRepl.SH.AdvElc.CO.Elc</t>
  </si>
  <si>
    <t>NUM.number.SK.Res.HH.ThermalRepl.SH.ConvElc</t>
  </si>
  <si>
    <t>NUM.number.SK.Res.HH.ThermalRepl.SH.ConvElc.SH</t>
  </si>
  <si>
    <t>NUM.number.SK.Res.HH.ThermalRepl.SH.ConvElc.SC.AC</t>
  </si>
  <si>
    <t>NUM.number.SK.Res.HH.ThermalRepl.SH.ConvElc.WH.LPG.NoSolar</t>
  </si>
  <si>
    <t>NUM.number.SK.Res.HH.ThermalRepl.SH.ConvElc.WH.LPG.Solar</t>
  </si>
  <si>
    <t>NUM.number.SK.Res.HH.ThermalRepl.SH.ConvElc.WH.Elc.NoSolar</t>
  </si>
  <si>
    <t>NUM.number.SK.Res.HH.ThermalRepl.SH.ConvElc.WH.Elc.Solar</t>
  </si>
  <si>
    <t>NUM.number.SK.Res.HH.ThermalRepl.SH.ConvElc.CO.LPG</t>
  </si>
  <si>
    <t>NUM.number.SK.Res.HH.ThermalRepl.SH.ConvElc.CO.Elc</t>
  </si>
  <si>
    <t>SK - Equipment installations in 2021 - vintage structure</t>
  </si>
  <si>
    <t>VIN.number.SK.Res.HH.Thermal.SH.Solids</t>
  </si>
  <si>
    <t>VIN.number.SK.Res.HH.Thermal.SH.Solids.SH</t>
  </si>
  <si>
    <t>VIN.number.SK.Res.HH.Thermal.SH.Solids.SC.AC</t>
  </si>
  <si>
    <t>VIN.number.SK.Res.HH.Thermal.SH.Solids.WH.Solids.NoSolar</t>
  </si>
  <si>
    <t>VIN.number.SK.Res.HH.Thermal.SH.Solids.WH.LPG.NoSolar</t>
  </si>
  <si>
    <t>VIN.number.SK.Res.HH.Thermal.SH.Solids.WH.LPG.Solar</t>
  </si>
  <si>
    <t>VIN.number.SK.Res.HH.Thermal.SH.Solids.WH.Elc.NoSolar</t>
  </si>
  <si>
    <t>VIN.number.SK.Res.HH.Thermal.SH.Solids.WH.Elc.Solar</t>
  </si>
  <si>
    <t>VIN.number.SK.Res.HH.Thermal.SH.Solids.CO.Solids</t>
  </si>
  <si>
    <t>VIN.number.SK.Res.HH.Thermal.SH.Solids.CO.LPG</t>
  </si>
  <si>
    <t>VIN.number.SK.Res.HH.Thermal.SH.Solids.CO.Elc</t>
  </si>
  <si>
    <t>VIN.number.SK.Res.HH.Thermal.SH.LPG</t>
  </si>
  <si>
    <t>VIN.number.SK.Res.HH.Thermal.SH.LPG.SH</t>
  </si>
  <si>
    <t>VIN.number.SK.Res.HH.Thermal.SH.LPG.SC.AC</t>
  </si>
  <si>
    <t>VIN.number.SK.Res.HH.Thermal.SH.LPG.WH.LPG.NoSolar</t>
  </si>
  <si>
    <t>VIN.number.SK.Res.HH.Thermal.SH.LPG.WH.LPG.Solar</t>
  </si>
  <si>
    <t>VIN.number.SK.Res.HH.Thermal.SH.LPG.WH.Elc.NoSolar</t>
  </si>
  <si>
    <t>VIN.number.SK.Res.HH.Thermal.SH.LPG.WH.Elc.Solar</t>
  </si>
  <si>
    <t>VIN.number.SK.Res.HH.Thermal.SH.LPG.CO.LPG</t>
  </si>
  <si>
    <t>VIN.number.SK.Res.HH.Thermal.SH.LPG.CO.Elc</t>
  </si>
  <si>
    <t>VIN.number.SK.Res.HH.Thermal.SH.Oil</t>
  </si>
  <si>
    <t>VIN.number.SK.Res.HH.Thermal.SH.Oil.SH</t>
  </si>
  <si>
    <t>VIN.number.SK.Res.HH.Thermal.SH.Oil.SC.AC</t>
  </si>
  <si>
    <t>VIN.number.SK.Res.HH.Thermal.SH.Oil.WH.Oil.NoSolar</t>
  </si>
  <si>
    <t>VIN.number.SK.Res.HH.Thermal.SH.Oil.WH.Oil.Solar</t>
  </si>
  <si>
    <t>VIN.number.SK.Res.HH.Thermal.SH.Oil.WH.Elc.NoSolar</t>
  </si>
  <si>
    <t>VIN.number.SK.Res.HH.Thermal.SH.Oil.WH.Elc.Solar</t>
  </si>
  <si>
    <t>VIN.number.SK.Res.HH.Thermal.SH.Oil.CO.LPG</t>
  </si>
  <si>
    <t>VIN.number.SK.Res.HH.Thermal.SH.Oil.CO.Elc</t>
  </si>
  <si>
    <t>VIN.number.SK.Res.HH.Thermal.SH.Gas</t>
  </si>
  <si>
    <t>VIN.number.SK.Res.HH.Thermal.SH.Gas.SH</t>
  </si>
  <si>
    <t>VIN.number.SK.Res.HH.Thermal.SH.Gas.SC.AC</t>
  </si>
  <si>
    <t>VIN.number.SK.Res.HH.Thermal.SH.Gas.WH.Gas.NoSolar</t>
  </si>
  <si>
    <t>VIN.number.SK.Res.HH.Thermal.SH.Gas.WH.Gas.Solar</t>
  </si>
  <si>
    <t>VIN.number.SK.Res.HH.Thermal.SH.Gas.WH.Elc.NoSolar</t>
  </si>
  <si>
    <t>VIN.number.SK.Res.HH.Thermal.SH.Gas.WH.Elc.Solar</t>
  </si>
  <si>
    <t>VIN.number.SK.Res.HH.Thermal.SH.Gas.CO.Gas</t>
  </si>
  <si>
    <t>VIN.number.SK.Res.HH.Thermal.SH.Gas.CO.Elc</t>
  </si>
  <si>
    <t>VIN.number.SK.Res.HH.Thermal.SH.Biomass</t>
  </si>
  <si>
    <t>VIN.number.SK.Res.HH.Thermal.SH.Biomass.SH</t>
  </si>
  <si>
    <t>VIN.number.SK.Res.HH.Thermal.SH.Biomass.SC.AC</t>
  </si>
  <si>
    <t>VIN.number.SK.Res.HH.Thermal.SH.Biomass.WH.Biomass.NoSolar</t>
  </si>
  <si>
    <t>VIN.number.SK.Res.HH.Thermal.SH.Biomass.WH.Biomass.Solar</t>
  </si>
  <si>
    <t>VIN.number.SK.Res.HH.Thermal.SH.Biomass.WH.LPG.NoSolar</t>
  </si>
  <si>
    <t>VIN.number.SK.Res.HH.Thermal.SH.Biomass.WH.LPG.Solar</t>
  </si>
  <si>
    <t>VIN.number.SK.Res.HH.Thermal.SH.Biomass.WH.Elc.NoSolar</t>
  </si>
  <si>
    <t>VIN.number.SK.Res.HH.Thermal.SH.Biomass.WH.Elc.Solar</t>
  </si>
  <si>
    <t>VIN.number.SK.Res.HH.Thermal.SH.Biomass.CO.Biomass</t>
  </si>
  <si>
    <t>VIN.number.SK.Res.HH.Thermal.SH.Biomass.CO.LPG</t>
  </si>
  <si>
    <t>VIN.number.SK.Res.HH.Thermal.SH.Biomass.CO.Elc</t>
  </si>
  <si>
    <t>VIN.number.SK.Res.HH.Thermal.SH.Geo</t>
  </si>
  <si>
    <t>VIN.number.SK.Res.HH.Thermal.SH.Geo.SH</t>
  </si>
  <si>
    <t>VIN.number.SK.Res.HH.Thermal.SH.Geo.SC.AC</t>
  </si>
  <si>
    <t>VIN.number.SK.Res.HH.Thermal.SH.Geo.WH.Geo.NoSolar</t>
  </si>
  <si>
    <t>VIN.number.SK.Res.HH.Thermal.SH.Geo.WH.Geo.Solar</t>
  </si>
  <si>
    <t>VIN.number.SK.Res.HH.Thermal.SH.Geo.WH.Elc.NoSolar</t>
  </si>
  <si>
    <t>VIN.number.SK.Res.HH.Thermal.SH.Geo.WH.Elc.Solar</t>
  </si>
  <si>
    <t>VIN.number.SK.Res.HH.Thermal.SH.Geo.CO.LPG</t>
  </si>
  <si>
    <t>VIN.number.SK.Res.HH.Thermal.SH.Geo.CO.Elc</t>
  </si>
  <si>
    <t>VIN.number.SK.Res.HH.Thermal.SH.DistrHeat</t>
  </si>
  <si>
    <t>VIN.number.SK.Res.HH.Thermal.SH.DistrHeat.SH</t>
  </si>
  <si>
    <t>VIN.number.SK.Res.HH.Thermal.SH.DistrHeat.SC.AC</t>
  </si>
  <si>
    <t>VIN.number.SK.Res.HH.Thermal.SH.DistrHeat.WH.DistrHeat.NoSolar</t>
  </si>
  <si>
    <t>VIN.number.SK.Res.HH.Thermal.SH.DistrHeat.WH.DistrHeat.Solar</t>
  </si>
  <si>
    <t>VIN.number.SK.Res.HH.Thermal.SH.DistrHeat.WH.Elc.NoSolar</t>
  </si>
  <si>
    <t>VIN.number.SK.Res.HH.Thermal.SH.DistrHeat.WH.Elc.Solar</t>
  </si>
  <si>
    <t>VIN.number.SK.Res.HH.Thermal.SH.DistrHeat.CO.LPG</t>
  </si>
  <si>
    <t>VIN.number.SK.Res.HH.Thermal.SH.DistrHeat.CO.Elc</t>
  </si>
  <si>
    <t>VIN.number.SK.Res.HH.Thermal.SH.AdvElc</t>
  </si>
  <si>
    <t>VIN.number.SK.Res.HH.Thermal.SH.AdvElc.SH</t>
  </si>
  <si>
    <t>VIN.number.SK.Res.HH.Thermal.SH.AdvElc.SC.AC</t>
  </si>
  <si>
    <t>VIN.number.SK.Res.HH.Thermal.SH.AdvElc.WH.LPG.NoSolar</t>
  </si>
  <si>
    <t>VIN.number.SK.Res.HH.Thermal.SH.AdvElc.WH.LPG.Solar</t>
  </si>
  <si>
    <t>VIN.number.SK.Res.HH.Thermal.SH.AdvElc.WH.Elc.NoSolar</t>
  </si>
  <si>
    <t>VIN.number.SK.Res.HH.Thermal.SH.AdvElc.WH.Elc.Solar</t>
  </si>
  <si>
    <t>VIN.number.SK.Res.HH.Thermal.SH.AdvElc.CO.LPG</t>
  </si>
  <si>
    <t>VIN.number.SK.Res.HH.Thermal.SH.AdvElc.CO.Elc</t>
  </si>
  <si>
    <t>VIN.number.SK.Res.HH.Thermal.SH.ConvElc</t>
  </si>
  <si>
    <t>VIN.number.SK.Res.HH.Thermal.SH.ConvElc.SH</t>
  </si>
  <si>
    <t>VIN.number.SK.Res.HH.Thermal.SH.ConvElc.SC.AC</t>
  </si>
  <si>
    <t>VIN.number.SK.Res.HH.Thermal.SH.ConvElc.WH.LPG.NoSolar</t>
  </si>
  <si>
    <t>VIN.number.SK.Res.HH.Thermal.SH.ConvElc.WH.LPG.Solar</t>
  </si>
  <si>
    <t>VIN.number.SK.Res.HH.Thermal.SH.ConvElc.WH.Elc.NoSolar</t>
  </si>
  <si>
    <t>VIN.number.SK.Res.HH.Thermal.SH.ConvElc.WH.Elc.Solar</t>
  </si>
  <si>
    <t>VIN.number.SK.Res.HH.Thermal.SH.ConvElc.CO.LPG</t>
  </si>
  <si>
    <t>VIN.number.SK.Res.HH.Thermal.SH.ConvElc.CO.Elc</t>
  </si>
  <si>
    <t>SK - Final energy consumption (detailed structure)</t>
  </si>
  <si>
    <t>FEC.ktoe.SK.Res.HH.Thermal.SH.Solids</t>
  </si>
  <si>
    <t>FEC.ktoe.SK.Res.HH.Thermal.SH.Solids.SH</t>
  </si>
  <si>
    <t>FEC.ktoe.SK.Res.HH.Thermal.SH.Solids.SH.Solids</t>
  </si>
  <si>
    <t>FEC.ktoe.SK.Res.HH.Thermal.SH.Solids.SH.Elec</t>
  </si>
  <si>
    <t>FEC.ktoe.SK.Res.HH.Thermal.SH.Solids.SC</t>
  </si>
  <si>
    <t>FEC.ktoe.SK.Res.HH.Thermal.SH.Solids.SC.AC.Elec</t>
  </si>
  <si>
    <t>FEC.ktoe.SK.Res.HH.Thermal.SH.Solids.WH</t>
  </si>
  <si>
    <t>FEC.ktoe.SK.Res.HH.Thermal.SH.Solids.WH.Solids.NoSolar.Solids</t>
  </si>
  <si>
    <t>FEC.ktoe.SK.Res.HH.Thermal.SH.Solids.WH.LPG.NoSolar.LPG</t>
  </si>
  <si>
    <t>FEC.ktoe.SK.Res.HH.Thermal.SH.Solids.WH.LPG.Solar</t>
  </si>
  <si>
    <t>FEC.ktoe.SK.Res.HH.Thermal.SH.Solids.WH.LPG.Solar.LPG</t>
  </si>
  <si>
    <t>FEC.ktoe.SK.Res.HH.Thermal.SH.Solids.WH.LPG.Solar.Solar</t>
  </si>
  <si>
    <t>FEC.ktoe.SK.Res.HH.Thermal.SH.Solids.WH.Elc.NoSolar.Elec</t>
  </si>
  <si>
    <t>FEC.ktoe.SK.Res.HH.Thermal.SH.Solids.WH.Elc.Solar</t>
  </si>
  <si>
    <t>FEC.ktoe.SK.Res.HH.Thermal.SH.Solids.WH.Elc.Solar.Elec</t>
  </si>
  <si>
    <t>FEC.ktoe.SK.Res.HH.Thermal.SH.Solids.WH.Elc.Solar.Solar</t>
  </si>
  <si>
    <t>FEC.ktoe.SK.Res.HH.Thermal.SH.Solids.CO</t>
  </si>
  <si>
    <t>FEC.ktoe.SK.Res.HH.Thermal.SH.Solids.CO.Solids.Solids</t>
  </si>
  <si>
    <t>FEC.ktoe.SK.Res.HH.Thermal.SH.Solids.CO.LPG.LPG</t>
  </si>
  <si>
    <t>FEC.ktoe.SK.Res.HH.Thermal.SH.Solids.CO.Elc.Elec</t>
  </si>
  <si>
    <t>FEC.ktoe.SK.Res.HH.Thermal.SH.LPG</t>
  </si>
  <si>
    <t>FEC.ktoe.SK.Res.HH.Thermal.SH.LPG.SH</t>
  </si>
  <si>
    <t>FEC.ktoe.SK.Res.HH.Thermal.SH.LPG.SH.LPG</t>
  </si>
  <si>
    <t>FEC.ktoe.SK.Res.HH.Thermal.SH.LPG.SH.Elec</t>
  </si>
  <si>
    <t>FEC.ktoe.SK.Res.HH.Thermal.SH.LPG.SC</t>
  </si>
  <si>
    <t>FEC.ktoe.SK.Res.HH.Thermal.SH.LPG.SC.AC.Elec</t>
  </si>
  <si>
    <t>FEC.ktoe.SK.Res.HH.Thermal.SH.LPG.WH</t>
  </si>
  <si>
    <t>FEC.ktoe.SK.Res.HH.Thermal.SH.LPG.WH.LPG.NoSolar.LPG</t>
  </si>
  <si>
    <t>FEC.ktoe.SK.Res.HH.Thermal.SH.LPG.WH.LPG.Solar</t>
  </si>
  <si>
    <t>FEC.ktoe.SK.Res.HH.Thermal.SH.LPG.WH.LPG.Solar.LPG</t>
  </si>
  <si>
    <t>FEC.ktoe.SK.Res.HH.Thermal.SH.LPG.WH.LPG.Solar.Solar</t>
  </si>
  <si>
    <t>FEC.ktoe.SK.Res.HH.Thermal.SH.LPG.WH.Elc.NoSolar.Elec</t>
  </si>
  <si>
    <t>FEC.ktoe.SK.Res.HH.Thermal.SH.LPG.WH.Elc.Solar</t>
  </si>
  <si>
    <t>FEC.ktoe.SK.Res.HH.Thermal.SH.LPG.WH.Elc.Solar.Elec</t>
  </si>
  <si>
    <t>FEC.ktoe.SK.Res.HH.Thermal.SH.LPG.WH.Elc.Solar.Solar</t>
  </si>
  <si>
    <t>FEC.ktoe.SK.Res.HH.Thermal.SH.LPG.CO</t>
  </si>
  <si>
    <t>FEC.ktoe.SK.Res.HH.Thermal.SH.LPG.CO.LPG.LPG</t>
  </si>
  <si>
    <t>FEC.ktoe.SK.Res.HH.Thermal.SH.LPG.CO.Elc.Elec</t>
  </si>
  <si>
    <t>FEC.ktoe.SK.Res.HH.Thermal.SH.Oil</t>
  </si>
  <si>
    <t>FEC.ktoe.SK.Res.HH.Thermal.SH.Oil.SH</t>
  </si>
  <si>
    <t>FEC.ktoe.SK.Res.HH.Thermal.SH.Oil.SH.Oil</t>
  </si>
  <si>
    <t>FEC.ktoe.SK.Res.HH.Thermal.SH.Oil.SH.Elec</t>
  </si>
  <si>
    <t>FEC.ktoe.SK.Res.HH.Thermal.SH.Oil.SC</t>
  </si>
  <si>
    <t>FEC.ktoe.SK.Res.HH.Thermal.SH.Oil.SC.AC.Elec</t>
  </si>
  <si>
    <t>FEC.ktoe.SK.Res.HH.Thermal.SH.Oil.WH</t>
  </si>
  <si>
    <t>FEC.ktoe.SK.Res.HH.Thermal.SH.Oil.WH.Oil.NoSolar.Oil</t>
  </si>
  <si>
    <t>FEC.ktoe.SK.Res.HH.Thermal.SH.Oil.WH.Oil.Solar</t>
  </si>
  <si>
    <t>FEC.ktoe.SK.Res.HH.Thermal.SH.Oil.WH.Oil.Solar.Oil</t>
  </si>
  <si>
    <t>FEC.ktoe.SK.Res.HH.Thermal.SH.Oil.WH.Oil.Solar.Solar</t>
  </si>
  <si>
    <t>FEC.ktoe.SK.Res.HH.Thermal.SH.Oil.WH.Elc.NoSolar.Elec</t>
  </si>
  <si>
    <t>FEC.ktoe.SK.Res.HH.Thermal.SH.Oil.WH.Elc.Solar</t>
  </si>
  <si>
    <t>FEC.ktoe.SK.Res.HH.Thermal.SH.Oil.WH.Elc.Solar.Elec</t>
  </si>
  <si>
    <t>FEC.ktoe.SK.Res.HH.Thermal.SH.Oil.WH.Elc.Solar.Solar</t>
  </si>
  <si>
    <t>FEC.ktoe.SK.Res.HH.Thermal.SH.Oil.CO</t>
  </si>
  <si>
    <t>FEC.ktoe.SK.Res.HH.Thermal.SH.Oil.CO.LPG.LPG</t>
  </si>
  <si>
    <t>FEC.ktoe.SK.Res.HH.Thermal.SH.Oil.CO.Elc.Elec</t>
  </si>
  <si>
    <t>FEC.ktoe.SK.Res.HH.Thermal.SH.Gas</t>
  </si>
  <si>
    <t>FEC.ktoe.SK.Res.HH.Thermal.SH.Gas.SH</t>
  </si>
  <si>
    <t>FEC.ktoe.SK.Res.HH.Thermal.SH.Gas.SH.Gas</t>
  </si>
  <si>
    <t>FEC.ktoe.SK.Res.HH.Thermal.SH.Gas.SH.Elec</t>
  </si>
  <si>
    <t>FEC.ktoe.SK.Res.HH.Thermal.SH.Gas.SC</t>
  </si>
  <si>
    <t>FEC.ktoe.SK.Res.HH.Thermal.SH.Gas.SC.AC.Elec</t>
  </si>
  <si>
    <t>FEC.ktoe.SK.Res.HH.Thermal.SH.Gas.WH</t>
  </si>
  <si>
    <t>FEC.ktoe.SK.Res.HH.Thermal.SH.Gas.WH.Gas.NoSolar.Gas</t>
  </si>
  <si>
    <t>FEC.ktoe.SK.Res.HH.Thermal.SH.Gas.WH.Gas.Solar</t>
  </si>
  <si>
    <t>FEC.ktoe.SK.Res.HH.Thermal.SH.Gas.WH.Gas.Solar.Gas</t>
  </si>
  <si>
    <t>FEC.ktoe.SK.Res.HH.Thermal.SH.Gas.WH.Gas.Solar.Solar</t>
  </si>
  <si>
    <t>FEC.ktoe.SK.Res.HH.Thermal.SH.Gas.WH.Elc.NoSolar.Elec</t>
  </si>
  <si>
    <t>FEC.ktoe.SK.Res.HH.Thermal.SH.Gas.WH.Elc.Solar</t>
  </si>
  <si>
    <t>FEC.ktoe.SK.Res.HH.Thermal.SH.Gas.WH.Elc.Solar.Elec</t>
  </si>
  <si>
    <t>FEC.ktoe.SK.Res.HH.Thermal.SH.Gas.WH.Elc.Solar.Solar</t>
  </si>
  <si>
    <t>FEC.ktoe.SK.Res.HH.Thermal.SH.Gas.CO</t>
  </si>
  <si>
    <t>FEC.ktoe.SK.Res.HH.Thermal.SH.Gas.CO.Gas.Gas</t>
  </si>
  <si>
    <t>FEC.ktoe.SK.Res.HH.Thermal.SH.Gas.CO.Elc.Elec</t>
  </si>
  <si>
    <t>FEC.ktoe.SK.Res.HH.Thermal.SH.Biomass</t>
  </si>
  <si>
    <t>FEC.ktoe.SK.Res.HH.Thermal.SH.Biomass.SH</t>
  </si>
  <si>
    <t>FEC.ktoe.SK.Res.HH.Thermal.SH.Biomass.SH.Biomass</t>
  </si>
  <si>
    <t>FEC.ktoe.SK.Res.HH.Thermal.SH.Biomass.SH.Elec</t>
  </si>
  <si>
    <t>FEC.ktoe.SK.Res.HH.Thermal.SH.Biomass.SC</t>
  </si>
  <si>
    <t>FEC.ktoe.SK.Res.HH.Thermal.SH.Biomass.SC.AC.Elec</t>
  </si>
  <si>
    <t>FEC.ktoe.SK.Res.HH.Thermal.SH.Biomass.WH</t>
  </si>
  <si>
    <t>FEC.ktoe.SK.Res.HH.Thermal.SH.Biomass.WH.Biomass.NoSolar.Biomass</t>
  </si>
  <si>
    <t>FEC.ktoe.SK.Res.HH.Thermal.SH.Biomass.WH.Biomass.Solar</t>
  </si>
  <si>
    <t>FEC.ktoe.SK.Res.HH.Thermal.SH.Biomass.WH.Biomass.Solar.Biomass</t>
  </si>
  <si>
    <t>FEC.ktoe.SK.Res.HH.Thermal.SH.Biomass.WH.Biomass.Solar.Solar</t>
  </si>
  <si>
    <t>FEC.ktoe.SK.Res.HH.Thermal.SH.Biomass.WH.LPG.NoSolar.LPG</t>
  </si>
  <si>
    <t>FEC.ktoe.SK.Res.HH.Thermal.SH.Biomass.WH.LPG.Solar</t>
  </si>
  <si>
    <t>FEC.ktoe.SK.Res.HH.Thermal.SH.Biomass.WH.LPG.Solar.LPG</t>
  </si>
  <si>
    <t>FEC.ktoe.SK.Res.HH.Thermal.SH.Biomass.WH.LPG.Solar.Solar</t>
  </si>
  <si>
    <t>FEC.ktoe.SK.Res.HH.Thermal.SH.Biomass.WH.Elc.NoSolar.Elec</t>
  </si>
  <si>
    <t>FEC.ktoe.SK.Res.HH.Thermal.SH.Biomass.WH.Elc.Solar</t>
  </si>
  <si>
    <t>FEC.ktoe.SK.Res.HH.Thermal.SH.Biomass.WH.Elc.Solar.Elec</t>
  </si>
  <si>
    <t>FEC.ktoe.SK.Res.HH.Thermal.SH.Biomass.WH.Elc.Solar.Solar</t>
  </si>
  <si>
    <t>FEC.ktoe.SK.Res.HH.Thermal.SH.Biomass.CO</t>
  </si>
  <si>
    <t>FEC.ktoe.SK.Res.HH.Thermal.SH.Biomass.CO.Biomass.Biomass</t>
  </si>
  <si>
    <t>FEC.ktoe.SK.Res.HH.Thermal.SH.Biomass.CO.LPG.LPG</t>
  </si>
  <si>
    <t>FEC.ktoe.SK.Res.HH.Thermal.SH.Biomass.CO.Elc.Elec</t>
  </si>
  <si>
    <t>FEC.ktoe.SK.Res.HH.Thermal.SH.Geo</t>
  </si>
  <si>
    <t>FEC.ktoe.SK.Res.HH.Thermal.SH.Geo.SH</t>
  </si>
  <si>
    <t>FEC.ktoe.SK.Res.HH.Thermal.SH.Geo.SH.Geo</t>
  </si>
  <si>
    <t>FEC.ktoe.SK.Res.HH.Thermal.SH.Geo.SH.Elec</t>
  </si>
  <si>
    <t>FEC.ktoe.SK.Res.HH.Thermal.SH.Geo.SC</t>
  </si>
  <si>
    <t>FEC.ktoe.SK.Res.HH.Thermal.SH.Geo.SC.AC.Elec</t>
  </si>
  <si>
    <t>FEC.ktoe.SK.Res.HH.Thermal.SH.Geo.WH</t>
  </si>
  <si>
    <t>FEC.ktoe.SK.Res.HH.Thermal.SH.Geo.WH.Geo.NoSolar.Geo</t>
  </si>
  <si>
    <t>FEC.ktoe.SK.Res.HH.Thermal.SH.Geo.WH.Geo.Solar</t>
  </si>
  <si>
    <t>FEC.ktoe.SK.Res.HH.Thermal.SH.Geo.WH.Geo.Solar.Geo</t>
  </si>
  <si>
    <t>FEC.ktoe.SK.Res.HH.Thermal.SH.Geo.WH.Geo.Solar.Solar</t>
  </si>
  <si>
    <t>FEC.ktoe.SK.Res.HH.Thermal.SH.Geo.WH.Elc.NoSolar.Elec</t>
  </si>
  <si>
    <t>FEC.ktoe.SK.Res.HH.Thermal.SH.Geo.WH.Elc.Solar</t>
  </si>
  <si>
    <t>FEC.ktoe.SK.Res.HH.Thermal.SH.Geo.WH.Elc.Solar.Elec</t>
  </si>
  <si>
    <t>FEC.ktoe.SK.Res.HH.Thermal.SH.Geo.WH.Elc.Solar.Solar</t>
  </si>
  <si>
    <t>FEC.ktoe.SK.Res.HH.Thermal.SH.Geo.CO</t>
  </si>
  <si>
    <t>FEC.ktoe.SK.Res.HH.Thermal.SH.Geo.CO.LPG.LPG</t>
  </si>
  <si>
    <t>FEC.ktoe.SK.Res.HH.Thermal.SH.Geo.CO.Elc.Elec</t>
  </si>
  <si>
    <t>FEC.ktoe.SK.Res.HH.Thermal.SH.DistrHeat</t>
  </si>
  <si>
    <t>FEC.ktoe.SK.Res.HH.Thermal.SH.DistrHeat.SH</t>
  </si>
  <si>
    <t>FEC.ktoe.SK.Res.HH.Thermal.SH.DistrHeat.SH.Steam_Distr</t>
  </si>
  <si>
    <t>FEC.ktoe.SK.Res.HH.Thermal.SH.DistrHeat.SH.Elec</t>
  </si>
  <si>
    <t>FEC.ktoe.SK.Res.HH.Thermal.SH.DistrHeat.SC</t>
  </si>
  <si>
    <t>FEC.ktoe.SK.Res.HH.Thermal.SH.DistrHeat.SC.AC.Elec</t>
  </si>
  <si>
    <t>FEC.ktoe.SK.Res.HH.Thermal.SH.DistrHeat.WH</t>
  </si>
  <si>
    <t>FEC.ktoe.SK.Res.HH.Thermal.SH.DistrHeat.WH.DistrHeat.NoSolar.Steam_Distr</t>
  </si>
  <si>
    <t>FEC.ktoe.SK.Res.HH.Thermal.SH.DistrHeat.WH.DistrHeat.Solar</t>
  </si>
  <si>
    <t>FEC.ktoe.SK.Res.HH.Thermal.SH.DistrHeat.WH.DistrHeat.Solar.Steam_Distr</t>
  </si>
  <si>
    <t>FEC.ktoe.SK.Res.HH.Thermal.SH.DistrHeat.WH.DistrHeat.Solar.Solar</t>
  </si>
  <si>
    <t>FEC.ktoe.SK.Res.HH.Thermal.SH.DistrHeat.WH.Elc.NoSolar.Elec</t>
  </si>
  <si>
    <t>FEC.ktoe.SK.Res.HH.Thermal.SH.DistrHeat.WH.Elc.Solar</t>
  </si>
  <si>
    <t>FEC.ktoe.SK.Res.HH.Thermal.SH.DistrHeat.WH.Elc.Solar.Elec</t>
  </si>
  <si>
    <t>FEC.ktoe.SK.Res.HH.Thermal.SH.DistrHeat.WH.Elc.Solar.Solar</t>
  </si>
  <si>
    <t>FEC.ktoe.SK.Res.HH.Thermal.SH.DistrHeat.CO</t>
  </si>
  <si>
    <t>FEC.ktoe.SK.Res.HH.Thermal.SH.DistrHeat.CO.LPG.LPG</t>
  </si>
  <si>
    <t>FEC.ktoe.SK.Res.HH.Thermal.SH.DistrHeat.CO.Elc.Elec</t>
  </si>
  <si>
    <t>FEC.ktoe.SK.Res.HH.Thermal.SH.AdvElc</t>
  </si>
  <si>
    <t>FEC.ktoe.SK.Res.HH.Thermal.SH.AdvElc.SH</t>
  </si>
  <si>
    <t>FEC.ktoe.SK.Res.HH.Thermal.SH.AdvElc.SH.Elec</t>
  </si>
  <si>
    <t>FEC.ktoe.SK.Res.HH.Thermal.SH.AdvElc.SC</t>
  </si>
  <si>
    <t>FEC.ktoe.SK.Res.HH.Thermal.SH.AdvElc.SC.AC.Elec</t>
  </si>
  <si>
    <t>FEC.ktoe.SK.Res.HH.Thermal.SH.AdvElc.WH</t>
  </si>
  <si>
    <t>FEC.ktoe.SK.Res.HH.Thermal.SH.AdvElc.WH.LPG.NoSolar.LPG</t>
  </si>
  <si>
    <t>FEC.ktoe.SK.Res.HH.Thermal.SH.AdvElc.WH.LPG.Solar</t>
  </si>
  <si>
    <t>FEC.ktoe.SK.Res.HH.Thermal.SH.AdvElc.WH.LPG.Solar.LPG</t>
  </si>
  <si>
    <t>FEC.ktoe.SK.Res.HH.Thermal.SH.AdvElc.WH.LPG.Solar.Solar</t>
  </si>
  <si>
    <t>FEC.ktoe.SK.Res.HH.Thermal.SH.AdvElc.WH.Elc.NoSolar.Elec</t>
  </si>
  <si>
    <t>FEC.ktoe.SK.Res.HH.Thermal.SH.AdvElc.WH.Elc.Solar</t>
  </si>
  <si>
    <t>FEC.ktoe.SK.Res.HH.Thermal.SH.AdvElc.WH.Elc.Solar.Elec</t>
  </si>
  <si>
    <t>FEC.ktoe.SK.Res.HH.Thermal.SH.AdvElc.WH.Elc.Solar.Solar</t>
  </si>
  <si>
    <t>FEC.ktoe.SK.Res.HH.Thermal.SH.AdvElc.CO</t>
  </si>
  <si>
    <t>FEC.ktoe.SK.Res.HH.Thermal.SH.AdvElc.CO.LPG.LPG</t>
  </si>
  <si>
    <t>FEC.ktoe.SK.Res.HH.Thermal.SH.AdvElc.CO.Elc.Elec</t>
  </si>
  <si>
    <t>FEC.ktoe.SK.Res.HH.Thermal.SH.ConvElc</t>
  </si>
  <si>
    <t>FEC.ktoe.SK.Res.HH.Thermal.SH.ConvElc.SH</t>
  </si>
  <si>
    <t>FEC.ktoe.SK.Res.HH.Thermal.SH.ConvElc.SH.Elec</t>
  </si>
  <si>
    <t>FEC.ktoe.SK.Res.HH.Thermal.SH.ConvElc.SC</t>
  </si>
  <si>
    <t>FEC.ktoe.SK.Res.HH.Thermal.SH.ConvElc.SC.AC.Elec</t>
  </si>
  <si>
    <t>FEC.ktoe.SK.Res.HH.Thermal.SH.ConvElc.WH</t>
  </si>
  <si>
    <t>FEC.ktoe.SK.Res.HH.Thermal.SH.ConvElc.WH.LPG.NoSolar.LPG</t>
  </si>
  <si>
    <t>FEC.ktoe.SK.Res.HH.Thermal.SH.ConvElc.WH.LPG.Solar</t>
  </si>
  <si>
    <t>FEC.ktoe.SK.Res.HH.Thermal.SH.ConvElc.WH.LPG.Solar.LPG</t>
  </si>
  <si>
    <t>FEC.ktoe.SK.Res.HH.Thermal.SH.ConvElc.WH.LPG.Solar.Solar</t>
  </si>
  <si>
    <t>FEC.ktoe.SK.Res.HH.Thermal.SH.ConvElc.WH.Elc.NoSolar.Elec</t>
  </si>
  <si>
    <t>FEC.ktoe.SK.Res.HH.Thermal.SH.ConvElc.WH.Elc.Solar</t>
  </si>
  <si>
    <t>FEC.ktoe.SK.Res.HH.Thermal.SH.ConvElc.WH.Elc.Solar.Elec</t>
  </si>
  <si>
    <t>FEC.ktoe.SK.Res.HH.Thermal.SH.ConvElc.WH.Elc.Solar.Solar</t>
  </si>
  <si>
    <t>FEC.ktoe.SK.Res.HH.Thermal.SH.ConvElc.CO</t>
  </si>
  <si>
    <t>FEC.ktoe.SK.Res.HH.Thermal.SH.ConvElc.CO.LPG.LPG</t>
  </si>
  <si>
    <t>FEC.ktoe.SK.Res.HH.Thermal.SH.ConvElc.CO.Elc.Elec</t>
  </si>
  <si>
    <t>SK - Thermal energy service (detailed structure)</t>
  </si>
  <si>
    <t>TES.ktoe.SK.Res.HH.Thermal.SH.Solids</t>
  </si>
  <si>
    <t>TES.ktoe.SK.Res.HH.Thermal.SH.Solids.SH</t>
  </si>
  <si>
    <t>TES.ktoe.SK.Res.HH.Thermal.SH.Solids.SH.Solids</t>
  </si>
  <si>
    <t>TES.ktoe.SK.Res.HH.Thermal.SH.Solids.SH.Elec</t>
  </si>
  <si>
    <t>TES.ktoe.SK.Res.HH.Thermal.SH.Solids.SC</t>
  </si>
  <si>
    <t>TES.ktoe.SK.Res.HH.Thermal.SH.Solids.SC.AC.Elec</t>
  </si>
  <si>
    <t>TES.ktoe.SK.Res.HH.Thermal.SH.Solids.WH</t>
  </si>
  <si>
    <t>TES.ktoe.SK.Res.HH.Thermal.SH.Solids.WH.Solids.NoSolar.Solids</t>
  </si>
  <si>
    <t>TES.ktoe.SK.Res.HH.Thermal.SH.Solids.WH.LPG.NoSolar.LPG</t>
  </si>
  <si>
    <t>TES.ktoe.SK.Res.HH.Thermal.SH.Solids.WH.LPG.Solar</t>
  </si>
  <si>
    <t>TES.ktoe.SK.Res.HH.Thermal.SH.Solids.WH.LPG.Solar.LPG</t>
  </si>
  <si>
    <t>TES.ktoe.SK.Res.HH.Thermal.SH.Solids.WH.LPG.Solar.Solar</t>
  </si>
  <si>
    <t>TES.ktoe.SK.Res.HH.Thermal.SH.Solids.WH.Elc.NoSolar.Elec</t>
  </si>
  <si>
    <t>TES.ktoe.SK.Res.HH.Thermal.SH.Solids.WH.Elc.Solar</t>
  </si>
  <si>
    <t>TES.ktoe.SK.Res.HH.Thermal.SH.Solids.WH.Elc.Solar.Elec</t>
  </si>
  <si>
    <t>TES.ktoe.SK.Res.HH.Thermal.SH.Solids.WH.Elc.Solar.Solar</t>
  </si>
  <si>
    <t>TES.ktoe.SK.Res.HH.Thermal.SH.Solids.CO</t>
  </si>
  <si>
    <t>TES.ktoe.SK.Res.HH.Thermal.SH.Solids.CO.Solids.Solids</t>
  </si>
  <si>
    <t>TES.ktoe.SK.Res.HH.Thermal.SH.Solids.CO.LPG.LPG</t>
  </si>
  <si>
    <t>TES.ktoe.SK.Res.HH.Thermal.SH.Solids.CO.Elc.Elec</t>
  </si>
  <si>
    <t>TES.ktoe.SK.Res.HH.Thermal.SH.LPG</t>
  </si>
  <si>
    <t>TES.ktoe.SK.Res.HH.Thermal.SH.LPG.SH</t>
  </si>
  <si>
    <t>TES.ktoe.SK.Res.HH.Thermal.SH.LPG.SH.LPG</t>
  </si>
  <si>
    <t>TES.ktoe.SK.Res.HH.Thermal.SH.LPG.SH.Elec</t>
  </si>
  <si>
    <t>TES.ktoe.SK.Res.HH.Thermal.SH.LPG.SC</t>
  </si>
  <si>
    <t>TES.ktoe.SK.Res.HH.Thermal.SH.LPG.SC.AC.Elec</t>
  </si>
  <si>
    <t>TES.ktoe.SK.Res.HH.Thermal.SH.LPG.WH</t>
  </si>
  <si>
    <t>TES.ktoe.SK.Res.HH.Thermal.SH.LPG.WH.LPG.NoSolar.LPG</t>
  </si>
  <si>
    <t>TES.ktoe.SK.Res.HH.Thermal.SH.LPG.WH.LPG.Solar</t>
  </si>
  <si>
    <t>TES.ktoe.SK.Res.HH.Thermal.SH.LPG.WH.LPG.Solar.LPG</t>
  </si>
  <si>
    <t>TES.ktoe.SK.Res.HH.Thermal.SH.LPG.WH.LPG.Solar.Solar</t>
  </si>
  <si>
    <t>TES.ktoe.SK.Res.HH.Thermal.SH.LPG.WH.Elc.NoSolar.Elec</t>
  </si>
  <si>
    <t>TES.ktoe.SK.Res.HH.Thermal.SH.LPG.WH.Elc.Solar</t>
  </si>
  <si>
    <t>TES.ktoe.SK.Res.HH.Thermal.SH.LPG.WH.Elc.Solar.Elec</t>
  </si>
  <si>
    <t>TES.ktoe.SK.Res.HH.Thermal.SH.LPG.WH.Elc.Solar.Solar</t>
  </si>
  <si>
    <t>TES.ktoe.SK.Res.HH.Thermal.SH.LPG.CO</t>
  </si>
  <si>
    <t>TES.ktoe.SK.Res.HH.Thermal.SH.LPG.CO.LPG.LPG</t>
  </si>
  <si>
    <t>TES.ktoe.SK.Res.HH.Thermal.SH.LPG.CO.Elc.Elec</t>
  </si>
  <si>
    <t>TES.ktoe.SK.Res.HH.Thermal.SH.Oil</t>
  </si>
  <si>
    <t>TES.ktoe.SK.Res.HH.Thermal.SH.Oil.SH</t>
  </si>
  <si>
    <t>TES.ktoe.SK.Res.HH.Thermal.SH.Oil.SH.Oil</t>
  </si>
  <si>
    <t>TES.ktoe.SK.Res.HH.Thermal.SH.Oil.SH.Elec</t>
  </si>
  <si>
    <t>TES.ktoe.SK.Res.HH.Thermal.SH.Oil.SC</t>
  </si>
  <si>
    <t>TES.ktoe.SK.Res.HH.Thermal.SH.Oil.SC.AC.Elec</t>
  </si>
  <si>
    <t>TES.ktoe.SK.Res.HH.Thermal.SH.Oil.WH</t>
  </si>
  <si>
    <t>TES.ktoe.SK.Res.HH.Thermal.SH.Oil.WH.Oil.NoSolar.Oil</t>
  </si>
  <si>
    <t>TES.ktoe.SK.Res.HH.Thermal.SH.Oil.WH.Oil.Solar</t>
  </si>
  <si>
    <t>TES.ktoe.SK.Res.HH.Thermal.SH.Oil.WH.Oil.Solar.Oil</t>
  </si>
  <si>
    <t>TES.ktoe.SK.Res.HH.Thermal.SH.Oil.WH.Oil.Solar.Solar</t>
  </si>
  <si>
    <t>TES.ktoe.SK.Res.HH.Thermal.SH.Oil.WH.Elc.NoSolar.Elec</t>
  </si>
  <si>
    <t>TES.ktoe.SK.Res.HH.Thermal.SH.Oil.WH.Elc.Solar</t>
  </si>
  <si>
    <t>TES.ktoe.SK.Res.HH.Thermal.SH.Oil.WH.Elc.Solar.Elec</t>
  </si>
  <si>
    <t>TES.ktoe.SK.Res.HH.Thermal.SH.Oil.WH.Elc.Solar.Solar</t>
  </si>
  <si>
    <t>TES.ktoe.SK.Res.HH.Thermal.SH.Oil.CO</t>
  </si>
  <si>
    <t>TES.ktoe.SK.Res.HH.Thermal.SH.Oil.CO.LPG.LPG</t>
  </si>
  <si>
    <t>TES.ktoe.SK.Res.HH.Thermal.SH.Oil.CO.Elc.Elec</t>
  </si>
  <si>
    <t>TES.ktoe.SK.Res.HH.Thermal.SH.Gas</t>
  </si>
  <si>
    <t>TES.ktoe.SK.Res.HH.Thermal.SH.Gas.SH</t>
  </si>
  <si>
    <t>TES.ktoe.SK.Res.HH.Thermal.SH.Gas.SH.Gas</t>
  </si>
  <si>
    <t>TES.ktoe.SK.Res.HH.Thermal.SH.Gas.SH.Elec</t>
  </si>
  <si>
    <t>TES.ktoe.SK.Res.HH.Thermal.SH.Gas.SC</t>
  </si>
  <si>
    <t>TES.ktoe.SK.Res.HH.Thermal.SH.Gas.SC.AC.Elec</t>
  </si>
  <si>
    <t>TES.ktoe.SK.Res.HH.Thermal.SH.Gas.WH</t>
  </si>
  <si>
    <t>TES.ktoe.SK.Res.HH.Thermal.SH.Gas.WH.Gas.NoSolar.Gas</t>
  </si>
  <si>
    <t>TES.ktoe.SK.Res.HH.Thermal.SH.Gas.WH.Gas.Solar</t>
  </si>
  <si>
    <t>TES.ktoe.SK.Res.HH.Thermal.SH.Gas.WH.Gas.Solar.Gas</t>
  </si>
  <si>
    <t>TES.ktoe.SK.Res.HH.Thermal.SH.Gas.WH.Gas.Solar.Solar</t>
  </si>
  <si>
    <t>TES.ktoe.SK.Res.HH.Thermal.SH.Gas.WH.Elc.NoSolar.Elec</t>
  </si>
  <si>
    <t>TES.ktoe.SK.Res.HH.Thermal.SH.Gas.WH.Elc.Solar</t>
  </si>
  <si>
    <t>TES.ktoe.SK.Res.HH.Thermal.SH.Gas.WH.Elc.Solar.Elec</t>
  </si>
  <si>
    <t>TES.ktoe.SK.Res.HH.Thermal.SH.Gas.WH.Elc.Solar.Solar</t>
  </si>
  <si>
    <t>TES.ktoe.SK.Res.HH.Thermal.SH.Gas.CO</t>
  </si>
  <si>
    <t>TES.ktoe.SK.Res.HH.Thermal.SH.Gas.CO.Gas.Gas</t>
  </si>
  <si>
    <t>TES.ktoe.SK.Res.HH.Thermal.SH.Gas.CO.Elc.Elec</t>
  </si>
  <si>
    <t>TES.ktoe.SK.Res.HH.Thermal.SH.Biomass</t>
  </si>
  <si>
    <t>TES.ktoe.SK.Res.HH.Thermal.SH.Biomass.SH</t>
  </si>
  <si>
    <t>TES.ktoe.SK.Res.HH.Thermal.SH.Biomass.SH.Biomass</t>
  </si>
  <si>
    <t>TES.ktoe.SK.Res.HH.Thermal.SH.Biomass.SH.Elec</t>
  </si>
  <si>
    <t>TES.ktoe.SK.Res.HH.Thermal.SH.Biomass.SC</t>
  </si>
  <si>
    <t>TES.ktoe.SK.Res.HH.Thermal.SH.Biomass.SC.AC.Elec</t>
  </si>
  <si>
    <t>TES.ktoe.SK.Res.HH.Thermal.SH.Biomass.WH</t>
  </si>
  <si>
    <t>TES.ktoe.SK.Res.HH.Thermal.SH.Biomass.WH.Biomass.NoSolar.Biomass</t>
  </si>
  <si>
    <t>TES.ktoe.SK.Res.HH.Thermal.SH.Biomass.WH.Biomass.Solar</t>
  </si>
  <si>
    <t>TES.ktoe.SK.Res.HH.Thermal.SH.Biomass.WH.Biomass.Solar.Biomass</t>
  </si>
  <si>
    <t>TES.ktoe.SK.Res.HH.Thermal.SH.Biomass.WH.Biomass.Solar.Solar</t>
  </si>
  <si>
    <t>TES.ktoe.SK.Res.HH.Thermal.SH.Biomass.WH.LPG.NoSolar.LPG</t>
  </si>
  <si>
    <t>TES.ktoe.SK.Res.HH.Thermal.SH.Biomass.WH.LPG.Solar</t>
  </si>
  <si>
    <t>TES.ktoe.SK.Res.HH.Thermal.SH.Biomass.WH.LPG.Solar.LPG</t>
  </si>
  <si>
    <t>TES.ktoe.SK.Res.HH.Thermal.SH.Biomass.WH.LPG.Solar.Solar</t>
  </si>
  <si>
    <t>TES.ktoe.SK.Res.HH.Thermal.SH.Biomass.WH.Elc.NoSolar.Elec</t>
  </si>
  <si>
    <t>TES.ktoe.SK.Res.HH.Thermal.SH.Biomass.WH.Elc.Solar</t>
  </si>
  <si>
    <t>TES.ktoe.SK.Res.HH.Thermal.SH.Biomass.WH.Elc.Solar.Elec</t>
  </si>
  <si>
    <t>TES.ktoe.SK.Res.HH.Thermal.SH.Biomass.WH.Elc.Solar.Solar</t>
  </si>
  <si>
    <t>TES.ktoe.SK.Res.HH.Thermal.SH.Biomass.CO</t>
  </si>
  <si>
    <t>TES.ktoe.SK.Res.HH.Thermal.SH.Biomass.CO.Biomass.Biomass</t>
  </si>
  <si>
    <t>TES.ktoe.SK.Res.HH.Thermal.SH.Biomass.CO.LPG.LPG</t>
  </si>
  <si>
    <t>TES.ktoe.SK.Res.HH.Thermal.SH.Biomass.CO.Elc.Elec</t>
  </si>
  <si>
    <t>TES.ktoe.SK.Res.HH.Thermal.SH.Geo</t>
  </si>
  <si>
    <t>TES.ktoe.SK.Res.HH.Thermal.SH.Geo.SH</t>
  </si>
  <si>
    <t>TES.ktoe.SK.Res.HH.Thermal.SH.Geo.SH.Geo</t>
  </si>
  <si>
    <t>TES.ktoe.SK.Res.HH.Thermal.SH.Geo.SH.Elec</t>
  </si>
  <si>
    <t>TES.ktoe.SK.Res.HH.Thermal.SH.Geo.SC</t>
  </si>
  <si>
    <t>TES.ktoe.SK.Res.HH.Thermal.SH.Geo.SC.AC.Elec</t>
  </si>
  <si>
    <t>TES.ktoe.SK.Res.HH.Thermal.SH.Geo.WH</t>
  </si>
  <si>
    <t>TES.ktoe.SK.Res.HH.Thermal.SH.Geo.WH.Geo.NoSolar.Geo</t>
  </si>
  <si>
    <t>TES.ktoe.SK.Res.HH.Thermal.SH.Geo.WH.Geo.Solar</t>
  </si>
  <si>
    <t>TES.ktoe.SK.Res.HH.Thermal.SH.Geo.WH.Geo.Solar.Geo</t>
  </si>
  <si>
    <t>TES.ktoe.SK.Res.HH.Thermal.SH.Geo.WH.Geo.Solar.Solar</t>
  </si>
  <si>
    <t>TES.ktoe.SK.Res.HH.Thermal.SH.Geo.WH.Elc.NoSolar.Elec</t>
  </si>
  <si>
    <t>TES.ktoe.SK.Res.HH.Thermal.SH.Geo.WH.Elc.Solar</t>
  </si>
  <si>
    <t>TES.ktoe.SK.Res.HH.Thermal.SH.Geo.WH.Elc.Solar.Elec</t>
  </si>
  <si>
    <t>TES.ktoe.SK.Res.HH.Thermal.SH.Geo.WH.Elc.Solar.Solar</t>
  </si>
  <si>
    <t>TES.ktoe.SK.Res.HH.Thermal.SH.Geo.CO</t>
  </si>
  <si>
    <t>TES.ktoe.SK.Res.HH.Thermal.SH.Geo.CO.LPG.LPG</t>
  </si>
  <si>
    <t>TES.ktoe.SK.Res.HH.Thermal.SH.Geo.CO.Elc.Elec</t>
  </si>
  <si>
    <t>TES.ktoe.SK.Res.HH.Thermal.SH.DistrHeat</t>
  </si>
  <si>
    <t>TES.ktoe.SK.Res.HH.Thermal.SH.DistrHeat.SH</t>
  </si>
  <si>
    <t>TES.ktoe.SK.Res.HH.Thermal.SH.DistrHeat.SH.Steam_Distr</t>
  </si>
  <si>
    <t>TES.ktoe.SK.Res.HH.Thermal.SH.DistrHeat.SH.Elec</t>
  </si>
  <si>
    <t>TES.ktoe.SK.Res.HH.Thermal.SH.DistrHeat.SC</t>
  </si>
  <si>
    <t>TES.ktoe.SK.Res.HH.Thermal.SH.DistrHeat.SC.AC.Elec</t>
  </si>
  <si>
    <t>TES.ktoe.SK.Res.HH.Thermal.SH.DistrHeat.WH</t>
  </si>
  <si>
    <t>TES.ktoe.SK.Res.HH.Thermal.SH.DistrHeat.WH.DistrHeat.NoSolar.Steam_Distr</t>
  </si>
  <si>
    <t>TES.ktoe.SK.Res.HH.Thermal.SH.DistrHeat.WH.DistrHeat.Solar</t>
  </si>
  <si>
    <t>TES.ktoe.SK.Res.HH.Thermal.SH.DistrHeat.WH.DistrHeat.Solar.Steam_Distr</t>
  </si>
  <si>
    <t>TES.ktoe.SK.Res.HH.Thermal.SH.DistrHeat.WH.DistrHeat.Solar.Solar</t>
  </si>
  <si>
    <t>TES.ktoe.SK.Res.HH.Thermal.SH.DistrHeat.WH.Elc.NoSolar.Elec</t>
  </si>
  <si>
    <t>TES.ktoe.SK.Res.HH.Thermal.SH.DistrHeat.WH.Elc.Solar</t>
  </si>
  <si>
    <t>TES.ktoe.SK.Res.HH.Thermal.SH.DistrHeat.WH.Elc.Solar.Elec</t>
  </si>
  <si>
    <t>TES.ktoe.SK.Res.HH.Thermal.SH.DistrHeat.WH.Elc.Solar.Solar</t>
  </si>
  <si>
    <t>TES.ktoe.SK.Res.HH.Thermal.SH.DistrHeat.CO</t>
  </si>
  <si>
    <t>TES.ktoe.SK.Res.HH.Thermal.SH.DistrHeat.CO.LPG.LPG</t>
  </si>
  <si>
    <t>TES.ktoe.SK.Res.HH.Thermal.SH.DistrHeat.CO.Elc.Elec</t>
  </si>
  <si>
    <t>TES.ktoe.SK.Res.HH.Thermal.SH.AdvElc</t>
  </si>
  <si>
    <t>TES.ktoe.SK.Res.HH.Thermal.SH.AdvElc.SH</t>
  </si>
  <si>
    <t>TES.ktoe.SK.Res.HH.Thermal.SH.AdvElc.SH.Elec</t>
  </si>
  <si>
    <t>TES.ktoe.SK.Res.HH.Thermal.SH.AdvElc.SC</t>
  </si>
  <si>
    <t>TES.ktoe.SK.Res.HH.Thermal.SH.AdvElc.SC.AC.Elec</t>
  </si>
  <si>
    <t>TES.ktoe.SK.Res.HH.Thermal.SH.AdvElc.WH</t>
  </si>
  <si>
    <t>TES.ktoe.SK.Res.HH.Thermal.SH.AdvElc.WH.LPG.NoSolar.LPG</t>
  </si>
  <si>
    <t>TES.ktoe.SK.Res.HH.Thermal.SH.AdvElc.WH.LPG.Solar</t>
  </si>
  <si>
    <t>TES.ktoe.SK.Res.HH.Thermal.SH.AdvElc.WH.LPG.Solar.LPG</t>
  </si>
  <si>
    <t>TES.ktoe.SK.Res.HH.Thermal.SH.AdvElc.WH.LPG.Solar.Solar</t>
  </si>
  <si>
    <t>TES.ktoe.SK.Res.HH.Thermal.SH.AdvElc.WH.Elc.NoSolar.Elec</t>
  </si>
  <si>
    <t>TES.ktoe.SK.Res.HH.Thermal.SH.AdvElc.WH.Elc.Solar</t>
  </si>
  <si>
    <t>TES.ktoe.SK.Res.HH.Thermal.SH.AdvElc.WH.Elc.Solar.Elec</t>
  </si>
  <si>
    <t>TES.ktoe.SK.Res.HH.Thermal.SH.AdvElc.WH.Elc.Solar.Solar</t>
  </si>
  <si>
    <t>TES.ktoe.SK.Res.HH.Thermal.SH.AdvElc.CO</t>
  </si>
  <si>
    <t>TES.ktoe.SK.Res.HH.Thermal.SH.AdvElc.CO.LPG.LPG</t>
  </si>
  <si>
    <t>TES.ktoe.SK.Res.HH.Thermal.SH.AdvElc.CO.Elc.Elec</t>
  </si>
  <si>
    <t>TES.ktoe.SK.Res.HH.Thermal.SH.ConvElc</t>
  </si>
  <si>
    <t>TES.ktoe.SK.Res.HH.Thermal.SH.ConvElc.SH</t>
  </si>
  <si>
    <t>TES.ktoe.SK.Res.HH.Thermal.SH.ConvElc.SH.Elec</t>
  </si>
  <si>
    <t>TES.ktoe.SK.Res.HH.Thermal.SH.ConvElc.SC</t>
  </si>
  <si>
    <t>TES.ktoe.SK.Res.HH.Thermal.SH.ConvElc.SC.AC.Elec</t>
  </si>
  <si>
    <t>TES.ktoe.SK.Res.HH.Thermal.SH.ConvElc.WH</t>
  </si>
  <si>
    <t>TES.ktoe.SK.Res.HH.Thermal.SH.ConvElc.WH.LPG.NoSolar.LPG</t>
  </si>
  <si>
    <t>TES.ktoe.SK.Res.HH.Thermal.SH.ConvElc.WH.LPG.Solar</t>
  </si>
  <si>
    <t>TES.ktoe.SK.Res.HH.Thermal.SH.ConvElc.WH.LPG.Solar.LPG</t>
  </si>
  <si>
    <t>TES.ktoe.SK.Res.HH.Thermal.SH.ConvElc.WH.LPG.Solar.Solar</t>
  </si>
  <si>
    <t>TES.ktoe.SK.Res.HH.Thermal.SH.ConvElc.WH.Elc.NoSolar.Elec</t>
  </si>
  <si>
    <t>TES.ktoe.SK.Res.HH.Thermal.SH.ConvElc.WH.Elc.Solar</t>
  </si>
  <si>
    <t>TES.ktoe.SK.Res.HH.Thermal.SH.ConvElc.WH.Elc.Solar.Elec</t>
  </si>
  <si>
    <t>TES.ktoe.SK.Res.HH.Thermal.SH.ConvElc.WH.Elc.Solar.Solar</t>
  </si>
  <si>
    <t>TES.ktoe.SK.Res.HH.Thermal.SH.ConvElc.CO</t>
  </si>
  <si>
    <t>TES.ktoe.SK.Res.HH.Thermal.SH.ConvElc.CO.LPG.LPG</t>
  </si>
  <si>
    <t>TES.ktoe.SK.Res.HH.Thermal.SH.ConvElc.CO.Elc.Elec</t>
  </si>
  <si>
    <t>SK - System efficiency indicator (detailed structure)</t>
  </si>
  <si>
    <t>Eff.ratio.SK.Res.HH.Thermal.SH.Solids</t>
  </si>
  <si>
    <t>Eff.ratio.SK.Res.HH.Thermal.SH.Solids.SH</t>
  </si>
  <si>
    <t>Eff.ratio.SK.Res.HH.Thermal.SH.Solids.SH.Solids</t>
  </si>
  <si>
    <t>Eff.ratio.SK.Res.HH.Thermal.SH.Solids.SH.Elec</t>
  </si>
  <si>
    <t>Eff.ratio.SK.Res.HH.Thermal.SH.Solids.SC</t>
  </si>
  <si>
    <t>Eff.ratio.SK.Res.HH.Thermal.SH.Solids.SC.AC.Elec</t>
  </si>
  <si>
    <t>Eff.ratio.SK.Res.HH.Thermal.SH.Solids.WH</t>
  </si>
  <si>
    <t>Eff.ratio.SK.Res.HH.Thermal.SH.Solids.WH.Solids.NoSolar.Solids</t>
  </si>
  <si>
    <t>Eff.ratio.SK.Res.HH.Thermal.SH.Solids.WH.LPG.NoSolar.LPG</t>
  </si>
  <si>
    <t>Eff.ratio.SK.Res.HH.Thermal.SH.Solids.WH.LPG.Solar</t>
  </si>
  <si>
    <t>Eff.ratio.SK.Res.HH.Thermal.SH.Solids.WH.LPG.Solar.LPG</t>
  </si>
  <si>
    <t>Eff.ratio.SK.Res.HH.Thermal.SH.Solids.WH.LPG.Solar.Solar</t>
  </si>
  <si>
    <t>Eff.ratio.SK.Res.HH.Thermal.SH.Solids.WH.Elc.NoSolar.Elec</t>
  </si>
  <si>
    <t>Eff.ratio.SK.Res.HH.Thermal.SH.Solids.WH.Elc.Solar</t>
  </si>
  <si>
    <t>Eff.ratio.SK.Res.HH.Thermal.SH.Solids.WH.Elc.Solar.Elec</t>
  </si>
  <si>
    <t>Eff.ratio.SK.Res.HH.Thermal.SH.Solids.WH.Elc.Solar.Solar</t>
  </si>
  <si>
    <t>Eff.ratio.SK.Res.HH.Thermal.SH.Solids.CO</t>
  </si>
  <si>
    <t>Eff.ratio.SK.Res.HH.Thermal.SH.Solids.CO.Solids.Solids</t>
  </si>
  <si>
    <t>Eff.ratio.SK.Res.HH.Thermal.SH.Solids.CO.LPG.LPG</t>
  </si>
  <si>
    <t>Eff.ratio.SK.Res.HH.Thermal.SH.Solids.CO.Elc.Elec</t>
  </si>
  <si>
    <t>Eff.ratio.SK.Res.HH.Thermal.SH.LPG</t>
  </si>
  <si>
    <t>Eff.ratio.SK.Res.HH.Thermal.SH.LPG.SH</t>
  </si>
  <si>
    <t>Eff.ratio.SK.Res.HH.Thermal.SH.LPG.SH.LPG</t>
  </si>
  <si>
    <t>Eff.ratio.SK.Res.HH.Thermal.SH.LPG.SH.Elec</t>
  </si>
  <si>
    <t>Eff.ratio.SK.Res.HH.Thermal.SH.LPG.SC</t>
  </si>
  <si>
    <t>Eff.ratio.SK.Res.HH.Thermal.SH.LPG.SC.AC.Elec</t>
  </si>
  <si>
    <t>Eff.ratio.SK.Res.HH.Thermal.SH.LPG.WH</t>
  </si>
  <si>
    <t>Eff.ratio.SK.Res.HH.Thermal.SH.LPG.WH.LPG.NoSolar.LPG</t>
  </si>
  <si>
    <t>Eff.ratio.SK.Res.HH.Thermal.SH.LPG.WH.LPG.Solar</t>
  </si>
  <si>
    <t>Eff.ratio.SK.Res.HH.Thermal.SH.LPG.WH.LPG.Solar.LPG</t>
  </si>
  <si>
    <t>Eff.ratio.SK.Res.HH.Thermal.SH.LPG.WH.LPG.Solar.Solar</t>
  </si>
  <si>
    <t>Eff.ratio.SK.Res.HH.Thermal.SH.LPG.WH.Elc.NoSolar.Elec</t>
  </si>
  <si>
    <t>Eff.ratio.SK.Res.HH.Thermal.SH.LPG.WH.Elc.Solar</t>
  </si>
  <si>
    <t>Eff.ratio.SK.Res.HH.Thermal.SH.LPG.WH.Elc.Solar.Elec</t>
  </si>
  <si>
    <t>Eff.ratio.SK.Res.HH.Thermal.SH.LPG.WH.Elc.Solar.Solar</t>
  </si>
  <si>
    <t>Eff.ratio.SK.Res.HH.Thermal.SH.LPG.CO</t>
  </si>
  <si>
    <t>Eff.ratio.SK.Res.HH.Thermal.SH.LPG.CO.LPG.LPG</t>
  </si>
  <si>
    <t>Eff.ratio.SK.Res.HH.Thermal.SH.LPG.CO.Elc.Elec</t>
  </si>
  <si>
    <t>Eff.ratio.SK.Res.HH.Thermal.SH.Oil</t>
  </si>
  <si>
    <t>Eff.ratio.SK.Res.HH.Thermal.SH.Oil.SH</t>
  </si>
  <si>
    <t>Eff.ratio.SK.Res.HH.Thermal.SH.Oil.SH.Oil</t>
  </si>
  <si>
    <t>Eff.ratio.SK.Res.HH.Thermal.SH.Oil.SH.Elec</t>
  </si>
  <si>
    <t>Eff.ratio.SK.Res.HH.Thermal.SH.Oil.SC</t>
  </si>
  <si>
    <t>Eff.ratio.SK.Res.HH.Thermal.SH.Oil.SC.AC.Elec</t>
  </si>
  <si>
    <t>Eff.ratio.SK.Res.HH.Thermal.SH.Oil.WH</t>
  </si>
  <si>
    <t>Eff.ratio.SK.Res.HH.Thermal.SH.Oil.WH.Oil.NoSolar.Oil</t>
  </si>
  <si>
    <t>Eff.ratio.SK.Res.HH.Thermal.SH.Oil.WH.Oil.Solar</t>
  </si>
  <si>
    <t>Eff.ratio.SK.Res.HH.Thermal.SH.Oil.WH.Oil.Solar.Oil</t>
  </si>
  <si>
    <t>Eff.ratio.SK.Res.HH.Thermal.SH.Oil.WH.Oil.Solar.Solar</t>
  </si>
  <si>
    <t>Eff.ratio.SK.Res.HH.Thermal.SH.Oil.WH.Elc.NoSolar.Elec</t>
  </si>
  <si>
    <t>Eff.ratio.SK.Res.HH.Thermal.SH.Oil.WH.Elc.Solar</t>
  </si>
  <si>
    <t>Eff.ratio.SK.Res.HH.Thermal.SH.Oil.WH.Elc.Solar.Elec</t>
  </si>
  <si>
    <t>Eff.ratio.SK.Res.HH.Thermal.SH.Oil.WH.Elc.Solar.Solar</t>
  </si>
  <si>
    <t>Eff.ratio.SK.Res.HH.Thermal.SH.Oil.CO</t>
  </si>
  <si>
    <t>Eff.ratio.SK.Res.HH.Thermal.SH.Oil.CO.LPG.LPG</t>
  </si>
  <si>
    <t>Eff.ratio.SK.Res.HH.Thermal.SH.Oil.CO.Elc.Elec</t>
  </si>
  <si>
    <t>Eff.ratio.SK.Res.HH.Thermal.SH.Gas</t>
  </si>
  <si>
    <t>Eff.ratio.SK.Res.HH.Thermal.SH.Gas.SH</t>
  </si>
  <si>
    <t>Eff.ratio.SK.Res.HH.Thermal.SH.Gas.SH.Gas</t>
  </si>
  <si>
    <t>Eff.ratio.SK.Res.HH.Thermal.SH.Gas.SH.Elec</t>
  </si>
  <si>
    <t>Eff.ratio.SK.Res.HH.Thermal.SH.Gas.SC</t>
  </si>
  <si>
    <t>Eff.ratio.SK.Res.HH.Thermal.SH.Gas.SC.AC.Elec</t>
  </si>
  <si>
    <t>Eff.ratio.SK.Res.HH.Thermal.SH.Gas.WH</t>
  </si>
  <si>
    <t>Eff.ratio.SK.Res.HH.Thermal.SH.Gas.WH.Gas.NoSolar.Gas</t>
  </si>
  <si>
    <t>Eff.ratio.SK.Res.HH.Thermal.SH.Gas.WH.Gas.Solar</t>
  </si>
  <si>
    <t>Eff.ratio.SK.Res.HH.Thermal.SH.Gas.WH.Gas.Solar.Gas</t>
  </si>
  <si>
    <t>Eff.ratio.SK.Res.HH.Thermal.SH.Gas.WH.Gas.Solar.Solar</t>
  </si>
  <si>
    <t>Eff.ratio.SK.Res.HH.Thermal.SH.Gas.WH.Elc.NoSolar.Elec</t>
  </si>
  <si>
    <t>Eff.ratio.SK.Res.HH.Thermal.SH.Gas.WH.Elc.Solar</t>
  </si>
  <si>
    <t>Eff.ratio.SK.Res.HH.Thermal.SH.Gas.WH.Elc.Solar.Elec</t>
  </si>
  <si>
    <t>Eff.ratio.SK.Res.HH.Thermal.SH.Gas.WH.Elc.Solar.Solar</t>
  </si>
  <si>
    <t>Eff.ratio.SK.Res.HH.Thermal.SH.Gas.CO</t>
  </si>
  <si>
    <t>Eff.ratio.SK.Res.HH.Thermal.SH.Gas.CO.Gas.Gas</t>
  </si>
  <si>
    <t>Eff.ratio.SK.Res.HH.Thermal.SH.Gas.CO.Elc.Elec</t>
  </si>
  <si>
    <t>Eff.ratio.SK.Res.HH.Thermal.SH.Biomass</t>
  </si>
  <si>
    <t>Eff.ratio.SK.Res.HH.Thermal.SH.Biomass.SH</t>
  </si>
  <si>
    <t>Eff.ratio.SK.Res.HH.Thermal.SH.Biomass.SH.Biomass</t>
  </si>
  <si>
    <t>Eff.ratio.SK.Res.HH.Thermal.SH.Biomass.SH.Elec</t>
  </si>
  <si>
    <t>Eff.ratio.SK.Res.HH.Thermal.SH.Biomass.SC</t>
  </si>
  <si>
    <t>Eff.ratio.SK.Res.HH.Thermal.SH.Biomass.SC.AC.Elec</t>
  </si>
  <si>
    <t>Eff.ratio.SK.Res.HH.Thermal.SH.Biomass.WH</t>
  </si>
  <si>
    <t>Eff.ratio.SK.Res.HH.Thermal.SH.Biomass.WH.Biomass.NoSolar.Biomass</t>
  </si>
  <si>
    <t>Eff.ratio.SK.Res.HH.Thermal.SH.Biomass.WH.Biomass.Solar</t>
  </si>
  <si>
    <t>Eff.ratio.SK.Res.HH.Thermal.SH.Biomass.WH.Biomass.Solar.Biomass</t>
  </si>
  <si>
    <t>Eff.ratio.SK.Res.HH.Thermal.SH.Biomass.WH.Biomass.Solar.Solar</t>
  </si>
  <si>
    <t>Eff.ratio.SK.Res.HH.Thermal.SH.Biomass.WH.LPG.NoSolar.LPG</t>
  </si>
  <si>
    <t>Eff.ratio.SK.Res.HH.Thermal.SH.Biomass.WH.LPG.Solar</t>
  </si>
  <si>
    <t>Eff.ratio.SK.Res.HH.Thermal.SH.Biomass.WH.LPG.Solar.LPG</t>
  </si>
  <si>
    <t>Eff.ratio.SK.Res.HH.Thermal.SH.Biomass.WH.LPG.Solar.Solar</t>
  </si>
  <si>
    <t>Eff.ratio.SK.Res.HH.Thermal.SH.Biomass.WH.Elc.NoSolar.Elec</t>
  </si>
  <si>
    <t>Eff.ratio.SK.Res.HH.Thermal.SH.Biomass.WH.Elc.Solar</t>
  </si>
  <si>
    <t>Eff.ratio.SK.Res.HH.Thermal.SH.Biomass.WH.Elc.Solar.Elec</t>
  </si>
  <si>
    <t>Eff.ratio.SK.Res.HH.Thermal.SH.Biomass.WH.Elc.Solar.Solar</t>
  </si>
  <si>
    <t>Eff.ratio.SK.Res.HH.Thermal.SH.Biomass.CO</t>
  </si>
  <si>
    <t>Eff.ratio.SK.Res.HH.Thermal.SH.Biomass.CO.Biomass.Biomass</t>
  </si>
  <si>
    <t>Eff.ratio.SK.Res.HH.Thermal.SH.Biomass.CO.LPG.LPG</t>
  </si>
  <si>
    <t>Eff.ratio.SK.Res.HH.Thermal.SH.Biomass.CO.Elc.Elec</t>
  </si>
  <si>
    <t>Eff.ratio.SK.Res.HH.Thermal.SH.Geo</t>
  </si>
  <si>
    <t>Eff.ratio.SK.Res.HH.Thermal.SH.Geo.SH</t>
  </si>
  <si>
    <t>Eff.ratio.SK.Res.HH.Thermal.SH.Geo.SH.Geo</t>
  </si>
  <si>
    <t>Eff.ratio.SK.Res.HH.Thermal.SH.Geo.SH.Elec</t>
  </si>
  <si>
    <t>Eff.ratio.SK.Res.HH.Thermal.SH.Geo.SC</t>
  </si>
  <si>
    <t>Eff.ratio.SK.Res.HH.Thermal.SH.Geo.SC.AC.Elec</t>
  </si>
  <si>
    <t>Eff.ratio.SK.Res.HH.Thermal.SH.Geo.WH</t>
  </si>
  <si>
    <t>Eff.ratio.SK.Res.HH.Thermal.SH.Geo.WH.Geo.NoSolar.Geo</t>
  </si>
  <si>
    <t>Eff.ratio.SK.Res.HH.Thermal.SH.Geo.WH.Geo.Solar</t>
  </si>
  <si>
    <t>Eff.ratio.SK.Res.HH.Thermal.SH.Geo.WH.Geo.Solar.Geo</t>
  </si>
  <si>
    <t>Eff.ratio.SK.Res.HH.Thermal.SH.Geo.WH.Geo.Solar.Solar</t>
  </si>
  <si>
    <t>Eff.ratio.SK.Res.HH.Thermal.SH.Geo.WH.Elc.NoSolar.Elec</t>
  </si>
  <si>
    <t>Eff.ratio.SK.Res.HH.Thermal.SH.Geo.WH.Elc.Solar</t>
  </si>
  <si>
    <t>Eff.ratio.SK.Res.HH.Thermal.SH.Geo.WH.Elc.Solar.Elec</t>
  </si>
  <si>
    <t>Eff.ratio.SK.Res.HH.Thermal.SH.Geo.WH.Elc.Solar.Solar</t>
  </si>
  <si>
    <t>Eff.ratio.SK.Res.HH.Thermal.SH.Geo.CO</t>
  </si>
  <si>
    <t>Eff.ratio.SK.Res.HH.Thermal.SH.Geo.CO.LPG.LPG</t>
  </si>
  <si>
    <t>Eff.ratio.SK.Res.HH.Thermal.SH.Geo.CO.Elc.Elec</t>
  </si>
  <si>
    <t>Eff.ratio.SK.Res.HH.Thermal.SH.DistrHeat</t>
  </si>
  <si>
    <t>Eff.ratio.SK.Res.HH.Thermal.SH.DistrHeat.SH</t>
  </si>
  <si>
    <t>Eff.ratio.SK.Res.HH.Thermal.SH.DistrHeat.SH.Steam_Distr</t>
  </si>
  <si>
    <t>Eff.ratio.SK.Res.HH.Thermal.SH.DistrHeat.SH.Elec</t>
  </si>
  <si>
    <t>Eff.ratio.SK.Res.HH.Thermal.SH.DistrHeat.SC</t>
  </si>
  <si>
    <t>Eff.ratio.SK.Res.HH.Thermal.SH.DistrHeat.SC.AC.Elec</t>
  </si>
  <si>
    <t>Eff.ratio.SK.Res.HH.Thermal.SH.DistrHeat.WH</t>
  </si>
  <si>
    <t>Eff.ratio.SK.Res.HH.Thermal.SH.DistrHeat.WH.DistrHeat.NoSolar.Steam_Distr</t>
  </si>
  <si>
    <t>Eff.ratio.SK.Res.HH.Thermal.SH.DistrHeat.WH.DistrHeat.Solar</t>
  </si>
  <si>
    <t>Eff.ratio.SK.Res.HH.Thermal.SH.DistrHeat.WH.DistrHeat.Solar.Steam_Distr</t>
  </si>
  <si>
    <t>Eff.ratio.SK.Res.HH.Thermal.SH.DistrHeat.WH.DistrHeat.Solar.Solar</t>
  </si>
  <si>
    <t>Eff.ratio.SK.Res.HH.Thermal.SH.DistrHeat.WH.Elc.NoSolar.Elec</t>
  </si>
  <si>
    <t>Eff.ratio.SK.Res.HH.Thermal.SH.DistrHeat.WH.Elc.Solar</t>
  </si>
  <si>
    <t>Eff.ratio.SK.Res.HH.Thermal.SH.DistrHeat.WH.Elc.Solar.Elec</t>
  </si>
  <si>
    <t>Eff.ratio.SK.Res.HH.Thermal.SH.DistrHeat.WH.Elc.Solar.Solar</t>
  </si>
  <si>
    <t>Eff.ratio.SK.Res.HH.Thermal.SH.DistrHeat.CO</t>
  </si>
  <si>
    <t>Eff.ratio.SK.Res.HH.Thermal.SH.DistrHeat.CO.LPG.LPG</t>
  </si>
  <si>
    <t>Eff.ratio.SK.Res.HH.Thermal.SH.DistrHeat.CO.Elc.Elec</t>
  </si>
  <si>
    <t>Eff.ratio.SK.Res.HH.Thermal.SH.AdvElc</t>
  </si>
  <si>
    <t>Eff.ratio.SK.Res.HH.Thermal.SH.AdvElc.SH</t>
  </si>
  <si>
    <t>Eff.ratio.SK.Res.HH.Thermal.SH.AdvElc.SH.Elec</t>
  </si>
  <si>
    <t>Eff.ratio.SK.Res.HH.Thermal.SH.AdvElc.SC</t>
  </si>
  <si>
    <t>Eff.ratio.SK.Res.HH.Thermal.SH.AdvElc.SC.AC.Elec</t>
  </si>
  <si>
    <t>Eff.ratio.SK.Res.HH.Thermal.SH.AdvElc.WH</t>
  </si>
  <si>
    <t>Eff.ratio.SK.Res.HH.Thermal.SH.AdvElc.WH.LPG.NoSolar.LPG</t>
  </si>
  <si>
    <t>Eff.ratio.SK.Res.HH.Thermal.SH.AdvElc.WH.LPG.Solar</t>
  </si>
  <si>
    <t>Eff.ratio.SK.Res.HH.Thermal.SH.AdvElc.WH.LPG.Solar.LPG</t>
  </si>
  <si>
    <t>Eff.ratio.SK.Res.HH.Thermal.SH.AdvElc.WH.LPG.Solar.Solar</t>
  </si>
  <si>
    <t>Eff.ratio.SK.Res.HH.Thermal.SH.AdvElc.WH.Elc.NoSolar.Elec</t>
  </si>
  <si>
    <t>Eff.ratio.SK.Res.HH.Thermal.SH.AdvElc.WH.Elc.Solar</t>
  </si>
  <si>
    <t>Eff.ratio.SK.Res.HH.Thermal.SH.AdvElc.WH.Elc.Solar.Elec</t>
  </si>
  <si>
    <t>Eff.ratio.SK.Res.HH.Thermal.SH.AdvElc.WH.Elc.Solar.Solar</t>
  </si>
  <si>
    <t>Eff.ratio.SK.Res.HH.Thermal.SH.AdvElc.CO</t>
  </si>
  <si>
    <t>Eff.ratio.SK.Res.HH.Thermal.SH.AdvElc.CO.LPG.LPG</t>
  </si>
  <si>
    <t>Eff.ratio.SK.Res.HH.Thermal.SH.AdvElc.CO.Elc.Elec</t>
  </si>
  <si>
    <t>Eff.ratio.SK.Res.HH.Thermal.SH.ConvElc</t>
  </si>
  <si>
    <t>Eff.ratio.SK.Res.HH.Thermal.SH.ConvElc.SH</t>
  </si>
  <si>
    <t>Eff.ratio.SK.Res.HH.Thermal.SH.ConvElc.SH.Elec</t>
  </si>
  <si>
    <t>Eff.ratio.SK.Res.HH.Thermal.SH.ConvElc.SC</t>
  </si>
  <si>
    <t>Eff.ratio.SK.Res.HH.Thermal.SH.ConvElc.SC.AC.Elec</t>
  </si>
  <si>
    <t>Eff.ratio.SK.Res.HH.Thermal.SH.ConvElc.WH</t>
  </si>
  <si>
    <t>Eff.ratio.SK.Res.HH.Thermal.SH.ConvElc.WH.LPG.NoSolar.LPG</t>
  </si>
  <si>
    <t>Eff.ratio.SK.Res.HH.Thermal.SH.ConvElc.WH.LPG.Solar</t>
  </si>
  <si>
    <t>Eff.ratio.SK.Res.HH.Thermal.SH.ConvElc.WH.LPG.Solar.LPG</t>
  </si>
  <si>
    <t>Eff.ratio.SK.Res.HH.Thermal.SH.ConvElc.WH.LPG.Solar.Solar</t>
  </si>
  <si>
    <t>Eff.ratio.SK.Res.HH.Thermal.SH.ConvElc.WH.Elc.NoSolar.Elec</t>
  </si>
  <si>
    <t>Eff.ratio.SK.Res.HH.Thermal.SH.ConvElc.WH.Elc.Solar</t>
  </si>
  <si>
    <t>Eff.ratio.SK.Res.HH.Thermal.SH.ConvElc.WH.Elc.Solar.Elec</t>
  </si>
  <si>
    <t>Eff.ratio.SK.Res.HH.Thermal.SH.ConvElc.WH.Elc.Solar.Solar</t>
  </si>
  <si>
    <t>Eff.ratio.SK.Res.HH.Thermal.SH.ConvElc.CO</t>
  </si>
  <si>
    <t>Eff.ratio.SK.Res.HH.Thermal.SH.ConvElc.CO.LPG.LPG</t>
  </si>
  <si>
    <t>Eff.ratio.SK.Res.HH.Thermal.SH.ConvElc.CO.Elc.Elec</t>
  </si>
  <si>
    <t>SK - CO2 emissions (detailed structure)</t>
  </si>
  <si>
    <t>EMI.ktCO2.SK.Res.HH.Thermal.SH.Solids</t>
  </si>
  <si>
    <t>EMI.ktCO2.SK.Res.HH.Thermal.SH.Solids.SH</t>
  </si>
  <si>
    <t>EMI.ktCO2.SK.Res.HH.Thermal.SH.Solids.SH.Solids</t>
  </si>
  <si>
    <t>EMI.ktCO2.SK.Res.HH.Thermal.SH.Solids.SH.Elec</t>
  </si>
  <si>
    <t>EMI.ktCO2.SK.Res.HH.Thermal.SH.Solids.SC</t>
  </si>
  <si>
    <t>EMI.ktCO2.SK.Res.HH.Thermal.SH.Solids.SC.AC.Elec</t>
  </si>
  <si>
    <t>EMI.ktCO2.SK.Res.HH.Thermal.SH.Solids.WH</t>
  </si>
  <si>
    <t>EMI.ktCO2.SK.Res.HH.Thermal.SH.Solids.WH.Solids.NoSolar.Solids</t>
  </si>
  <si>
    <t>EMI.ktCO2.SK.Res.HH.Thermal.SH.Solids.WH.LPG.NoSolar.LPG</t>
  </si>
  <si>
    <t>EMI.ktCO2.SK.Res.HH.Thermal.SH.Solids.WH.LPG.Solar</t>
  </si>
  <si>
    <t>EMI.ktCO2.SK.Res.HH.Thermal.SH.Solids.WH.LPG.Solar.LPG</t>
  </si>
  <si>
    <t>EMI.ktCO2.SK.Res.HH.Thermal.SH.Solids.WH.LPG.Solar.Solar</t>
  </si>
  <si>
    <t>EMI.ktCO2.SK.Res.HH.Thermal.SH.Solids.WH.Elc.NoSolar.Elec</t>
  </si>
  <si>
    <t>EMI.ktCO2.SK.Res.HH.Thermal.SH.Solids.WH.Elc.Solar</t>
  </si>
  <si>
    <t>EMI.ktCO2.SK.Res.HH.Thermal.SH.Solids.WH.Elc.Solar.Elec</t>
  </si>
  <si>
    <t>EMI.ktCO2.SK.Res.HH.Thermal.SH.Solids.WH.Elc.Solar.Solar</t>
  </si>
  <si>
    <t>EMI.ktCO2.SK.Res.HH.Thermal.SH.Solids.CO</t>
  </si>
  <si>
    <t>EMI.ktCO2.SK.Res.HH.Thermal.SH.Solids.CO.Solids.Solids</t>
  </si>
  <si>
    <t>EMI.ktCO2.SK.Res.HH.Thermal.SH.Solids.CO.LPG.LPG</t>
  </si>
  <si>
    <t>EMI.ktCO2.SK.Res.HH.Thermal.SH.Solids.CO.Elc.Elec</t>
  </si>
  <si>
    <t>EMI.ktCO2.SK.Res.HH.Thermal.SH.LPG</t>
  </si>
  <si>
    <t>EMI.ktCO2.SK.Res.HH.Thermal.SH.LPG.SH</t>
  </si>
  <si>
    <t>EMI.ktCO2.SK.Res.HH.Thermal.SH.LPG.SH.LPG</t>
  </si>
  <si>
    <t>EMI.ktCO2.SK.Res.HH.Thermal.SH.LPG.SH.Elec</t>
  </si>
  <si>
    <t>EMI.ktCO2.SK.Res.HH.Thermal.SH.LPG.SC</t>
  </si>
  <si>
    <t>EMI.ktCO2.SK.Res.HH.Thermal.SH.LPG.SC.AC.Elec</t>
  </si>
  <si>
    <t>EMI.ktCO2.SK.Res.HH.Thermal.SH.LPG.WH</t>
  </si>
  <si>
    <t>EMI.ktCO2.SK.Res.HH.Thermal.SH.LPG.WH.LPG.NoSolar.LPG</t>
  </si>
  <si>
    <t>EMI.ktCO2.SK.Res.HH.Thermal.SH.LPG.WH.LPG.Solar</t>
  </si>
  <si>
    <t>EMI.ktCO2.SK.Res.HH.Thermal.SH.LPG.WH.LPG.Solar.LPG</t>
  </si>
  <si>
    <t>EMI.ktCO2.SK.Res.HH.Thermal.SH.LPG.WH.LPG.Solar.Solar</t>
  </si>
  <si>
    <t>EMI.ktCO2.SK.Res.HH.Thermal.SH.LPG.WH.Elc.NoSolar.Elec</t>
  </si>
  <si>
    <t>EMI.ktCO2.SK.Res.HH.Thermal.SH.LPG.WH.Elc.Solar</t>
  </si>
  <si>
    <t>EMI.ktCO2.SK.Res.HH.Thermal.SH.LPG.WH.Elc.Solar.Elec</t>
  </si>
  <si>
    <t>EMI.ktCO2.SK.Res.HH.Thermal.SH.LPG.WH.Elc.Solar.Solar</t>
  </si>
  <si>
    <t>EMI.ktCO2.SK.Res.HH.Thermal.SH.LPG.CO</t>
  </si>
  <si>
    <t>EMI.ktCO2.SK.Res.HH.Thermal.SH.LPG.CO.LPG.LPG</t>
  </si>
  <si>
    <t>EMI.ktCO2.SK.Res.HH.Thermal.SH.LPG.CO.Elc.Elec</t>
  </si>
  <si>
    <t>EMI.ktCO2.SK.Res.HH.Thermal.SH.Oil</t>
  </si>
  <si>
    <t>EMI.ktCO2.SK.Res.HH.Thermal.SH.Oil.SH</t>
  </si>
  <si>
    <t>EMI.ktCO2.SK.Res.HH.Thermal.SH.Oil.SH.Oil</t>
  </si>
  <si>
    <t>EMI.ktCO2.SK.Res.HH.Thermal.SH.Oil.SH.Elec</t>
  </si>
  <si>
    <t>EMI.ktCO2.SK.Res.HH.Thermal.SH.Oil.SC</t>
  </si>
  <si>
    <t>EMI.ktCO2.SK.Res.HH.Thermal.SH.Oil.SC.AC.Elec</t>
  </si>
  <si>
    <t>EMI.ktCO2.SK.Res.HH.Thermal.SH.Oil.WH</t>
  </si>
  <si>
    <t>EMI.ktCO2.SK.Res.HH.Thermal.SH.Oil.WH.Oil.NoSolar.Oil</t>
  </si>
  <si>
    <t>EMI.ktCO2.SK.Res.HH.Thermal.SH.Oil.WH.Oil.Solar</t>
  </si>
  <si>
    <t>EMI.ktCO2.SK.Res.HH.Thermal.SH.Oil.WH.Oil.Solar.Oil</t>
  </si>
  <si>
    <t>EMI.ktCO2.SK.Res.HH.Thermal.SH.Oil.WH.Oil.Solar.Solar</t>
  </si>
  <si>
    <t>EMI.ktCO2.SK.Res.HH.Thermal.SH.Oil.WH.Elc.NoSolar.Elec</t>
  </si>
  <si>
    <t>EMI.ktCO2.SK.Res.HH.Thermal.SH.Oil.WH.Elc.Solar</t>
  </si>
  <si>
    <t>EMI.ktCO2.SK.Res.HH.Thermal.SH.Oil.WH.Elc.Solar.Elec</t>
  </si>
  <si>
    <t>EMI.ktCO2.SK.Res.HH.Thermal.SH.Oil.WH.Elc.Solar.Solar</t>
  </si>
  <si>
    <t>EMI.ktCO2.SK.Res.HH.Thermal.SH.Oil.CO</t>
  </si>
  <si>
    <t>EMI.ktCO2.SK.Res.HH.Thermal.SH.Oil.CO.LPG.LPG</t>
  </si>
  <si>
    <t>EMI.ktCO2.SK.Res.HH.Thermal.SH.Oil.CO.Elc.Elec</t>
  </si>
  <si>
    <t>EMI.ktCO2.SK.Res.HH.Thermal.SH.Gas</t>
  </si>
  <si>
    <t>EMI.ktCO2.SK.Res.HH.Thermal.SH.Gas.SH</t>
  </si>
  <si>
    <t>EMI.ktCO2.SK.Res.HH.Thermal.SH.Gas.SH.Gas</t>
  </si>
  <si>
    <t>EMI.ktCO2.SK.Res.HH.Thermal.SH.Gas.SH.Elec</t>
  </si>
  <si>
    <t>EMI.ktCO2.SK.Res.HH.Thermal.SH.Gas.SC</t>
  </si>
  <si>
    <t>EMI.ktCO2.SK.Res.HH.Thermal.SH.Gas.SC.AC.Elec</t>
  </si>
  <si>
    <t>EMI.ktCO2.SK.Res.HH.Thermal.SH.Gas.WH</t>
  </si>
  <si>
    <t>EMI.ktCO2.SK.Res.HH.Thermal.SH.Gas.WH.Gas.NoSolar.Gas</t>
  </si>
  <si>
    <t>EMI.ktCO2.SK.Res.HH.Thermal.SH.Gas.WH.Gas.Solar</t>
  </si>
  <si>
    <t>EMI.ktCO2.SK.Res.HH.Thermal.SH.Gas.WH.Gas.Solar.Gas</t>
  </si>
  <si>
    <t>EMI.ktCO2.SK.Res.HH.Thermal.SH.Gas.WH.Gas.Solar.Solar</t>
  </si>
  <si>
    <t>EMI.ktCO2.SK.Res.HH.Thermal.SH.Gas.WH.Elc.NoSolar.Elec</t>
  </si>
  <si>
    <t>EMI.ktCO2.SK.Res.HH.Thermal.SH.Gas.WH.Elc.Solar</t>
  </si>
  <si>
    <t>EMI.ktCO2.SK.Res.HH.Thermal.SH.Gas.WH.Elc.Solar.Elec</t>
  </si>
  <si>
    <t>EMI.ktCO2.SK.Res.HH.Thermal.SH.Gas.WH.Elc.Solar.Solar</t>
  </si>
  <si>
    <t>EMI.ktCO2.SK.Res.HH.Thermal.SH.Gas.CO</t>
  </si>
  <si>
    <t>EMI.ktCO2.SK.Res.HH.Thermal.SH.Gas.CO.Gas.Gas</t>
  </si>
  <si>
    <t>EMI.ktCO2.SK.Res.HH.Thermal.SH.Gas.CO.Elc.Elec</t>
  </si>
  <si>
    <t>EMI.ktCO2.SK.Res.HH.Thermal.SH.Biomass</t>
  </si>
  <si>
    <t>EMI.ktCO2.SK.Res.HH.Thermal.SH.Biomass.SH</t>
  </si>
  <si>
    <t>EMI.ktCO2.SK.Res.HH.Thermal.SH.Biomass.SH.Biomass</t>
  </si>
  <si>
    <t>EMI.ktCO2.SK.Res.HH.Thermal.SH.Biomass.SH.Elec</t>
  </si>
  <si>
    <t>EMI.ktCO2.SK.Res.HH.Thermal.SH.Biomass.SC</t>
  </si>
  <si>
    <t>EMI.ktCO2.SK.Res.HH.Thermal.SH.Biomass.SC.AC.Elec</t>
  </si>
  <si>
    <t>EMI.ktCO2.SK.Res.HH.Thermal.SH.Biomass.WH</t>
  </si>
  <si>
    <t>EMI.ktCO2.SK.Res.HH.Thermal.SH.Biomass.WH.Biomass.NoSolar.Biomass</t>
  </si>
  <si>
    <t>EMI.ktCO2.SK.Res.HH.Thermal.SH.Biomass.WH.Biomass.Solar</t>
  </si>
  <si>
    <t>EMI.ktCO2.SK.Res.HH.Thermal.SH.Biomass.WH.Biomass.Solar.Biomass</t>
  </si>
  <si>
    <t>EMI.ktCO2.SK.Res.HH.Thermal.SH.Biomass.WH.Biomass.Solar.Solar</t>
  </si>
  <si>
    <t>EMI.ktCO2.SK.Res.HH.Thermal.SH.Biomass.WH.LPG.NoSolar.LPG</t>
  </si>
  <si>
    <t>EMI.ktCO2.SK.Res.HH.Thermal.SH.Biomass.WH.LPG.Solar</t>
  </si>
  <si>
    <t>EMI.ktCO2.SK.Res.HH.Thermal.SH.Biomass.WH.LPG.Solar.LPG</t>
  </si>
  <si>
    <t>EMI.ktCO2.SK.Res.HH.Thermal.SH.Biomass.WH.LPG.Solar.Solar</t>
  </si>
  <si>
    <t>EMI.ktCO2.SK.Res.HH.Thermal.SH.Biomass.WH.Elc.NoSolar.Elec</t>
  </si>
  <si>
    <t>EMI.ktCO2.SK.Res.HH.Thermal.SH.Biomass.WH.Elc.Solar</t>
  </si>
  <si>
    <t>EMI.ktCO2.SK.Res.HH.Thermal.SH.Biomass.WH.Elc.Solar.Elec</t>
  </si>
  <si>
    <t>EMI.ktCO2.SK.Res.HH.Thermal.SH.Biomass.WH.Elc.Solar.Solar</t>
  </si>
  <si>
    <t>EMI.ktCO2.SK.Res.HH.Thermal.SH.Biomass.CO</t>
  </si>
  <si>
    <t>EMI.ktCO2.SK.Res.HH.Thermal.SH.Biomass.CO.Biomass.Biomass</t>
  </si>
  <si>
    <t>EMI.ktCO2.SK.Res.HH.Thermal.SH.Biomass.CO.LPG.LPG</t>
  </si>
  <si>
    <t>EMI.ktCO2.SK.Res.HH.Thermal.SH.Biomass.CO.Elc.Elec</t>
  </si>
  <si>
    <t>EMI.ktCO2.SK.Res.HH.Thermal.SH.Geo</t>
  </si>
  <si>
    <t>EMI.ktCO2.SK.Res.HH.Thermal.SH.Geo.SH</t>
  </si>
  <si>
    <t>EMI.ktCO2.SK.Res.HH.Thermal.SH.Geo.SH.Geo</t>
  </si>
  <si>
    <t>EMI.ktCO2.SK.Res.HH.Thermal.SH.Geo.SH.Elec</t>
  </si>
  <si>
    <t>EMI.ktCO2.SK.Res.HH.Thermal.SH.Geo.SC</t>
  </si>
  <si>
    <t>EMI.ktCO2.SK.Res.HH.Thermal.SH.Geo.SC.AC.Elec</t>
  </si>
  <si>
    <t>EMI.ktCO2.SK.Res.HH.Thermal.SH.Geo.WH</t>
  </si>
  <si>
    <t>EMI.ktCO2.SK.Res.HH.Thermal.SH.Geo.WH.Geo.NoSolar.Geo</t>
  </si>
  <si>
    <t>EMI.ktCO2.SK.Res.HH.Thermal.SH.Geo.WH.Geo.Solar</t>
  </si>
  <si>
    <t>EMI.ktCO2.SK.Res.HH.Thermal.SH.Geo.WH.Geo.Solar.Geo</t>
  </si>
  <si>
    <t>EMI.ktCO2.SK.Res.HH.Thermal.SH.Geo.WH.Geo.Solar.Solar</t>
  </si>
  <si>
    <t>EMI.ktCO2.SK.Res.HH.Thermal.SH.Geo.WH.Elc.NoSolar.Elec</t>
  </si>
  <si>
    <t>EMI.ktCO2.SK.Res.HH.Thermal.SH.Geo.WH.Elc.Solar</t>
  </si>
  <si>
    <t>EMI.ktCO2.SK.Res.HH.Thermal.SH.Geo.WH.Elc.Solar.Elec</t>
  </si>
  <si>
    <t>EMI.ktCO2.SK.Res.HH.Thermal.SH.Geo.WH.Elc.Solar.Solar</t>
  </si>
  <si>
    <t>EMI.ktCO2.SK.Res.HH.Thermal.SH.Geo.CO</t>
  </si>
  <si>
    <t>EMI.ktCO2.SK.Res.HH.Thermal.SH.Geo.CO.LPG.LPG</t>
  </si>
  <si>
    <t>EMI.ktCO2.SK.Res.HH.Thermal.SH.Geo.CO.Elc.Elec</t>
  </si>
  <si>
    <t>EMI.ktCO2.SK.Res.HH.Thermal.SH.DistrHeat</t>
  </si>
  <si>
    <t>EMI.ktCO2.SK.Res.HH.Thermal.SH.DistrHeat.SH</t>
  </si>
  <si>
    <t>EMI.ktCO2.SK.Res.HH.Thermal.SH.DistrHeat.SH.Steam_Distr</t>
  </si>
  <si>
    <t>EMI.ktCO2.SK.Res.HH.Thermal.SH.DistrHeat.SH.Elec</t>
  </si>
  <si>
    <t>EMI.ktCO2.SK.Res.HH.Thermal.SH.DistrHeat.SC</t>
  </si>
  <si>
    <t>EMI.ktCO2.SK.Res.HH.Thermal.SH.DistrHeat.SC.AC.Elec</t>
  </si>
  <si>
    <t>EMI.ktCO2.SK.Res.HH.Thermal.SH.DistrHeat.WH</t>
  </si>
  <si>
    <t>EMI.ktCO2.SK.Res.HH.Thermal.SH.DistrHeat.WH.DistrHeat.NoSolar.Steam_Distr</t>
  </si>
  <si>
    <t>EMI.ktCO2.SK.Res.HH.Thermal.SH.DistrHeat.WH.DistrHeat.Solar</t>
  </si>
  <si>
    <t>EMI.ktCO2.SK.Res.HH.Thermal.SH.DistrHeat.WH.DistrHeat.Solar.Steam_Distr</t>
  </si>
  <si>
    <t>EMI.ktCO2.SK.Res.HH.Thermal.SH.DistrHeat.WH.DistrHeat.Solar.Solar</t>
  </si>
  <si>
    <t>EMI.ktCO2.SK.Res.HH.Thermal.SH.DistrHeat.WH.Elc.NoSolar.Elec</t>
  </si>
  <si>
    <t>EMI.ktCO2.SK.Res.HH.Thermal.SH.DistrHeat.WH.Elc.Solar</t>
  </si>
  <si>
    <t>EMI.ktCO2.SK.Res.HH.Thermal.SH.DistrHeat.WH.Elc.Solar.Elec</t>
  </si>
  <si>
    <t>EMI.ktCO2.SK.Res.HH.Thermal.SH.DistrHeat.WH.Elc.Solar.Solar</t>
  </si>
  <si>
    <t>EMI.ktCO2.SK.Res.HH.Thermal.SH.DistrHeat.CO</t>
  </si>
  <si>
    <t>EMI.ktCO2.SK.Res.HH.Thermal.SH.DistrHeat.CO.LPG.LPG</t>
  </si>
  <si>
    <t>EMI.ktCO2.SK.Res.HH.Thermal.SH.DistrHeat.CO.Elc.Elec</t>
  </si>
  <si>
    <t>EMI.ktCO2.SK.Res.HH.Thermal.SH.AdvElc</t>
  </si>
  <si>
    <t>EMI.ktCO2.SK.Res.HH.Thermal.SH.AdvElc.SH</t>
  </si>
  <si>
    <t>EMI.ktCO2.SK.Res.HH.Thermal.SH.AdvElc.SH.Elec</t>
  </si>
  <si>
    <t>EMI.ktCO2.SK.Res.HH.Thermal.SH.AdvElc.SC</t>
  </si>
  <si>
    <t>EMI.ktCO2.SK.Res.HH.Thermal.SH.AdvElc.SC.AC.Elec</t>
  </si>
  <si>
    <t>EMI.ktCO2.SK.Res.HH.Thermal.SH.AdvElc.WH</t>
  </si>
  <si>
    <t>EMI.ktCO2.SK.Res.HH.Thermal.SH.AdvElc.WH.LPG.NoSolar.LPG</t>
  </si>
  <si>
    <t>EMI.ktCO2.SK.Res.HH.Thermal.SH.AdvElc.WH.LPG.Solar</t>
  </si>
  <si>
    <t>EMI.ktCO2.SK.Res.HH.Thermal.SH.AdvElc.WH.LPG.Solar.LPG</t>
  </si>
  <si>
    <t>EMI.ktCO2.SK.Res.HH.Thermal.SH.AdvElc.WH.LPG.Solar.Solar</t>
  </si>
  <si>
    <t>EMI.ktCO2.SK.Res.HH.Thermal.SH.AdvElc.WH.Elc.NoSolar.Elec</t>
  </si>
  <si>
    <t>EMI.ktCO2.SK.Res.HH.Thermal.SH.AdvElc.WH.Elc.Solar</t>
  </si>
  <si>
    <t>EMI.ktCO2.SK.Res.HH.Thermal.SH.AdvElc.WH.Elc.Solar.Elec</t>
  </si>
  <si>
    <t>EMI.ktCO2.SK.Res.HH.Thermal.SH.AdvElc.WH.Elc.Solar.Solar</t>
  </si>
  <si>
    <t>EMI.ktCO2.SK.Res.HH.Thermal.SH.AdvElc.CO</t>
  </si>
  <si>
    <t>EMI.ktCO2.SK.Res.HH.Thermal.SH.AdvElc.CO.LPG.LPG</t>
  </si>
  <si>
    <t>EMI.ktCO2.SK.Res.HH.Thermal.SH.AdvElc.CO.Elc.Elec</t>
  </si>
  <si>
    <t>EMI.ktCO2.SK.Res.HH.Thermal.SH.ConvElc</t>
  </si>
  <si>
    <t>EMI.ktCO2.SK.Res.HH.Thermal.SH.ConvElc.SH</t>
  </si>
  <si>
    <t>EMI.ktCO2.SK.Res.HH.Thermal.SH.ConvElc.SH.Elec</t>
  </si>
  <si>
    <t>EMI.ktCO2.SK.Res.HH.Thermal.SH.ConvElc.SC</t>
  </si>
  <si>
    <t>EMI.ktCO2.SK.Res.HH.Thermal.SH.ConvElc.SC.AC.Elec</t>
  </si>
  <si>
    <t>EMI.ktCO2.SK.Res.HH.Thermal.SH.ConvElc.WH</t>
  </si>
  <si>
    <t>EMI.ktCO2.SK.Res.HH.Thermal.SH.ConvElc.WH.LPG.NoSolar.LPG</t>
  </si>
  <si>
    <t>EMI.ktCO2.SK.Res.HH.Thermal.SH.ConvElc.WH.LPG.Solar</t>
  </si>
  <si>
    <t>EMI.ktCO2.SK.Res.HH.Thermal.SH.ConvElc.WH.LPG.Solar.LPG</t>
  </si>
  <si>
    <t>EMI.ktCO2.SK.Res.HH.Thermal.SH.ConvElc.WH.LPG.Solar.Solar</t>
  </si>
  <si>
    <t>EMI.ktCO2.SK.Res.HH.Thermal.SH.ConvElc.WH.Elc.NoSolar.Elec</t>
  </si>
  <si>
    <t>EMI.ktCO2.SK.Res.HH.Thermal.SH.ConvElc.WH.Elc.Solar</t>
  </si>
  <si>
    <t>EMI.ktCO2.SK.Res.HH.Thermal.SH.ConvElc.WH.Elc.Solar.Elec</t>
  </si>
  <si>
    <t>EMI.ktCO2.SK.Res.HH.Thermal.SH.ConvElc.WH.Elc.Solar.Solar</t>
  </si>
  <si>
    <t>EMI.ktCO2.SK.Res.HH.Thermal.SH.ConvElc.CO</t>
  </si>
  <si>
    <t>EMI.ktCO2.SK.Res.HH.Thermal.SH.ConvElc.CO.LPG.LPG</t>
  </si>
  <si>
    <t>EMI.ktCO2.SK.Res.HH.Thermal.SH.ConvElc.CO.Elc.Elec</t>
  </si>
  <si>
    <t>SK - Final energy consumption per household (detailed structure)</t>
  </si>
  <si>
    <t>FEC_per_household.kWh.SK.Res.HH.Thermal.SH.Solids</t>
  </si>
  <si>
    <t>FEC_per_household.kWh.SK.Res.HH.Thermal.SH.Solids.SH</t>
  </si>
  <si>
    <t>FEC_per_household.kWh.SK.Res.HH.Thermal.SH.Solids.SH.Solids</t>
  </si>
  <si>
    <t>FEC_per_household.kWh.SK.Res.HH.Thermal.SH.Solids.SH.Elec</t>
  </si>
  <si>
    <t>FEC_per_household.kWh.SK.Res.HH.Thermal.SH.Solids.SC</t>
  </si>
  <si>
    <t>FEC_per_household.kWh.SK.Res.HH.Thermal.SH.Solids.SC.AC.Elec</t>
  </si>
  <si>
    <t>FEC_per_household.kWh.SK.Res.HH.Thermal.SH.Solids.WH</t>
  </si>
  <si>
    <t>FEC_per_household.kWh.SK.Res.HH.Thermal.SH.Solids.WH.Solids.NoSolar.Solids</t>
  </si>
  <si>
    <t>FEC_per_household.kWh.SK.Res.HH.Thermal.SH.Solids.WH.LPG.NoSolar.LPG</t>
  </si>
  <si>
    <t>FEC_per_household.kWh.SK.Res.HH.Thermal.SH.Solids.WH.LPG.Solar</t>
  </si>
  <si>
    <t>FEC_per_household.kWh.SK.Res.HH.Thermal.SH.Solids.WH.LPG.Solar.LPG</t>
  </si>
  <si>
    <t>FEC_per_household.kWh.SK.Res.HH.Thermal.SH.Solids.WH.LPG.Solar.Solar</t>
  </si>
  <si>
    <t>FEC_per_household.kWh.SK.Res.HH.Thermal.SH.Solids.WH.Elc.NoSolar.Elec</t>
  </si>
  <si>
    <t>FEC_per_household.kWh.SK.Res.HH.Thermal.SH.Solids.WH.Elc.Solar</t>
  </si>
  <si>
    <t>FEC_per_household.kWh.SK.Res.HH.Thermal.SH.Solids.WH.Elc.Solar.Elec</t>
  </si>
  <si>
    <t>FEC_per_household.kWh.SK.Res.HH.Thermal.SH.Solids.WH.Elc.Solar.Solar</t>
  </si>
  <si>
    <t>FEC_per_household.kWh.SK.Res.HH.Thermal.SH.Solids.CO</t>
  </si>
  <si>
    <t>FEC_per_household.kWh.SK.Res.HH.Thermal.SH.Solids.CO.Solids.Solids</t>
  </si>
  <si>
    <t>FEC_per_household.kWh.SK.Res.HH.Thermal.SH.Solids.CO.LPG.LPG</t>
  </si>
  <si>
    <t>FEC_per_household.kWh.SK.Res.HH.Thermal.SH.Solids.CO.Elc.Elec</t>
  </si>
  <si>
    <t>FEC_per_household.kWh.SK.Res.HH.Thermal.SH.LPG</t>
  </si>
  <si>
    <t>FEC_per_household.kWh.SK.Res.HH.Thermal.SH.LPG.SH</t>
  </si>
  <si>
    <t>FEC_per_household.kWh.SK.Res.HH.Thermal.SH.LPG.SH.LPG</t>
  </si>
  <si>
    <t>FEC_per_household.kWh.SK.Res.HH.Thermal.SH.LPG.SH.Elec</t>
  </si>
  <si>
    <t>FEC_per_household.kWh.SK.Res.HH.Thermal.SH.LPG.SC</t>
  </si>
  <si>
    <t>FEC_per_household.kWh.SK.Res.HH.Thermal.SH.LPG.SC.AC.Elec</t>
  </si>
  <si>
    <t>FEC_per_household.kWh.SK.Res.HH.Thermal.SH.LPG.WH</t>
  </si>
  <si>
    <t>FEC_per_household.kWh.SK.Res.HH.Thermal.SH.LPG.WH.LPG.NoSolar.LPG</t>
  </si>
  <si>
    <t>FEC_per_household.kWh.SK.Res.HH.Thermal.SH.LPG.WH.LPG.Solar</t>
  </si>
  <si>
    <t>FEC_per_household.kWh.SK.Res.HH.Thermal.SH.LPG.WH.LPG.Solar.LPG</t>
  </si>
  <si>
    <t>FEC_per_household.kWh.SK.Res.HH.Thermal.SH.LPG.WH.LPG.Solar.Solar</t>
  </si>
  <si>
    <t>FEC_per_household.kWh.SK.Res.HH.Thermal.SH.LPG.WH.Elc.NoSolar.Elec</t>
  </si>
  <si>
    <t>FEC_per_household.kWh.SK.Res.HH.Thermal.SH.LPG.WH.Elc.Solar</t>
  </si>
  <si>
    <t>FEC_per_household.kWh.SK.Res.HH.Thermal.SH.LPG.WH.Elc.Solar.Elec</t>
  </si>
  <si>
    <t>FEC_per_household.kWh.SK.Res.HH.Thermal.SH.LPG.WH.Elc.Solar.Solar</t>
  </si>
  <si>
    <t>FEC_per_household.kWh.SK.Res.HH.Thermal.SH.LPG.CO</t>
  </si>
  <si>
    <t>FEC_per_household.kWh.SK.Res.HH.Thermal.SH.LPG.CO.LPG.LPG</t>
  </si>
  <si>
    <t>FEC_per_household.kWh.SK.Res.HH.Thermal.SH.LPG.CO.Elc.Elec</t>
  </si>
  <si>
    <t>FEC_per_household.kWh.SK.Res.HH.Thermal.SH.Oil</t>
  </si>
  <si>
    <t>FEC_per_household.kWh.SK.Res.HH.Thermal.SH.Oil.SH</t>
  </si>
  <si>
    <t>FEC_per_household.kWh.SK.Res.HH.Thermal.SH.Oil.SH.Oil</t>
  </si>
  <si>
    <t>FEC_per_household.kWh.SK.Res.HH.Thermal.SH.Oil.SH.Elec</t>
  </si>
  <si>
    <t>FEC_per_household.kWh.SK.Res.HH.Thermal.SH.Oil.SC</t>
  </si>
  <si>
    <t>FEC_per_household.kWh.SK.Res.HH.Thermal.SH.Oil.SC.AC.Elec</t>
  </si>
  <si>
    <t>FEC_per_household.kWh.SK.Res.HH.Thermal.SH.Oil.WH</t>
  </si>
  <si>
    <t>FEC_per_household.kWh.SK.Res.HH.Thermal.SH.Oil.WH.Oil.NoSolar.Oil</t>
  </si>
  <si>
    <t>FEC_per_household.kWh.SK.Res.HH.Thermal.SH.Oil.WH.Oil.Solar</t>
  </si>
  <si>
    <t>FEC_per_household.kWh.SK.Res.HH.Thermal.SH.Oil.WH.Oil.Solar.Oil</t>
  </si>
  <si>
    <t>FEC_per_household.kWh.SK.Res.HH.Thermal.SH.Oil.WH.Oil.Solar.Solar</t>
  </si>
  <si>
    <t>FEC_per_household.kWh.SK.Res.HH.Thermal.SH.Oil.WH.Elc.NoSolar.Elec</t>
  </si>
  <si>
    <t>FEC_per_household.kWh.SK.Res.HH.Thermal.SH.Oil.WH.Elc.Solar</t>
  </si>
  <si>
    <t>FEC_per_household.kWh.SK.Res.HH.Thermal.SH.Oil.WH.Elc.Solar.Elec</t>
  </si>
  <si>
    <t>FEC_per_household.kWh.SK.Res.HH.Thermal.SH.Oil.WH.Elc.Solar.Solar</t>
  </si>
  <si>
    <t>FEC_per_household.kWh.SK.Res.HH.Thermal.SH.Oil.CO</t>
  </si>
  <si>
    <t>FEC_per_household.kWh.SK.Res.HH.Thermal.SH.Oil.CO.LPG.LPG</t>
  </si>
  <si>
    <t>FEC_per_household.kWh.SK.Res.HH.Thermal.SH.Oil.CO.Elc.Elec</t>
  </si>
  <si>
    <t>FEC_per_household.kWh.SK.Res.HH.Thermal.SH.Gas</t>
  </si>
  <si>
    <t>FEC_per_household.kWh.SK.Res.HH.Thermal.SH.Gas.SH</t>
  </si>
  <si>
    <t>FEC_per_household.kWh.SK.Res.HH.Thermal.SH.Gas.SH.Gas</t>
  </si>
  <si>
    <t>FEC_per_household.kWh.SK.Res.HH.Thermal.SH.Gas.SH.Elec</t>
  </si>
  <si>
    <t>FEC_per_household.kWh.SK.Res.HH.Thermal.SH.Gas.SC</t>
  </si>
  <si>
    <t>FEC_per_household.kWh.SK.Res.HH.Thermal.SH.Gas.SC.AC.Elec</t>
  </si>
  <si>
    <t>FEC_per_household.kWh.SK.Res.HH.Thermal.SH.Gas.WH</t>
  </si>
  <si>
    <t>FEC_per_household.kWh.SK.Res.HH.Thermal.SH.Gas.WH.Gas.NoSolar.Gas</t>
  </si>
  <si>
    <t>FEC_per_household.kWh.SK.Res.HH.Thermal.SH.Gas.WH.Gas.Solar</t>
  </si>
  <si>
    <t>FEC_per_household.kWh.SK.Res.HH.Thermal.SH.Gas.WH.Gas.Solar.Gas</t>
  </si>
  <si>
    <t>FEC_per_household.kWh.SK.Res.HH.Thermal.SH.Gas.WH.Gas.Solar.Solar</t>
  </si>
  <si>
    <t>FEC_per_household.kWh.SK.Res.HH.Thermal.SH.Gas.WH.Elc.NoSolar.Elec</t>
  </si>
  <si>
    <t>FEC_per_household.kWh.SK.Res.HH.Thermal.SH.Gas.WH.Elc.Solar</t>
  </si>
  <si>
    <t>FEC_per_household.kWh.SK.Res.HH.Thermal.SH.Gas.WH.Elc.Solar.Elec</t>
  </si>
  <si>
    <t>FEC_per_household.kWh.SK.Res.HH.Thermal.SH.Gas.WH.Elc.Solar.Solar</t>
  </si>
  <si>
    <t>FEC_per_household.kWh.SK.Res.HH.Thermal.SH.Gas.CO</t>
  </si>
  <si>
    <t>FEC_per_household.kWh.SK.Res.HH.Thermal.SH.Gas.CO.Gas.Gas</t>
  </si>
  <si>
    <t>FEC_per_household.kWh.SK.Res.HH.Thermal.SH.Gas.CO.Elc.Elec</t>
  </si>
  <si>
    <t>FEC_per_household.kWh.SK.Res.HH.Thermal.SH.Biomass</t>
  </si>
  <si>
    <t>FEC_per_household.kWh.SK.Res.HH.Thermal.SH.Biomass.SH</t>
  </si>
  <si>
    <t>FEC_per_household.kWh.SK.Res.HH.Thermal.SH.Biomass.SH.Biomass</t>
  </si>
  <si>
    <t>FEC_per_household.kWh.SK.Res.HH.Thermal.SH.Biomass.SH.Elec</t>
  </si>
  <si>
    <t>FEC_per_household.kWh.SK.Res.HH.Thermal.SH.Biomass.SC</t>
  </si>
  <si>
    <t>FEC_per_household.kWh.SK.Res.HH.Thermal.SH.Biomass.SC.AC.Elec</t>
  </si>
  <si>
    <t>FEC_per_household.kWh.SK.Res.HH.Thermal.SH.Biomass.WH</t>
  </si>
  <si>
    <t>FEC_per_household.kWh.SK.Res.HH.Thermal.SH.Biomass.WH.Biomass.NoSolar.Biomass</t>
  </si>
  <si>
    <t>FEC_per_household.kWh.SK.Res.HH.Thermal.SH.Biomass.WH.Biomass.Solar</t>
  </si>
  <si>
    <t>FEC_per_household.kWh.SK.Res.HH.Thermal.SH.Biomass.WH.Biomass.Solar.Biomass</t>
  </si>
  <si>
    <t>FEC_per_household.kWh.SK.Res.HH.Thermal.SH.Biomass.WH.Biomass.Solar.Solar</t>
  </si>
  <si>
    <t>FEC_per_household.kWh.SK.Res.HH.Thermal.SH.Biomass.WH.LPG.NoSolar.LPG</t>
  </si>
  <si>
    <t>FEC_per_household.kWh.SK.Res.HH.Thermal.SH.Biomass.WH.LPG.Solar</t>
  </si>
  <si>
    <t>FEC_per_household.kWh.SK.Res.HH.Thermal.SH.Biomass.WH.LPG.Solar.LPG</t>
  </si>
  <si>
    <t>FEC_per_household.kWh.SK.Res.HH.Thermal.SH.Biomass.WH.LPG.Solar.Solar</t>
  </si>
  <si>
    <t>FEC_per_household.kWh.SK.Res.HH.Thermal.SH.Biomass.WH.Elc.NoSolar.Elec</t>
  </si>
  <si>
    <t>FEC_per_household.kWh.SK.Res.HH.Thermal.SH.Biomass.WH.Elc.Solar</t>
  </si>
  <si>
    <t>FEC_per_household.kWh.SK.Res.HH.Thermal.SH.Biomass.WH.Elc.Solar.Elec</t>
  </si>
  <si>
    <t>FEC_per_household.kWh.SK.Res.HH.Thermal.SH.Biomass.WH.Elc.Solar.Solar</t>
  </si>
  <si>
    <t>FEC_per_household.kWh.SK.Res.HH.Thermal.SH.Biomass.CO</t>
  </si>
  <si>
    <t>FEC_per_household.kWh.SK.Res.HH.Thermal.SH.Biomass.CO.Biomass.Biomass</t>
  </si>
  <si>
    <t>FEC_per_household.kWh.SK.Res.HH.Thermal.SH.Biomass.CO.LPG.LPG</t>
  </si>
  <si>
    <t>FEC_per_household.kWh.SK.Res.HH.Thermal.SH.Biomass.CO.Elc.Elec</t>
  </si>
  <si>
    <t>FEC_per_household.kWh.SK.Res.HH.Thermal.SH.Geo</t>
  </si>
  <si>
    <t>FEC_per_household.kWh.SK.Res.HH.Thermal.SH.Geo.SH</t>
  </si>
  <si>
    <t>FEC_per_household.kWh.SK.Res.HH.Thermal.SH.Geo.SH.Geo</t>
  </si>
  <si>
    <t>FEC_per_household.kWh.SK.Res.HH.Thermal.SH.Geo.SH.Elec</t>
  </si>
  <si>
    <t>FEC_per_household.kWh.SK.Res.HH.Thermal.SH.Geo.SC</t>
  </si>
  <si>
    <t>FEC_per_household.kWh.SK.Res.HH.Thermal.SH.Geo.SC.AC.Elec</t>
  </si>
  <si>
    <t>FEC_per_household.kWh.SK.Res.HH.Thermal.SH.Geo.WH</t>
  </si>
  <si>
    <t>FEC_per_household.kWh.SK.Res.HH.Thermal.SH.Geo.WH.Geo.NoSolar.Geo</t>
  </si>
  <si>
    <t>FEC_per_household.kWh.SK.Res.HH.Thermal.SH.Geo.WH.Geo.Solar</t>
  </si>
  <si>
    <t>FEC_per_household.kWh.SK.Res.HH.Thermal.SH.Geo.WH.Geo.Solar.Geo</t>
  </si>
  <si>
    <t>FEC_per_household.kWh.SK.Res.HH.Thermal.SH.Geo.WH.Geo.Solar.Solar</t>
  </si>
  <si>
    <t>FEC_per_household.kWh.SK.Res.HH.Thermal.SH.Geo.WH.Elc.NoSolar.Elec</t>
  </si>
  <si>
    <t>FEC_per_household.kWh.SK.Res.HH.Thermal.SH.Geo.WH.Elc.Solar</t>
  </si>
  <si>
    <t>FEC_per_household.kWh.SK.Res.HH.Thermal.SH.Geo.WH.Elc.Solar.Elec</t>
  </si>
  <si>
    <t>FEC_per_household.kWh.SK.Res.HH.Thermal.SH.Geo.WH.Elc.Solar.Solar</t>
  </si>
  <si>
    <t>FEC_per_household.kWh.SK.Res.HH.Thermal.SH.Geo.CO</t>
  </si>
  <si>
    <t>FEC_per_household.kWh.SK.Res.HH.Thermal.SH.Geo.CO.LPG.LPG</t>
  </si>
  <si>
    <t>FEC_per_household.kWh.SK.Res.HH.Thermal.SH.Geo.CO.Elc.Elec</t>
  </si>
  <si>
    <t>FEC_per_household.kWh.SK.Res.HH.Thermal.SH.DistrHeat</t>
  </si>
  <si>
    <t>FEC_per_household.kWh.SK.Res.HH.Thermal.SH.DistrHeat.SH</t>
  </si>
  <si>
    <t>FEC_per_household.kWh.SK.Res.HH.Thermal.SH.DistrHeat.SH.Steam_Distr</t>
  </si>
  <si>
    <t>FEC_per_household.kWh.SK.Res.HH.Thermal.SH.DistrHeat.SH.Elec</t>
  </si>
  <si>
    <t>FEC_per_household.kWh.SK.Res.HH.Thermal.SH.DistrHeat.SC</t>
  </si>
  <si>
    <t>FEC_per_household.kWh.SK.Res.HH.Thermal.SH.DistrHeat.SC.AC.Elec</t>
  </si>
  <si>
    <t>FEC_per_household.kWh.SK.Res.HH.Thermal.SH.DistrHeat.WH</t>
  </si>
  <si>
    <t>FEC_per_household.kWh.SK.Res.HH.Thermal.SH.DistrHeat.WH.DistrHeat.NoSolar.Steam_Distr</t>
  </si>
  <si>
    <t>FEC_per_household.kWh.SK.Res.HH.Thermal.SH.DistrHeat.WH.DistrHeat.Solar</t>
  </si>
  <si>
    <t>FEC_per_household.kWh.SK.Res.HH.Thermal.SH.DistrHeat.WH.DistrHeat.Solar.Steam_Distr</t>
  </si>
  <si>
    <t>FEC_per_household.kWh.SK.Res.HH.Thermal.SH.DistrHeat.WH.DistrHeat.Solar.Solar</t>
  </si>
  <si>
    <t>FEC_per_household.kWh.SK.Res.HH.Thermal.SH.DistrHeat.WH.Elc.NoSolar.Elec</t>
  </si>
  <si>
    <t>FEC_per_household.kWh.SK.Res.HH.Thermal.SH.DistrHeat.WH.Elc.Solar</t>
  </si>
  <si>
    <t>FEC_per_household.kWh.SK.Res.HH.Thermal.SH.DistrHeat.WH.Elc.Solar.Elec</t>
  </si>
  <si>
    <t>FEC_per_household.kWh.SK.Res.HH.Thermal.SH.DistrHeat.WH.Elc.Solar.Solar</t>
  </si>
  <si>
    <t>FEC_per_household.kWh.SK.Res.HH.Thermal.SH.DistrHeat.CO</t>
  </si>
  <si>
    <t>FEC_per_household.kWh.SK.Res.HH.Thermal.SH.DistrHeat.CO.LPG.LPG</t>
  </si>
  <si>
    <t>FEC_per_household.kWh.SK.Res.HH.Thermal.SH.DistrHeat.CO.Elc.Elec</t>
  </si>
  <si>
    <t>FEC_per_household.kWh.SK.Res.HH.Thermal.SH.AdvElc</t>
  </si>
  <si>
    <t>FEC_per_household.kWh.SK.Res.HH.Thermal.SH.AdvElc.SH</t>
  </si>
  <si>
    <t>FEC_per_household.kWh.SK.Res.HH.Thermal.SH.AdvElc.SH.Elec</t>
  </si>
  <si>
    <t>FEC_per_household.kWh.SK.Res.HH.Thermal.SH.AdvElc.SC</t>
  </si>
  <si>
    <t>FEC_per_household.kWh.SK.Res.HH.Thermal.SH.AdvElc.SC.AC.Elec</t>
  </si>
  <si>
    <t>FEC_per_household.kWh.SK.Res.HH.Thermal.SH.AdvElc.WH</t>
  </si>
  <si>
    <t>FEC_per_household.kWh.SK.Res.HH.Thermal.SH.AdvElc.WH.LPG.NoSolar.LPG</t>
  </si>
  <si>
    <t>FEC_per_household.kWh.SK.Res.HH.Thermal.SH.AdvElc.WH.LPG.Solar</t>
  </si>
  <si>
    <t>FEC_per_household.kWh.SK.Res.HH.Thermal.SH.AdvElc.WH.LPG.Solar.LPG</t>
  </si>
  <si>
    <t>FEC_per_household.kWh.SK.Res.HH.Thermal.SH.AdvElc.WH.LPG.Solar.Solar</t>
  </si>
  <si>
    <t>FEC_per_household.kWh.SK.Res.HH.Thermal.SH.AdvElc.WH.Elc.NoSolar.Elec</t>
  </si>
  <si>
    <t>FEC_per_household.kWh.SK.Res.HH.Thermal.SH.AdvElc.WH.Elc.Solar</t>
  </si>
  <si>
    <t>FEC_per_household.kWh.SK.Res.HH.Thermal.SH.AdvElc.WH.Elc.Solar.Elec</t>
  </si>
  <si>
    <t>FEC_per_household.kWh.SK.Res.HH.Thermal.SH.AdvElc.WH.Elc.Solar.Solar</t>
  </si>
  <si>
    <t>FEC_per_household.kWh.SK.Res.HH.Thermal.SH.AdvElc.CO</t>
  </si>
  <si>
    <t>FEC_per_household.kWh.SK.Res.HH.Thermal.SH.AdvElc.CO.LPG.LPG</t>
  </si>
  <si>
    <t>FEC_per_household.kWh.SK.Res.HH.Thermal.SH.AdvElc.CO.Elc.Elec</t>
  </si>
  <si>
    <t>FEC_per_household.kWh.SK.Res.HH.Thermal.SH.ConvElc</t>
  </si>
  <si>
    <t>FEC_per_household.kWh.SK.Res.HH.Thermal.SH.ConvElc.SH</t>
  </si>
  <si>
    <t>FEC_per_household.kWh.SK.Res.HH.Thermal.SH.ConvElc.SH.Elec</t>
  </si>
  <si>
    <t>FEC_per_household.kWh.SK.Res.HH.Thermal.SH.ConvElc.SC</t>
  </si>
  <si>
    <t>FEC_per_household.kWh.SK.Res.HH.Thermal.SH.ConvElc.SC.AC.Elec</t>
  </si>
  <si>
    <t>FEC_per_household.kWh.SK.Res.HH.Thermal.SH.ConvElc.WH</t>
  </si>
  <si>
    <t>FEC_per_household.kWh.SK.Res.HH.Thermal.SH.ConvElc.WH.LPG.NoSolar.LPG</t>
  </si>
  <si>
    <t>FEC_per_household.kWh.SK.Res.HH.Thermal.SH.ConvElc.WH.LPG.Solar</t>
  </si>
  <si>
    <t>FEC_per_household.kWh.SK.Res.HH.Thermal.SH.ConvElc.WH.LPG.Solar.LPG</t>
  </si>
  <si>
    <t>FEC_per_household.kWh.SK.Res.HH.Thermal.SH.ConvElc.WH.LPG.Solar.Solar</t>
  </si>
  <si>
    <t>FEC_per_household.kWh.SK.Res.HH.Thermal.SH.ConvElc.WH.Elc.NoSolar.Elec</t>
  </si>
  <si>
    <t>FEC_per_household.kWh.SK.Res.HH.Thermal.SH.ConvElc.WH.Elc.Solar</t>
  </si>
  <si>
    <t>FEC_per_household.kWh.SK.Res.HH.Thermal.SH.ConvElc.WH.Elc.Solar.Elec</t>
  </si>
  <si>
    <t>FEC_per_household.kWh.SK.Res.HH.Thermal.SH.ConvElc.WH.Elc.Solar.Solar</t>
  </si>
  <si>
    <t>FEC_per_household.kWh.SK.Res.HH.Thermal.SH.ConvElc.CO</t>
  </si>
  <si>
    <t>FEC_per_household.kWh.SK.Res.HH.Thermal.SH.ConvElc.CO.LPG.LPG</t>
  </si>
  <si>
    <t>FEC_per_household.kWh.SK.Res.HH.Thermal.SH.ConvElc.CO.Elc.Elec</t>
  </si>
  <si>
    <t>SK - Thermal energy service per household (detailed structure)</t>
  </si>
  <si>
    <t>TES_per_household.kWh.SK.Res.HH.Thermal.SH.Solids</t>
  </si>
  <si>
    <t>TES_per_household.kWh.SK.Res.HH.Thermal.SH.Solids.SH</t>
  </si>
  <si>
    <t>TES_per_household.kWh.SK.Res.HH.Thermal.SH.Solids.SH.Solids</t>
  </si>
  <si>
    <t>TES_per_household.kWh.SK.Res.HH.Thermal.SH.Solids.SH.Elec</t>
  </si>
  <si>
    <t>TES_per_household.kWh.SK.Res.HH.Thermal.SH.Solids.SC</t>
  </si>
  <si>
    <t>TES_per_household.kWh.SK.Res.HH.Thermal.SH.Solids.SC.AC.Elec</t>
  </si>
  <si>
    <t>TES_per_household.kWh.SK.Res.HH.Thermal.SH.Solids.WH</t>
  </si>
  <si>
    <t>TES_per_household.kWh.SK.Res.HH.Thermal.SH.Solids.WH.Solids.NoSolar.Solids</t>
  </si>
  <si>
    <t>TES_per_household.kWh.SK.Res.HH.Thermal.SH.Solids.WH.LPG.NoSolar.LPG</t>
  </si>
  <si>
    <t>TES_per_household.kWh.SK.Res.HH.Thermal.SH.Solids.WH.LPG.Solar</t>
  </si>
  <si>
    <t>TES_per_household.kWh.SK.Res.HH.Thermal.SH.Solids.WH.LPG.Solar.LPG</t>
  </si>
  <si>
    <t>TES_per_household.kWh.SK.Res.HH.Thermal.SH.Solids.WH.LPG.Solar.Solar</t>
  </si>
  <si>
    <t>TES_per_household.kWh.SK.Res.HH.Thermal.SH.Solids.WH.Elc.NoSolar.Elec</t>
  </si>
  <si>
    <t>TES_per_household.kWh.SK.Res.HH.Thermal.SH.Solids.WH.Elc.Solar</t>
  </si>
  <si>
    <t>TES_per_household.kWh.SK.Res.HH.Thermal.SH.Solids.WH.Elc.Solar.Elec</t>
  </si>
  <si>
    <t>TES_per_household.kWh.SK.Res.HH.Thermal.SH.Solids.WH.Elc.Solar.Solar</t>
  </si>
  <si>
    <t>TES_per_household.kWh.SK.Res.HH.Thermal.SH.Solids.CO</t>
  </si>
  <si>
    <t>TES_per_household.kWh.SK.Res.HH.Thermal.SH.Solids.CO.Solids.Solids</t>
  </si>
  <si>
    <t>TES_per_household.kWh.SK.Res.HH.Thermal.SH.Solids.CO.LPG.LPG</t>
  </si>
  <si>
    <t>TES_per_household.kWh.SK.Res.HH.Thermal.SH.Solids.CO.Elc.Elec</t>
  </si>
  <si>
    <t>TES_per_household.kWh.SK.Res.HH.Thermal.SH.LPG</t>
  </si>
  <si>
    <t>TES_per_household.kWh.SK.Res.HH.Thermal.SH.LPG.SH</t>
  </si>
  <si>
    <t>TES_per_household.kWh.SK.Res.HH.Thermal.SH.LPG.SH.LPG</t>
  </si>
  <si>
    <t>TES_per_household.kWh.SK.Res.HH.Thermal.SH.LPG.SH.Elec</t>
  </si>
  <si>
    <t>TES_per_household.kWh.SK.Res.HH.Thermal.SH.LPG.SC</t>
  </si>
  <si>
    <t>TES_per_household.kWh.SK.Res.HH.Thermal.SH.LPG.SC.AC.Elec</t>
  </si>
  <si>
    <t>TES_per_household.kWh.SK.Res.HH.Thermal.SH.LPG.WH</t>
  </si>
  <si>
    <t>TES_per_household.kWh.SK.Res.HH.Thermal.SH.LPG.WH.LPG.NoSolar.LPG</t>
  </si>
  <si>
    <t>TES_per_household.kWh.SK.Res.HH.Thermal.SH.LPG.WH.LPG.Solar</t>
  </si>
  <si>
    <t>TES_per_household.kWh.SK.Res.HH.Thermal.SH.LPG.WH.LPG.Solar.LPG</t>
  </si>
  <si>
    <t>TES_per_household.kWh.SK.Res.HH.Thermal.SH.LPG.WH.LPG.Solar.Solar</t>
  </si>
  <si>
    <t>TES_per_household.kWh.SK.Res.HH.Thermal.SH.LPG.WH.Elc.NoSolar.Elec</t>
  </si>
  <si>
    <t>TES_per_household.kWh.SK.Res.HH.Thermal.SH.LPG.WH.Elc.Solar</t>
  </si>
  <si>
    <t>TES_per_household.kWh.SK.Res.HH.Thermal.SH.LPG.WH.Elc.Solar.Elec</t>
  </si>
  <si>
    <t>TES_per_household.kWh.SK.Res.HH.Thermal.SH.LPG.WH.Elc.Solar.Solar</t>
  </si>
  <si>
    <t>TES_per_household.kWh.SK.Res.HH.Thermal.SH.LPG.CO</t>
  </si>
  <si>
    <t>TES_per_household.kWh.SK.Res.HH.Thermal.SH.LPG.CO.LPG.LPG</t>
  </si>
  <si>
    <t>TES_per_household.kWh.SK.Res.HH.Thermal.SH.LPG.CO.Elc.Elec</t>
  </si>
  <si>
    <t>TES_per_household.kWh.SK.Res.HH.Thermal.SH.Oil</t>
  </si>
  <si>
    <t>TES_per_household.kWh.SK.Res.HH.Thermal.SH.Oil.SH</t>
  </si>
  <si>
    <t>TES_per_household.kWh.SK.Res.HH.Thermal.SH.Oil.SH.Oil</t>
  </si>
  <si>
    <t>TES_per_household.kWh.SK.Res.HH.Thermal.SH.Oil.SH.Elec</t>
  </si>
  <si>
    <t>TES_per_household.kWh.SK.Res.HH.Thermal.SH.Oil.SC</t>
  </si>
  <si>
    <t>TES_per_household.kWh.SK.Res.HH.Thermal.SH.Oil.SC.AC.Elec</t>
  </si>
  <si>
    <t>TES_per_household.kWh.SK.Res.HH.Thermal.SH.Oil.WH</t>
  </si>
  <si>
    <t>TES_per_household.kWh.SK.Res.HH.Thermal.SH.Oil.WH.Oil.NoSolar.Oil</t>
  </si>
  <si>
    <t>TES_per_household.kWh.SK.Res.HH.Thermal.SH.Oil.WH.Oil.Solar</t>
  </si>
  <si>
    <t>TES_per_household.kWh.SK.Res.HH.Thermal.SH.Oil.WH.Oil.Solar.Oil</t>
  </si>
  <si>
    <t>TES_per_household.kWh.SK.Res.HH.Thermal.SH.Oil.WH.Oil.Solar.Solar</t>
  </si>
  <si>
    <t>TES_per_household.kWh.SK.Res.HH.Thermal.SH.Oil.WH.Elc.NoSolar.Elec</t>
  </si>
  <si>
    <t>TES_per_household.kWh.SK.Res.HH.Thermal.SH.Oil.WH.Elc.Solar</t>
  </si>
  <si>
    <t>TES_per_household.kWh.SK.Res.HH.Thermal.SH.Oil.WH.Elc.Solar.Elec</t>
  </si>
  <si>
    <t>TES_per_household.kWh.SK.Res.HH.Thermal.SH.Oil.WH.Elc.Solar.Solar</t>
  </si>
  <si>
    <t>TES_per_household.kWh.SK.Res.HH.Thermal.SH.Oil.CO</t>
  </si>
  <si>
    <t>TES_per_household.kWh.SK.Res.HH.Thermal.SH.Oil.CO.LPG.LPG</t>
  </si>
  <si>
    <t>TES_per_household.kWh.SK.Res.HH.Thermal.SH.Oil.CO.Elc.Elec</t>
  </si>
  <si>
    <t>TES_per_household.kWh.SK.Res.HH.Thermal.SH.Gas</t>
  </si>
  <si>
    <t>TES_per_household.kWh.SK.Res.HH.Thermal.SH.Gas.SH</t>
  </si>
  <si>
    <t>TES_per_household.kWh.SK.Res.HH.Thermal.SH.Gas.SH.Gas</t>
  </si>
  <si>
    <t>TES_per_household.kWh.SK.Res.HH.Thermal.SH.Gas.SH.Elec</t>
  </si>
  <si>
    <t>TES_per_household.kWh.SK.Res.HH.Thermal.SH.Gas.SC</t>
  </si>
  <si>
    <t>TES_per_household.kWh.SK.Res.HH.Thermal.SH.Gas.SC.AC.Elec</t>
  </si>
  <si>
    <t>TES_per_household.kWh.SK.Res.HH.Thermal.SH.Gas.WH</t>
  </si>
  <si>
    <t>TES_per_household.kWh.SK.Res.HH.Thermal.SH.Gas.WH.Gas.NoSolar.Gas</t>
  </si>
  <si>
    <t>TES_per_household.kWh.SK.Res.HH.Thermal.SH.Gas.WH.Gas.Solar</t>
  </si>
  <si>
    <t>TES_per_household.kWh.SK.Res.HH.Thermal.SH.Gas.WH.Gas.Solar.Gas</t>
  </si>
  <si>
    <t>TES_per_household.kWh.SK.Res.HH.Thermal.SH.Gas.WH.Gas.Solar.Solar</t>
  </si>
  <si>
    <t>TES_per_household.kWh.SK.Res.HH.Thermal.SH.Gas.WH.Elc.NoSolar.Elec</t>
  </si>
  <si>
    <t>TES_per_household.kWh.SK.Res.HH.Thermal.SH.Gas.WH.Elc.Solar</t>
  </si>
  <si>
    <t>TES_per_household.kWh.SK.Res.HH.Thermal.SH.Gas.WH.Elc.Solar.Elec</t>
  </si>
  <si>
    <t>TES_per_household.kWh.SK.Res.HH.Thermal.SH.Gas.WH.Elc.Solar.Solar</t>
  </si>
  <si>
    <t>TES_per_household.kWh.SK.Res.HH.Thermal.SH.Gas.CO</t>
  </si>
  <si>
    <t>TES_per_household.kWh.SK.Res.HH.Thermal.SH.Gas.CO.Gas.Gas</t>
  </si>
  <si>
    <t>TES_per_household.kWh.SK.Res.HH.Thermal.SH.Gas.CO.Elc.Elec</t>
  </si>
  <si>
    <t>TES_per_household.kWh.SK.Res.HH.Thermal.SH.Biomass</t>
  </si>
  <si>
    <t>TES_per_household.kWh.SK.Res.HH.Thermal.SH.Biomass.SH</t>
  </si>
  <si>
    <t>TES_per_household.kWh.SK.Res.HH.Thermal.SH.Biomass.SH.Biomass</t>
  </si>
  <si>
    <t>TES_per_household.kWh.SK.Res.HH.Thermal.SH.Biomass.SH.Elec</t>
  </si>
  <si>
    <t>TES_per_household.kWh.SK.Res.HH.Thermal.SH.Biomass.SC</t>
  </si>
  <si>
    <t>TES_per_household.kWh.SK.Res.HH.Thermal.SH.Biomass.SC.AC.Elec</t>
  </si>
  <si>
    <t>TES_per_household.kWh.SK.Res.HH.Thermal.SH.Biomass.WH</t>
  </si>
  <si>
    <t>TES_per_household.kWh.SK.Res.HH.Thermal.SH.Biomass.WH.Biomass.NoSolar.Biomass</t>
  </si>
  <si>
    <t>TES_per_household.kWh.SK.Res.HH.Thermal.SH.Biomass.WH.Biomass.Solar</t>
  </si>
  <si>
    <t>TES_per_household.kWh.SK.Res.HH.Thermal.SH.Biomass.WH.Biomass.Solar.Biomass</t>
  </si>
  <si>
    <t>TES_per_household.kWh.SK.Res.HH.Thermal.SH.Biomass.WH.Biomass.Solar.Solar</t>
  </si>
  <si>
    <t>TES_per_household.kWh.SK.Res.HH.Thermal.SH.Biomass.WH.LPG.NoSolar.LPG</t>
  </si>
  <si>
    <t>TES_per_household.kWh.SK.Res.HH.Thermal.SH.Biomass.WH.LPG.Solar</t>
  </si>
  <si>
    <t>TES_per_household.kWh.SK.Res.HH.Thermal.SH.Biomass.WH.LPG.Solar.LPG</t>
  </si>
  <si>
    <t>TES_per_household.kWh.SK.Res.HH.Thermal.SH.Biomass.WH.LPG.Solar.Solar</t>
  </si>
  <si>
    <t>TES_per_household.kWh.SK.Res.HH.Thermal.SH.Biomass.WH.Elc.NoSolar.Elec</t>
  </si>
  <si>
    <t>TES_per_household.kWh.SK.Res.HH.Thermal.SH.Biomass.WH.Elc.Solar</t>
  </si>
  <si>
    <t>TES_per_household.kWh.SK.Res.HH.Thermal.SH.Biomass.WH.Elc.Solar.Elec</t>
  </si>
  <si>
    <t>TES_per_household.kWh.SK.Res.HH.Thermal.SH.Biomass.WH.Elc.Solar.Solar</t>
  </si>
  <si>
    <t>TES_per_household.kWh.SK.Res.HH.Thermal.SH.Biomass.CO</t>
  </si>
  <si>
    <t>TES_per_household.kWh.SK.Res.HH.Thermal.SH.Biomass.CO.Biomass.Biomass</t>
  </si>
  <si>
    <t>TES_per_household.kWh.SK.Res.HH.Thermal.SH.Biomass.CO.LPG.LPG</t>
  </si>
  <si>
    <t>TES_per_household.kWh.SK.Res.HH.Thermal.SH.Biomass.CO.Elc.Elec</t>
  </si>
  <si>
    <t>TES_per_household.kWh.SK.Res.HH.Thermal.SH.Geo</t>
  </si>
  <si>
    <t>TES_per_household.kWh.SK.Res.HH.Thermal.SH.Geo.SH</t>
  </si>
  <si>
    <t>TES_per_household.kWh.SK.Res.HH.Thermal.SH.Geo.SH.Geo</t>
  </si>
  <si>
    <t>TES_per_household.kWh.SK.Res.HH.Thermal.SH.Geo.SH.Elec</t>
  </si>
  <si>
    <t>TES_per_household.kWh.SK.Res.HH.Thermal.SH.Geo.SC</t>
  </si>
  <si>
    <t>TES_per_household.kWh.SK.Res.HH.Thermal.SH.Geo.SC.AC.Elec</t>
  </si>
  <si>
    <t>TES_per_household.kWh.SK.Res.HH.Thermal.SH.Geo.WH</t>
  </si>
  <si>
    <t>TES_per_household.kWh.SK.Res.HH.Thermal.SH.Geo.WH.Geo.NoSolar.Geo</t>
  </si>
  <si>
    <t>TES_per_household.kWh.SK.Res.HH.Thermal.SH.Geo.WH.Geo.Solar</t>
  </si>
  <si>
    <t>TES_per_household.kWh.SK.Res.HH.Thermal.SH.Geo.WH.Geo.Solar.Geo</t>
  </si>
  <si>
    <t>TES_per_household.kWh.SK.Res.HH.Thermal.SH.Geo.WH.Geo.Solar.Solar</t>
  </si>
  <si>
    <t>TES_per_household.kWh.SK.Res.HH.Thermal.SH.Geo.WH.Elc.NoSolar.Elec</t>
  </si>
  <si>
    <t>TES_per_household.kWh.SK.Res.HH.Thermal.SH.Geo.WH.Elc.Solar</t>
  </si>
  <si>
    <t>TES_per_household.kWh.SK.Res.HH.Thermal.SH.Geo.WH.Elc.Solar.Elec</t>
  </si>
  <si>
    <t>TES_per_household.kWh.SK.Res.HH.Thermal.SH.Geo.WH.Elc.Solar.Solar</t>
  </si>
  <si>
    <t>TES_per_household.kWh.SK.Res.HH.Thermal.SH.Geo.CO</t>
  </si>
  <si>
    <t>TES_per_household.kWh.SK.Res.HH.Thermal.SH.Geo.CO.LPG.LPG</t>
  </si>
  <si>
    <t>TES_per_household.kWh.SK.Res.HH.Thermal.SH.Geo.CO.Elc.Elec</t>
  </si>
  <si>
    <t>TES_per_household.kWh.SK.Res.HH.Thermal.SH.DistrHeat</t>
  </si>
  <si>
    <t>TES_per_household.kWh.SK.Res.HH.Thermal.SH.DistrHeat.SH</t>
  </si>
  <si>
    <t>TES_per_household.kWh.SK.Res.HH.Thermal.SH.DistrHeat.SH.Steam_Distr</t>
  </si>
  <si>
    <t>TES_per_household.kWh.SK.Res.HH.Thermal.SH.DistrHeat.SH.Elec</t>
  </si>
  <si>
    <t>TES_per_household.kWh.SK.Res.HH.Thermal.SH.DistrHeat.SC</t>
  </si>
  <si>
    <t>TES_per_household.kWh.SK.Res.HH.Thermal.SH.DistrHeat.SC.AC.Elec</t>
  </si>
  <si>
    <t>TES_per_household.kWh.SK.Res.HH.Thermal.SH.DistrHeat.WH</t>
  </si>
  <si>
    <t>TES_per_household.kWh.SK.Res.HH.Thermal.SH.DistrHeat.WH.DistrHeat.NoSolar.Steam_Distr</t>
  </si>
  <si>
    <t>TES_per_household.kWh.SK.Res.HH.Thermal.SH.DistrHeat.WH.DistrHeat.Solar</t>
  </si>
  <si>
    <t>TES_per_household.kWh.SK.Res.HH.Thermal.SH.DistrHeat.WH.DistrHeat.Solar.Steam_Distr</t>
  </si>
  <si>
    <t>TES_per_household.kWh.SK.Res.HH.Thermal.SH.DistrHeat.WH.DistrHeat.Solar.Solar</t>
  </si>
  <si>
    <t>TES_per_household.kWh.SK.Res.HH.Thermal.SH.DistrHeat.WH.Elc.NoSolar.Elec</t>
  </si>
  <si>
    <t>TES_per_household.kWh.SK.Res.HH.Thermal.SH.DistrHeat.WH.Elc.Solar</t>
  </si>
  <si>
    <t>TES_per_household.kWh.SK.Res.HH.Thermal.SH.DistrHeat.WH.Elc.Solar.Elec</t>
  </si>
  <si>
    <t>TES_per_household.kWh.SK.Res.HH.Thermal.SH.DistrHeat.WH.Elc.Solar.Solar</t>
  </si>
  <si>
    <t>TES_per_household.kWh.SK.Res.HH.Thermal.SH.DistrHeat.CO</t>
  </si>
  <si>
    <t>TES_per_household.kWh.SK.Res.HH.Thermal.SH.DistrHeat.CO.LPG.LPG</t>
  </si>
  <si>
    <t>TES_per_household.kWh.SK.Res.HH.Thermal.SH.DistrHeat.CO.Elc.Elec</t>
  </si>
  <si>
    <t>TES_per_household.kWh.SK.Res.HH.Thermal.SH.AdvElc</t>
  </si>
  <si>
    <t>TES_per_household.kWh.SK.Res.HH.Thermal.SH.AdvElc.SH</t>
  </si>
  <si>
    <t>TES_per_household.kWh.SK.Res.HH.Thermal.SH.AdvElc.SH.Elec</t>
  </si>
  <si>
    <t>TES_per_household.kWh.SK.Res.HH.Thermal.SH.AdvElc.SC</t>
  </si>
  <si>
    <t>TES_per_household.kWh.SK.Res.HH.Thermal.SH.AdvElc.SC.AC.Elec</t>
  </si>
  <si>
    <t>TES_per_household.kWh.SK.Res.HH.Thermal.SH.AdvElc.WH</t>
  </si>
  <si>
    <t>TES_per_household.kWh.SK.Res.HH.Thermal.SH.AdvElc.WH.LPG.NoSolar.LPG</t>
  </si>
  <si>
    <t>TES_per_household.kWh.SK.Res.HH.Thermal.SH.AdvElc.WH.LPG.Solar</t>
  </si>
  <si>
    <t>TES_per_household.kWh.SK.Res.HH.Thermal.SH.AdvElc.WH.LPG.Solar.LPG</t>
  </si>
  <si>
    <t>TES_per_household.kWh.SK.Res.HH.Thermal.SH.AdvElc.WH.LPG.Solar.Solar</t>
  </si>
  <si>
    <t>TES_per_household.kWh.SK.Res.HH.Thermal.SH.AdvElc.WH.Elc.NoSolar.Elec</t>
  </si>
  <si>
    <t>TES_per_household.kWh.SK.Res.HH.Thermal.SH.AdvElc.WH.Elc.Solar</t>
  </si>
  <si>
    <t>TES_per_household.kWh.SK.Res.HH.Thermal.SH.AdvElc.WH.Elc.Solar.Elec</t>
  </si>
  <si>
    <t>TES_per_household.kWh.SK.Res.HH.Thermal.SH.AdvElc.WH.Elc.Solar.Solar</t>
  </si>
  <si>
    <t>TES_per_household.kWh.SK.Res.HH.Thermal.SH.AdvElc.CO</t>
  </si>
  <si>
    <t>TES_per_household.kWh.SK.Res.HH.Thermal.SH.AdvElc.CO.LPG.LPG</t>
  </si>
  <si>
    <t>TES_per_household.kWh.SK.Res.HH.Thermal.SH.AdvElc.CO.Elc.Elec</t>
  </si>
  <si>
    <t>TES_per_household.kWh.SK.Res.HH.Thermal.SH.ConvElc</t>
  </si>
  <si>
    <t>TES_per_household.kWh.SK.Res.HH.Thermal.SH.ConvElc.SH</t>
  </si>
  <si>
    <t>TES_per_household.kWh.SK.Res.HH.Thermal.SH.ConvElc.SH.Elec</t>
  </si>
  <si>
    <t>TES_per_household.kWh.SK.Res.HH.Thermal.SH.ConvElc.SC</t>
  </si>
  <si>
    <t>TES_per_household.kWh.SK.Res.HH.Thermal.SH.ConvElc.SC.AC.Elec</t>
  </si>
  <si>
    <t>TES_per_household.kWh.SK.Res.HH.Thermal.SH.ConvElc.WH</t>
  </si>
  <si>
    <t>TES_per_household.kWh.SK.Res.HH.Thermal.SH.ConvElc.WH.LPG.NoSolar.LPG</t>
  </si>
  <si>
    <t>TES_per_household.kWh.SK.Res.HH.Thermal.SH.ConvElc.WH.LPG.Solar</t>
  </si>
  <si>
    <t>TES_per_household.kWh.SK.Res.HH.Thermal.SH.ConvElc.WH.LPG.Solar.LPG</t>
  </si>
  <si>
    <t>TES_per_household.kWh.SK.Res.HH.Thermal.SH.ConvElc.WH.LPG.Solar.Solar</t>
  </si>
  <si>
    <t>TES_per_household.kWh.SK.Res.HH.Thermal.SH.ConvElc.WH.Elc.NoSolar.Elec</t>
  </si>
  <si>
    <t>TES_per_household.kWh.SK.Res.HH.Thermal.SH.ConvElc.WH.Elc.Solar</t>
  </si>
  <si>
    <t>TES_per_household.kWh.SK.Res.HH.Thermal.SH.ConvElc.WH.Elc.Solar.Elec</t>
  </si>
  <si>
    <t>TES_per_household.kWh.SK.Res.HH.Thermal.SH.ConvElc.WH.Elc.Solar.Solar</t>
  </si>
  <si>
    <t>TES_per_household.kWh.SK.Res.HH.Thermal.SH.ConvElc.CO</t>
  </si>
  <si>
    <t>TES_per_household.kWh.SK.Res.HH.Thermal.SH.ConvElc.CO.LPG.LPG</t>
  </si>
  <si>
    <t>TES_per_household.kWh.SK.Res.HH.Thermal.SH.ConvElc.CO.Elc.Elec</t>
  </si>
  <si>
    <t>SK - CO2 emissions per household (detailed structure)</t>
  </si>
  <si>
    <t>EMI_per_household.kgCO2.SK.Res.HH.Thermal.SH.Solids</t>
  </si>
  <si>
    <t>EMI_per_household.kgCO2.SK.Res.HH.Thermal.SH.Solids.SH</t>
  </si>
  <si>
    <t>EMI_per_household.kgCO2.SK.Res.HH.Thermal.SH.Solids.SH.Solids</t>
  </si>
  <si>
    <t>EMI_per_household.kgCO2.SK.Res.HH.Thermal.SH.Solids.SH.Elec</t>
  </si>
  <si>
    <t>EMI_per_household.kgCO2.SK.Res.HH.Thermal.SH.Solids.SC</t>
  </si>
  <si>
    <t>EMI_per_household.kgCO2.SK.Res.HH.Thermal.SH.Solids.SC.AC.Elec</t>
  </si>
  <si>
    <t>EMI_per_household.kgCO2.SK.Res.HH.Thermal.SH.Solids.WH</t>
  </si>
  <si>
    <t>EMI_per_household.kgCO2.SK.Res.HH.Thermal.SH.Solids.WH.Solids.NoSolar.Solids</t>
  </si>
  <si>
    <t>EMI_per_household.kgCO2.SK.Res.HH.Thermal.SH.Solids.WH.LPG.NoSolar.LPG</t>
  </si>
  <si>
    <t>EMI_per_household.kgCO2.SK.Res.HH.Thermal.SH.Solids.WH.LPG.Solar</t>
  </si>
  <si>
    <t>EMI_per_household.kgCO2.SK.Res.HH.Thermal.SH.Solids.WH.LPG.Solar.LPG</t>
  </si>
  <si>
    <t>EMI_per_household.kgCO2.SK.Res.HH.Thermal.SH.Solids.WH.LPG.Solar.Solar</t>
  </si>
  <si>
    <t>EMI_per_household.kgCO2.SK.Res.HH.Thermal.SH.Solids.WH.Elc.NoSolar.Elec</t>
  </si>
  <si>
    <t>EMI_per_household.kgCO2.SK.Res.HH.Thermal.SH.Solids.WH.Elc.Solar</t>
  </si>
  <si>
    <t>EMI_per_household.kgCO2.SK.Res.HH.Thermal.SH.Solids.WH.Elc.Solar.Elec</t>
  </si>
  <si>
    <t>EMI_per_household.kgCO2.SK.Res.HH.Thermal.SH.Solids.WH.Elc.Solar.Solar</t>
  </si>
  <si>
    <t>EMI_per_household.kgCO2.SK.Res.HH.Thermal.SH.Solids.CO</t>
  </si>
  <si>
    <t>EMI_per_household.kgCO2.SK.Res.HH.Thermal.SH.Solids.CO.Solids.Solids</t>
  </si>
  <si>
    <t>EMI_per_household.kgCO2.SK.Res.HH.Thermal.SH.Solids.CO.LPG.LPG</t>
  </si>
  <si>
    <t>EMI_per_household.kgCO2.SK.Res.HH.Thermal.SH.Solids.CO.Elc.Elec</t>
  </si>
  <si>
    <t>EMI_per_household.kgCO2.SK.Res.HH.Thermal.SH.LPG</t>
  </si>
  <si>
    <t>EMI_per_household.kgCO2.SK.Res.HH.Thermal.SH.LPG.SH</t>
  </si>
  <si>
    <t>EMI_per_household.kgCO2.SK.Res.HH.Thermal.SH.LPG.SH.LPG</t>
  </si>
  <si>
    <t>EMI_per_household.kgCO2.SK.Res.HH.Thermal.SH.LPG.SH.Elec</t>
  </si>
  <si>
    <t>EMI_per_household.kgCO2.SK.Res.HH.Thermal.SH.LPG.SC</t>
  </si>
  <si>
    <t>EMI_per_household.kgCO2.SK.Res.HH.Thermal.SH.LPG.SC.AC.Elec</t>
  </si>
  <si>
    <t>EMI_per_household.kgCO2.SK.Res.HH.Thermal.SH.LPG.WH</t>
  </si>
  <si>
    <t>EMI_per_household.kgCO2.SK.Res.HH.Thermal.SH.LPG.WH.LPG.NoSolar.LPG</t>
  </si>
  <si>
    <t>EMI_per_household.kgCO2.SK.Res.HH.Thermal.SH.LPG.WH.LPG.Solar</t>
  </si>
  <si>
    <t>EMI_per_household.kgCO2.SK.Res.HH.Thermal.SH.LPG.WH.LPG.Solar.LPG</t>
  </si>
  <si>
    <t>EMI_per_household.kgCO2.SK.Res.HH.Thermal.SH.LPG.WH.LPG.Solar.Solar</t>
  </si>
  <si>
    <t>EMI_per_household.kgCO2.SK.Res.HH.Thermal.SH.LPG.WH.Elc.NoSolar.Elec</t>
  </si>
  <si>
    <t>EMI_per_household.kgCO2.SK.Res.HH.Thermal.SH.LPG.WH.Elc.Solar</t>
  </si>
  <si>
    <t>EMI_per_household.kgCO2.SK.Res.HH.Thermal.SH.LPG.WH.Elc.Solar.Elec</t>
  </si>
  <si>
    <t>EMI_per_household.kgCO2.SK.Res.HH.Thermal.SH.LPG.WH.Elc.Solar.Solar</t>
  </si>
  <si>
    <t>EMI_per_household.kgCO2.SK.Res.HH.Thermal.SH.LPG.CO</t>
  </si>
  <si>
    <t>EMI_per_household.kgCO2.SK.Res.HH.Thermal.SH.LPG.CO.LPG.LPG</t>
  </si>
  <si>
    <t>EMI_per_household.kgCO2.SK.Res.HH.Thermal.SH.LPG.CO.Elc.Elec</t>
  </si>
  <si>
    <t>EMI_per_household.kgCO2.SK.Res.HH.Thermal.SH.Oil</t>
  </si>
  <si>
    <t>EMI_per_household.kgCO2.SK.Res.HH.Thermal.SH.Oil.SH</t>
  </si>
  <si>
    <t>EMI_per_household.kgCO2.SK.Res.HH.Thermal.SH.Oil.SH.Oil</t>
  </si>
  <si>
    <t>EMI_per_household.kgCO2.SK.Res.HH.Thermal.SH.Oil.SH.Elec</t>
  </si>
  <si>
    <t>EMI_per_household.kgCO2.SK.Res.HH.Thermal.SH.Oil.SC</t>
  </si>
  <si>
    <t>EMI_per_household.kgCO2.SK.Res.HH.Thermal.SH.Oil.SC.AC.Elec</t>
  </si>
  <si>
    <t>EMI_per_household.kgCO2.SK.Res.HH.Thermal.SH.Oil.WH</t>
  </si>
  <si>
    <t>EMI_per_household.kgCO2.SK.Res.HH.Thermal.SH.Oil.WH.Oil.NoSolar.Oil</t>
  </si>
  <si>
    <t>EMI_per_household.kgCO2.SK.Res.HH.Thermal.SH.Oil.WH.Oil.Solar</t>
  </si>
  <si>
    <t>EMI_per_household.kgCO2.SK.Res.HH.Thermal.SH.Oil.WH.Oil.Solar.Oil</t>
  </si>
  <si>
    <t>EMI_per_household.kgCO2.SK.Res.HH.Thermal.SH.Oil.WH.Oil.Solar.Solar</t>
  </si>
  <si>
    <t>EMI_per_household.kgCO2.SK.Res.HH.Thermal.SH.Oil.WH.Elc.NoSolar.Elec</t>
  </si>
  <si>
    <t>EMI_per_household.kgCO2.SK.Res.HH.Thermal.SH.Oil.WH.Elc.Solar</t>
  </si>
  <si>
    <t>EMI_per_household.kgCO2.SK.Res.HH.Thermal.SH.Oil.WH.Elc.Solar.Elec</t>
  </si>
  <si>
    <t>EMI_per_household.kgCO2.SK.Res.HH.Thermal.SH.Oil.WH.Elc.Solar.Solar</t>
  </si>
  <si>
    <t>EMI_per_household.kgCO2.SK.Res.HH.Thermal.SH.Oil.CO</t>
  </si>
  <si>
    <t>EMI_per_household.kgCO2.SK.Res.HH.Thermal.SH.Oil.CO.LPG.LPG</t>
  </si>
  <si>
    <t>EMI_per_household.kgCO2.SK.Res.HH.Thermal.SH.Oil.CO.Elc.Elec</t>
  </si>
  <si>
    <t>EMI_per_household.kgCO2.SK.Res.HH.Thermal.SH.Gas</t>
  </si>
  <si>
    <t>EMI_per_household.kgCO2.SK.Res.HH.Thermal.SH.Gas.SH</t>
  </si>
  <si>
    <t>EMI_per_household.kgCO2.SK.Res.HH.Thermal.SH.Gas.SH.Gas</t>
  </si>
  <si>
    <t>EMI_per_household.kgCO2.SK.Res.HH.Thermal.SH.Gas.SH.Elec</t>
  </si>
  <si>
    <t>EMI_per_household.kgCO2.SK.Res.HH.Thermal.SH.Gas.SC</t>
  </si>
  <si>
    <t>EMI_per_household.kgCO2.SK.Res.HH.Thermal.SH.Gas.SC.AC.Elec</t>
  </si>
  <si>
    <t>EMI_per_household.kgCO2.SK.Res.HH.Thermal.SH.Gas.WH</t>
  </si>
  <si>
    <t>EMI_per_household.kgCO2.SK.Res.HH.Thermal.SH.Gas.WH.Gas.NoSolar.Gas</t>
  </si>
  <si>
    <t>EMI_per_household.kgCO2.SK.Res.HH.Thermal.SH.Gas.WH.Gas.Solar</t>
  </si>
  <si>
    <t>EMI_per_household.kgCO2.SK.Res.HH.Thermal.SH.Gas.WH.Gas.Solar.Gas</t>
  </si>
  <si>
    <t>EMI_per_household.kgCO2.SK.Res.HH.Thermal.SH.Gas.WH.Gas.Solar.Solar</t>
  </si>
  <si>
    <t>EMI_per_household.kgCO2.SK.Res.HH.Thermal.SH.Gas.WH.Elc.NoSolar.Elec</t>
  </si>
  <si>
    <t>EMI_per_household.kgCO2.SK.Res.HH.Thermal.SH.Gas.WH.Elc.Solar</t>
  </si>
  <si>
    <t>EMI_per_household.kgCO2.SK.Res.HH.Thermal.SH.Gas.WH.Elc.Solar.Elec</t>
  </si>
  <si>
    <t>EMI_per_household.kgCO2.SK.Res.HH.Thermal.SH.Gas.WH.Elc.Solar.Solar</t>
  </si>
  <si>
    <t>EMI_per_household.kgCO2.SK.Res.HH.Thermal.SH.Gas.CO</t>
  </si>
  <si>
    <t>EMI_per_household.kgCO2.SK.Res.HH.Thermal.SH.Gas.CO.Gas.Gas</t>
  </si>
  <si>
    <t>EMI_per_household.kgCO2.SK.Res.HH.Thermal.SH.Gas.CO.Elc.Elec</t>
  </si>
  <si>
    <t>EMI_per_household.kgCO2.SK.Res.HH.Thermal.SH.Biomass</t>
  </si>
  <si>
    <t>EMI_per_household.kgCO2.SK.Res.HH.Thermal.SH.Biomass.SH</t>
  </si>
  <si>
    <t>EMI_per_household.kgCO2.SK.Res.HH.Thermal.SH.Biomass.SH.Biomass</t>
  </si>
  <si>
    <t>EMI_per_household.kgCO2.SK.Res.HH.Thermal.SH.Biomass.SH.Elec</t>
  </si>
  <si>
    <t>EMI_per_household.kgCO2.SK.Res.HH.Thermal.SH.Biomass.SC</t>
  </si>
  <si>
    <t>EMI_per_household.kgCO2.SK.Res.HH.Thermal.SH.Biomass.SC.AC.Elec</t>
  </si>
  <si>
    <t>EMI_per_household.kgCO2.SK.Res.HH.Thermal.SH.Biomass.WH</t>
  </si>
  <si>
    <t>EMI_per_household.kgCO2.SK.Res.HH.Thermal.SH.Biomass.WH.Biomass.NoSolar.Biomass</t>
  </si>
  <si>
    <t>EMI_per_household.kgCO2.SK.Res.HH.Thermal.SH.Biomass.WH.Biomass.Solar</t>
  </si>
  <si>
    <t>EMI_per_household.kgCO2.SK.Res.HH.Thermal.SH.Biomass.WH.Biomass.Solar.Biomass</t>
  </si>
  <si>
    <t>EMI_per_household.kgCO2.SK.Res.HH.Thermal.SH.Biomass.WH.Biomass.Solar.Solar</t>
  </si>
  <si>
    <t>EMI_per_household.kgCO2.SK.Res.HH.Thermal.SH.Biomass.WH.LPG.NoSolar.LPG</t>
  </si>
  <si>
    <t>EMI_per_household.kgCO2.SK.Res.HH.Thermal.SH.Biomass.WH.LPG.Solar</t>
  </si>
  <si>
    <t>EMI_per_household.kgCO2.SK.Res.HH.Thermal.SH.Biomass.WH.LPG.Solar.LPG</t>
  </si>
  <si>
    <t>EMI_per_household.kgCO2.SK.Res.HH.Thermal.SH.Biomass.WH.LPG.Solar.Solar</t>
  </si>
  <si>
    <t>EMI_per_household.kgCO2.SK.Res.HH.Thermal.SH.Biomass.WH.Elc.NoSolar.Elec</t>
  </si>
  <si>
    <t>EMI_per_household.kgCO2.SK.Res.HH.Thermal.SH.Biomass.WH.Elc.Solar</t>
  </si>
  <si>
    <t>EMI_per_household.kgCO2.SK.Res.HH.Thermal.SH.Biomass.WH.Elc.Solar.Elec</t>
  </si>
  <si>
    <t>EMI_per_household.kgCO2.SK.Res.HH.Thermal.SH.Biomass.WH.Elc.Solar.Solar</t>
  </si>
  <si>
    <t>EMI_per_household.kgCO2.SK.Res.HH.Thermal.SH.Biomass.CO</t>
  </si>
  <si>
    <t>EMI_per_household.kgCO2.SK.Res.HH.Thermal.SH.Biomass.CO.Biomass.Biomass</t>
  </si>
  <si>
    <t>EMI_per_household.kgCO2.SK.Res.HH.Thermal.SH.Biomass.CO.LPG.LPG</t>
  </si>
  <si>
    <t>EMI_per_household.kgCO2.SK.Res.HH.Thermal.SH.Biomass.CO.Elc.Elec</t>
  </si>
  <si>
    <t>EMI_per_household.kgCO2.SK.Res.HH.Thermal.SH.Geo</t>
  </si>
  <si>
    <t>EMI_per_household.kgCO2.SK.Res.HH.Thermal.SH.Geo.SH</t>
  </si>
  <si>
    <t>EMI_per_household.kgCO2.SK.Res.HH.Thermal.SH.Geo.SH.Geo</t>
  </si>
  <si>
    <t>EMI_per_household.kgCO2.SK.Res.HH.Thermal.SH.Geo.SH.Elec</t>
  </si>
  <si>
    <t>EMI_per_household.kgCO2.SK.Res.HH.Thermal.SH.Geo.SC</t>
  </si>
  <si>
    <t>EMI_per_household.kgCO2.SK.Res.HH.Thermal.SH.Geo.SC.AC.Elec</t>
  </si>
  <si>
    <t>EMI_per_household.kgCO2.SK.Res.HH.Thermal.SH.Geo.WH</t>
  </si>
  <si>
    <t>EMI_per_household.kgCO2.SK.Res.HH.Thermal.SH.Geo.WH.Geo.NoSolar.Geo</t>
  </si>
  <si>
    <t>EMI_per_household.kgCO2.SK.Res.HH.Thermal.SH.Geo.WH.Geo.Solar</t>
  </si>
  <si>
    <t>EMI_per_household.kgCO2.SK.Res.HH.Thermal.SH.Geo.WH.Geo.Solar.Geo</t>
  </si>
  <si>
    <t>EMI_per_household.kgCO2.SK.Res.HH.Thermal.SH.Geo.WH.Geo.Solar.Solar</t>
  </si>
  <si>
    <t>EMI_per_household.kgCO2.SK.Res.HH.Thermal.SH.Geo.WH.Elc.NoSolar.Elec</t>
  </si>
  <si>
    <t>EMI_per_household.kgCO2.SK.Res.HH.Thermal.SH.Geo.WH.Elc.Solar</t>
  </si>
  <si>
    <t>EMI_per_household.kgCO2.SK.Res.HH.Thermal.SH.Geo.WH.Elc.Solar.Elec</t>
  </si>
  <si>
    <t>EMI_per_household.kgCO2.SK.Res.HH.Thermal.SH.Geo.WH.Elc.Solar.Solar</t>
  </si>
  <si>
    <t>EMI_per_household.kgCO2.SK.Res.HH.Thermal.SH.Geo.CO</t>
  </si>
  <si>
    <t>EMI_per_household.kgCO2.SK.Res.HH.Thermal.SH.Geo.CO.LPG.LPG</t>
  </si>
  <si>
    <t>EMI_per_household.kgCO2.SK.Res.HH.Thermal.SH.Geo.CO.Elc.Elec</t>
  </si>
  <si>
    <t>EMI_per_household.kgCO2.SK.Res.HH.Thermal.SH.DistrHeat</t>
  </si>
  <si>
    <t>EMI_per_household.kgCO2.SK.Res.HH.Thermal.SH.DistrHeat.SH</t>
  </si>
  <si>
    <t>EMI_per_household.kgCO2.SK.Res.HH.Thermal.SH.DistrHeat.SH.Steam_Distr</t>
  </si>
  <si>
    <t>EMI_per_household.kgCO2.SK.Res.HH.Thermal.SH.DistrHeat.SH.Elec</t>
  </si>
  <si>
    <t>EMI_per_household.kgCO2.SK.Res.HH.Thermal.SH.DistrHeat.SC</t>
  </si>
  <si>
    <t>EMI_per_household.kgCO2.SK.Res.HH.Thermal.SH.DistrHeat.SC.AC.Elec</t>
  </si>
  <si>
    <t>EMI_per_household.kgCO2.SK.Res.HH.Thermal.SH.DistrHeat.WH</t>
  </si>
  <si>
    <t>EMI_per_household.kgCO2.SK.Res.HH.Thermal.SH.DistrHeat.WH.DistrHeat.NoSolar.Steam_Distr</t>
  </si>
  <si>
    <t>EMI_per_household.kgCO2.SK.Res.HH.Thermal.SH.DistrHeat.WH.DistrHeat.Solar</t>
  </si>
  <si>
    <t>EMI_per_household.kgCO2.SK.Res.HH.Thermal.SH.DistrHeat.WH.DistrHeat.Solar.Steam_Distr</t>
  </si>
  <si>
    <t>EMI_per_household.kgCO2.SK.Res.HH.Thermal.SH.DistrHeat.WH.DistrHeat.Solar.Solar</t>
  </si>
  <si>
    <t>EMI_per_household.kgCO2.SK.Res.HH.Thermal.SH.DistrHeat.WH.Elc.NoSolar.Elec</t>
  </si>
  <si>
    <t>EMI_per_household.kgCO2.SK.Res.HH.Thermal.SH.DistrHeat.WH.Elc.Solar</t>
  </si>
  <si>
    <t>EMI_per_household.kgCO2.SK.Res.HH.Thermal.SH.DistrHeat.WH.Elc.Solar.Elec</t>
  </si>
  <si>
    <t>EMI_per_household.kgCO2.SK.Res.HH.Thermal.SH.DistrHeat.WH.Elc.Solar.Solar</t>
  </si>
  <si>
    <t>EMI_per_household.kgCO2.SK.Res.HH.Thermal.SH.DistrHeat.CO</t>
  </si>
  <si>
    <t>EMI_per_household.kgCO2.SK.Res.HH.Thermal.SH.DistrHeat.CO.LPG.LPG</t>
  </si>
  <si>
    <t>EMI_per_household.kgCO2.SK.Res.HH.Thermal.SH.DistrHeat.CO.Elc.Elec</t>
  </si>
  <si>
    <t>EMI_per_household.kgCO2.SK.Res.HH.Thermal.SH.AdvElc</t>
  </si>
  <si>
    <t>EMI_per_household.kgCO2.SK.Res.HH.Thermal.SH.AdvElc.SH</t>
  </si>
  <si>
    <t>EMI_per_household.kgCO2.SK.Res.HH.Thermal.SH.AdvElc.SH.Elec</t>
  </si>
  <si>
    <t>EMI_per_household.kgCO2.SK.Res.HH.Thermal.SH.AdvElc.SC</t>
  </si>
  <si>
    <t>EMI_per_household.kgCO2.SK.Res.HH.Thermal.SH.AdvElc.SC.AC.Elec</t>
  </si>
  <si>
    <t>EMI_per_household.kgCO2.SK.Res.HH.Thermal.SH.AdvElc.WH</t>
  </si>
  <si>
    <t>EMI_per_household.kgCO2.SK.Res.HH.Thermal.SH.AdvElc.WH.LPG.NoSolar.LPG</t>
  </si>
  <si>
    <t>EMI_per_household.kgCO2.SK.Res.HH.Thermal.SH.AdvElc.WH.LPG.Solar</t>
  </si>
  <si>
    <t>EMI_per_household.kgCO2.SK.Res.HH.Thermal.SH.AdvElc.WH.LPG.Solar.LPG</t>
  </si>
  <si>
    <t>EMI_per_household.kgCO2.SK.Res.HH.Thermal.SH.AdvElc.WH.LPG.Solar.Solar</t>
  </si>
  <si>
    <t>EMI_per_household.kgCO2.SK.Res.HH.Thermal.SH.AdvElc.WH.Elc.NoSolar.Elec</t>
  </si>
  <si>
    <t>EMI_per_household.kgCO2.SK.Res.HH.Thermal.SH.AdvElc.WH.Elc.Solar</t>
  </si>
  <si>
    <t>EMI_per_household.kgCO2.SK.Res.HH.Thermal.SH.AdvElc.WH.Elc.Solar.Elec</t>
  </si>
  <si>
    <t>EMI_per_household.kgCO2.SK.Res.HH.Thermal.SH.AdvElc.WH.Elc.Solar.Solar</t>
  </si>
  <si>
    <t>EMI_per_household.kgCO2.SK.Res.HH.Thermal.SH.AdvElc.CO</t>
  </si>
  <si>
    <t>EMI_per_household.kgCO2.SK.Res.HH.Thermal.SH.AdvElc.CO.LPG.LPG</t>
  </si>
  <si>
    <t>EMI_per_household.kgCO2.SK.Res.HH.Thermal.SH.AdvElc.CO.Elc.Elec</t>
  </si>
  <si>
    <t>EMI_per_household.kgCO2.SK.Res.HH.Thermal.SH.ConvElc</t>
  </si>
  <si>
    <t>EMI_per_household.kgCO2.SK.Res.HH.Thermal.SH.ConvElc.SH</t>
  </si>
  <si>
    <t>EMI_per_household.kgCO2.SK.Res.HH.Thermal.SH.ConvElc.SH.Elec</t>
  </si>
  <si>
    <t>EMI_per_household.kgCO2.SK.Res.HH.Thermal.SH.ConvElc.SC</t>
  </si>
  <si>
    <t>EMI_per_household.kgCO2.SK.Res.HH.Thermal.SH.ConvElc.SC.AC.Elec</t>
  </si>
  <si>
    <t>EMI_per_household.kgCO2.SK.Res.HH.Thermal.SH.ConvElc.WH</t>
  </si>
  <si>
    <t>EMI_per_household.kgCO2.SK.Res.HH.Thermal.SH.ConvElc.WH.LPG.NoSolar.LPG</t>
  </si>
  <si>
    <t>EMI_per_household.kgCO2.SK.Res.HH.Thermal.SH.ConvElc.WH.LPG.Solar</t>
  </si>
  <si>
    <t>EMI_per_household.kgCO2.SK.Res.HH.Thermal.SH.ConvElc.WH.LPG.Solar.LPG</t>
  </si>
  <si>
    <t>EMI_per_household.kgCO2.SK.Res.HH.Thermal.SH.ConvElc.WH.LPG.Solar.Solar</t>
  </si>
  <si>
    <t>EMI_per_household.kgCO2.SK.Res.HH.Thermal.SH.ConvElc.WH.Elc.NoSolar.Elec</t>
  </si>
  <si>
    <t>EMI_per_household.kgCO2.SK.Res.HH.Thermal.SH.ConvElc.WH.Elc.Solar</t>
  </si>
  <si>
    <t>EMI_per_household.kgCO2.SK.Res.HH.Thermal.SH.ConvElc.WH.Elc.Solar.Elec</t>
  </si>
  <si>
    <t>EMI_per_household.kgCO2.SK.Res.HH.Thermal.SH.ConvElc.WH.Elc.Solar.Solar</t>
  </si>
  <si>
    <t>EMI_per_household.kgCO2.SK.Res.HH.Thermal.SH.ConvElc.CO</t>
  </si>
  <si>
    <t>EMI_per_household.kgCO2.SK.Res.HH.Thermal.SH.ConvElc.CO.LPG.LPG</t>
  </si>
  <si>
    <t>EMI_per_household.kgCO2.SK.Res.HH.Thermal.SH.ConvElc.CO.Elc.Elec</t>
  </si>
  <si>
    <t>SK - Final energy consumption per surface area (detailed structure)</t>
  </si>
  <si>
    <t>FEC_per_sqm.kWh.SK.Res.HH.Thermal.SH.Solids</t>
  </si>
  <si>
    <t>FEC_per_sqm.kWh.SK.Res.HH.Thermal.SH.Solids.SH</t>
  </si>
  <si>
    <t>FEC_per_sqm.kWh.SK.Res.HH.Thermal.SH.Solids.SH.Solids</t>
  </si>
  <si>
    <t>FEC_per_sqm.kWh.SK.Res.HH.Thermal.SH.Solids.SH.Elec</t>
  </si>
  <si>
    <t>FEC_per_sqm.kWh.SK.Res.HH.Thermal.SH.Solids.SC</t>
  </si>
  <si>
    <t>FEC_per_sqm.kWh.SK.Res.HH.Thermal.SH.Solids.SC.AC.Elec</t>
  </si>
  <si>
    <t>FEC_per_sqm.kWh.SK.Res.HH.Thermal.SH.Solids.WH</t>
  </si>
  <si>
    <t>FEC_per_sqm.kWh.SK.Res.HH.Thermal.SH.Solids.WH.Solids.NoSolar.Solids</t>
  </si>
  <si>
    <t>FEC_per_sqm.kWh.SK.Res.HH.Thermal.SH.Solids.WH.LPG.NoSolar.LPG</t>
  </si>
  <si>
    <t>FEC_per_sqm.kWh.SK.Res.HH.Thermal.SH.Solids.WH.LPG.Solar</t>
  </si>
  <si>
    <t>FEC_per_sqm.kWh.SK.Res.HH.Thermal.SH.Solids.WH.LPG.Solar.LPG</t>
  </si>
  <si>
    <t>FEC_per_sqm.kWh.SK.Res.HH.Thermal.SH.Solids.WH.LPG.Solar.Solar</t>
  </si>
  <si>
    <t>FEC_per_sqm.kWh.SK.Res.HH.Thermal.SH.Solids.WH.Elc.NoSolar.Elec</t>
  </si>
  <si>
    <t>FEC_per_sqm.kWh.SK.Res.HH.Thermal.SH.Solids.WH.Elc.Solar</t>
  </si>
  <si>
    <t>FEC_per_sqm.kWh.SK.Res.HH.Thermal.SH.Solids.WH.Elc.Solar.Elec</t>
  </si>
  <si>
    <t>FEC_per_sqm.kWh.SK.Res.HH.Thermal.SH.Solids.WH.Elc.Solar.Solar</t>
  </si>
  <si>
    <t>FEC_per_sqm.kWh.SK.Res.HH.Thermal.SH.Solids.CO</t>
  </si>
  <si>
    <t>FEC_per_sqm.kWh.SK.Res.HH.Thermal.SH.Solids.CO.Solids.Solids</t>
  </si>
  <si>
    <t>FEC_per_sqm.kWh.SK.Res.HH.Thermal.SH.Solids.CO.LPG.LPG</t>
  </si>
  <si>
    <t>FEC_per_sqm.kWh.SK.Res.HH.Thermal.SH.Solids.CO.Elc.Elec</t>
  </si>
  <si>
    <t>FEC_per_sqm.kWh.SK.Res.HH.Thermal.SH.LPG</t>
  </si>
  <si>
    <t>FEC_per_sqm.kWh.SK.Res.HH.Thermal.SH.LPG.SH</t>
  </si>
  <si>
    <t>FEC_per_sqm.kWh.SK.Res.HH.Thermal.SH.LPG.SH.LPG</t>
  </si>
  <si>
    <t>FEC_per_sqm.kWh.SK.Res.HH.Thermal.SH.LPG.SH.Elec</t>
  </si>
  <si>
    <t>FEC_per_sqm.kWh.SK.Res.HH.Thermal.SH.LPG.SC</t>
  </si>
  <si>
    <t>FEC_per_sqm.kWh.SK.Res.HH.Thermal.SH.LPG.SC.AC.Elec</t>
  </si>
  <si>
    <t>FEC_per_sqm.kWh.SK.Res.HH.Thermal.SH.LPG.WH</t>
  </si>
  <si>
    <t>FEC_per_sqm.kWh.SK.Res.HH.Thermal.SH.LPG.WH.LPG.NoSolar.LPG</t>
  </si>
  <si>
    <t>FEC_per_sqm.kWh.SK.Res.HH.Thermal.SH.LPG.WH.LPG.Solar</t>
  </si>
  <si>
    <t>FEC_per_sqm.kWh.SK.Res.HH.Thermal.SH.LPG.WH.LPG.Solar.LPG</t>
  </si>
  <si>
    <t>FEC_per_sqm.kWh.SK.Res.HH.Thermal.SH.LPG.WH.LPG.Solar.Solar</t>
  </si>
  <si>
    <t>FEC_per_sqm.kWh.SK.Res.HH.Thermal.SH.LPG.WH.Elc.NoSolar.Elec</t>
  </si>
  <si>
    <t>FEC_per_sqm.kWh.SK.Res.HH.Thermal.SH.LPG.WH.Elc.Solar</t>
  </si>
  <si>
    <t>FEC_per_sqm.kWh.SK.Res.HH.Thermal.SH.LPG.WH.Elc.Solar.Elec</t>
  </si>
  <si>
    <t>FEC_per_sqm.kWh.SK.Res.HH.Thermal.SH.LPG.WH.Elc.Solar.Solar</t>
  </si>
  <si>
    <t>FEC_per_sqm.kWh.SK.Res.HH.Thermal.SH.LPG.CO</t>
  </si>
  <si>
    <t>FEC_per_sqm.kWh.SK.Res.HH.Thermal.SH.LPG.CO.LPG.LPG</t>
  </si>
  <si>
    <t>FEC_per_sqm.kWh.SK.Res.HH.Thermal.SH.LPG.CO.Elc.Elec</t>
  </si>
  <si>
    <t>FEC_per_sqm.kWh.SK.Res.HH.Thermal.SH.Oil</t>
  </si>
  <si>
    <t>FEC_per_sqm.kWh.SK.Res.HH.Thermal.SH.Oil.SH</t>
  </si>
  <si>
    <t>FEC_per_sqm.kWh.SK.Res.HH.Thermal.SH.Oil.SH.Oil</t>
  </si>
  <si>
    <t>FEC_per_sqm.kWh.SK.Res.HH.Thermal.SH.Oil.SH.Elec</t>
  </si>
  <si>
    <t>FEC_per_sqm.kWh.SK.Res.HH.Thermal.SH.Oil.SC</t>
  </si>
  <si>
    <t>FEC_per_sqm.kWh.SK.Res.HH.Thermal.SH.Oil.SC.AC.Elec</t>
  </si>
  <si>
    <t>FEC_per_sqm.kWh.SK.Res.HH.Thermal.SH.Oil.WH</t>
  </si>
  <si>
    <t>FEC_per_sqm.kWh.SK.Res.HH.Thermal.SH.Oil.WH.Oil.NoSolar.Oil</t>
  </si>
  <si>
    <t>FEC_per_sqm.kWh.SK.Res.HH.Thermal.SH.Oil.WH.Oil.Solar</t>
  </si>
  <si>
    <t>FEC_per_sqm.kWh.SK.Res.HH.Thermal.SH.Oil.WH.Oil.Solar.Oil</t>
  </si>
  <si>
    <t>FEC_per_sqm.kWh.SK.Res.HH.Thermal.SH.Oil.WH.Oil.Solar.Solar</t>
  </si>
  <si>
    <t>FEC_per_sqm.kWh.SK.Res.HH.Thermal.SH.Oil.WH.Elc.NoSolar.Elec</t>
  </si>
  <si>
    <t>FEC_per_sqm.kWh.SK.Res.HH.Thermal.SH.Oil.WH.Elc.Solar</t>
  </si>
  <si>
    <t>FEC_per_sqm.kWh.SK.Res.HH.Thermal.SH.Oil.WH.Elc.Solar.Elec</t>
  </si>
  <si>
    <t>FEC_per_sqm.kWh.SK.Res.HH.Thermal.SH.Oil.WH.Elc.Solar.Solar</t>
  </si>
  <si>
    <t>FEC_per_sqm.kWh.SK.Res.HH.Thermal.SH.Oil.CO</t>
  </si>
  <si>
    <t>FEC_per_sqm.kWh.SK.Res.HH.Thermal.SH.Oil.CO.LPG.LPG</t>
  </si>
  <si>
    <t>FEC_per_sqm.kWh.SK.Res.HH.Thermal.SH.Oil.CO.Elc.Elec</t>
  </si>
  <si>
    <t>FEC_per_sqm.kWh.SK.Res.HH.Thermal.SH.Gas</t>
  </si>
  <si>
    <t>FEC_per_sqm.kWh.SK.Res.HH.Thermal.SH.Gas.SH</t>
  </si>
  <si>
    <t>FEC_per_sqm.kWh.SK.Res.HH.Thermal.SH.Gas.SH.Gas</t>
  </si>
  <si>
    <t>FEC_per_sqm.kWh.SK.Res.HH.Thermal.SH.Gas.SH.Elec</t>
  </si>
  <si>
    <t>FEC_per_sqm.kWh.SK.Res.HH.Thermal.SH.Gas.SC</t>
  </si>
  <si>
    <t>FEC_per_sqm.kWh.SK.Res.HH.Thermal.SH.Gas.SC.AC.Elec</t>
  </si>
  <si>
    <t>FEC_per_sqm.kWh.SK.Res.HH.Thermal.SH.Gas.WH</t>
  </si>
  <si>
    <t>FEC_per_sqm.kWh.SK.Res.HH.Thermal.SH.Gas.WH.Gas.NoSolar.Gas</t>
  </si>
  <si>
    <t>FEC_per_sqm.kWh.SK.Res.HH.Thermal.SH.Gas.WH.Gas.Solar</t>
  </si>
  <si>
    <t>FEC_per_sqm.kWh.SK.Res.HH.Thermal.SH.Gas.WH.Gas.Solar.Gas</t>
  </si>
  <si>
    <t>FEC_per_sqm.kWh.SK.Res.HH.Thermal.SH.Gas.WH.Gas.Solar.Solar</t>
  </si>
  <si>
    <t>FEC_per_sqm.kWh.SK.Res.HH.Thermal.SH.Gas.WH.Elc.NoSolar.Elec</t>
  </si>
  <si>
    <t>FEC_per_sqm.kWh.SK.Res.HH.Thermal.SH.Gas.WH.Elc.Solar</t>
  </si>
  <si>
    <t>FEC_per_sqm.kWh.SK.Res.HH.Thermal.SH.Gas.WH.Elc.Solar.Elec</t>
  </si>
  <si>
    <t>FEC_per_sqm.kWh.SK.Res.HH.Thermal.SH.Gas.WH.Elc.Solar.Solar</t>
  </si>
  <si>
    <t>FEC_per_sqm.kWh.SK.Res.HH.Thermal.SH.Gas.CO</t>
  </si>
  <si>
    <t>FEC_per_sqm.kWh.SK.Res.HH.Thermal.SH.Gas.CO.Gas.Gas</t>
  </si>
  <si>
    <t>FEC_per_sqm.kWh.SK.Res.HH.Thermal.SH.Gas.CO.Elc.Elec</t>
  </si>
  <si>
    <t>FEC_per_sqm.kWh.SK.Res.HH.Thermal.SH.Biomass</t>
  </si>
  <si>
    <t>FEC_per_sqm.kWh.SK.Res.HH.Thermal.SH.Biomass.SH</t>
  </si>
  <si>
    <t>FEC_per_sqm.kWh.SK.Res.HH.Thermal.SH.Biomass.SH.Biomass</t>
  </si>
  <si>
    <t>FEC_per_sqm.kWh.SK.Res.HH.Thermal.SH.Biomass.SH.Elec</t>
  </si>
  <si>
    <t>FEC_per_sqm.kWh.SK.Res.HH.Thermal.SH.Biomass.SC</t>
  </si>
  <si>
    <t>FEC_per_sqm.kWh.SK.Res.HH.Thermal.SH.Biomass.SC.AC.Elec</t>
  </si>
  <si>
    <t>FEC_per_sqm.kWh.SK.Res.HH.Thermal.SH.Biomass.WH</t>
  </si>
  <si>
    <t>FEC_per_sqm.kWh.SK.Res.HH.Thermal.SH.Biomass.WH.Biomass.NoSolar.Biomass</t>
  </si>
  <si>
    <t>FEC_per_sqm.kWh.SK.Res.HH.Thermal.SH.Biomass.WH.Biomass.Solar</t>
  </si>
  <si>
    <t>FEC_per_sqm.kWh.SK.Res.HH.Thermal.SH.Biomass.WH.Biomass.Solar.Biomass</t>
  </si>
  <si>
    <t>FEC_per_sqm.kWh.SK.Res.HH.Thermal.SH.Biomass.WH.Biomass.Solar.Solar</t>
  </si>
  <si>
    <t>FEC_per_sqm.kWh.SK.Res.HH.Thermal.SH.Biomass.WH.LPG.NoSolar.LPG</t>
  </si>
  <si>
    <t>FEC_per_sqm.kWh.SK.Res.HH.Thermal.SH.Biomass.WH.LPG.Solar</t>
  </si>
  <si>
    <t>FEC_per_sqm.kWh.SK.Res.HH.Thermal.SH.Biomass.WH.LPG.Solar.LPG</t>
  </si>
  <si>
    <t>FEC_per_sqm.kWh.SK.Res.HH.Thermal.SH.Biomass.WH.LPG.Solar.Solar</t>
  </si>
  <si>
    <t>FEC_per_sqm.kWh.SK.Res.HH.Thermal.SH.Biomass.WH.Elc.NoSolar.Elec</t>
  </si>
  <si>
    <t>FEC_per_sqm.kWh.SK.Res.HH.Thermal.SH.Biomass.WH.Elc.Solar</t>
  </si>
  <si>
    <t>FEC_per_sqm.kWh.SK.Res.HH.Thermal.SH.Biomass.WH.Elc.Solar.Elec</t>
  </si>
  <si>
    <t>FEC_per_sqm.kWh.SK.Res.HH.Thermal.SH.Biomass.WH.Elc.Solar.Solar</t>
  </si>
  <si>
    <t>FEC_per_sqm.kWh.SK.Res.HH.Thermal.SH.Biomass.CO</t>
  </si>
  <si>
    <t>FEC_per_sqm.kWh.SK.Res.HH.Thermal.SH.Biomass.CO.Biomass.Biomass</t>
  </si>
  <si>
    <t>FEC_per_sqm.kWh.SK.Res.HH.Thermal.SH.Biomass.CO.LPG.LPG</t>
  </si>
  <si>
    <t>FEC_per_sqm.kWh.SK.Res.HH.Thermal.SH.Biomass.CO.Elc.Elec</t>
  </si>
  <si>
    <t>FEC_per_sqm.kWh.SK.Res.HH.Thermal.SH.Geo</t>
  </si>
  <si>
    <t>FEC_per_sqm.kWh.SK.Res.HH.Thermal.SH.Geo.SH</t>
  </si>
  <si>
    <t>FEC_per_sqm.kWh.SK.Res.HH.Thermal.SH.Geo.SH.Geo</t>
  </si>
  <si>
    <t>FEC_per_sqm.kWh.SK.Res.HH.Thermal.SH.Geo.SH.Elec</t>
  </si>
  <si>
    <t>FEC_per_sqm.kWh.SK.Res.HH.Thermal.SH.Geo.SC</t>
  </si>
  <si>
    <t>FEC_per_sqm.kWh.SK.Res.HH.Thermal.SH.Geo.SC.AC.Elec</t>
  </si>
  <si>
    <t>FEC_per_sqm.kWh.SK.Res.HH.Thermal.SH.Geo.WH</t>
  </si>
  <si>
    <t>FEC_per_sqm.kWh.SK.Res.HH.Thermal.SH.Geo.WH.Geo.NoSolar.Geo</t>
  </si>
  <si>
    <t>FEC_per_sqm.kWh.SK.Res.HH.Thermal.SH.Geo.WH.Geo.Solar</t>
  </si>
  <si>
    <t>FEC_per_sqm.kWh.SK.Res.HH.Thermal.SH.Geo.WH.Geo.Solar.Geo</t>
  </si>
  <si>
    <t>FEC_per_sqm.kWh.SK.Res.HH.Thermal.SH.Geo.WH.Geo.Solar.Solar</t>
  </si>
  <si>
    <t>FEC_per_sqm.kWh.SK.Res.HH.Thermal.SH.Geo.WH.Elc.NoSolar.Elec</t>
  </si>
  <si>
    <t>FEC_per_sqm.kWh.SK.Res.HH.Thermal.SH.Geo.WH.Elc.Solar</t>
  </si>
  <si>
    <t>FEC_per_sqm.kWh.SK.Res.HH.Thermal.SH.Geo.WH.Elc.Solar.Elec</t>
  </si>
  <si>
    <t>FEC_per_sqm.kWh.SK.Res.HH.Thermal.SH.Geo.WH.Elc.Solar.Solar</t>
  </si>
  <si>
    <t>FEC_per_sqm.kWh.SK.Res.HH.Thermal.SH.Geo.CO</t>
  </si>
  <si>
    <t>FEC_per_sqm.kWh.SK.Res.HH.Thermal.SH.Geo.CO.LPG.LPG</t>
  </si>
  <si>
    <t>FEC_per_sqm.kWh.SK.Res.HH.Thermal.SH.Geo.CO.Elc.Elec</t>
  </si>
  <si>
    <t>FEC_per_sqm.kWh.SK.Res.HH.Thermal.SH.DistrHeat</t>
  </si>
  <si>
    <t>FEC_per_sqm.kWh.SK.Res.HH.Thermal.SH.DistrHeat.SH</t>
  </si>
  <si>
    <t>FEC_per_sqm.kWh.SK.Res.HH.Thermal.SH.DistrHeat.SH.Steam_Distr</t>
  </si>
  <si>
    <t>FEC_per_sqm.kWh.SK.Res.HH.Thermal.SH.DistrHeat.SH.Elec</t>
  </si>
  <si>
    <t>FEC_per_sqm.kWh.SK.Res.HH.Thermal.SH.DistrHeat.SC</t>
  </si>
  <si>
    <t>FEC_per_sqm.kWh.SK.Res.HH.Thermal.SH.DistrHeat.SC.AC.Elec</t>
  </si>
  <si>
    <t>FEC_per_sqm.kWh.SK.Res.HH.Thermal.SH.DistrHeat.WH</t>
  </si>
  <si>
    <t>FEC_per_sqm.kWh.SK.Res.HH.Thermal.SH.DistrHeat.WH.DistrHeat.NoSolar.Steam_Distr</t>
  </si>
  <si>
    <t>FEC_per_sqm.kWh.SK.Res.HH.Thermal.SH.DistrHeat.WH.DistrHeat.Solar</t>
  </si>
  <si>
    <t>FEC_per_sqm.kWh.SK.Res.HH.Thermal.SH.DistrHeat.WH.DistrHeat.Solar.Steam_Distr</t>
  </si>
  <si>
    <t>FEC_per_sqm.kWh.SK.Res.HH.Thermal.SH.DistrHeat.WH.DistrHeat.Solar.Solar</t>
  </si>
  <si>
    <t>FEC_per_sqm.kWh.SK.Res.HH.Thermal.SH.DistrHeat.WH.Elc.NoSolar.Elec</t>
  </si>
  <si>
    <t>FEC_per_sqm.kWh.SK.Res.HH.Thermal.SH.DistrHeat.WH.Elc.Solar</t>
  </si>
  <si>
    <t>FEC_per_sqm.kWh.SK.Res.HH.Thermal.SH.DistrHeat.WH.Elc.Solar.Elec</t>
  </si>
  <si>
    <t>FEC_per_sqm.kWh.SK.Res.HH.Thermal.SH.DistrHeat.WH.Elc.Solar.Solar</t>
  </si>
  <si>
    <t>FEC_per_sqm.kWh.SK.Res.HH.Thermal.SH.DistrHeat.CO</t>
  </si>
  <si>
    <t>FEC_per_sqm.kWh.SK.Res.HH.Thermal.SH.DistrHeat.CO.LPG.LPG</t>
  </si>
  <si>
    <t>FEC_per_sqm.kWh.SK.Res.HH.Thermal.SH.DistrHeat.CO.Elc.Elec</t>
  </si>
  <si>
    <t>FEC_per_sqm.kWh.SK.Res.HH.Thermal.SH.AdvElc</t>
  </si>
  <si>
    <t>FEC_per_sqm.kWh.SK.Res.HH.Thermal.SH.AdvElc.SH</t>
  </si>
  <si>
    <t>FEC_per_sqm.kWh.SK.Res.HH.Thermal.SH.AdvElc.SH.Elec</t>
  </si>
  <si>
    <t>FEC_per_sqm.kWh.SK.Res.HH.Thermal.SH.AdvElc.SC</t>
  </si>
  <si>
    <t>FEC_per_sqm.kWh.SK.Res.HH.Thermal.SH.AdvElc.SC.AC.Elec</t>
  </si>
  <si>
    <t>FEC_per_sqm.kWh.SK.Res.HH.Thermal.SH.AdvElc.WH</t>
  </si>
  <si>
    <t>FEC_per_sqm.kWh.SK.Res.HH.Thermal.SH.AdvElc.WH.LPG.NoSolar.LPG</t>
  </si>
  <si>
    <t>FEC_per_sqm.kWh.SK.Res.HH.Thermal.SH.AdvElc.WH.LPG.Solar</t>
  </si>
  <si>
    <t>FEC_per_sqm.kWh.SK.Res.HH.Thermal.SH.AdvElc.WH.LPG.Solar.LPG</t>
  </si>
  <si>
    <t>FEC_per_sqm.kWh.SK.Res.HH.Thermal.SH.AdvElc.WH.LPG.Solar.Solar</t>
  </si>
  <si>
    <t>FEC_per_sqm.kWh.SK.Res.HH.Thermal.SH.AdvElc.WH.Elc.NoSolar.Elec</t>
  </si>
  <si>
    <t>FEC_per_sqm.kWh.SK.Res.HH.Thermal.SH.AdvElc.WH.Elc.Solar</t>
  </si>
  <si>
    <t>FEC_per_sqm.kWh.SK.Res.HH.Thermal.SH.AdvElc.WH.Elc.Solar.Elec</t>
  </si>
  <si>
    <t>FEC_per_sqm.kWh.SK.Res.HH.Thermal.SH.AdvElc.WH.Elc.Solar.Solar</t>
  </si>
  <si>
    <t>FEC_per_sqm.kWh.SK.Res.HH.Thermal.SH.AdvElc.CO</t>
  </si>
  <si>
    <t>FEC_per_sqm.kWh.SK.Res.HH.Thermal.SH.AdvElc.CO.LPG.LPG</t>
  </si>
  <si>
    <t>FEC_per_sqm.kWh.SK.Res.HH.Thermal.SH.AdvElc.CO.Elc.Elec</t>
  </si>
  <si>
    <t>FEC_per_sqm.kWh.SK.Res.HH.Thermal.SH.ConvElc</t>
  </si>
  <si>
    <t>FEC_per_sqm.kWh.SK.Res.HH.Thermal.SH.ConvElc.SH</t>
  </si>
  <si>
    <t>FEC_per_sqm.kWh.SK.Res.HH.Thermal.SH.ConvElc.SH.Elec</t>
  </si>
  <si>
    <t>FEC_per_sqm.kWh.SK.Res.HH.Thermal.SH.ConvElc.SC</t>
  </si>
  <si>
    <t>FEC_per_sqm.kWh.SK.Res.HH.Thermal.SH.ConvElc.SC.AC.Elec</t>
  </si>
  <si>
    <t>FEC_per_sqm.kWh.SK.Res.HH.Thermal.SH.ConvElc.WH</t>
  </si>
  <si>
    <t>FEC_per_sqm.kWh.SK.Res.HH.Thermal.SH.ConvElc.WH.LPG.NoSolar.LPG</t>
  </si>
  <si>
    <t>FEC_per_sqm.kWh.SK.Res.HH.Thermal.SH.ConvElc.WH.LPG.Solar</t>
  </si>
  <si>
    <t>FEC_per_sqm.kWh.SK.Res.HH.Thermal.SH.ConvElc.WH.LPG.Solar.LPG</t>
  </si>
  <si>
    <t>FEC_per_sqm.kWh.SK.Res.HH.Thermal.SH.ConvElc.WH.LPG.Solar.Solar</t>
  </si>
  <si>
    <t>FEC_per_sqm.kWh.SK.Res.HH.Thermal.SH.ConvElc.WH.Elc.NoSolar.Elec</t>
  </si>
  <si>
    <t>FEC_per_sqm.kWh.SK.Res.HH.Thermal.SH.ConvElc.WH.Elc.Solar</t>
  </si>
  <si>
    <t>FEC_per_sqm.kWh.SK.Res.HH.Thermal.SH.ConvElc.WH.Elc.Solar.Elec</t>
  </si>
  <si>
    <t>FEC_per_sqm.kWh.SK.Res.HH.Thermal.SH.ConvElc.WH.Elc.Solar.Solar</t>
  </si>
  <si>
    <t>FEC_per_sqm.kWh.SK.Res.HH.Thermal.SH.ConvElc.CO</t>
  </si>
  <si>
    <t>FEC_per_sqm.kWh.SK.Res.HH.Thermal.SH.ConvElc.CO.LPG.LPG</t>
  </si>
  <si>
    <t>FEC_per_sqm.kWh.SK.Res.HH.Thermal.SH.ConvElc.CO.Elc.Elec</t>
  </si>
  <si>
    <t>SK - Thermal energy service per surface area (detailed structure)</t>
  </si>
  <si>
    <t>TES_per_sqm.kWh.SK.Res.HH.Thermal.SH.Solids</t>
  </si>
  <si>
    <t>TES_per_sqm.kWh.SK.Res.HH.Thermal.SH.Solids.SH</t>
  </si>
  <si>
    <t>TES_per_sqm.kWh.SK.Res.HH.Thermal.SH.Solids.SH.Solids</t>
  </si>
  <si>
    <t>TES_per_sqm.kWh.SK.Res.HH.Thermal.SH.Solids.SH.Elec</t>
  </si>
  <si>
    <t>TES_per_sqm.kWh.SK.Res.HH.Thermal.SH.Solids.SC</t>
  </si>
  <si>
    <t>TES_per_sqm.kWh.SK.Res.HH.Thermal.SH.Solids.SC.AC.Elec</t>
  </si>
  <si>
    <t>TES_per_sqm.kWh.SK.Res.HH.Thermal.SH.Solids.WH</t>
  </si>
  <si>
    <t>TES_per_sqm.kWh.SK.Res.HH.Thermal.SH.Solids.WH.Solids.NoSolar.Solids</t>
  </si>
  <si>
    <t>TES_per_sqm.kWh.SK.Res.HH.Thermal.SH.Solids.WH.LPG.NoSolar.LPG</t>
  </si>
  <si>
    <t>TES_per_sqm.kWh.SK.Res.HH.Thermal.SH.Solids.WH.LPG.Solar</t>
  </si>
  <si>
    <t>TES_per_sqm.kWh.SK.Res.HH.Thermal.SH.Solids.WH.LPG.Solar.LPG</t>
  </si>
  <si>
    <t>TES_per_sqm.kWh.SK.Res.HH.Thermal.SH.Solids.WH.LPG.Solar.Solar</t>
  </si>
  <si>
    <t>TES_per_sqm.kWh.SK.Res.HH.Thermal.SH.Solids.WH.Elc.NoSolar.Elec</t>
  </si>
  <si>
    <t>TES_per_sqm.kWh.SK.Res.HH.Thermal.SH.Solids.WH.Elc.Solar</t>
  </si>
  <si>
    <t>TES_per_sqm.kWh.SK.Res.HH.Thermal.SH.Solids.WH.Elc.Solar.Elec</t>
  </si>
  <si>
    <t>TES_per_sqm.kWh.SK.Res.HH.Thermal.SH.Solids.WH.Elc.Solar.Solar</t>
  </si>
  <si>
    <t>TES_per_sqm.kWh.SK.Res.HH.Thermal.SH.Solids.CO</t>
  </si>
  <si>
    <t>TES_per_sqm.kWh.SK.Res.HH.Thermal.SH.Solids.CO.Solids.Solids</t>
  </si>
  <si>
    <t>TES_per_sqm.kWh.SK.Res.HH.Thermal.SH.Solids.CO.LPG.LPG</t>
  </si>
  <si>
    <t>TES_per_sqm.kWh.SK.Res.HH.Thermal.SH.Solids.CO.Elc.Elec</t>
  </si>
  <si>
    <t>TES_per_sqm.kWh.SK.Res.HH.Thermal.SH.LPG</t>
  </si>
  <si>
    <t>TES_per_sqm.kWh.SK.Res.HH.Thermal.SH.LPG.SH</t>
  </si>
  <si>
    <t>TES_per_sqm.kWh.SK.Res.HH.Thermal.SH.LPG.SH.LPG</t>
  </si>
  <si>
    <t>TES_per_sqm.kWh.SK.Res.HH.Thermal.SH.LPG.SH.Elec</t>
  </si>
  <si>
    <t>TES_per_sqm.kWh.SK.Res.HH.Thermal.SH.LPG.SC</t>
  </si>
  <si>
    <t>TES_per_sqm.kWh.SK.Res.HH.Thermal.SH.LPG.SC.AC.Elec</t>
  </si>
  <si>
    <t>TES_per_sqm.kWh.SK.Res.HH.Thermal.SH.LPG.WH</t>
  </si>
  <si>
    <t>TES_per_sqm.kWh.SK.Res.HH.Thermal.SH.LPG.WH.LPG.NoSolar.LPG</t>
  </si>
  <si>
    <t>TES_per_sqm.kWh.SK.Res.HH.Thermal.SH.LPG.WH.LPG.Solar</t>
  </si>
  <si>
    <t>TES_per_sqm.kWh.SK.Res.HH.Thermal.SH.LPG.WH.LPG.Solar.LPG</t>
  </si>
  <si>
    <t>TES_per_sqm.kWh.SK.Res.HH.Thermal.SH.LPG.WH.LPG.Solar.Solar</t>
  </si>
  <si>
    <t>TES_per_sqm.kWh.SK.Res.HH.Thermal.SH.LPG.WH.Elc.NoSolar.Elec</t>
  </si>
  <si>
    <t>TES_per_sqm.kWh.SK.Res.HH.Thermal.SH.LPG.WH.Elc.Solar</t>
  </si>
  <si>
    <t>TES_per_sqm.kWh.SK.Res.HH.Thermal.SH.LPG.WH.Elc.Solar.Elec</t>
  </si>
  <si>
    <t>TES_per_sqm.kWh.SK.Res.HH.Thermal.SH.LPG.WH.Elc.Solar.Solar</t>
  </si>
  <si>
    <t>TES_per_sqm.kWh.SK.Res.HH.Thermal.SH.LPG.CO</t>
  </si>
  <si>
    <t>TES_per_sqm.kWh.SK.Res.HH.Thermal.SH.LPG.CO.LPG.LPG</t>
  </si>
  <si>
    <t>TES_per_sqm.kWh.SK.Res.HH.Thermal.SH.LPG.CO.Elc.Elec</t>
  </si>
  <si>
    <t>TES_per_sqm.kWh.SK.Res.HH.Thermal.SH.Oil</t>
  </si>
  <si>
    <t>TES_per_sqm.kWh.SK.Res.HH.Thermal.SH.Oil.SH</t>
  </si>
  <si>
    <t>TES_per_sqm.kWh.SK.Res.HH.Thermal.SH.Oil.SH.Oil</t>
  </si>
  <si>
    <t>TES_per_sqm.kWh.SK.Res.HH.Thermal.SH.Oil.SH.Elec</t>
  </si>
  <si>
    <t>TES_per_sqm.kWh.SK.Res.HH.Thermal.SH.Oil.SC</t>
  </si>
  <si>
    <t>TES_per_sqm.kWh.SK.Res.HH.Thermal.SH.Oil.SC.AC.Elec</t>
  </si>
  <si>
    <t>TES_per_sqm.kWh.SK.Res.HH.Thermal.SH.Oil.WH</t>
  </si>
  <si>
    <t>TES_per_sqm.kWh.SK.Res.HH.Thermal.SH.Oil.WH.Oil.NoSolar.Oil</t>
  </si>
  <si>
    <t>TES_per_sqm.kWh.SK.Res.HH.Thermal.SH.Oil.WH.Oil.Solar</t>
  </si>
  <si>
    <t>TES_per_sqm.kWh.SK.Res.HH.Thermal.SH.Oil.WH.Oil.Solar.Oil</t>
  </si>
  <si>
    <t>TES_per_sqm.kWh.SK.Res.HH.Thermal.SH.Oil.WH.Oil.Solar.Solar</t>
  </si>
  <si>
    <t>TES_per_sqm.kWh.SK.Res.HH.Thermal.SH.Oil.WH.Elc.NoSolar.Elec</t>
  </si>
  <si>
    <t>TES_per_sqm.kWh.SK.Res.HH.Thermal.SH.Oil.WH.Elc.Solar</t>
  </si>
  <si>
    <t>TES_per_sqm.kWh.SK.Res.HH.Thermal.SH.Oil.WH.Elc.Solar.Elec</t>
  </si>
  <si>
    <t>TES_per_sqm.kWh.SK.Res.HH.Thermal.SH.Oil.WH.Elc.Solar.Solar</t>
  </si>
  <si>
    <t>TES_per_sqm.kWh.SK.Res.HH.Thermal.SH.Oil.CO</t>
  </si>
  <si>
    <t>TES_per_sqm.kWh.SK.Res.HH.Thermal.SH.Oil.CO.LPG.LPG</t>
  </si>
  <si>
    <t>TES_per_sqm.kWh.SK.Res.HH.Thermal.SH.Oil.CO.Elc.Elec</t>
  </si>
  <si>
    <t>TES_per_sqm.kWh.SK.Res.HH.Thermal.SH.Gas</t>
  </si>
  <si>
    <t>TES_per_sqm.kWh.SK.Res.HH.Thermal.SH.Gas.SH</t>
  </si>
  <si>
    <t>TES_per_sqm.kWh.SK.Res.HH.Thermal.SH.Gas.SH.Gas</t>
  </si>
  <si>
    <t>TES_per_sqm.kWh.SK.Res.HH.Thermal.SH.Gas.SH.Elec</t>
  </si>
  <si>
    <t>TES_per_sqm.kWh.SK.Res.HH.Thermal.SH.Gas.SC</t>
  </si>
  <si>
    <t>TES_per_sqm.kWh.SK.Res.HH.Thermal.SH.Gas.SC.AC.Elec</t>
  </si>
  <si>
    <t>TES_per_sqm.kWh.SK.Res.HH.Thermal.SH.Gas.WH</t>
  </si>
  <si>
    <t>TES_per_sqm.kWh.SK.Res.HH.Thermal.SH.Gas.WH.Gas.NoSolar.Gas</t>
  </si>
  <si>
    <t>TES_per_sqm.kWh.SK.Res.HH.Thermal.SH.Gas.WH.Gas.Solar</t>
  </si>
  <si>
    <t>TES_per_sqm.kWh.SK.Res.HH.Thermal.SH.Gas.WH.Gas.Solar.Gas</t>
  </si>
  <si>
    <t>TES_per_sqm.kWh.SK.Res.HH.Thermal.SH.Gas.WH.Gas.Solar.Solar</t>
  </si>
  <si>
    <t>TES_per_sqm.kWh.SK.Res.HH.Thermal.SH.Gas.WH.Elc.NoSolar.Elec</t>
  </si>
  <si>
    <t>TES_per_sqm.kWh.SK.Res.HH.Thermal.SH.Gas.WH.Elc.Solar</t>
  </si>
  <si>
    <t>TES_per_sqm.kWh.SK.Res.HH.Thermal.SH.Gas.WH.Elc.Solar.Elec</t>
  </si>
  <si>
    <t>TES_per_sqm.kWh.SK.Res.HH.Thermal.SH.Gas.WH.Elc.Solar.Solar</t>
  </si>
  <si>
    <t>TES_per_sqm.kWh.SK.Res.HH.Thermal.SH.Gas.CO</t>
  </si>
  <si>
    <t>TES_per_sqm.kWh.SK.Res.HH.Thermal.SH.Gas.CO.Gas.Gas</t>
  </si>
  <si>
    <t>TES_per_sqm.kWh.SK.Res.HH.Thermal.SH.Gas.CO.Elc.Elec</t>
  </si>
  <si>
    <t>TES_per_sqm.kWh.SK.Res.HH.Thermal.SH.Biomass</t>
  </si>
  <si>
    <t>TES_per_sqm.kWh.SK.Res.HH.Thermal.SH.Biomass.SH</t>
  </si>
  <si>
    <t>TES_per_sqm.kWh.SK.Res.HH.Thermal.SH.Biomass.SH.Biomass</t>
  </si>
  <si>
    <t>TES_per_sqm.kWh.SK.Res.HH.Thermal.SH.Biomass.SH.Elec</t>
  </si>
  <si>
    <t>TES_per_sqm.kWh.SK.Res.HH.Thermal.SH.Biomass.SC</t>
  </si>
  <si>
    <t>TES_per_sqm.kWh.SK.Res.HH.Thermal.SH.Biomass.SC.AC.Elec</t>
  </si>
  <si>
    <t>TES_per_sqm.kWh.SK.Res.HH.Thermal.SH.Biomass.WH</t>
  </si>
  <si>
    <t>TES_per_sqm.kWh.SK.Res.HH.Thermal.SH.Biomass.WH.Biomass.NoSolar.Biomass</t>
  </si>
  <si>
    <t>TES_per_sqm.kWh.SK.Res.HH.Thermal.SH.Biomass.WH.Biomass.Solar</t>
  </si>
  <si>
    <t>TES_per_sqm.kWh.SK.Res.HH.Thermal.SH.Biomass.WH.Biomass.Solar.Biomass</t>
  </si>
  <si>
    <t>TES_per_sqm.kWh.SK.Res.HH.Thermal.SH.Biomass.WH.Biomass.Solar.Solar</t>
  </si>
  <si>
    <t>TES_per_sqm.kWh.SK.Res.HH.Thermal.SH.Biomass.WH.LPG.NoSolar.LPG</t>
  </si>
  <si>
    <t>TES_per_sqm.kWh.SK.Res.HH.Thermal.SH.Biomass.WH.LPG.Solar</t>
  </si>
  <si>
    <t>TES_per_sqm.kWh.SK.Res.HH.Thermal.SH.Biomass.WH.LPG.Solar.LPG</t>
  </si>
  <si>
    <t>TES_per_sqm.kWh.SK.Res.HH.Thermal.SH.Biomass.WH.LPG.Solar.Solar</t>
  </si>
  <si>
    <t>TES_per_sqm.kWh.SK.Res.HH.Thermal.SH.Biomass.WH.Elc.NoSolar.Elec</t>
  </si>
  <si>
    <t>TES_per_sqm.kWh.SK.Res.HH.Thermal.SH.Biomass.WH.Elc.Solar</t>
  </si>
  <si>
    <t>TES_per_sqm.kWh.SK.Res.HH.Thermal.SH.Biomass.WH.Elc.Solar.Elec</t>
  </si>
  <si>
    <t>TES_per_sqm.kWh.SK.Res.HH.Thermal.SH.Biomass.WH.Elc.Solar.Solar</t>
  </si>
  <si>
    <t>TES_per_sqm.kWh.SK.Res.HH.Thermal.SH.Biomass.CO</t>
  </si>
  <si>
    <t>TES_per_sqm.kWh.SK.Res.HH.Thermal.SH.Biomass.CO.Biomass.Biomass</t>
  </si>
  <si>
    <t>TES_per_sqm.kWh.SK.Res.HH.Thermal.SH.Biomass.CO.LPG.LPG</t>
  </si>
  <si>
    <t>TES_per_sqm.kWh.SK.Res.HH.Thermal.SH.Biomass.CO.Elc.Elec</t>
  </si>
  <si>
    <t>TES_per_sqm.kWh.SK.Res.HH.Thermal.SH.Geo</t>
  </si>
  <si>
    <t>TES_per_sqm.kWh.SK.Res.HH.Thermal.SH.Geo.SH</t>
  </si>
  <si>
    <t>TES_per_sqm.kWh.SK.Res.HH.Thermal.SH.Geo.SH.Geo</t>
  </si>
  <si>
    <t>TES_per_sqm.kWh.SK.Res.HH.Thermal.SH.Geo.SH.Elec</t>
  </si>
  <si>
    <t>TES_per_sqm.kWh.SK.Res.HH.Thermal.SH.Geo.SC</t>
  </si>
  <si>
    <t>TES_per_sqm.kWh.SK.Res.HH.Thermal.SH.Geo.SC.AC.Elec</t>
  </si>
  <si>
    <t>TES_per_sqm.kWh.SK.Res.HH.Thermal.SH.Geo.WH</t>
  </si>
  <si>
    <t>TES_per_sqm.kWh.SK.Res.HH.Thermal.SH.Geo.WH.Geo.NoSolar.Geo</t>
  </si>
  <si>
    <t>TES_per_sqm.kWh.SK.Res.HH.Thermal.SH.Geo.WH.Geo.Solar</t>
  </si>
  <si>
    <t>TES_per_sqm.kWh.SK.Res.HH.Thermal.SH.Geo.WH.Geo.Solar.Geo</t>
  </si>
  <si>
    <t>TES_per_sqm.kWh.SK.Res.HH.Thermal.SH.Geo.WH.Geo.Solar.Solar</t>
  </si>
  <si>
    <t>TES_per_sqm.kWh.SK.Res.HH.Thermal.SH.Geo.WH.Elc.NoSolar.Elec</t>
  </si>
  <si>
    <t>TES_per_sqm.kWh.SK.Res.HH.Thermal.SH.Geo.WH.Elc.Solar</t>
  </si>
  <si>
    <t>TES_per_sqm.kWh.SK.Res.HH.Thermal.SH.Geo.WH.Elc.Solar.Elec</t>
  </si>
  <si>
    <t>TES_per_sqm.kWh.SK.Res.HH.Thermal.SH.Geo.WH.Elc.Solar.Solar</t>
  </si>
  <si>
    <t>TES_per_sqm.kWh.SK.Res.HH.Thermal.SH.Geo.CO</t>
  </si>
  <si>
    <t>TES_per_sqm.kWh.SK.Res.HH.Thermal.SH.Geo.CO.LPG.LPG</t>
  </si>
  <si>
    <t>TES_per_sqm.kWh.SK.Res.HH.Thermal.SH.Geo.CO.Elc.Elec</t>
  </si>
  <si>
    <t>TES_per_sqm.kWh.SK.Res.HH.Thermal.SH.DistrHeat</t>
  </si>
  <si>
    <t>TES_per_sqm.kWh.SK.Res.HH.Thermal.SH.DistrHeat.SH</t>
  </si>
  <si>
    <t>TES_per_sqm.kWh.SK.Res.HH.Thermal.SH.DistrHeat.SH.Steam_Distr</t>
  </si>
  <si>
    <t>TES_per_sqm.kWh.SK.Res.HH.Thermal.SH.DistrHeat.SH.Elec</t>
  </si>
  <si>
    <t>TES_per_sqm.kWh.SK.Res.HH.Thermal.SH.DistrHeat.SC</t>
  </si>
  <si>
    <t>TES_per_sqm.kWh.SK.Res.HH.Thermal.SH.DistrHeat.SC.AC.Elec</t>
  </si>
  <si>
    <t>TES_per_sqm.kWh.SK.Res.HH.Thermal.SH.DistrHeat.WH</t>
  </si>
  <si>
    <t>TES_per_sqm.kWh.SK.Res.HH.Thermal.SH.DistrHeat.WH.DistrHeat.NoSolar.Steam_Distr</t>
  </si>
  <si>
    <t>TES_per_sqm.kWh.SK.Res.HH.Thermal.SH.DistrHeat.WH.DistrHeat.Solar</t>
  </si>
  <si>
    <t>TES_per_sqm.kWh.SK.Res.HH.Thermal.SH.DistrHeat.WH.DistrHeat.Solar.Steam_Distr</t>
  </si>
  <si>
    <t>TES_per_sqm.kWh.SK.Res.HH.Thermal.SH.DistrHeat.WH.DistrHeat.Solar.Solar</t>
  </si>
  <si>
    <t>TES_per_sqm.kWh.SK.Res.HH.Thermal.SH.DistrHeat.WH.Elc.NoSolar.Elec</t>
  </si>
  <si>
    <t>TES_per_sqm.kWh.SK.Res.HH.Thermal.SH.DistrHeat.WH.Elc.Solar</t>
  </si>
  <si>
    <t>TES_per_sqm.kWh.SK.Res.HH.Thermal.SH.DistrHeat.WH.Elc.Solar.Elec</t>
  </si>
  <si>
    <t>TES_per_sqm.kWh.SK.Res.HH.Thermal.SH.DistrHeat.WH.Elc.Solar.Solar</t>
  </si>
  <si>
    <t>TES_per_sqm.kWh.SK.Res.HH.Thermal.SH.DistrHeat.CO</t>
  </si>
  <si>
    <t>TES_per_sqm.kWh.SK.Res.HH.Thermal.SH.DistrHeat.CO.LPG.LPG</t>
  </si>
  <si>
    <t>TES_per_sqm.kWh.SK.Res.HH.Thermal.SH.DistrHeat.CO.Elc.Elec</t>
  </si>
  <si>
    <t>TES_per_sqm.kWh.SK.Res.HH.Thermal.SH.AdvElc</t>
  </si>
  <si>
    <t>TES_per_sqm.kWh.SK.Res.HH.Thermal.SH.AdvElc.SH</t>
  </si>
  <si>
    <t>TES_per_sqm.kWh.SK.Res.HH.Thermal.SH.AdvElc.SH.Elec</t>
  </si>
  <si>
    <t>TES_per_sqm.kWh.SK.Res.HH.Thermal.SH.AdvElc.SC</t>
  </si>
  <si>
    <t>TES_per_sqm.kWh.SK.Res.HH.Thermal.SH.AdvElc.SC.AC.Elec</t>
  </si>
  <si>
    <t>TES_per_sqm.kWh.SK.Res.HH.Thermal.SH.AdvElc.WH</t>
  </si>
  <si>
    <t>TES_per_sqm.kWh.SK.Res.HH.Thermal.SH.AdvElc.WH.LPG.NoSolar.LPG</t>
  </si>
  <si>
    <t>TES_per_sqm.kWh.SK.Res.HH.Thermal.SH.AdvElc.WH.LPG.Solar</t>
  </si>
  <si>
    <t>TES_per_sqm.kWh.SK.Res.HH.Thermal.SH.AdvElc.WH.LPG.Solar.LPG</t>
  </si>
  <si>
    <t>TES_per_sqm.kWh.SK.Res.HH.Thermal.SH.AdvElc.WH.LPG.Solar.Solar</t>
  </si>
  <si>
    <t>TES_per_sqm.kWh.SK.Res.HH.Thermal.SH.AdvElc.WH.Elc.NoSolar.Elec</t>
  </si>
  <si>
    <t>TES_per_sqm.kWh.SK.Res.HH.Thermal.SH.AdvElc.WH.Elc.Solar</t>
  </si>
  <si>
    <t>TES_per_sqm.kWh.SK.Res.HH.Thermal.SH.AdvElc.WH.Elc.Solar.Elec</t>
  </si>
  <si>
    <t>TES_per_sqm.kWh.SK.Res.HH.Thermal.SH.AdvElc.WH.Elc.Solar.Solar</t>
  </si>
  <si>
    <t>TES_per_sqm.kWh.SK.Res.HH.Thermal.SH.AdvElc.CO</t>
  </si>
  <si>
    <t>TES_per_sqm.kWh.SK.Res.HH.Thermal.SH.AdvElc.CO.LPG.LPG</t>
  </si>
  <si>
    <t>TES_per_sqm.kWh.SK.Res.HH.Thermal.SH.AdvElc.CO.Elc.Elec</t>
  </si>
  <si>
    <t>TES_per_sqm.kWh.SK.Res.HH.Thermal.SH.ConvElc</t>
  </si>
  <si>
    <t>TES_per_sqm.kWh.SK.Res.HH.Thermal.SH.ConvElc.SH</t>
  </si>
  <si>
    <t>TES_per_sqm.kWh.SK.Res.HH.Thermal.SH.ConvElc.SH.Elec</t>
  </si>
  <si>
    <t>TES_per_sqm.kWh.SK.Res.HH.Thermal.SH.ConvElc.SC</t>
  </si>
  <si>
    <t>TES_per_sqm.kWh.SK.Res.HH.Thermal.SH.ConvElc.SC.AC.Elec</t>
  </si>
  <si>
    <t>TES_per_sqm.kWh.SK.Res.HH.Thermal.SH.ConvElc.WH</t>
  </si>
  <si>
    <t>TES_per_sqm.kWh.SK.Res.HH.Thermal.SH.ConvElc.WH.LPG.NoSolar.LPG</t>
  </si>
  <si>
    <t>TES_per_sqm.kWh.SK.Res.HH.Thermal.SH.ConvElc.WH.LPG.Solar</t>
  </si>
  <si>
    <t>TES_per_sqm.kWh.SK.Res.HH.Thermal.SH.ConvElc.WH.LPG.Solar.LPG</t>
  </si>
  <si>
    <t>TES_per_sqm.kWh.SK.Res.HH.Thermal.SH.ConvElc.WH.LPG.Solar.Solar</t>
  </si>
  <si>
    <t>TES_per_sqm.kWh.SK.Res.HH.Thermal.SH.ConvElc.WH.Elc.NoSolar.Elec</t>
  </si>
  <si>
    <t>TES_per_sqm.kWh.SK.Res.HH.Thermal.SH.ConvElc.WH.Elc.Solar</t>
  </si>
  <si>
    <t>TES_per_sqm.kWh.SK.Res.HH.Thermal.SH.ConvElc.WH.Elc.Solar.Elec</t>
  </si>
  <si>
    <t>TES_per_sqm.kWh.SK.Res.HH.Thermal.SH.ConvElc.WH.Elc.Solar.Solar</t>
  </si>
  <si>
    <t>TES_per_sqm.kWh.SK.Res.HH.Thermal.SH.ConvElc.CO</t>
  </si>
  <si>
    <t>TES_per_sqm.kWh.SK.Res.HH.Thermal.SH.ConvElc.CO.LPG.LPG</t>
  </si>
  <si>
    <t>TES_per_sqm.kWh.SK.Res.HH.Thermal.SH.ConvElc.CO.Elc.Elec</t>
  </si>
  <si>
    <t>SK - CO2 emissions per surface area (detailed structure)</t>
  </si>
  <si>
    <t>EMI_per_sqm.kgCO2.SK.Res.HH.Thermal.SH.Solids</t>
  </si>
  <si>
    <t>EMI_per_sqm.kgCO2.SK.Res.HH.Thermal.SH.Solids.SH</t>
  </si>
  <si>
    <t>EMI_per_sqm.kgCO2.SK.Res.HH.Thermal.SH.Solids.SH.Solids</t>
  </si>
  <si>
    <t>EMI_per_sqm.kgCO2.SK.Res.HH.Thermal.SH.Solids.SH.Elec</t>
  </si>
  <si>
    <t>EMI_per_sqm.kgCO2.SK.Res.HH.Thermal.SH.Solids.SC</t>
  </si>
  <si>
    <t>EMI_per_sqm.kgCO2.SK.Res.HH.Thermal.SH.Solids.SC.AC.Elec</t>
  </si>
  <si>
    <t>EMI_per_sqm.kgCO2.SK.Res.HH.Thermal.SH.Solids.WH</t>
  </si>
  <si>
    <t>EMI_per_sqm.kgCO2.SK.Res.HH.Thermal.SH.Solids.WH.Solids.NoSolar.Solids</t>
  </si>
  <si>
    <t>EMI_per_sqm.kgCO2.SK.Res.HH.Thermal.SH.Solids.WH.LPG.NoSolar.LPG</t>
  </si>
  <si>
    <t>EMI_per_sqm.kgCO2.SK.Res.HH.Thermal.SH.Solids.WH.LPG.Solar</t>
  </si>
  <si>
    <t>EMI_per_sqm.kgCO2.SK.Res.HH.Thermal.SH.Solids.WH.LPG.Solar.LPG</t>
  </si>
  <si>
    <t>EMI_per_sqm.kgCO2.SK.Res.HH.Thermal.SH.Solids.WH.LPG.Solar.Solar</t>
  </si>
  <si>
    <t>EMI_per_sqm.kgCO2.SK.Res.HH.Thermal.SH.Solids.WH.Elc.NoSolar.Elec</t>
  </si>
  <si>
    <t>EMI_per_sqm.kgCO2.SK.Res.HH.Thermal.SH.Solids.WH.Elc.Solar</t>
  </si>
  <si>
    <t>EMI_per_sqm.kgCO2.SK.Res.HH.Thermal.SH.Solids.WH.Elc.Solar.Elec</t>
  </si>
  <si>
    <t>EMI_per_sqm.kgCO2.SK.Res.HH.Thermal.SH.Solids.WH.Elc.Solar.Solar</t>
  </si>
  <si>
    <t>EMI_per_sqm.kgCO2.SK.Res.HH.Thermal.SH.Solids.CO</t>
  </si>
  <si>
    <t>EMI_per_sqm.kgCO2.SK.Res.HH.Thermal.SH.Solids.CO.Solids.Solids</t>
  </si>
  <si>
    <t>EMI_per_sqm.kgCO2.SK.Res.HH.Thermal.SH.Solids.CO.LPG.LPG</t>
  </si>
  <si>
    <t>EMI_per_sqm.kgCO2.SK.Res.HH.Thermal.SH.Solids.CO.Elc.Elec</t>
  </si>
  <si>
    <t>EMI_per_sqm.kgCO2.SK.Res.HH.Thermal.SH.LPG</t>
  </si>
  <si>
    <t>EMI_per_sqm.kgCO2.SK.Res.HH.Thermal.SH.LPG.SH</t>
  </si>
  <si>
    <t>EMI_per_sqm.kgCO2.SK.Res.HH.Thermal.SH.LPG.SH.LPG</t>
  </si>
  <si>
    <t>EMI_per_sqm.kgCO2.SK.Res.HH.Thermal.SH.LPG.SH.Elec</t>
  </si>
  <si>
    <t>EMI_per_sqm.kgCO2.SK.Res.HH.Thermal.SH.LPG.SC</t>
  </si>
  <si>
    <t>EMI_per_sqm.kgCO2.SK.Res.HH.Thermal.SH.LPG.SC.AC.Elec</t>
  </si>
  <si>
    <t>EMI_per_sqm.kgCO2.SK.Res.HH.Thermal.SH.LPG.WH</t>
  </si>
  <si>
    <t>EMI_per_sqm.kgCO2.SK.Res.HH.Thermal.SH.LPG.WH.LPG.NoSolar.LPG</t>
  </si>
  <si>
    <t>EMI_per_sqm.kgCO2.SK.Res.HH.Thermal.SH.LPG.WH.LPG.Solar</t>
  </si>
  <si>
    <t>EMI_per_sqm.kgCO2.SK.Res.HH.Thermal.SH.LPG.WH.LPG.Solar.LPG</t>
  </si>
  <si>
    <t>EMI_per_sqm.kgCO2.SK.Res.HH.Thermal.SH.LPG.WH.LPG.Solar.Solar</t>
  </si>
  <si>
    <t>EMI_per_sqm.kgCO2.SK.Res.HH.Thermal.SH.LPG.WH.Elc.NoSolar.Elec</t>
  </si>
  <si>
    <t>EMI_per_sqm.kgCO2.SK.Res.HH.Thermal.SH.LPG.WH.Elc.Solar</t>
  </si>
  <si>
    <t>EMI_per_sqm.kgCO2.SK.Res.HH.Thermal.SH.LPG.WH.Elc.Solar.Elec</t>
  </si>
  <si>
    <t>EMI_per_sqm.kgCO2.SK.Res.HH.Thermal.SH.LPG.WH.Elc.Solar.Solar</t>
  </si>
  <si>
    <t>EMI_per_sqm.kgCO2.SK.Res.HH.Thermal.SH.LPG.CO</t>
  </si>
  <si>
    <t>EMI_per_sqm.kgCO2.SK.Res.HH.Thermal.SH.LPG.CO.LPG.LPG</t>
  </si>
  <si>
    <t>EMI_per_sqm.kgCO2.SK.Res.HH.Thermal.SH.LPG.CO.Elc.Elec</t>
  </si>
  <si>
    <t>EMI_per_sqm.kgCO2.SK.Res.HH.Thermal.SH.Oil</t>
  </si>
  <si>
    <t>EMI_per_sqm.kgCO2.SK.Res.HH.Thermal.SH.Oil.SH</t>
  </si>
  <si>
    <t>EMI_per_sqm.kgCO2.SK.Res.HH.Thermal.SH.Oil.SH.Oil</t>
  </si>
  <si>
    <t>EMI_per_sqm.kgCO2.SK.Res.HH.Thermal.SH.Oil.SH.Elec</t>
  </si>
  <si>
    <t>EMI_per_sqm.kgCO2.SK.Res.HH.Thermal.SH.Oil.SC</t>
  </si>
  <si>
    <t>EMI_per_sqm.kgCO2.SK.Res.HH.Thermal.SH.Oil.SC.AC.Elec</t>
  </si>
  <si>
    <t>EMI_per_sqm.kgCO2.SK.Res.HH.Thermal.SH.Oil.WH</t>
  </si>
  <si>
    <t>EMI_per_sqm.kgCO2.SK.Res.HH.Thermal.SH.Oil.WH.Oil.NoSolar.Oil</t>
  </si>
  <si>
    <t>EMI_per_sqm.kgCO2.SK.Res.HH.Thermal.SH.Oil.WH.Oil.Solar</t>
  </si>
  <si>
    <t>EMI_per_sqm.kgCO2.SK.Res.HH.Thermal.SH.Oil.WH.Oil.Solar.Oil</t>
  </si>
  <si>
    <t>EMI_per_sqm.kgCO2.SK.Res.HH.Thermal.SH.Oil.WH.Oil.Solar.Solar</t>
  </si>
  <si>
    <t>EMI_per_sqm.kgCO2.SK.Res.HH.Thermal.SH.Oil.WH.Elc.NoSolar.Elec</t>
  </si>
  <si>
    <t>EMI_per_sqm.kgCO2.SK.Res.HH.Thermal.SH.Oil.WH.Elc.Solar</t>
  </si>
  <si>
    <t>EMI_per_sqm.kgCO2.SK.Res.HH.Thermal.SH.Oil.WH.Elc.Solar.Elec</t>
  </si>
  <si>
    <t>EMI_per_sqm.kgCO2.SK.Res.HH.Thermal.SH.Oil.WH.Elc.Solar.Solar</t>
  </si>
  <si>
    <t>EMI_per_sqm.kgCO2.SK.Res.HH.Thermal.SH.Oil.CO</t>
  </si>
  <si>
    <t>EMI_per_sqm.kgCO2.SK.Res.HH.Thermal.SH.Oil.CO.LPG.LPG</t>
  </si>
  <si>
    <t>EMI_per_sqm.kgCO2.SK.Res.HH.Thermal.SH.Oil.CO.Elc.Elec</t>
  </si>
  <si>
    <t>EMI_per_sqm.kgCO2.SK.Res.HH.Thermal.SH.Gas</t>
  </si>
  <si>
    <t>EMI_per_sqm.kgCO2.SK.Res.HH.Thermal.SH.Gas.SH</t>
  </si>
  <si>
    <t>EMI_per_sqm.kgCO2.SK.Res.HH.Thermal.SH.Gas.SH.Gas</t>
  </si>
  <si>
    <t>EMI_per_sqm.kgCO2.SK.Res.HH.Thermal.SH.Gas.SH.Elec</t>
  </si>
  <si>
    <t>EMI_per_sqm.kgCO2.SK.Res.HH.Thermal.SH.Gas.SC</t>
  </si>
  <si>
    <t>EMI_per_sqm.kgCO2.SK.Res.HH.Thermal.SH.Gas.SC.AC.Elec</t>
  </si>
  <si>
    <t>EMI_per_sqm.kgCO2.SK.Res.HH.Thermal.SH.Gas.WH</t>
  </si>
  <si>
    <t>EMI_per_sqm.kgCO2.SK.Res.HH.Thermal.SH.Gas.WH.Gas.NoSolar.Gas</t>
  </si>
  <si>
    <t>EMI_per_sqm.kgCO2.SK.Res.HH.Thermal.SH.Gas.WH.Gas.Solar</t>
  </si>
  <si>
    <t>EMI_per_sqm.kgCO2.SK.Res.HH.Thermal.SH.Gas.WH.Gas.Solar.Gas</t>
  </si>
  <si>
    <t>EMI_per_sqm.kgCO2.SK.Res.HH.Thermal.SH.Gas.WH.Gas.Solar.Solar</t>
  </si>
  <si>
    <t>EMI_per_sqm.kgCO2.SK.Res.HH.Thermal.SH.Gas.WH.Elc.NoSolar.Elec</t>
  </si>
  <si>
    <t>EMI_per_sqm.kgCO2.SK.Res.HH.Thermal.SH.Gas.WH.Elc.Solar</t>
  </si>
  <si>
    <t>EMI_per_sqm.kgCO2.SK.Res.HH.Thermal.SH.Gas.WH.Elc.Solar.Elec</t>
  </si>
  <si>
    <t>EMI_per_sqm.kgCO2.SK.Res.HH.Thermal.SH.Gas.WH.Elc.Solar.Solar</t>
  </si>
  <si>
    <t>EMI_per_sqm.kgCO2.SK.Res.HH.Thermal.SH.Gas.CO</t>
  </si>
  <si>
    <t>EMI_per_sqm.kgCO2.SK.Res.HH.Thermal.SH.Gas.CO.Gas.Gas</t>
  </si>
  <si>
    <t>EMI_per_sqm.kgCO2.SK.Res.HH.Thermal.SH.Gas.CO.Elc.Elec</t>
  </si>
  <si>
    <t>EMI_per_sqm.kgCO2.SK.Res.HH.Thermal.SH.Biomass</t>
  </si>
  <si>
    <t>EMI_per_sqm.kgCO2.SK.Res.HH.Thermal.SH.Biomass.SH</t>
  </si>
  <si>
    <t>EMI_per_sqm.kgCO2.SK.Res.HH.Thermal.SH.Biomass.SH.Biomass</t>
  </si>
  <si>
    <t>EMI_per_sqm.kgCO2.SK.Res.HH.Thermal.SH.Biomass.SH.Elec</t>
  </si>
  <si>
    <t>EMI_per_sqm.kgCO2.SK.Res.HH.Thermal.SH.Biomass.SC</t>
  </si>
  <si>
    <t>EMI_per_sqm.kgCO2.SK.Res.HH.Thermal.SH.Biomass.SC.AC.Elec</t>
  </si>
  <si>
    <t>EMI_per_sqm.kgCO2.SK.Res.HH.Thermal.SH.Biomass.WH</t>
  </si>
  <si>
    <t>EMI_per_sqm.kgCO2.SK.Res.HH.Thermal.SH.Biomass.WH.Biomass.NoSolar.Biomass</t>
  </si>
  <si>
    <t>EMI_per_sqm.kgCO2.SK.Res.HH.Thermal.SH.Biomass.WH.Biomass.Solar</t>
  </si>
  <si>
    <t>EMI_per_sqm.kgCO2.SK.Res.HH.Thermal.SH.Biomass.WH.Biomass.Solar.Biomass</t>
  </si>
  <si>
    <t>EMI_per_sqm.kgCO2.SK.Res.HH.Thermal.SH.Biomass.WH.Biomass.Solar.Solar</t>
  </si>
  <si>
    <t>EMI_per_sqm.kgCO2.SK.Res.HH.Thermal.SH.Biomass.WH.LPG.NoSolar.LPG</t>
  </si>
  <si>
    <t>EMI_per_sqm.kgCO2.SK.Res.HH.Thermal.SH.Biomass.WH.LPG.Solar</t>
  </si>
  <si>
    <t>EMI_per_sqm.kgCO2.SK.Res.HH.Thermal.SH.Biomass.WH.LPG.Solar.LPG</t>
  </si>
  <si>
    <t>EMI_per_sqm.kgCO2.SK.Res.HH.Thermal.SH.Biomass.WH.LPG.Solar.Solar</t>
  </si>
  <si>
    <t>EMI_per_sqm.kgCO2.SK.Res.HH.Thermal.SH.Biomass.WH.Elc.NoSolar.Elec</t>
  </si>
  <si>
    <t>EMI_per_sqm.kgCO2.SK.Res.HH.Thermal.SH.Biomass.WH.Elc.Solar</t>
  </si>
  <si>
    <t>EMI_per_sqm.kgCO2.SK.Res.HH.Thermal.SH.Biomass.WH.Elc.Solar.Elec</t>
  </si>
  <si>
    <t>EMI_per_sqm.kgCO2.SK.Res.HH.Thermal.SH.Biomass.WH.Elc.Solar.Solar</t>
  </si>
  <si>
    <t>EMI_per_sqm.kgCO2.SK.Res.HH.Thermal.SH.Biomass.CO</t>
  </si>
  <si>
    <t>EMI_per_sqm.kgCO2.SK.Res.HH.Thermal.SH.Biomass.CO.Biomass.Biomass</t>
  </si>
  <si>
    <t>EMI_per_sqm.kgCO2.SK.Res.HH.Thermal.SH.Biomass.CO.LPG.LPG</t>
  </si>
  <si>
    <t>EMI_per_sqm.kgCO2.SK.Res.HH.Thermal.SH.Biomass.CO.Elc.Elec</t>
  </si>
  <si>
    <t>EMI_per_sqm.kgCO2.SK.Res.HH.Thermal.SH.Geo</t>
  </si>
  <si>
    <t>EMI_per_sqm.kgCO2.SK.Res.HH.Thermal.SH.Geo.SH</t>
  </si>
  <si>
    <t>EMI_per_sqm.kgCO2.SK.Res.HH.Thermal.SH.Geo.SH.Geo</t>
  </si>
  <si>
    <t>EMI_per_sqm.kgCO2.SK.Res.HH.Thermal.SH.Geo.SH.Elec</t>
  </si>
  <si>
    <t>EMI_per_sqm.kgCO2.SK.Res.HH.Thermal.SH.Geo.SC</t>
  </si>
  <si>
    <t>EMI_per_sqm.kgCO2.SK.Res.HH.Thermal.SH.Geo.SC.AC.Elec</t>
  </si>
  <si>
    <t>EMI_per_sqm.kgCO2.SK.Res.HH.Thermal.SH.Geo.WH</t>
  </si>
  <si>
    <t>EMI_per_sqm.kgCO2.SK.Res.HH.Thermal.SH.Geo.WH.Geo.NoSolar.Geo</t>
  </si>
  <si>
    <t>EMI_per_sqm.kgCO2.SK.Res.HH.Thermal.SH.Geo.WH.Geo.Solar</t>
  </si>
  <si>
    <t>EMI_per_sqm.kgCO2.SK.Res.HH.Thermal.SH.Geo.WH.Geo.Solar.Geo</t>
  </si>
  <si>
    <t>EMI_per_sqm.kgCO2.SK.Res.HH.Thermal.SH.Geo.WH.Geo.Solar.Solar</t>
  </si>
  <si>
    <t>EMI_per_sqm.kgCO2.SK.Res.HH.Thermal.SH.Geo.WH.Elc.NoSolar.Elec</t>
  </si>
  <si>
    <t>EMI_per_sqm.kgCO2.SK.Res.HH.Thermal.SH.Geo.WH.Elc.Solar</t>
  </si>
  <si>
    <t>EMI_per_sqm.kgCO2.SK.Res.HH.Thermal.SH.Geo.WH.Elc.Solar.Elec</t>
  </si>
  <si>
    <t>EMI_per_sqm.kgCO2.SK.Res.HH.Thermal.SH.Geo.WH.Elc.Solar.Solar</t>
  </si>
  <si>
    <t>EMI_per_sqm.kgCO2.SK.Res.HH.Thermal.SH.Geo.CO</t>
  </si>
  <si>
    <t>EMI_per_sqm.kgCO2.SK.Res.HH.Thermal.SH.Geo.CO.LPG.LPG</t>
  </si>
  <si>
    <t>EMI_per_sqm.kgCO2.SK.Res.HH.Thermal.SH.Geo.CO.Elc.Elec</t>
  </si>
  <si>
    <t>EMI_per_sqm.kgCO2.SK.Res.HH.Thermal.SH.DistrHeat</t>
  </si>
  <si>
    <t>EMI_per_sqm.kgCO2.SK.Res.HH.Thermal.SH.DistrHeat.SH</t>
  </si>
  <si>
    <t>EMI_per_sqm.kgCO2.SK.Res.HH.Thermal.SH.DistrHeat.SH.Steam_Distr</t>
  </si>
  <si>
    <t>EMI_per_sqm.kgCO2.SK.Res.HH.Thermal.SH.DistrHeat.SH.Elec</t>
  </si>
  <si>
    <t>EMI_per_sqm.kgCO2.SK.Res.HH.Thermal.SH.DistrHeat.SC</t>
  </si>
  <si>
    <t>EMI_per_sqm.kgCO2.SK.Res.HH.Thermal.SH.DistrHeat.SC.AC.Elec</t>
  </si>
  <si>
    <t>EMI_per_sqm.kgCO2.SK.Res.HH.Thermal.SH.DistrHeat.WH</t>
  </si>
  <si>
    <t>EMI_per_sqm.kgCO2.SK.Res.HH.Thermal.SH.DistrHeat.WH.DistrHeat.NoSolar.Steam_Distr</t>
  </si>
  <si>
    <t>EMI_per_sqm.kgCO2.SK.Res.HH.Thermal.SH.DistrHeat.WH.DistrHeat.Solar</t>
  </si>
  <si>
    <t>EMI_per_sqm.kgCO2.SK.Res.HH.Thermal.SH.DistrHeat.WH.DistrHeat.Solar.Steam_Distr</t>
  </si>
  <si>
    <t>EMI_per_sqm.kgCO2.SK.Res.HH.Thermal.SH.DistrHeat.WH.DistrHeat.Solar.Solar</t>
  </si>
  <si>
    <t>EMI_per_sqm.kgCO2.SK.Res.HH.Thermal.SH.DistrHeat.WH.Elc.NoSolar.Elec</t>
  </si>
  <si>
    <t>EMI_per_sqm.kgCO2.SK.Res.HH.Thermal.SH.DistrHeat.WH.Elc.Solar</t>
  </si>
  <si>
    <t>EMI_per_sqm.kgCO2.SK.Res.HH.Thermal.SH.DistrHeat.WH.Elc.Solar.Elec</t>
  </si>
  <si>
    <t>EMI_per_sqm.kgCO2.SK.Res.HH.Thermal.SH.DistrHeat.WH.Elc.Solar.Solar</t>
  </si>
  <si>
    <t>EMI_per_sqm.kgCO2.SK.Res.HH.Thermal.SH.DistrHeat.CO</t>
  </si>
  <si>
    <t>EMI_per_sqm.kgCO2.SK.Res.HH.Thermal.SH.DistrHeat.CO.LPG.LPG</t>
  </si>
  <si>
    <t>EMI_per_sqm.kgCO2.SK.Res.HH.Thermal.SH.DistrHeat.CO.Elc.Elec</t>
  </si>
  <si>
    <t>EMI_per_sqm.kgCO2.SK.Res.HH.Thermal.SH.AdvElc</t>
  </si>
  <si>
    <t>EMI_per_sqm.kgCO2.SK.Res.HH.Thermal.SH.AdvElc.SH</t>
  </si>
  <si>
    <t>EMI_per_sqm.kgCO2.SK.Res.HH.Thermal.SH.AdvElc.SH.Elec</t>
  </si>
  <si>
    <t>EMI_per_sqm.kgCO2.SK.Res.HH.Thermal.SH.AdvElc.SC</t>
  </si>
  <si>
    <t>EMI_per_sqm.kgCO2.SK.Res.HH.Thermal.SH.AdvElc.SC.AC.Elec</t>
  </si>
  <si>
    <t>EMI_per_sqm.kgCO2.SK.Res.HH.Thermal.SH.AdvElc.WH</t>
  </si>
  <si>
    <t>EMI_per_sqm.kgCO2.SK.Res.HH.Thermal.SH.AdvElc.WH.LPG.NoSolar.LPG</t>
  </si>
  <si>
    <t>EMI_per_sqm.kgCO2.SK.Res.HH.Thermal.SH.AdvElc.WH.LPG.Solar</t>
  </si>
  <si>
    <t>EMI_per_sqm.kgCO2.SK.Res.HH.Thermal.SH.AdvElc.WH.LPG.Solar.LPG</t>
  </si>
  <si>
    <t>EMI_per_sqm.kgCO2.SK.Res.HH.Thermal.SH.AdvElc.WH.LPG.Solar.Solar</t>
  </si>
  <si>
    <t>EMI_per_sqm.kgCO2.SK.Res.HH.Thermal.SH.AdvElc.WH.Elc.NoSolar.Elec</t>
  </si>
  <si>
    <t>EMI_per_sqm.kgCO2.SK.Res.HH.Thermal.SH.AdvElc.WH.Elc.Solar</t>
  </si>
  <si>
    <t>EMI_per_sqm.kgCO2.SK.Res.HH.Thermal.SH.AdvElc.WH.Elc.Solar.Elec</t>
  </si>
  <si>
    <t>EMI_per_sqm.kgCO2.SK.Res.HH.Thermal.SH.AdvElc.WH.Elc.Solar.Solar</t>
  </si>
  <si>
    <t>EMI_per_sqm.kgCO2.SK.Res.HH.Thermal.SH.AdvElc.CO</t>
  </si>
  <si>
    <t>EMI_per_sqm.kgCO2.SK.Res.HH.Thermal.SH.AdvElc.CO.LPG.LPG</t>
  </si>
  <si>
    <t>EMI_per_sqm.kgCO2.SK.Res.HH.Thermal.SH.AdvElc.CO.Elc.Elec</t>
  </si>
  <si>
    <t>EMI_per_sqm.kgCO2.SK.Res.HH.Thermal.SH.ConvElc</t>
  </si>
  <si>
    <t>EMI_per_sqm.kgCO2.SK.Res.HH.Thermal.SH.ConvElc.SH</t>
  </si>
  <si>
    <t>EMI_per_sqm.kgCO2.SK.Res.HH.Thermal.SH.ConvElc.SH.Elec</t>
  </si>
  <si>
    <t>EMI_per_sqm.kgCO2.SK.Res.HH.Thermal.SH.ConvElc.SC</t>
  </si>
  <si>
    <t>EMI_per_sqm.kgCO2.SK.Res.HH.Thermal.SH.ConvElc.SC.AC.Elec</t>
  </si>
  <si>
    <t>EMI_per_sqm.kgCO2.SK.Res.HH.Thermal.SH.ConvElc.WH</t>
  </si>
  <si>
    <t>EMI_per_sqm.kgCO2.SK.Res.HH.Thermal.SH.ConvElc.WH.LPG.NoSolar.LPG</t>
  </si>
  <si>
    <t>EMI_per_sqm.kgCO2.SK.Res.HH.Thermal.SH.ConvElc.WH.LPG.Solar</t>
  </si>
  <si>
    <t>EMI_per_sqm.kgCO2.SK.Res.HH.Thermal.SH.ConvElc.WH.LPG.Solar.LPG</t>
  </si>
  <si>
    <t>EMI_per_sqm.kgCO2.SK.Res.HH.Thermal.SH.ConvElc.WH.LPG.Solar.Solar</t>
  </si>
  <si>
    <t>EMI_per_sqm.kgCO2.SK.Res.HH.Thermal.SH.ConvElc.WH.Elc.NoSolar.Elec</t>
  </si>
  <si>
    <t>EMI_per_sqm.kgCO2.SK.Res.HH.Thermal.SH.ConvElc.WH.Elc.Solar</t>
  </si>
  <si>
    <t>EMI_per_sqm.kgCO2.SK.Res.HH.Thermal.SH.ConvElc.WH.Elc.Solar.Elec</t>
  </si>
  <si>
    <t>EMI_per_sqm.kgCO2.SK.Res.HH.Thermal.SH.ConvElc.WH.Elc.Solar.Solar</t>
  </si>
  <si>
    <t>EMI_per_sqm.kgCO2.SK.Res.HH.Thermal.SH.ConvElc.CO</t>
  </si>
  <si>
    <t>EMI_per_sqm.kgCO2.SK.Res.HH.Thermal.SH.ConvElc.CO.LPG.LPG</t>
  </si>
  <si>
    <t>EMI_per_sqm.kgCO2.SK.Res.HH.Thermal.SH.ConvElc.CO.Elc.Elec</t>
  </si>
  <si>
    <t>SK - Final energy consumption in new and renovated households (detailed structure)</t>
  </si>
  <si>
    <t>FEC.ktoe.SK.Res.HHnew.Thermal.SH.Solids</t>
  </si>
  <si>
    <t>FEC.ktoe.SK.Res.HHnew.Thermal.SH.Solids.SH</t>
  </si>
  <si>
    <t>FEC.ktoe.SK.Res.HHnew.Thermal.SH.Solids.SH.Solids</t>
  </si>
  <si>
    <t>FEC.ktoe.SK.Res.HHnew.Thermal.SH.Solids.SH.Elec</t>
  </si>
  <si>
    <t>FEC.ktoe.SK.Res.HHnew.Thermal.SH.Solids.SC</t>
  </si>
  <si>
    <t>FEC.ktoe.SK.Res.HHnew.Thermal.SH.Solids.SC.AC.Elec</t>
  </si>
  <si>
    <t>FEC.ktoe.SK.Res.HHnew.Thermal.SH.Solids.WH</t>
  </si>
  <si>
    <t>FEC.ktoe.SK.Res.HHnew.Thermal.SH.Solids.WH.Solids.NoSolar.Solids</t>
  </si>
  <si>
    <t>FEC.ktoe.SK.Res.HHnew.Thermal.SH.Solids.WH.LPG.NoSolar.LPG</t>
  </si>
  <si>
    <t>FEC.ktoe.SK.Res.HHnew.Thermal.SH.Solids.WH.LPG.Solar</t>
  </si>
  <si>
    <t>FEC.ktoe.SK.Res.HHnew.Thermal.SH.Solids.WH.LPG.Solar.LPG</t>
  </si>
  <si>
    <t>FEC.ktoe.SK.Res.HHnew.Thermal.SH.Solids.WH.LPG.Solar.Solar</t>
  </si>
  <si>
    <t>FEC.ktoe.SK.Res.HHnew.Thermal.SH.Solids.WH.Elc.NoSolar.Elec</t>
  </si>
  <si>
    <t>FEC.ktoe.SK.Res.HHnew.Thermal.SH.Solids.WH.Elc.Solar</t>
  </si>
  <si>
    <t>FEC.ktoe.SK.Res.HHnew.Thermal.SH.Solids.WH.Elc.Solar.Elec</t>
  </si>
  <si>
    <t>FEC.ktoe.SK.Res.HHnew.Thermal.SH.Solids.WH.Elc.Solar.Solar</t>
  </si>
  <si>
    <t>FEC.ktoe.SK.Res.HHnew.Thermal.SH.Solids.CO</t>
  </si>
  <si>
    <t>FEC.ktoe.SK.Res.HHnew.Thermal.SH.Solids.CO.Solids.Solids</t>
  </si>
  <si>
    <t>FEC.ktoe.SK.Res.HHnew.Thermal.SH.Solids.CO.LPG.LPG</t>
  </si>
  <si>
    <t>FEC.ktoe.SK.Res.HHnew.Thermal.SH.Solids.CO.Elc.Elec</t>
  </si>
  <si>
    <t>FEC.ktoe.SK.Res.HHnew.Thermal.SH.LPG</t>
  </si>
  <si>
    <t>FEC.ktoe.SK.Res.HHnew.Thermal.SH.LPG.SH</t>
  </si>
  <si>
    <t>FEC.ktoe.SK.Res.HHnew.Thermal.SH.LPG.SH.LPG</t>
  </si>
  <si>
    <t>FEC.ktoe.SK.Res.HHnew.Thermal.SH.LPG.SH.Elec</t>
  </si>
  <si>
    <t>FEC.ktoe.SK.Res.HHnew.Thermal.SH.LPG.SC</t>
  </si>
  <si>
    <t>FEC.ktoe.SK.Res.HHnew.Thermal.SH.LPG.SC.AC.Elec</t>
  </si>
  <si>
    <t>FEC.ktoe.SK.Res.HHnew.Thermal.SH.LPG.WH</t>
  </si>
  <si>
    <t>FEC.ktoe.SK.Res.HHnew.Thermal.SH.LPG.WH.LPG.NoSolar.LPG</t>
  </si>
  <si>
    <t>FEC.ktoe.SK.Res.HHnew.Thermal.SH.LPG.WH.LPG.Solar</t>
  </si>
  <si>
    <t>FEC.ktoe.SK.Res.HHnew.Thermal.SH.LPG.WH.LPG.Solar.LPG</t>
  </si>
  <si>
    <t>FEC.ktoe.SK.Res.HHnew.Thermal.SH.LPG.WH.LPG.Solar.Solar</t>
  </si>
  <si>
    <t>FEC.ktoe.SK.Res.HHnew.Thermal.SH.LPG.WH.Elc.NoSolar.Elec</t>
  </si>
  <si>
    <t>FEC.ktoe.SK.Res.HHnew.Thermal.SH.LPG.WH.Elc.Solar</t>
  </si>
  <si>
    <t>FEC.ktoe.SK.Res.HHnew.Thermal.SH.LPG.WH.Elc.Solar.Elec</t>
  </si>
  <si>
    <t>FEC.ktoe.SK.Res.HHnew.Thermal.SH.LPG.WH.Elc.Solar.Solar</t>
  </si>
  <si>
    <t>FEC.ktoe.SK.Res.HHnew.Thermal.SH.LPG.CO</t>
  </si>
  <si>
    <t>FEC.ktoe.SK.Res.HHnew.Thermal.SH.LPG.CO.LPG.LPG</t>
  </si>
  <si>
    <t>FEC.ktoe.SK.Res.HHnew.Thermal.SH.LPG.CO.Elc.Elec</t>
  </si>
  <si>
    <t>FEC.ktoe.SK.Res.HHnew.Thermal.SH.Oil</t>
  </si>
  <si>
    <t>FEC.ktoe.SK.Res.HHnew.Thermal.SH.Oil.SH</t>
  </si>
  <si>
    <t>FEC.ktoe.SK.Res.HHnew.Thermal.SH.Oil.SH.Oil</t>
  </si>
  <si>
    <t>FEC.ktoe.SK.Res.HHnew.Thermal.SH.Oil.SH.Elec</t>
  </si>
  <si>
    <t>FEC.ktoe.SK.Res.HHnew.Thermal.SH.Oil.SC</t>
  </si>
  <si>
    <t>FEC.ktoe.SK.Res.HHnew.Thermal.SH.Oil.SC.AC.Elec</t>
  </si>
  <si>
    <t>FEC.ktoe.SK.Res.HHnew.Thermal.SH.Oil.WH</t>
  </si>
  <si>
    <t>FEC.ktoe.SK.Res.HHnew.Thermal.SH.Oil.WH.Oil.NoSolar.Oil</t>
  </si>
  <si>
    <t>FEC.ktoe.SK.Res.HHnew.Thermal.SH.Oil.WH.Oil.Solar</t>
  </si>
  <si>
    <t>FEC.ktoe.SK.Res.HHnew.Thermal.SH.Oil.WH.Oil.Solar.Oil</t>
  </si>
  <si>
    <t>FEC.ktoe.SK.Res.HHnew.Thermal.SH.Oil.WH.Oil.Solar.Solar</t>
  </si>
  <si>
    <t>FEC.ktoe.SK.Res.HHnew.Thermal.SH.Oil.WH.Elc.NoSolar.Elec</t>
  </si>
  <si>
    <t>FEC.ktoe.SK.Res.HHnew.Thermal.SH.Oil.WH.Elc.Solar</t>
  </si>
  <si>
    <t>FEC.ktoe.SK.Res.HHnew.Thermal.SH.Oil.WH.Elc.Solar.Elec</t>
  </si>
  <si>
    <t>FEC.ktoe.SK.Res.HHnew.Thermal.SH.Oil.WH.Elc.Solar.Solar</t>
  </si>
  <si>
    <t>FEC.ktoe.SK.Res.HHnew.Thermal.SH.Oil.CO</t>
  </si>
  <si>
    <t>FEC.ktoe.SK.Res.HHnew.Thermal.SH.Oil.CO.LPG.LPG</t>
  </si>
  <si>
    <t>FEC.ktoe.SK.Res.HHnew.Thermal.SH.Oil.CO.Elc.Elec</t>
  </si>
  <si>
    <t>FEC.ktoe.SK.Res.HHnew.Thermal.SH.Gas</t>
  </si>
  <si>
    <t>FEC.ktoe.SK.Res.HHnew.Thermal.SH.Gas.SH</t>
  </si>
  <si>
    <t>FEC.ktoe.SK.Res.HHnew.Thermal.SH.Gas.SH.Gas</t>
  </si>
  <si>
    <t>FEC.ktoe.SK.Res.HHnew.Thermal.SH.Gas.SH.Elec</t>
  </si>
  <si>
    <t>FEC.ktoe.SK.Res.HHnew.Thermal.SH.Gas.SC</t>
  </si>
  <si>
    <t>FEC.ktoe.SK.Res.HHnew.Thermal.SH.Gas.SC.AC.Elec</t>
  </si>
  <si>
    <t>FEC.ktoe.SK.Res.HHnew.Thermal.SH.Gas.WH</t>
  </si>
  <si>
    <t>FEC.ktoe.SK.Res.HHnew.Thermal.SH.Gas.WH.Gas.NoSolar.Gas</t>
  </si>
  <si>
    <t>FEC.ktoe.SK.Res.HHnew.Thermal.SH.Gas.WH.Gas.Solar</t>
  </si>
  <si>
    <t>FEC.ktoe.SK.Res.HHnew.Thermal.SH.Gas.WH.Gas.Solar.Gas</t>
  </si>
  <si>
    <t>FEC.ktoe.SK.Res.HHnew.Thermal.SH.Gas.WH.Gas.Solar.Solar</t>
  </si>
  <si>
    <t>FEC.ktoe.SK.Res.HHnew.Thermal.SH.Gas.WH.Elc.NoSolar.Elec</t>
  </si>
  <si>
    <t>FEC.ktoe.SK.Res.HHnew.Thermal.SH.Gas.WH.Elc.Solar</t>
  </si>
  <si>
    <t>FEC.ktoe.SK.Res.HHnew.Thermal.SH.Gas.WH.Elc.Solar.Elec</t>
  </si>
  <si>
    <t>FEC.ktoe.SK.Res.HHnew.Thermal.SH.Gas.WH.Elc.Solar.Solar</t>
  </si>
  <si>
    <t>FEC.ktoe.SK.Res.HHnew.Thermal.SH.Gas.CO</t>
  </si>
  <si>
    <t>FEC.ktoe.SK.Res.HHnew.Thermal.SH.Gas.CO.Gas.Gas</t>
  </si>
  <si>
    <t>FEC.ktoe.SK.Res.HHnew.Thermal.SH.Gas.CO.Elc.Elec</t>
  </si>
  <si>
    <t>FEC.ktoe.SK.Res.HHnew.Thermal.SH.Biomass</t>
  </si>
  <si>
    <t>FEC.ktoe.SK.Res.HHnew.Thermal.SH.Biomass.SH</t>
  </si>
  <si>
    <t>FEC.ktoe.SK.Res.HHnew.Thermal.SH.Biomass.SH.Biomass</t>
  </si>
  <si>
    <t>FEC.ktoe.SK.Res.HHnew.Thermal.SH.Biomass.SH.Elec</t>
  </si>
  <si>
    <t>FEC.ktoe.SK.Res.HHnew.Thermal.SH.Biomass.SC</t>
  </si>
  <si>
    <t>FEC.ktoe.SK.Res.HHnew.Thermal.SH.Biomass.SC.AC.Elec</t>
  </si>
  <si>
    <t>FEC.ktoe.SK.Res.HHnew.Thermal.SH.Biomass.WH</t>
  </si>
  <si>
    <t>FEC.ktoe.SK.Res.HHnew.Thermal.SH.Biomass.WH.Biomass.NoSolar.Biomass</t>
  </si>
  <si>
    <t>FEC.ktoe.SK.Res.HHnew.Thermal.SH.Biomass.WH.Biomass.Solar</t>
  </si>
  <si>
    <t>FEC.ktoe.SK.Res.HHnew.Thermal.SH.Biomass.WH.Biomass.Solar.Biomass</t>
  </si>
  <si>
    <t>FEC.ktoe.SK.Res.HHnew.Thermal.SH.Biomass.WH.Biomass.Solar.Solar</t>
  </si>
  <si>
    <t>FEC.ktoe.SK.Res.HHnew.Thermal.SH.Biomass.WH.LPG.NoSolar.LPG</t>
  </si>
  <si>
    <t>FEC.ktoe.SK.Res.HHnew.Thermal.SH.Biomass.WH.LPG.Solar</t>
  </si>
  <si>
    <t>FEC.ktoe.SK.Res.HHnew.Thermal.SH.Biomass.WH.LPG.Solar.LPG</t>
  </si>
  <si>
    <t>FEC.ktoe.SK.Res.HHnew.Thermal.SH.Biomass.WH.LPG.Solar.Solar</t>
  </si>
  <si>
    <t>FEC.ktoe.SK.Res.HHnew.Thermal.SH.Biomass.WH.Elc.NoSolar.Elec</t>
  </si>
  <si>
    <t>FEC.ktoe.SK.Res.HHnew.Thermal.SH.Biomass.WH.Elc.Solar</t>
  </si>
  <si>
    <t>FEC.ktoe.SK.Res.HHnew.Thermal.SH.Biomass.WH.Elc.Solar.Elec</t>
  </si>
  <si>
    <t>FEC.ktoe.SK.Res.HHnew.Thermal.SH.Biomass.WH.Elc.Solar.Solar</t>
  </si>
  <si>
    <t>FEC.ktoe.SK.Res.HHnew.Thermal.SH.Biomass.CO</t>
  </si>
  <si>
    <t>FEC.ktoe.SK.Res.HHnew.Thermal.SH.Biomass.CO.Biomass.Biomass</t>
  </si>
  <si>
    <t>FEC.ktoe.SK.Res.HHnew.Thermal.SH.Biomass.CO.LPG.LPG</t>
  </si>
  <si>
    <t>FEC.ktoe.SK.Res.HHnew.Thermal.SH.Biomass.CO.Elc.Elec</t>
  </si>
  <si>
    <t>FEC.ktoe.SK.Res.HHnew.Thermal.SH.Geo</t>
  </si>
  <si>
    <t>FEC.ktoe.SK.Res.HHnew.Thermal.SH.Geo.SH</t>
  </si>
  <si>
    <t>FEC.ktoe.SK.Res.HHnew.Thermal.SH.Geo.SH.Geo</t>
  </si>
  <si>
    <t>FEC.ktoe.SK.Res.HHnew.Thermal.SH.Geo.SH.Elec</t>
  </si>
  <si>
    <t>FEC.ktoe.SK.Res.HHnew.Thermal.SH.Geo.SC</t>
  </si>
  <si>
    <t>FEC.ktoe.SK.Res.HHnew.Thermal.SH.Geo.SC.AC.Elec</t>
  </si>
  <si>
    <t>FEC.ktoe.SK.Res.HHnew.Thermal.SH.Geo.WH</t>
  </si>
  <si>
    <t>FEC.ktoe.SK.Res.HHnew.Thermal.SH.Geo.WH.Geo.NoSolar.Geo</t>
  </si>
  <si>
    <t>FEC.ktoe.SK.Res.HHnew.Thermal.SH.Geo.WH.Geo.Solar</t>
  </si>
  <si>
    <t>FEC.ktoe.SK.Res.HHnew.Thermal.SH.Geo.WH.Geo.Solar.Geo</t>
  </si>
  <si>
    <t>FEC.ktoe.SK.Res.HHnew.Thermal.SH.Geo.WH.Geo.Solar.Solar</t>
  </si>
  <si>
    <t>FEC.ktoe.SK.Res.HHnew.Thermal.SH.Geo.WH.Elc.NoSolar.Elec</t>
  </si>
  <si>
    <t>FEC.ktoe.SK.Res.HHnew.Thermal.SH.Geo.WH.Elc.Solar</t>
  </si>
  <si>
    <t>FEC.ktoe.SK.Res.HHnew.Thermal.SH.Geo.WH.Elc.Solar.Elec</t>
  </si>
  <si>
    <t>FEC.ktoe.SK.Res.HHnew.Thermal.SH.Geo.WH.Elc.Solar.Solar</t>
  </si>
  <si>
    <t>FEC.ktoe.SK.Res.HHnew.Thermal.SH.Geo.CO</t>
  </si>
  <si>
    <t>FEC.ktoe.SK.Res.HHnew.Thermal.SH.Geo.CO.LPG.LPG</t>
  </si>
  <si>
    <t>FEC.ktoe.SK.Res.HHnew.Thermal.SH.Geo.CO.Elc.Elec</t>
  </si>
  <si>
    <t>FEC.ktoe.SK.Res.HHnew.Thermal.SH.DistrHeat</t>
  </si>
  <si>
    <t>FEC.ktoe.SK.Res.HHnew.Thermal.SH.DistrHeat.SH</t>
  </si>
  <si>
    <t>FEC.ktoe.SK.Res.HHnew.Thermal.SH.DistrHeat.SH.Steam_Distr</t>
  </si>
  <si>
    <t>FEC.ktoe.SK.Res.HHnew.Thermal.SH.DistrHeat.SH.Elec</t>
  </si>
  <si>
    <t>FEC.ktoe.SK.Res.HHnew.Thermal.SH.DistrHeat.SC</t>
  </si>
  <si>
    <t>FEC.ktoe.SK.Res.HHnew.Thermal.SH.DistrHeat.SC.AC.Elec</t>
  </si>
  <si>
    <t>FEC.ktoe.SK.Res.HHnew.Thermal.SH.DistrHeat.WH</t>
  </si>
  <si>
    <t>FEC.ktoe.SK.Res.HHnew.Thermal.SH.DistrHeat.WH.DistrHeat.NoSolar.Steam_Distr</t>
  </si>
  <si>
    <t>FEC.ktoe.SK.Res.HHnew.Thermal.SH.DistrHeat.WH.DistrHeat.Solar</t>
  </si>
  <si>
    <t>FEC.ktoe.SK.Res.HHnew.Thermal.SH.DistrHeat.WH.DistrHeat.Solar.Steam_Distr</t>
  </si>
  <si>
    <t>FEC.ktoe.SK.Res.HHnew.Thermal.SH.DistrHeat.WH.DistrHeat.Solar.Solar</t>
  </si>
  <si>
    <t>FEC.ktoe.SK.Res.HHnew.Thermal.SH.DistrHeat.WH.Elc.NoSolar.Elec</t>
  </si>
  <si>
    <t>FEC.ktoe.SK.Res.HHnew.Thermal.SH.DistrHeat.WH.Elc.Solar</t>
  </si>
  <si>
    <t>FEC.ktoe.SK.Res.HHnew.Thermal.SH.DistrHeat.WH.Elc.Solar.Elec</t>
  </si>
  <si>
    <t>FEC.ktoe.SK.Res.HHnew.Thermal.SH.DistrHeat.WH.Elc.Solar.Solar</t>
  </si>
  <si>
    <t>FEC.ktoe.SK.Res.HHnew.Thermal.SH.DistrHeat.CO</t>
  </si>
  <si>
    <t>FEC.ktoe.SK.Res.HHnew.Thermal.SH.DistrHeat.CO.LPG.LPG</t>
  </si>
  <si>
    <t>FEC.ktoe.SK.Res.HHnew.Thermal.SH.DistrHeat.CO.Elc.Elec</t>
  </si>
  <si>
    <t>FEC.ktoe.SK.Res.HHnew.Thermal.SH.AdvElc</t>
  </si>
  <si>
    <t>FEC.ktoe.SK.Res.HHnew.Thermal.SH.AdvElc.SH</t>
  </si>
  <si>
    <t>FEC.ktoe.SK.Res.HHnew.Thermal.SH.AdvElc.SH.Elec</t>
  </si>
  <si>
    <t>FEC.ktoe.SK.Res.HHnew.Thermal.SH.AdvElc.SC</t>
  </si>
  <si>
    <t>FEC.ktoe.SK.Res.HHnew.Thermal.SH.AdvElc.SC.AC.Elec</t>
  </si>
  <si>
    <t>FEC.ktoe.SK.Res.HHnew.Thermal.SH.AdvElc.WH</t>
  </si>
  <si>
    <t>FEC.ktoe.SK.Res.HHnew.Thermal.SH.AdvElc.WH.LPG.NoSolar.LPG</t>
  </si>
  <si>
    <t>FEC.ktoe.SK.Res.HHnew.Thermal.SH.AdvElc.WH.LPG.Solar</t>
  </si>
  <si>
    <t>FEC.ktoe.SK.Res.HHnew.Thermal.SH.AdvElc.WH.LPG.Solar.LPG</t>
  </si>
  <si>
    <t>FEC.ktoe.SK.Res.HHnew.Thermal.SH.AdvElc.WH.LPG.Solar.Solar</t>
  </si>
  <si>
    <t>FEC.ktoe.SK.Res.HHnew.Thermal.SH.AdvElc.WH.Elc.NoSolar.Elec</t>
  </si>
  <si>
    <t>FEC.ktoe.SK.Res.HHnew.Thermal.SH.AdvElc.WH.Elc.Solar</t>
  </si>
  <si>
    <t>FEC.ktoe.SK.Res.HHnew.Thermal.SH.AdvElc.WH.Elc.Solar.Elec</t>
  </si>
  <si>
    <t>FEC.ktoe.SK.Res.HHnew.Thermal.SH.AdvElc.WH.Elc.Solar.Solar</t>
  </si>
  <si>
    <t>FEC.ktoe.SK.Res.HHnew.Thermal.SH.AdvElc.CO</t>
  </si>
  <si>
    <t>FEC.ktoe.SK.Res.HHnew.Thermal.SH.AdvElc.CO.LPG.LPG</t>
  </si>
  <si>
    <t>FEC.ktoe.SK.Res.HHnew.Thermal.SH.AdvElc.CO.Elc.Elec</t>
  </si>
  <si>
    <t>FEC.ktoe.SK.Res.HHnew.Thermal.SH.ConvElc</t>
  </si>
  <si>
    <t>FEC.ktoe.SK.Res.HHnew.Thermal.SH.ConvElc.SH</t>
  </si>
  <si>
    <t>FEC.ktoe.SK.Res.HHnew.Thermal.SH.ConvElc.SH.Elec</t>
  </si>
  <si>
    <t>FEC.ktoe.SK.Res.HHnew.Thermal.SH.ConvElc.SC</t>
  </si>
  <si>
    <t>FEC.ktoe.SK.Res.HHnew.Thermal.SH.ConvElc.SC.AC.Elec</t>
  </si>
  <si>
    <t>FEC.ktoe.SK.Res.HHnew.Thermal.SH.ConvElc.WH</t>
  </si>
  <si>
    <t>FEC.ktoe.SK.Res.HHnew.Thermal.SH.ConvElc.WH.LPG.NoSolar.LPG</t>
  </si>
  <si>
    <t>FEC.ktoe.SK.Res.HHnew.Thermal.SH.ConvElc.WH.LPG.Solar</t>
  </si>
  <si>
    <t>FEC.ktoe.SK.Res.HHnew.Thermal.SH.ConvElc.WH.LPG.Solar.LPG</t>
  </si>
  <si>
    <t>FEC.ktoe.SK.Res.HHnew.Thermal.SH.ConvElc.WH.LPG.Solar.Solar</t>
  </si>
  <si>
    <t>FEC.ktoe.SK.Res.HHnew.Thermal.SH.ConvElc.WH.Elc.NoSolar.Elec</t>
  </si>
  <si>
    <t>FEC.ktoe.SK.Res.HHnew.Thermal.SH.ConvElc.WH.Elc.Solar</t>
  </si>
  <si>
    <t>FEC.ktoe.SK.Res.HHnew.Thermal.SH.ConvElc.WH.Elc.Solar.Elec</t>
  </si>
  <si>
    <t>FEC.ktoe.SK.Res.HHnew.Thermal.SH.ConvElc.WH.Elc.Solar.Solar</t>
  </si>
  <si>
    <t>FEC.ktoe.SK.Res.HHnew.Thermal.SH.ConvElc.CO</t>
  </si>
  <si>
    <t>FEC.ktoe.SK.Res.HHnew.Thermal.SH.ConvElc.CO.LPG.LPG</t>
  </si>
  <si>
    <t>FEC.ktoe.SK.Res.HHnew.Thermal.SH.ConvElc.CO.Elc.Elec</t>
  </si>
  <si>
    <t>SK - Thermal energy service in new and renovated households (detailed structure)</t>
  </si>
  <si>
    <t>TES.ktoe.SK.Res.HHnew.Thermal.SH.Solids</t>
  </si>
  <si>
    <t>TES.ktoe.SK.Res.HHnew.Thermal.SH.Solids.SH</t>
  </si>
  <si>
    <t>TES.ktoe.SK.Res.HHnew.Thermal.SH.Solids.SH.Solids</t>
  </si>
  <si>
    <t>TES.ktoe.SK.Res.HHnew.Thermal.SH.Solids.SH.Elec</t>
  </si>
  <si>
    <t>TES.ktoe.SK.Res.HHnew.Thermal.SH.Solids.SC</t>
  </si>
  <si>
    <t>TES.ktoe.SK.Res.HHnew.Thermal.SH.Solids.SC.AC.Elec</t>
  </si>
  <si>
    <t>TES.ktoe.SK.Res.HHnew.Thermal.SH.Solids.WH</t>
  </si>
  <si>
    <t>TES.ktoe.SK.Res.HHnew.Thermal.SH.Solids.WH.Solids.NoSolar.Solids</t>
  </si>
  <si>
    <t>TES.ktoe.SK.Res.HHnew.Thermal.SH.Solids.WH.LPG.NoSolar.LPG</t>
  </si>
  <si>
    <t>TES.ktoe.SK.Res.HHnew.Thermal.SH.Solids.WH.LPG.Solar</t>
  </si>
  <si>
    <t>TES.ktoe.SK.Res.HHnew.Thermal.SH.Solids.WH.LPG.Solar.LPG</t>
  </si>
  <si>
    <t>TES.ktoe.SK.Res.HHnew.Thermal.SH.Solids.WH.LPG.Solar.Solar</t>
  </si>
  <si>
    <t>TES.ktoe.SK.Res.HHnew.Thermal.SH.Solids.WH.Elc.NoSolar.Elec</t>
  </si>
  <si>
    <t>TES.ktoe.SK.Res.HHnew.Thermal.SH.Solids.WH.Elc.Solar</t>
  </si>
  <si>
    <t>TES.ktoe.SK.Res.HHnew.Thermal.SH.Solids.WH.Elc.Solar.Elec</t>
  </si>
  <si>
    <t>TES.ktoe.SK.Res.HHnew.Thermal.SH.Solids.WH.Elc.Solar.Solar</t>
  </si>
  <si>
    <t>TES.ktoe.SK.Res.HHnew.Thermal.SH.Solids.CO</t>
  </si>
  <si>
    <t>TES.ktoe.SK.Res.HHnew.Thermal.SH.Solids.CO.Solids.Solids</t>
  </si>
  <si>
    <t>TES.ktoe.SK.Res.HHnew.Thermal.SH.Solids.CO.LPG.LPG</t>
  </si>
  <si>
    <t>TES.ktoe.SK.Res.HHnew.Thermal.SH.Solids.CO.Elc.Elec</t>
  </si>
  <si>
    <t>TES.ktoe.SK.Res.HHnew.Thermal.SH.LPG</t>
  </si>
  <si>
    <t>TES.ktoe.SK.Res.HHnew.Thermal.SH.LPG.SH</t>
  </si>
  <si>
    <t>TES.ktoe.SK.Res.HHnew.Thermal.SH.LPG.SH.LPG</t>
  </si>
  <si>
    <t>TES.ktoe.SK.Res.HHnew.Thermal.SH.LPG.SH.Elec</t>
  </si>
  <si>
    <t>TES.ktoe.SK.Res.HHnew.Thermal.SH.LPG.SC</t>
  </si>
  <si>
    <t>TES.ktoe.SK.Res.HHnew.Thermal.SH.LPG.SC.AC.Elec</t>
  </si>
  <si>
    <t>TES.ktoe.SK.Res.HHnew.Thermal.SH.LPG.WH</t>
  </si>
  <si>
    <t>TES.ktoe.SK.Res.HHnew.Thermal.SH.LPG.WH.LPG.NoSolar.LPG</t>
  </si>
  <si>
    <t>TES.ktoe.SK.Res.HHnew.Thermal.SH.LPG.WH.LPG.Solar</t>
  </si>
  <si>
    <t>TES.ktoe.SK.Res.HHnew.Thermal.SH.LPG.WH.LPG.Solar.LPG</t>
  </si>
  <si>
    <t>TES.ktoe.SK.Res.HHnew.Thermal.SH.LPG.WH.LPG.Solar.Solar</t>
  </si>
  <si>
    <t>TES.ktoe.SK.Res.HHnew.Thermal.SH.LPG.WH.Elc.NoSolar.Elec</t>
  </si>
  <si>
    <t>TES.ktoe.SK.Res.HHnew.Thermal.SH.LPG.WH.Elc.Solar</t>
  </si>
  <si>
    <t>TES.ktoe.SK.Res.HHnew.Thermal.SH.LPG.WH.Elc.Solar.Elec</t>
  </si>
  <si>
    <t>TES.ktoe.SK.Res.HHnew.Thermal.SH.LPG.WH.Elc.Solar.Solar</t>
  </si>
  <si>
    <t>TES.ktoe.SK.Res.HHnew.Thermal.SH.LPG.CO</t>
  </si>
  <si>
    <t>TES.ktoe.SK.Res.HHnew.Thermal.SH.LPG.CO.LPG.LPG</t>
  </si>
  <si>
    <t>TES.ktoe.SK.Res.HHnew.Thermal.SH.LPG.CO.Elc.Elec</t>
  </si>
  <si>
    <t>TES.ktoe.SK.Res.HHnew.Thermal.SH.Oil</t>
  </si>
  <si>
    <t>TES.ktoe.SK.Res.HHnew.Thermal.SH.Oil.SH</t>
  </si>
  <si>
    <t>TES.ktoe.SK.Res.HHnew.Thermal.SH.Oil.SH.Oil</t>
  </si>
  <si>
    <t>TES.ktoe.SK.Res.HHnew.Thermal.SH.Oil.SH.Elec</t>
  </si>
  <si>
    <t>TES.ktoe.SK.Res.HHnew.Thermal.SH.Oil.SC</t>
  </si>
  <si>
    <t>TES.ktoe.SK.Res.HHnew.Thermal.SH.Oil.SC.AC.Elec</t>
  </si>
  <si>
    <t>TES.ktoe.SK.Res.HHnew.Thermal.SH.Oil.WH</t>
  </si>
  <si>
    <t>TES.ktoe.SK.Res.HHnew.Thermal.SH.Oil.WH.Oil.NoSolar.Oil</t>
  </si>
  <si>
    <t>TES.ktoe.SK.Res.HHnew.Thermal.SH.Oil.WH.Oil.Solar</t>
  </si>
  <si>
    <t>TES.ktoe.SK.Res.HHnew.Thermal.SH.Oil.WH.Oil.Solar.Oil</t>
  </si>
  <si>
    <t>TES.ktoe.SK.Res.HHnew.Thermal.SH.Oil.WH.Oil.Solar.Solar</t>
  </si>
  <si>
    <t>TES.ktoe.SK.Res.HHnew.Thermal.SH.Oil.WH.Elc.NoSolar.Elec</t>
  </si>
  <si>
    <t>TES.ktoe.SK.Res.HHnew.Thermal.SH.Oil.WH.Elc.Solar</t>
  </si>
  <si>
    <t>TES.ktoe.SK.Res.HHnew.Thermal.SH.Oil.WH.Elc.Solar.Elec</t>
  </si>
  <si>
    <t>TES.ktoe.SK.Res.HHnew.Thermal.SH.Oil.WH.Elc.Solar.Solar</t>
  </si>
  <si>
    <t>TES.ktoe.SK.Res.HHnew.Thermal.SH.Oil.CO</t>
  </si>
  <si>
    <t>TES.ktoe.SK.Res.HHnew.Thermal.SH.Oil.CO.LPG.LPG</t>
  </si>
  <si>
    <t>TES.ktoe.SK.Res.HHnew.Thermal.SH.Oil.CO.Elc.Elec</t>
  </si>
  <si>
    <t>TES.ktoe.SK.Res.HHnew.Thermal.SH.Gas</t>
  </si>
  <si>
    <t>TES.ktoe.SK.Res.HHnew.Thermal.SH.Gas.SH</t>
  </si>
  <si>
    <t>TES.ktoe.SK.Res.HHnew.Thermal.SH.Gas.SH.Gas</t>
  </si>
  <si>
    <t>TES.ktoe.SK.Res.HHnew.Thermal.SH.Gas.SH.Elec</t>
  </si>
  <si>
    <t>TES.ktoe.SK.Res.HHnew.Thermal.SH.Gas.SC</t>
  </si>
  <si>
    <t>TES.ktoe.SK.Res.HHnew.Thermal.SH.Gas.SC.AC.Elec</t>
  </si>
  <si>
    <t>TES.ktoe.SK.Res.HHnew.Thermal.SH.Gas.WH</t>
  </si>
  <si>
    <t>TES.ktoe.SK.Res.HHnew.Thermal.SH.Gas.WH.Gas.NoSolar.Gas</t>
  </si>
  <si>
    <t>TES.ktoe.SK.Res.HHnew.Thermal.SH.Gas.WH.Gas.Solar</t>
  </si>
  <si>
    <t>TES.ktoe.SK.Res.HHnew.Thermal.SH.Gas.WH.Gas.Solar.Gas</t>
  </si>
  <si>
    <t>TES.ktoe.SK.Res.HHnew.Thermal.SH.Gas.WH.Gas.Solar.Solar</t>
  </si>
  <si>
    <t>TES.ktoe.SK.Res.HHnew.Thermal.SH.Gas.WH.Elc.NoSolar.Elec</t>
  </si>
  <si>
    <t>TES.ktoe.SK.Res.HHnew.Thermal.SH.Gas.WH.Elc.Solar</t>
  </si>
  <si>
    <t>TES.ktoe.SK.Res.HHnew.Thermal.SH.Gas.WH.Elc.Solar.Elec</t>
  </si>
  <si>
    <t>TES.ktoe.SK.Res.HHnew.Thermal.SH.Gas.WH.Elc.Solar.Solar</t>
  </si>
  <si>
    <t>TES.ktoe.SK.Res.HHnew.Thermal.SH.Gas.CO</t>
  </si>
  <si>
    <t>TES.ktoe.SK.Res.HHnew.Thermal.SH.Gas.CO.Gas.Gas</t>
  </si>
  <si>
    <t>TES.ktoe.SK.Res.HHnew.Thermal.SH.Gas.CO.Elc.Elec</t>
  </si>
  <si>
    <t>TES.ktoe.SK.Res.HHnew.Thermal.SH.Biomass</t>
  </si>
  <si>
    <t>TES.ktoe.SK.Res.HHnew.Thermal.SH.Biomass.SH</t>
  </si>
  <si>
    <t>TES.ktoe.SK.Res.HHnew.Thermal.SH.Biomass.SH.Biomass</t>
  </si>
  <si>
    <t>TES.ktoe.SK.Res.HHnew.Thermal.SH.Biomass.SH.Elec</t>
  </si>
  <si>
    <t>TES.ktoe.SK.Res.HHnew.Thermal.SH.Biomass.SC</t>
  </si>
  <si>
    <t>TES.ktoe.SK.Res.HHnew.Thermal.SH.Biomass.SC.AC.Elec</t>
  </si>
  <si>
    <t>TES.ktoe.SK.Res.HHnew.Thermal.SH.Biomass.WH</t>
  </si>
  <si>
    <t>TES.ktoe.SK.Res.HHnew.Thermal.SH.Biomass.WH.Biomass.NoSolar.Biomass</t>
  </si>
  <si>
    <t>TES.ktoe.SK.Res.HHnew.Thermal.SH.Biomass.WH.Biomass.Solar</t>
  </si>
  <si>
    <t>TES.ktoe.SK.Res.HHnew.Thermal.SH.Biomass.WH.Biomass.Solar.Biomass</t>
  </si>
  <si>
    <t>TES.ktoe.SK.Res.HHnew.Thermal.SH.Biomass.WH.Biomass.Solar.Solar</t>
  </si>
  <si>
    <t>TES.ktoe.SK.Res.HHnew.Thermal.SH.Biomass.WH.LPG.NoSolar.LPG</t>
  </si>
  <si>
    <t>TES.ktoe.SK.Res.HHnew.Thermal.SH.Biomass.WH.LPG.Solar</t>
  </si>
  <si>
    <t>TES.ktoe.SK.Res.HHnew.Thermal.SH.Biomass.WH.LPG.Solar.LPG</t>
  </si>
  <si>
    <t>TES.ktoe.SK.Res.HHnew.Thermal.SH.Biomass.WH.LPG.Solar.Solar</t>
  </si>
  <si>
    <t>TES.ktoe.SK.Res.HHnew.Thermal.SH.Biomass.WH.Elc.NoSolar.Elec</t>
  </si>
  <si>
    <t>TES.ktoe.SK.Res.HHnew.Thermal.SH.Biomass.WH.Elc.Solar</t>
  </si>
  <si>
    <t>TES.ktoe.SK.Res.HHnew.Thermal.SH.Biomass.WH.Elc.Solar.Elec</t>
  </si>
  <si>
    <t>TES.ktoe.SK.Res.HHnew.Thermal.SH.Biomass.WH.Elc.Solar.Solar</t>
  </si>
  <si>
    <t>TES.ktoe.SK.Res.HHnew.Thermal.SH.Biomass.CO</t>
  </si>
  <si>
    <t>TES.ktoe.SK.Res.HHnew.Thermal.SH.Biomass.CO.Biomass.Biomass</t>
  </si>
  <si>
    <t>TES.ktoe.SK.Res.HHnew.Thermal.SH.Biomass.CO.LPG.LPG</t>
  </si>
  <si>
    <t>TES.ktoe.SK.Res.HHnew.Thermal.SH.Biomass.CO.Elc.Elec</t>
  </si>
  <si>
    <t>TES.ktoe.SK.Res.HHnew.Thermal.SH.Geo</t>
  </si>
  <si>
    <t>TES.ktoe.SK.Res.HHnew.Thermal.SH.Geo.SH</t>
  </si>
  <si>
    <t>TES.ktoe.SK.Res.HHnew.Thermal.SH.Geo.SH.Geo</t>
  </si>
  <si>
    <t>TES.ktoe.SK.Res.HHnew.Thermal.SH.Geo.SH.Elec</t>
  </si>
  <si>
    <t>TES.ktoe.SK.Res.HHnew.Thermal.SH.Geo.SC</t>
  </si>
  <si>
    <t>TES.ktoe.SK.Res.HHnew.Thermal.SH.Geo.SC.AC.Elec</t>
  </si>
  <si>
    <t>TES.ktoe.SK.Res.HHnew.Thermal.SH.Geo.WH</t>
  </si>
  <si>
    <t>TES.ktoe.SK.Res.HHnew.Thermal.SH.Geo.WH.Geo.NoSolar.Geo</t>
  </si>
  <si>
    <t>TES.ktoe.SK.Res.HHnew.Thermal.SH.Geo.WH.Geo.Solar</t>
  </si>
  <si>
    <t>TES.ktoe.SK.Res.HHnew.Thermal.SH.Geo.WH.Geo.Solar.Geo</t>
  </si>
  <si>
    <t>TES.ktoe.SK.Res.HHnew.Thermal.SH.Geo.WH.Geo.Solar.Solar</t>
  </si>
  <si>
    <t>TES.ktoe.SK.Res.HHnew.Thermal.SH.Geo.WH.Elc.NoSolar.Elec</t>
  </si>
  <si>
    <t>TES.ktoe.SK.Res.HHnew.Thermal.SH.Geo.WH.Elc.Solar</t>
  </si>
  <si>
    <t>TES.ktoe.SK.Res.HHnew.Thermal.SH.Geo.WH.Elc.Solar.Elec</t>
  </si>
  <si>
    <t>TES.ktoe.SK.Res.HHnew.Thermal.SH.Geo.WH.Elc.Solar.Solar</t>
  </si>
  <si>
    <t>TES.ktoe.SK.Res.HHnew.Thermal.SH.Geo.CO</t>
  </si>
  <si>
    <t>TES.ktoe.SK.Res.HHnew.Thermal.SH.Geo.CO.LPG.LPG</t>
  </si>
  <si>
    <t>TES.ktoe.SK.Res.HHnew.Thermal.SH.Geo.CO.Elc.Elec</t>
  </si>
  <si>
    <t>TES.ktoe.SK.Res.HHnew.Thermal.SH.DistrHeat</t>
  </si>
  <si>
    <t>TES.ktoe.SK.Res.HHnew.Thermal.SH.DistrHeat.SH</t>
  </si>
  <si>
    <t>TES.ktoe.SK.Res.HHnew.Thermal.SH.DistrHeat.SH.Steam_Distr</t>
  </si>
  <si>
    <t>TES.ktoe.SK.Res.HHnew.Thermal.SH.DistrHeat.SH.Elec</t>
  </si>
  <si>
    <t>TES.ktoe.SK.Res.HHnew.Thermal.SH.DistrHeat.SC</t>
  </si>
  <si>
    <t>TES.ktoe.SK.Res.HHnew.Thermal.SH.DistrHeat.SC.AC.Elec</t>
  </si>
  <si>
    <t>TES.ktoe.SK.Res.HHnew.Thermal.SH.DistrHeat.WH</t>
  </si>
  <si>
    <t>TES.ktoe.SK.Res.HHnew.Thermal.SH.DistrHeat.WH.DistrHeat.NoSolar.Steam_Distr</t>
  </si>
  <si>
    <t>TES.ktoe.SK.Res.HHnew.Thermal.SH.DistrHeat.WH.DistrHeat.Solar</t>
  </si>
  <si>
    <t>TES.ktoe.SK.Res.HHnew.Thermal.SH.DistrHeat.WH.DistrHeat.Solar.Steam_Distr</t>
  </si>
  <si>
    <t>TES.ktoe.SK.Res.HHnew.Thermal.SH.DistrHeat.WH.DistrHeat.Solar.Solar</t>
  </si>
  <si>
    <t>TES.ktoe.SK.Res.HHnew.Thermal.SH.DistrHeat.WH.Elc.NoSolar.Elec</t>
  </si>
  <si>
    <t>TES.ktoe.SK.Res.HHnew.Thermal.SH.DistrHeat.WH.Elc.Solar</t>
  </si>
  <si>
    <t>TES.ktoe.SK.Res.HHnew.Thermal.SH.DistrHeat.WH.Elc.Solar.Elec</t>
  </si>
  <si>
    <t>TES.ktoe.SK.Res.HHnew.Thermal.SH.DistrHeat.WH.Elc.Solar.Solar</t>
  </si>
  <si>
    <t>TES.ktoe.SK.Res.HHnew.Thermal.SH.DistrHeat.CO</t>
  </si>
  <si>
    <t>TES.ktoe.SK.Res.HHnew.Thermal.SH.DistrHeat.CO.LPG.LPG</t>
  </si>
  <si>
    <t>TES.ktoe.SK.Res.HHnew.Thermal.SH.DistrHeat.CO.Elc.Elec</t>
  </si>
  <si>
    <t>TES.ktoe.SK.Res.HHnew.Thermal.SH.AdvElc</t>
  </si>
  <si>
    <t>TES.ktoe.SK.Res.HHnew.Thermal.SH.AdvElc.SH</t>
  </si>
  <si>
    <t>TES.ktoe.SK.Res.HHnew.Thermal.SH.AdvElc.SH.Elec</t>
  </si>
  <si>
    <t>TES.ktoe.SK.Res.HHnew.Thermal.SH.AdvElc.SC</t>
  </si>
  <si>
    <t>TES.ktoe.SK.Res.HHnew.Thermal.SH.AdvElc.SC.AC.Elec</t>
  </si>
  <si>
    <t>TES.ktoe.SK.Res.HHnew.Thermal.SH.AdvElc.WH</t>
  </si>
  <si>
    <t>TES.ktoe.SK.Res.HHnew.Thermal.SH.AdvElc.WH.LPG.NoSolar.LPG</t>
  </si>
  <si>
    <t>TES.ktoe.SK.Res.HHnew.Thermal.SH.AdvElc.WH.LPG.Solar</t>
  </si>
  <si>
    <t>TES.ktoe.SK.Res.HHnew.Thermal.SH.AdvElc.WH.LPG.Solar.LPG</t>
  </si>
  <si>
    <t>TES.ktoe.SK.Res.HHnew.Thermal.SH.AdvElc.WH.LPG.Solar.Solar</t>
  </si>
  <si>
    <t>TES.ktoe.SK.Res.HHnew.Thermal.SH.AdvElc.WH.Elc.NoSolar.Elec</t>
  </si>
  <si>
    <t>TES.ktoe.SK.Res.HHnew.Thermal.SH.AdvElc.WH.Elc.Solar</t>
  </si>
  <si>
    <t>TES.ktoe.SK.Res.HHnew.Thermal.SH.AdvElc.WH.Elc.Solar.Elec</t>
  </si>
  <si>
    <t>TES.ktoe.SK.Res.HHnew.Thermal.SH.AdvElc.WH.Elc.Solar.Solar</t>
  </si>
  <si>
    <t>TES.ktoe.SK.Res.HHnew.Thermal.SH.AdvElc.CO</t>
  </si>
  <si>
    <t>TES.ktoe.SK.Res.HHnew.Thermal.SH.AdvElc.CO.LPG.LPG</t>
  </si>
  <si>
    <t>TES.ktoe.SK.Res.HHnew.Thermal.SH.AdvElc.CO.Elc.Elec</t>
  </si>
  <si>
    <t>TES.ktoe.SK.Res.HHnew.Thermal.SH.ConvElc</t>
  </si>
  <si>
    <t>TES.ktoe.SK.Res.HHnew.Thermal.SH.ConvElc.SH</t>
  </si>
  <si>
    <t>TES.ktoe.SK.Res.HHnew.Thermal.SH.ConvElc.SH.Elec</t>
  </si>
  <si>
    <t>TES.ktoe.SK.Res.HHnew.Thermal.SH.ConvElc.SC</t>
  </si>
  <si>
    <t>TES.ktoe.SK.Res.HHnew.Thermal.SH.ConvElc.SC.AC.Elec</t>
  </si>
  <si>
    <t>TES.ktoe.SK.Res.HHnew.Thermal.SH.ConvElc.WH</t>
  </si>
  <si>
    <t>TES.ktoe.SK.Res.HHnew.Thermal.SH.ConvElc.WH.LPG.NoSolar.LPG</t>
  </si>
  <si>
    <t>TES.ktoe.SK.Res.HHnew.Thermal.SH.ConvElc.WH.LPG.Solar</t>
  </si>
  <si>
    <t>TES.ktoe.SK.Res.HHnew.Thermal.SH.ConvElc.WH.LPG.Solar.LPG</t>
  </si>
  <si>
    <t>TES.ktoe.SK.Res.HHnew.Thermal.SH.ConvElc.WH.LPG.Solar.Solar</t>
  </si>
  <si>
    <t>TES.ktoe.SK.Res.HHnew.Thermal.SH.ConvElc.WH.Elc.NoSolar.Elec</t>
  </si>
  <si>
    <t>TES.ktoe.SK.Res.HHnew.Thermal.SH.ConvElc.WH.Elc.Solar</t>
  </si>
  <si>
    <t>TES.ktoe.SK.Res.HHnew.Thermal.SH.ConvElc.WH.Elc.Solar.Elec</t>
  </si>
  <si>
    <t>TES.ktoe.SK.Res.HHnew.Thermal.SH.ConvElc.WH.Elc.Solar.Solar</t>
  </si>
  <si>
    <t>TES.ktoe.SK.Res.HHnew.Thermal.SH.ConvElc.CO</t>
  </si>
  <si>
    <t>TES.ktoe.SK.Res.HHnew.Thermal.SH.ConvElc.CO.LPG.LPG</t>
  </si>
  <si>
    <t>TES.ktoe.SK.Res.HHnew.Thermal.SH.ConvElc.CO.Elc.Elec</t>
  </si>
  <si>
    <t>SK - System efficiency indicator of new and renovated households (detailed structure)</t>
  </si>
  <si>
    <t>Eff.ratio.SK.Res.HHnew.Thermal.SH.Solids</t>
  </si>
  <si>
    <t>Eff.ratio.SK.Res.HHnew.Thermal.SH.Solids.SH</t>
  </si>
  <si>
    <t>Eff.ratio.SK.Res.HHnew.Thermal.SH.Solids.SH.Solids</t>
  </si>
  <si>
    <t>Eff.ratio.SK.Res.HHnew.Thermal.SH.Solids.SH.Elec</t>
  </si>
  <si>
    <t>Eff.ratio.SK.Res.HHnew.Thermal.SH.Solids.SC</t>
  </si>
  <si>
    <t>Eff.ratio.SK.Res.HHnew.Thermal.SH.Solids.SC.AC.Elec</t>
  </si>
  <si>
    <t>Eff.ratio.SK.Res.HHnew.Thermal.SH.Solids.WH</t>
  </si>
  <si>
    <t>Eff.ratio.SK.Res.HHnew.Thermal.SH.Solids.WH.Solids.NoSolar.Solids</t>
  </si>
  <si>
    <t>Eff.ratio.SK.Res.HHnew.Thermal.SH.Solids.WH.LPG.NoSolar.LPG</t>
  </si>
  <si>
    <t>Eff.ratio.SK.Res.HHnew.Thermal.SH.Solids.WH.LPG.Solar</t>
  </si>
  <si>
    <t>Eff.ratio.SK.Res.HHnew.Thermal.SH.Solids.WH.LPG.Solar.LPG</t>
  </si>
  <si>
    <t>Eff.ratio.SK.Res.HHnew.Thermal.SH.Solids.WH.LPG.Solar.Solar</t>
  </si>
  <si>
    <t>Eff.ratio.SK.Res.HHnew.Thermal.SH.Solids.WH.Elc.NoSolar.Elec</t>
  </si>
  <si>
    <t>Eff.ratio.SK.Res.HHnew.Thermal.SH.Solids.WH.Elc.Solar</t>
  </si>
  <si>
    <t>Eff.ratio.SK.Res.HHnew.Thermal.SH.Solids.WH.Elc.Solar.Elec</t>
  </si>
  <si>
    <t>Eff.ratio.SK.Res.HHnew.Thermal.SH.Solids.WH.Elc.Solar.Solar</t>
  </si>
  <si>
    <t>Eff.ratio.SK.Res.HHnew.Thermal.SH.Solids.CO</t>
  </si>
  <si>
    <t>Eff.ratio.SK.Res.HHnew.Thermal.SH.Solids.CO.Solids.Solids</t>
  </si>
  <si>
    <t>Eff.ratio.SK.Res.HHnew.Thermal.SH.Solids.CO.LPG.LPG</t>
  </si>
  <si>
    <t>Eff.ratio.SK.Res.HHnew.Thermal.SH.Solids.CO.Elc.Elec</t>
  </si>
  <si>
    <t>Eff.ratio.SK.Res.HHnew.Thermal.SH.LPG</t>
  </si>
  <si>
    <t>Eff.ratio.SK.Res.HHnew.Thermal.SH.LPG.SH</t>
  </si>
  <si>
    <t>Eff.ratio.SK.Res.HHnew.Thermal.SH.LPG.SH.LPG</t>
  </si>
  <si>
    <t>Eff.ratio.SK.Res.HHnew.Thermal.SH.LPG.SH.Elec</t>
  </si>
  <si>
    <t>Eff.ratio.SK.Res.HHnew.Thermal.SH.LPG.SC</t>
  </si>
  <si>
    <t>Eff.ratio.SK.Res.HHnew.Thermal.SH.LPG.SC.AC.Elec</t>
  </si>
  <si>
    <t>Eff.ratio.SK.Res.HHnew.Thermal.SH.LPG.WH</t>
  </si>
  <si>
    <t>Eff.ratio.SK.Res.HHnew.Thermal.SH.LPG.WH.LPG.NoSolar.LPG</t>
  </si>
  <si>
    <t>Eff.ratio.SK.Res.HHnew.Thermal.SH.LPG.WH.LPG.Solar</t>
  </si>
  <si>
    <t>Eff.ratio.SK.Res.HHnew.Thermal.SH.LPG.WH.LPG.Solar.LPG</t>
  </si>
  <si>
    <t>Eff.ratio.SK.Res.HHnew.Thermal.SH.LPG.WH.LPG.Solar.Solar</t>
  </si>
  <si>
    <t>Eff.ratio.SK.Res.HHnew.Thermal.SH.LPG.WH.Elc.NoSolar.Elec</t>
  </si>
  <si>
    <t>Eff.ratio.SK.Res.HHnew.Thermal.SH.LPG.WH.Elc.Solar</t>
  </si>
  <si>
    <t>Eff.ratio.SK.Res.HHnew.Thermal.SH.LPG.WH.Elc.Solar.Elec</t>
  </si>
  <si>
    <t>Eff.ratio.SK.Res.HHnew.Thermal.SH.LPG.WH.Elc.Solar.Solar</t>
  </si>
  <si>
    <t>Eff.ratio.SK.Res.HHnew.Thermal.SH.LPG.CO</t>
  </si>
  <si>
    <t>Eff.ratio.SK.Res.HHnew.Thermal.SH.LPG.CO.LPG.LPG</t>
  </si>
  <si>
    <t>Eff.ratio.SK.Res.HHnew.Thermal.SH.LPG.CO.Elc.Elec</t>
  </si>
  <si>
    <t>Eff.ratio.SK.Res.HHnew.Thermal.SH.Oil</t>
  </si>
  <si>
    <t>Eff.ratio.SK.Res.HHnew.Thermal.SH.Oil.SH</t>
  </si>
  <si>
    <t>Eff.ratio.SK.Res.HHnew.Thermal.SH.Oil.SH.Oil</t>
  </si>
  <si>
    <t>Eff.ratio.SK.Res.HHnew.Thermal.SH.Oil.SH.Elec</t>
  </si>
  <si>
    <t>Eff.ratio.SK.Res.HHnew.Thermal.SH.Oil.SC</t>
  </si>
  <si>
    <t>Eff.ratio.SK.Res.HHnew.Thermal.SH.Oil.SC.AC.Elec</t>
  </si>
  <si>
    <t>Eff.ratio.SK.Res.HHnew.Thermal.SH.Oil.WH</t>
  </si>
  <si>
    <t>Eff.ratio.SK.Res.HHnew.Thermal.SH.Oil.WH.Oil.NoSolar.Oil</t>
  </si>
  <si>
    <t>Eff.ratio.SK.Res.HHnew.Thermal.SH.Oil.WH.Oil.Solar</t>
  </si>
  <si>
    <t>Eff.ratio.SK.Res.HHnew.Thermal.SH.Oil.WH.Oil.Solar.Oil</t>
  </si>
  <si>
    <t>Eff.ratio.SK.Res.HHnew.Thermal.SH.Oil.WH.Oil.Solar.Solar</t>
  </si>
  <si>
    <t>Eff.ratio.SK.Res.HHnew.Thermal.SH.Oil.WH.Elc.NoSolar.Elec</t>
  </si>
  <si>
    <t>Eff.ratio.SK.Res.HHnew.Thermal.SH.Oil.WH.Elc.Solar</t>
  </si>
  <si>
    <t>Eff.ratio.SK.Res.HHnew.Thermal.SH.Oil.WH.Elc.Solar.Elec</t>
  </si>
  <si>
    <t>Eff.ratio.SK.Res.HHnew.Thermal.SH.Oil.WH.Elc.Solar.Solar</t>
  </si>
  <si>
    <t>Eff.ratio.SK.Res.HHnew.Thermal.SH.Oil.CO</t>
  </si>
  <si>
    <t>Eff.ratio.SK.Res.HHnew.Thermal.SH.Oil.CO.LPG.LPG</t>
  </si>
  <si>
    <t>Eff.ratio.SK.Res.HHnew.Thermal.SH.Oil.CO.Elc.Elec</t>
  </si>
  <si>
    <t>Eff.ratio.SK.Res.HHnew.Thermal.SH.Gas</t>
  </si>
  <si>
    <t>Eff.ratio.SK.Res.HHnew.Thermal.SH.Gas.SH</t>
  </si>
  <si>
    <t>Eff.ratio.SK.Res.HHnew.Thermal.SH.Gas.SH.Gas</t>
  </si>
  <si>
    <t>Eff.ratio.SK.Res.HHnew.Thermal.SH.Gas.SH.Elec</t>
  </si>
  <si>
    <t>Eff.ratio.SK.Res.HHnew.Thermal.SH.Gas.SC</t>
  </si>
  <si>
    <t>Eff.ratio.SK.Res.HHnew.Thermal.SH.Gas.SC.AC.Elec</t>
  </si>
  <si>
    <t>Eff.ratio.SK.Res.HHnew.Thermal.SH.Gas.WH</t>
  </si>
  <si>
    <t>Eff.ratio.SK.Res.HHnew.Thermal.SH.Gas.WH.Gas.NoSolar.Gas</t>
  </si>
  <si>
    <t>Eff.ratio.SK.Res.HHnew.Thermal.SH.Gas.WH.Gas.Solar</t>
  </si>
  <si>
    <t>Eff.ratio.SK.Res.HHnew.Thermal.SH.Gas.WH.Gas.Solar.Gas</t>
  </si>
  <si>
    <t>Eff.ratio.SK.Res.HHnew.Thermal.SH.Gas.WH.Gas.Solar.Solar</t>
  </si>
  <si>
    <t>Eff.ratio.SK.Res.HHnew.Thermal.SH.Gas.WH.Elc.NoSolar.Elec</t>
  </si>
  <si>
    <t>Eff.ratio.SK.Res.HHnew.Thermal.SH.Gas.WH.Elc.Solar</t>
  </si>
  <si>
    <t>Eff.ratio.SK.Res.HHnew.Thermal.SH.Gas.WH.Elc.Solar.Elec</t>
  </si>
  <si>
    <t>Eff.ratio.SK.Res.HHnew.Thermal.SH.Gas.WH.Elc.Solar.Solar</t>
  </si>
  <si>
    <t>Eff.ratio.SK.Res.HHnew.Thermal.SH.Gas.CO</t>
  </si>
  <si>
    <t>Eff.ratio.SK.Res.HHnew.Thermal.SH.Gas.CO.Gas.Gas</t>
  </si>
  <si>
    <t>Eff.ratio.SK.Res.HHnew.Thermal.SH.Gas.CO.Elc.Elec</t>
  </si>
  <si>
    <t>Eff.ratio.SK.Res.HHnew.Thermal.SH.Biomass</t>
  </si>
  <si>
    <t>Eff.ratio.SK.Res.HHnew.Thermal.SH.Biomass.SH</t>
  </si>
  <si>
    <t>Eff.ratio.SK.Res.HHnew.Thermal.SH.Biomass.SH.Biomass</t>
  </si>
  <si>
    <t>Eff.ratio.SK.Res.HHnew.Thermal.SH.Biomass.SH.Elec</t>
  </si>
  <si>
    <t>Eff.ratio.SK.Res.HHnew.Thermal.SH.Biomass.SC</t>
  </si>
  <si>
    <t>Eff.ratio.SK.Res.HHnew.Thermal.SH.Biomass.SC.AC.Elec</t>
  </si>
  <si>
    <t>Eff.ratio.SK.Res.HHnew.Thermal.SH.Biomass.WH</t>
  </si>
  <si>
    <t>Eff.ratio.SK.Res.HHnew.Thermal.SH.Biomass.WH.Biomass.NoSolar.Biomass</t>
  </si>
  <si>
    <t>Eff.ratio.SK.Res.HHnew.Thermal.SH.Biomass.WH.Biomass.Solar</t>
  </si>
  <si>
    <t>Eff.ratio.SK.Res.HHnew.Thermal.SH.Biomass.WH.Biomass.Solar.Biomass</t>
  </si>
  <si>
    <t>Eff.ratio.SK.Res.HHnew.Thermal.SH.Biomass.WH.Biomass.Solar.Solar</t>
  </si>
  <si>
    <t>Eff.ratio.SK.Res.HHnew.Thermal.SH.Biomass.WH.LPG.NoSolar.LPG</t>
  </si>
  <si>
    <t>Eff.ratio.SK.Res.HHnew.Thermal.SH.Biomass.WH.LPG.Solar</t>
  </si>
  <si>
    <t>Eff.ratio.SK.Res.HHnew.Thermal.SH.Biomass.WH.LPG.Solar.LPG</t>
  </si>
  <si>
    <t>Eff.ratio.SK.Res.HHnew.Thermal.SH.Biomass.WH.LPG.Solar.Solar</t>
  </si>
  <si>
    <t>Eff.ratio.SK.Res.HHnew.Thermal.SH.Biomass.WH.Elc.NoSolar.Elec</t>
  </si>
  <si>
    <t>Eff.ratio.SK.Res.HHnew.Thermal.SH.Biomass.WH.Elc.Solar</t>
  </si>
  <si>
    <t>Eff.ratio.SK.Res.HHnew.Thermal.SH.Biomass.WH.Elc.Solar.Elec</t>
  </si>
  <si>
    <t>Eff.ratio.SK.Res.HHnew.Thermal.SH.Biomass.WH.Elc.Solar.Solar</t>
  </si>
  <si>
    <t>Eff.ratio.SK.Res.HHnew.Thermal.SH.Biomass.CO</t>
  </si>
  <si>
    <t>Eff.ratio.SK.Res.HHnew.Thermal.SH.Biomass.CO.Biomass.Biomass</t>
  </si>
  <si>
    <t>Eff.ratio.SK.Res.HHnew.Thermal.SH.Biomass.CO.LPG.LPG</t>
  </si>
  <si>
    <t>Eff.ratio.SK.Res.HHnew.Thermal.SH.Biomass.CO.Elc.Elec</t>
  </si>
  <si>
    <t>Eff.ratio.SK.Res.HHnew.Thermal.SH.Geo</t>
  </si>
  <si>
    <t>Eff.ratio.SK.Res.HHnew.Thermal.SH.Geo.SH</t>
  </si>
  <si>
    <t>Eff.ratio.SK.Res.HHnew.Thermal.SH.Geo.SH.Geo</t>
  </si>
  <si>
    <t>Eff.ratio.SK.Res.HHnew.Thermal.SH.Geo.SH.Elec</t>
  </si>
  <si>
    <t>Eff.ratio.SK.Res.HHnew.Thermal.SH.Geo.SC</t>
  </si>
  <si>
    <t>Eff.ratio.SK.Res.HHnew.Thermal.SH.Geo.SC.AC.Elec</t>
  </si>
  <si>
    <t>Eff.ratio.SK.Res.HHnew.Thermal.SH.Geo.WH</t>
  </si>
  <si>
    <t>Eff.ratio.SK.Res.HHnew.Thermal.SH.Geo.WH.Geo.NoSolar.Geo</t>
  </si>
  <si>
    <t>Eff.ratio.SK.Res.HHnew.Thermal.SH.Geo.WH.Geo.Solar</t>
  </si>
  <si>
    <t>Eff.ratio.SK.Res.HHnew.Thermal.SH.Geo.WH.Geo.Solar.Geo</t>
  </si>
  <si>
    <t>Eff.ratio.SK.Res.HHnew.Thermal.SH.Geo.WH.Geo.Solar.Solar</t>
  </si>
  <si>
    <t>Eff.ratio.SK.Res.HHnew.Thermal.SH.Geo.WH.Elc.NoSolar.Elec</t>
  </si>
  <si>
    <t>Eff.ratio.SK.Res.HHnew.Thermal.SH.Geo.WH.Elc.Solar</t>
  </si>
  <si>
    <t>Eff.ratio.SK.Res.HHnew.Thermal.SH.Geo.WH.Elc.Solar.Elec</t>
  </si>
  <si>
    <t>Eff.ratio.SK.Res.HHnew.Thermal.SH.Geo.WH.Elc.Solar.Solar</t>
  </si>
  <si>
    <t>Eff.ratio.SK.Res.HHnew.Thermal.SH.Geo.CO</t>
  </si>
  <si>
    <t>Eff.ratio.SK.Res.HHnew.Thermal.SH.Geo.CO.LPG.LPG</t>
  </si>
  <si>
    <t>Eff.ratio.SK.Res.HHnew.Thermal.SH.Geo.CO.Elc.Elec</t>
  </si>
  <si>
    <t>Eff.ratio.SK.Res.HHnew.Thermal.SH.DistrHeat</t>
  </si>
  <si>
    <t>Eff.ratio.SK.Res.HHnew.Thermal.SH.DistrHeat.SH</t>
  </si>
  <si>
    <t>Eff.ratio.SK.Res.HHnew.Thermal.SH.DistrHeat.SH.Steam_Distr</t>
  </si>
  <si>
    <t>Eff.ratio.SK.Res.HHnew.Thermal.SH.DistrHeat.SH.Elec</t>
  </si>
  <si>
    <t>Eff.ratio.SK.Res.HHnew.Thermal.SH.DistrHeat.SC</t>
  </si>
  <si>
    <t>Eff.ratio.SK.Res.HHnew.Thermal.SH.DistrHeat.SC.AC.Elec</t>
  </si>
  <si>
    <t>Eff.ratio.SK.Res.HHnew.Thermal.SH.DistrHeat.WH</t>
  </si>
  <si>
    <t>Eff.ratio.SK.Res.HHnew.Thermal.SH.DistrHeat.WH.DistrHeat.NoSolar.Steam_Distr</t>
  </si>
  <si>
    <t>Eff.ratio.SK.Res.HHnew.Thermal.SH.DistrHeat.WH.DistrHeat.Solar</t>
  </si>
  <si>
    <t>Eff.ratio.SK.Res.HHnew.Thermal.SH.DistrHeat.WH.DistrHeat.Solar.Steam_Distr</t>
  </si>
  <si>
    <t>Eff.ratio.SK.Res.HHnew.Thermal.SH.DistrHeat.WH.DistrHeat.Solar.Solar</t>
  </si>
  <si>
    <t>Eff.ratio.SK.Res.HHnew.Thermal.SH.DistrHeat.WH.Elc.NoSolar.Elec</t>
  </si>
  <si>
    <t>Eff.ratio.SK.Res.HHnew.Thermal.SH.DistrHeat.WH.Elc.Solar</t>
  </si>
  <si>
    <t>Eff.ratio.SK.Res.HHnew.Thermal.SH.DistrHeat.WH.Elc.Solar.Elec</t>
  </si>
  <si>
    <t>Eff.ratio.SK.Res.HHnew.Thermal.SH.DistrHeat.WH.Elc.Solar.Solar</t>
  </si>
  <si>
    <t>Eff.ratio.SK.Res.HHnew.Thermal.SH.DistrHeat.CO</t>
  </si>
  <si>
    <t>Eff.ratio.SK.Res.HHnew.Thermal.SH.DistrHeat.CO.LPG.LPG</t>
  </si>
  <si>
    <t>Eff.ratio.SK.Res.HHnew.Thermal.SH.DistrHeat.CO.Elc.Elec</t>
  </si>
  <si>
    <t>Eff.ratio.SK.Res.HHnew.Thermal.SH.AdvElc</t>
  </si>
  <si>
    <t>Eff.ratio.SK.Res.HHnew.Thermal.SH.AdvElc.SH</t>
  </si>
  <si>
    <t>Eff.ratio.SK.Res.HHnew.Thermal.SH.AdvElc.SH.Elec</t>
  </si>
  <si>
    <t>Eff.ratio.SK.Res.HHnew.Thermal.SH.AdvElc.SC</t>
  </si>
  <si>
    <t>Eff.ratio.SK.Res.HHnew.Thermal.SH.AdvElc.SC.AC.Elec</t>
  </si>
  <si>
    <t>Eff.ratio.SK.Res.HHnew.Thermal.SH.AdvElc.WH</t>
  </si>
  <si>
    <t>Eff.ratio.SK.Res.HHnew.Thermal.SH.AdvElc.WH.LPG.NoSolar.LPG</t>
  </si>
  <si>
    <t>Eff.ratio.SK.Res.HHnew.Thermal.SH.AdvElc.WH.LPG.Solar</t>
  </si>
  <si>
    <t>Eff.ratio.SK.Res.HHnew.Thermal.SH.AdvElc.WH.LPG.Solar.LPG</t>
  </si>
  <si>
    <t>Eff.ratio.SK.Res.HHnew.Thermal.SH.AdvElc.WH.LPG.Solar.Solar</t>
  </si>
  <si>
    <t>Eff.ratio.SK.Res.HHnew.Thermal.SH.AdvElc.WH.Elc.NoSolar.Elec</t>
  </si>
  <si>
    <t>Eff.ratio.SK.Res.HHnew.Thermal.SH.AdvElc.WH.Elc.Solar</t>
  </si>
  <si>
    <t>Eff.ratio.SK.Res.HHnew.Thermal.SH.AdvElc.WH.Elc.Solar.Elec</t>
  </si>
  <si>
    <t>Eff.ratio.SK.Res.HHnew.Thermal.SH.AdvElc.WH.Elc.Solar.Solar</t>
  </si>
  <si>
    <t>Eff.ratio.SK.Res.HHnew.Thermal.SH.AdvElc.CO</t>
  </si>
  <si>
    <t>Eff.ratio.SK.Res.HHnew.Thermal.SH.AdvElc.CO.LPG.LPG</t>
  </si>
  <si>
    <t>Eff.ratio.SK.Res.HHnew.Thermal.SH.AdvElc.CO.Elc.Elec</t>
  </si>
  <si>
    <t>Eff.ratio.SK.Res.HHnew.Thermal.SH.ConvElc</t>
  </si>
  <si>
    <t>Eff.ratio.SK.Res.HHnew.Thermal.SH.ConvElc.SH</t>
  </si>
  <si>
    <t>Eff.ratio.SK.Res.HHnew.Thermal.SH.ConvElc.SH.Elec</t>
  </si>
  <si>
    <t>Eff.ratio.SK.Res.HHnew.Thermal.SH.ConvElc.SC</t>
  </si>
  <si>
    <t>Eff.ratio.SK.Res.HHnew.Thermal.SH.ConvElc.SC.AC.Elec</t>
  </si>
  <si>
    <t>Eff.ratio.SK.Res.HHnew.Thermal.SH.ConvElc.WH</t>
  </si>
  <si>
    <t>Eff.ratio.SK.Res.HHnew.Thermal.SH.ConvElc.WH.LPG.NoSolar.LPG</t>
  </si>
  <si>
    <t>Eff.ratio.SK.Res.HHnew.Thermal.SH.ConvElc.WH.LPG.Solar</t>
  </si>
  <si>
    <t>Eff.ratio.SK.Res.HHnew.Thermal.SH.ConvElc.WH.LPG.Solar.LPG</t>
  </si>
  <si>
    <t>Eff.ratio.SK.Res.HHnew.Thermal.SH.ConvElc.WH.LPG.Solar.Solar</t>
  </si>
  <si>
    <t>Eff.ratio.SK.Res.HHnew.Thermal.SH.ConvElc.WH.Elc.NoSolar.Elec</t>
  </si>
  <si>
    <t>Eff.ratio.SK.Res.HHnew.Thermal.SH.ConvElc.WH.Elc.Solar</t>
  </si>
  <si>
    <t>Eff.ratio.SK.Res.HHnew.Thermal.SH.ConvElc.WH.Elc.Solar.Elec</t>
  </si>
  <si>
    <t>Eff.ratio.SK.Res.HHnew.Thermal.SH.ConvElc.WH.Elc.Solar.Solar</t>
  </si>
  <si>
    <t>Eff.ratio.SK.Res.HHnew.Thermal.SH.ConvElc.CO</t>
  </si>
  <si>
    <t>Eff.ratio.SK.Res.HHnew.Thermal.SH.ConvElc.CO.LPG.LPG</t>
  </si>
  <si>
    <t>Eff.ratio.SK.Res.HHnew.Thermal.SH.ConvElc.CO.Elc.Elec</t>
  </si>
  <si>
    <t>SK - CO2 emissions in new and renovated households (detailed structure)</t>
  </si>
  <si>
    <t>EMI.ktCO2.SK.Res.HHnew.Thermal.SH.Solids</t>
  </si>
  <si>
    <t>EMI.ktCO2.SK.Res.HHnew.Thermal.SH.Solids.SH</t>
  </si>
  <si>
    <t>EMI.ktCO2.SK.Res.HHnew.Thermal.SH.Solids.SH.Solids</t>
  </si>
  <si>
    <t>EMI.ktCO2.SK.Res.HHnew.Thermal.SH.Solids.SH.Elec</t>
  </si>
  <si>
    <t>EMI.ktCO2.SK.Res.HHnew.Thermal.SH.Solids.SC</t>
  </si>
  <si>
    <t>EMI.ktCO2.SK.Res.HHnew.Thermal.SH.Solids.SC.AC.Elec</t>
  </si>
  <si>
    <t>EMI.ktCO2.SK.Res.HHnew.Thermal.SH.Solids.WH</t>
  </si>
  <si>
    <t>EMI.ktCO2.SK.Res.HHnew.Thermal.SH.Solids.WH.Solids.NoSolar.Solids</t>
  </si>
  <si>
    <t>EMI.ktCO2.SK.Res.HHnew.Thermal.SH.Solids.WH.LPG.NoSolar.LPG</t>
  </si>
  <si>
    <t>EMI.ktCO2.SK.Res.HHnew.Thermal.SH.Solids.WH.LPG.Solar</t>
  </si>
  <si>
    <t>EMI.ktCO2.SK.Res.HHnew.Thermal.SH.Solids.WH.LPG.Solar.LPG</t>
  </si>
  <si>
    <t>EMI.ktCO2.SK.Res.HHnew.Thermal.SH.Solids.WH.LPG.Solar.Solar</t>
  </si>
  <si>
    <t>EMI.ktCO2.SK.Res.HHnew.Thermal.SH.Solids.WH.Elc.NoSolar.Elec</t>
  </si>
  <si>
    <t>EMI.ktCO2.SK.Res.HHnew.Thermal.SH.Solids.WH.Elc.Solar</t>
  </si>
  <si>
    <t>EMI.ktCO2.SK.Res.HHnew.Thermal.SH.Solids.WH.Elc.Solar.Elec</t>
  </si>
  <si>
    <t>EMI.ktCO2.SK.Res.HHnew.Thermal.SH.Solids.WH.Elc.Solar.Solar</t>
  </si>
  <si>
    <t>EMI.ktCO2.SK.Res.HHnew.Thermal.SH.Solids.CO</t>
  </si>
  <si>
    <t>EMI.ktCO2.SK.Res.HHnew.Thermal.SH.Solids.CO.Solids.Solids</t>
  </si>
  <si>
    <t>EMI.ktCO2.SK.Res.HHnew.Thermal.SH.Solids.CO.LPG.LPG</t>
  </si>
  <si>
    <t>EMI.ktCO2.SK.Res.HHnew.Thermal.SH.Solids.CO.Elc.Elec</t>
  </si>
  <si>
    <t>EMI.ktCO2.SK.Res.HHnew.Thermal.SH.LPG</t>
  </si>
  <si>
    <t>EMI.ktCO2.SK.Res.HHnew.Thermal.SH.LPG.SH</t>
  </si>
  <si>
    <t>EMI.ktCO2.SK.Res.HHnew.Thermal.SH.LPG.SH.LPG</t>
  </si>
  <si>
    <t>EMI.ktCO2.SK.Res.HHnew.Thermal.SH.LPG.SH.Elec</t>
  </si>
  <si>
    <t>EMI.ktCO2.SK.Res.HHnew.Thermal.SH.LPG.SC</t>
  </si>
  <si>
    <t>EMI.ktCO2.SK.Res.HHnew.Thermal.SH.LPG.SC.AC.Elec</t>
  </si>
  <si>
    <t>EMI.ktCO2.SK.Res.HHnew.Thermal.SH.LPG.WH</t>
  </si>
  <si>
    <t>EMI.ktCO2.SK.Res.HHnew.Thermal.SH.LPG.WH.LPG.NoSolar.LPG</t>
  </si>
  <si>
    <t>EMI.ktCO2.SK.Res.HHnew.Thermal.SH.LPG.WH.LPG.Solar</t>
  </si>
  <si>
    <t>EMI.ktCO2.SK.Res.HHnew.Thermal.SH.LPG.WH.LPG.Solar.LPG</t>
  </si>
  <si>
    <t>EMI.ktCO2.SK.Res.HHnew.Thermal.SH.LPG.WH.LPG.Solar.Solar</t>
  </si>
  <si>
    <t>EMI.ktCO2.SK.Res.HHnew.Thermal.SH.LPG.WH.Elc.NoSolar.Elec</t>
  </si>
  <si>
    <t>EMI.ktCO2.SK.Res.HHnew.Thermal.SH.LPG.WH.Elc.Solar</t>
  </si>
  <si>
    <t>EMI.ktCO2.SK.Res.HHnew.Thermal.SH.LPG.WH.Elc.Solar.Elec</t>
  </si>
  <si>
    <t>EMI.ktCO2.SK.Res.HHnew.Thermal.SH.LPG.WH.Elc.Solar.Solar</t>
  </si>
  <si>
    <t>EMI.ktCO2.SK.Res.HHnew.Thermal.SH.LPG.CO</t>
  </si>
  <si>
    <t>EMI.ktCO2.SK.Res.HHnew.Thermal.SH.LPG.CO.LPG.LPG</t>
  </si>
  <si>
    <t>EMI.ktCO2.SK.Res.HHnew.Thermal.SH.LPG.CO.Elc.Elec</t>
  </si>
  <si>
    <t>EMI.ktCO2.SK.Res.HHnew.Thermal.SH.Oil</t>
  </si>
  <si>
    <t>EMI.ktCO2.SK.Res.HHnew.Thermal.SH.Oil.SH</t>
  </si>
  <si>
    <t>EMI.ktCO2.SK.Res.HHnew.Thermal.SH.Oil.SH.Oil</t>
  </si>
  <si>
    <t>EMI.ktCO2.SK.Res.HHnew.Thermal.SH.Oil.SH.Elec</t>
  </si>
  <si>
    <t>EMI.ktCO2.SK.Res.HHnew.Thermal.SH.Oil.SC</t>
  </si>
  <si>
    <t>EMI.ktCO2.SK.Res.HHnew.Thermal.SH.Oil.SC.AC.Elec</t>
  </si>
  <si>
    <t>EMI.ktCO2.SK.Res.HHnew.Thermal.SH.Oil.WH</t>
  </si>
  <si>
    <t>EMI.ktCO2.SK.Res.HHnew.Thermal.SH.Oil.WH.Oil.NoSolar.Oil</t>
  </si>
  <si>
    <t>EMI.ktCO2.SK.Res.HHnew.Thermal.SH.Oil.WH.Oil.Solar</t>
  </si>
  <si>
    <t>EMI.ktCO2.SK.Res.HHnew.Thermal.SH.Oil.WH.Oil.Solar.Oil</t>
  </si>
  <si>
    <t>EMI.ktCO2.SK.Res.HHnew.Thermal.SH.Oil.WH.Oil.Solar.Solar</t>
  </si>
  <si>
    <t>EMI.ktCO2.SK.Res.HHnew.Thermal.SH.Oil.WH.Elc.NoSolar.Elec</t>
  </si>
  <si>
    <t>EMI.ktCO2.SK.Res.HHnew.Thermal.SH.Oil.WH.Elc.Solar</t>
  </si>
  <si>
    <t>EMI.ktCO2.SK.Res.HHnew.Thermal.SH.Oil.WH.Elc.Solar.Elec</t>
  </si>
  <si>
    <t>EMI.ktCO2.SK.Res.HHnew.Thermal.SH.Oil.WH.Elc.Solar.Solar</t>
  </si>
  <si>
    <t>EMI.ktCO2.SK.Res.HHnew.Thermal.SH.Oil.CO</t>
  </si>
  <si>
    <t>EMI.ktCO2.SK.Res.HHnew.Thermal.SH.Oil.CO.LPG.LPG</t>
  </si>
  <si>
    <t>EMI.ktCO2.SK.Res.HHnew.Thermal.SH.Oil.CO.Elc.Elec</t>
  </si>
  <si>
    <t>EMI.ktCO2.SK.Res.HHnew.Thermal.SH.Gas</t>
  </si>
  <si>
    <t>EMI.ktCO2.SK.Res.HHnew.Thermal.SH.Gas.SH</t>
  </si>
  <si>
    <t>EMI.ktCO2.SK.Res.HHnew.Thermal.SH.Gas.SH.Gas</t>
  </si>
  <si>
    <t>EMI.ktCO2.SK.Res.HHnew.Thermal.SH.Gas.SH.Elec</t>
  </si>
  <si>
    <t>EMI.ktCO2.SK.Res.HHnew.Thermal.SH.Gas.SC</t>
  </si>
  <si>
    <t>EMI.ktCO2.SK.Res.HHnew.Thermal.SH.Gas.SC.AC.Elec</t>
  </si>
  <si>
    <t>EMI.ktCO2.SK.Res.HHnew.Thermal.SH.Gas.WH</t>
  </si>
  <si>
    <t>EMI.ktCO2.SK.Res.HHnew.Thermal.SH.Gas.WH.Gas.NoSolar.Gas</t>
  </si>
  <si>
    <t>EMI.ktCO2.SK.Res.HHnew.Thermal.SH.Gas.WH.Gas.Solar</t>
  </si>
  <si>
    <t>EMI.ktCO2.SK.Res.HHnew.Thermal.SH.Gas.WH.Gas.Solar.Gas</t>
  </si>
  <si>
    <t>EMI.ktCO2.SK.Res.HHnew.Thermal.SH.Gas.WH.Gas.Solar.Solar</t>
  </si>
  <si>
    <t>EMI.ktCO2.SK.Res.HHnew.Thermal.SH.Gas.WH.Elc.NoSolar.Elec</t>
  </si>
  <si>
    <t>EMI.ktCO2.SK.Res.HHnew.Thermal.SH.Gas.WH.Elc.Solar</t>
  </si>
  <si>
    <t>EMI.ktCO2.SK.Res.HHnew.Thermal.SH.Gas.WH.Elc.Solar.Elec</t>
  </si>
  <si>
    <t>EMI.ktCO2.SK.Res.HHnew.Thermal.SH.Gas.WH.Elc.Solar.Solar</t>
  </si>
  <si>
    <t>EMI.ktCO2.SK.Res.HHnew.Thermal.SH.Gas.CO</t>
  </si>
  <si>
    <t>EMI.ktCO2.SK.Res.HHnew.Thermal.SH.Gas.CO.Gas.Gas</t>
  </si>
  <si>
    <t>EMI.ktCO2.SK.Res.HHnew.Thermal.SH.Gas.CO.Elc.Elec</t>
  </si>
  <si>
    <t>EMI.ktCO2.SK.Res.HHnew.Thermal.SH.Biomass</t>
  </si>
  <si>
    <t>EMI.ktCO2.SK.Res.HHnew.Thermal.SH.Biomass.SH</t>
  </si>
  <si>
    <t>EMI.ktCO2.SK.Res.HHnew.Thermal.SH.Biomass.SH.Biomass</t>
  </si>
  <si>
    <t>EMI.ktCO2.SK.Res.HHnew.Thermal.SH.Biomass.SH.Elec</t>
  </si>
  <si>
    <t>EMI.ktCO2.SK.Res.HHnew.Thermal.SH.Biomass.SC</t>
  </si>
  <si>
    <t>EMI.ktCO2.SK.Res.HHnew.Thermal.SH.Biomass.SC.AC.Elec</t>
  </si>
  <si>
    <t>EMI.ktCO2.SK.Res.HHnew.Thermal.SH.Biomass.WH</t>
  </si>
  <si>
    <t>EMI.ktCO2.SK.Res.HHnew.Thermal.SH.Biomass.WH.Biomass.NoSolar.Biomass</t>
  </si>
  <si>
    <t>EMI.ktCO2.SK.Res.HHnew.Thermal.SH.Biomass.WH.Biomass.Solar</t>
  </si>
  <si>
    <t>EMI.ktCO2.SK.Res.HHnew.Thermal.SH.Biomass.WH.Biomass.Solar.Biomass</t>
  </si>
  <si>
    <t>EMI.ktCO2.SK.Res.HHnew.Thermal.SH.Biomass.WH.Biomass.Solar.Solar</t>
  </si>
  <si>
    <t>EMI.ktCO2.SK.Res.HHnew.Thermal.SH.Biomass.WH.LPG.NoSolar.LPG</t>
  </si>
  <si>
    <t>EMI.ktCO2.SK.Res.HHnew.Thermal.SH.Biomass.WH.LPG.Solar</t>
  </si>
  <si>
    <t>EMI.ktCO2.SK.Res.HHnew.Thermal.SH.Biomass.WH.LPG.Solar.LPG</t>
  </si>
  <si>
    <t>EMI.ktCO2.SK.Res.HHnew.Thermal.SH.Biomass.WH.LPG.Solar.Solar</t>
  </si>
  <si>
    <t>EMI.ktCO2.SK.Res.HHnew.Thermal.SH.Biomass.WH.Elc.NoSolar.Elec</t>
  </si>
  <si>
    <t>EMI.ktCO2.SK.Res.HHnew.Thermal.SH.Biomass.WH.Elc.Solar</t>
  </si>
  <si>
    <t>EMI.ktCO2.SK.Res.HHnew.Thermal.SH.Biomass.WH.Elc.Solar.Elec</t>
  </si>
  <si>
    <t>EMI.ktCO2.SK.Res.HHnew.Thermal.SH.Biomass.WH.Elc.Solar.Solar</t>
  </si>
  <si>
    <t>EMI.ktCO2.SK.Res.HHnew.Thermal.SH.Biomass.CO</t>
  </si>
  <si>
    <t>EMI.ktCO2.SK.Res.HHnew.Thermal.SH.Biomass.CO.Biomass.Biomass</t>
  </si>
  <si>
    <t>EMI.ktCO2.SK.Res.HHnew.Thermal.SH.Biomass.CO.LPG.LPG</t>
  </si>
  <si>
    <t>EMI.ktCO2.SK.Res.HHnew.Thermal.SH.Biomass.CO.Elc.Elec</t>
  </si>
  <si>
    <t>EMI.ktCO2.SK.Res.HHnew.Thermal.SH.Geo</t>
  </si>
  <si>
    <t>EMI.ktCO2.SK.Res.HHnew.Thermal.SH.Geo.SH</t>
  </si>
  <si>
    <t>EMI.ktCO2.SK.Res.HHnew.Thermal.SH.Geo.SH.Geo</t>
  </si>
  <si>
    <t>EMI.ktCO2.SK.Res.HHnew.Thermal.SH.Geo.SH.Elec</t>
  </si>
  <si>
    <t>EMI.ktCO2.SK.Res.HHnew.Thermal.SH.Geo.SC</t>
  </si>
  <si>
    <t>EMI.ktCO2.SK.Res.HHnew.Thermal.SH.Geo.SC.AC.Elec</t>
  </si>
  <si>
    <t>EMI.ktCO2.SK.Res.HHnew.Thermal.SH.Geo.WH</t>
  </si>
  <si>
    <t>EMI.ktCO2.SK.Res.HHnew.Thermal.SH.Geo.WH.Geo.NoSolar.Geo</t>
  </si>
  <si>
    <t>EMI.ktCO2.SK.Res.HHnew.Thermal.SH.Geo.WH.Geo.Solar</t>
  </si>
  <si>
    <t>EMI.ktCO2.SK.Res.HHnew.Thermal.SH.Geo.WH.Geo.Solar.Geo</t>
  </si>
  <si>
    <t>EMI.ktCO2.SK.Res.HHnew.Thermal.SH.Geo.WH.Geo.Solar.Solar</t>
  </si>
  <si>
    <t>EMI.ktCO2.SK.Res.HHnew.Thermal.SH.Geo.WH.Elc.NoSolar.Elec</t>
  </si>
  <si>
    <t>EMI.ktCO2.SK.Res.HHnew.Thermal.SH.Geo.WH.Elc.Solar</t>
  </si>
  <si>
    <t>EMI.ktCO2.SK.Res.HHnew.Thermal.SH.Geo.WH.Elc.Solar.Elec</t>
  </si>
  <si>
    <t>EMI.ktCO2.SK.Res.HHnew.Thermal.SH.Geo.WH.Elc.Solar.Solar</t>
  </si>
  <si>
    <t>EMI.ktCO2.SK.Res.HHnew.Thermal.SH.Geo.CO</t>
  </si>
  <si>
    <t>EMI.ktCO2.SK.Res.HHnew.Thermal.SH.Geo.CO.LPG.LPG</t>
  </si>
  <si>
    <t>EMI.ktCO2.SK.Res.HHnew.Thermal.SH.Geo.CO.Elc.Elec</t>
  </si>
  <si>
    <t>EMI.ktCO2.SK.Res.HHnew.Thermal.SH.DistrHeat</t>
  </si>
  <si>
    <t>EMI.ktCO2.SK.Res.HHnew.Thermal.SH.DistrHeat.SH</t>
  </si>
  <si>
    <t>EMI.ktCO2.SK.Res.HHnew.Thermal.SH.DistrHeat.SH.Steam_Distr</t>
  </si>
  <si>
    <t>EMI.ktCO2.SK.Res.HHnew.Thermal.SH.DistrHeat.SH.Elec</t>
  </si>
  <si>
    <t>EMI.ktCO2.SK.Res.HHnew.Thermal.SH.DistrHeat.SC</t>
  </si>
  <si>
    <t>EMI.ktCO2.SK.Res.HHnew.Thermal.SH.DistrHeat.SC.AC.Elec</t>
  </si>
  <si>
    <t>EMI.ktCO2.SK.Res.HHnew.Thermal.SH.DistrHeat.WH</t>
  </si>
  <si>
    <t>EMI.ktCO2.SK.Res.HHnew.Thermal.SH.DistrHeat.WH.DistrHeat.NoSolar.Steam_Distr</t>
  </si>
  <si>
    <t>EMI.ktCO2.SK.Res.HHnew.Thermal.SH.DistrHeat.WH.DistrHeat.Solar</t>
  </si>
  <si>
    <t>EMI.ktCO2.SK.Res.HHnew.Thermal.SH.DistrHeat.WH.DistrHeat.Solar.Steam_Distr</t>
  </si>
  <si>
    <t>EMI.ktCO2.SK.Res.HHnew.Thermal.SH.DistrHeat.WH.DistrHeat.Solar.Solar</t>
  </si>
  <si>
    <t>EMI.ktCO2.SK.Res.HHnew.Thermal.SH.DistrHeat.WH.Elc.NoSolar.Elec</t>
  </si>
  <si>
    <t>EMI.ktCO2.SK.Res.HHnew.Thermal.SH.DistrHeat.WH.Elc.Solar</t>
  </si>
  <si>
    <t>EMI.ktCO2.SK.Res.HHnew.Thermal.SH.DistrHeat.WH.Elc.Solar.Elec</t>
  </si>
  <si>
    <t>EMI.ktCO2.SK.Res.HHnew.Thermal.SH.DistrHeat.WH.Elc.Solar.Solar</t>
  </si>
  <si>
    <t>EMI.ktCO2.SK.Res.HHnew.Thermal.SH.DistrHeat.CO</t>
  </si>
  <si>
    <t>EMI.ktCO2.SK.Res.HHnew.Thermal.SH.DistrHeat.CO.LPG.LPG</t>
  </si>
  <si>
    <t>EMI.ktCO2.SK.Res.HHnew.Thermal.SH.DistrHeat.CO.Elc.Elec</t>
  </si>
  <si>
    <t>EMI.ktCO2.SK.Res.HHnew.Thermal.SH.AdvElc</t>
  </si>
  <si>
    <t>EMI.ktCO2.SK.Res.HHnew.Thermal.SH.AdvElc.SH</t>
  </si>
  <si>
    <t>EMI.ktCO2.SK.Res.HHnew.Thermal.SH.AdvElc.SH.Elec</t>
  </si>
  <si>
    <t>EMI.ktCO2.SK.Res.HHnew.Thermal.SH.AdvElc.SC</t>
  </si>
  <si>
    <t>EMI.ktCO2.SK.Res.HHnew.Thermal.SH.AdvElc.SC.AC.Elec</t>
  </si>
  <si>
    <t>EMI.ktCO2.SK.Res.HHnew.Thermal.SH.AdvElc.WH</t>
  </si>
  <si>
    <t>EMI.ktCO2.SK.Res.HHnew.Thermal.SH.AdvElc.WH.LPG.NoSolar.LPG</t>
  </si>
  <si>
    <t>EMI.ktCO2.SK.Res.HHnew.Thermal.SH.AdvElc.WH.LPG.Solar</t>
  </si>
  <si>
    <t>EMI.ktCO2.SK.Res.HHnew.Thermal.SH.AdvElc.WH.LPG.Solar.LPG</t>
  </si>
  <si>
    <t>EMI.ktCO2.SK.Res.HHnew.Thermal.SH.AdvElc.WH.LPG.Solar.Solar</t>
  </si>
  <si>
    <t>EMI.ktCO2.SK.Res.HHnew.Thermal.SH.AdvElc.WH.Elc.NoSolar.Elec</t>
  </si>
  <si>
    <t>EMI.ktCO2.SK.Res.HHnew.Thermal.SH.AdvElc.WH.Elc.Solar</t>
  </si>
  <si>
    <t>EMI.ktCO2.SK.Res.HHnew.Thermal.SH.AdvElc.WH.Elc.Solar.Elec</t>
  </si>
  <si>
    <t>EMI.ktCO2.SK.Res.HHnew.Thermal.SH.AdvElc.WH.Elc.Solar.Solar</t>
  </si>
  <si>
    <t>EMI.ktCO2.SK.Res.HHnew.Thermal.SH.AdvElc.CO</t>
  </si>
  <si>
    <t>EMI.ktCO2.SK.Res.HHnew.Thermal.SH.AdvElc.CO.LPG.LPG</t>
  </si>
  <si>
    <t>EMI.ktCO2.SK.Res.HHnew.Thermal.SH.AdvElc.CO.Elc.Elec</t>
  </si>
  <si>
    <t>EMI.ktCO2.SK.Res.HHnew.Thermal.SH.ConvElc</t>
  </si>
  <si>
    <t>EMI.ktCO2.SK.Res.HHnew.Thermal.SH.ConvElc.SH</t>
  </si>
  <si>
    <t>EMI.ktCO2.SK.Res.HHnew.Thermal.SH.ConvElc.SH.Elec</t>
  </si>
  <si>
    <t>EMI.ktCO2.SK.Res.HHnew.Thermal.SH.ConvElc.SC</t>
  </si>
  <si>
    <t>EMI.ktCO2.SK.Res.HHnew.Thermal.SH.ConvElc.SC.AC.Elec</t>
  </si>
  <si>
    <t>EMI.ktCO2.SK.Res.HHnew.Thermal.SH.ConvElc.WH</t>
  </si>
  <si>
    <t>EMI.ktCO2.SK.Res.HHnew.Thermal.SH.ConvElc.WH.LPG.NoSolar.LPG</t>
  </si>
  <si>
    <t>EMI.ktCO2.SK.Res.HHnew.Thermal.SH.ConvElc.WH.LPG.Solar</t>
  </si>
  <si>
    <t>EMI.ktCO2.SK.Res.HHnew.Thermal.SH.ConvElc.WH.LPG.Solar.LPG</t>
  </si>
  <si>
    <t>EMI.ktCO2.SK.Res.HHnew.Thermal.SH.ConvElc.WH.LPG.Solar.Solar</t>
  </si>
  <si>
    <t>EMI.ktCO2.SK.Res.HHnew.Thermal.SH.ConvElc.WH.Elc.NoSolar.Elec</t>
  </si>
  <si>
    <t>EMI.ktCO2.SK.Res.HHnew.Thermal.SH.ConvElc.WH.Elc.Solar</t>
  </si>
  <si>
    <t>EMI.ktCO2.SK.Res.HHnew.Thermal.SH.ConvElc.WH.Elc.Solar.Elec</t>
  </si>
  <si>
    <t>EMI.ktCO2.SK.Res.HHnew.Thermal.SH.ConvElc.WH.Elc.Solar.Solar</t>
  </si>
  <si>
    <t>EMI.ktCO2.SK.Res.HHnew.Thermal.SH.ConvElc.CO</t>
  </si>
  <si>
    <t>EMI.ktCO2.SK.Res.HHnew.Thermal.SH.ConvElc.CO.LPG.LPG</t>
  </si>
  <si>
    <t>EMI.ktCO2.SK.Res.HHnew.Thermal.SH.ConvElc.CO.Elc.Elec</t>
  </si>
  <si>
    <t>SK - Final energy consumption of new and renovated households (detailed structure)</t>
  </si>
  <si>
    <t>FEC_per_household.kWh.SK.Res.HHnew.Thermal.SH.Solids</t>
  </si>
  <si>
    <t>FEC_per_household.kWh.SK.Res.HHnew.Thermal.SH.Solids.SH</t>
  </si>
  <si>
    <t>FEC_per_household.kWh.SK.Res.HHnew.Thermal.SH.Solids.SH.Solids</t>
  </si>
  <si>
    <t>FEC_per_household.kWh.SK.Res.HHnew.Thermal.SH.Solids.SH.Elec</t>
  </si>
  <si>
    <t>FEC_per_household.kWh.SK.Res.HHnew.Thermal.SH.Solids.SC</t>
  </si>
  <si>
    <t>FEC_per_household.kWh.SK.Res.HHnew.Thermal.SH.Solids.SC.AC.Elec</t>
  </si>
  <si>
    <t>FEC_per_household.kWh.SK.Res.HHnew.Thermal.SH.Solids.WH</t>
  </si>
  <si>
    <t>FEC_per_household.kWh.SK.Res.HHnew.Thermal.SH.Solids.WH.Solids.NoSolar.Solids</t>
  </si>
  <si>
    <t>FEC_per_household.kWh.SK.Res.HHnew.Thermal.SH.Solids.WH.LPG.NoSolar.LPG</t>
  </si>
  <si>
    <t>FEC_per_household.kWh.SK.Res.HHnew.Thermal.SH.Solids.WH.LPG.Solar</t>
  </si>
  <si>
    <t>FEC_per_household.kWh.SK.Res.HHnew.Thermal.SH.Solids.WH.LPG.Solar.LPG</t>
  </si>
  <si>
    <t>FEC_per_household.kWh.SK.Res.HHnew.Thermal.SH.Solids.WH.LPG.Solar.Solar</t>
  </si>
  <si>
    <t>FEC_per_household.kWh.SK.Res.HHnew.Thermal.SH.Solids.WH.Elc.NoSolar.Elec</t>
  </si>
  <si>
    <t>FEC_per_household.kWh.SK.Res.HHnew.Thermal.SH.Solids.WH.Elc.Solar</t>
  </si>
  <si>
    <t>FEC_per_household.kWh.SK.Res.HHnew.Thermal.SH.Solids.WH.Elc.Solar.Elec</t>
  </si>
  <si>
    <t>FEC_per_household.kWh.SK.Res.HHnew.Thermal.SH.Solids.WH.Elc.Solar.Solar</t>
  </si>
  <si>
    <t>FEC_per_household.kWh.SK.Res.HHnew.Thermal.SH.Solids.CO</t>
  </si>
  <si>
    <t>FEC_per_household.kWh.SK.Res.HHnew.Thermal.SH.Solids.CO.Solids.Solids</t>
  </si>
  <si>
    <t>FEC_per_household.kWh.SK.Res.HHnew.Thermal.SH.Solids.CO.LPG.LPG</t>
  </si>
  <si>
    <t>FEC_per_household.kWh.SK.Res.HHnew.Thermal.SH.Solids.CO.Elc.Elec</t>
  </si>
  <si>
    <t>FEC_per_household.kWh.SK.Res.HHnew.Thermal.SH.LPG</t>
  </si>
  <si>
    <t>FEC_per_household.kWh.SK.Res.HHnew.Thermal.SH.LPG.SH</t>
  </si>
  <si>
    <t>FEC_per_household.kWh.SK.Res.HHnew.Thermal.SH.LPG.SH.LPG</t>
  </si>
  <si>
    <t>FEC_per_household.kWh.SK.Res.HHnew.Thermal.SH.LPG.SH.Elec</t>
  </si>
  <si>
    <t>FEC_per_household.kWh.SK.Res.HHnew.Thermal.SH.LPG.SC</t>
  </si>
  <si>
    <t>FEC_per_household.kWh.SK.Res.HHnew.Thermal.SH.LPG.SC.AC.Elec</t>
  </si>
  <si>
    <t>FEC_per_household.kWh.SK.Res.HHnew.Thermal.SH.LPG.WH</t>
  </si>
  <si>
    <t>FEC_per_household.kWh.SK.Res.HHnew.Thermal.SH.LPG.WH.LPG.NoSolar.LPG</t>
  </si>
  <si>
    <t>FEC_per_household.kWh.SK.Res.HHnew.Thermal.SH.LPG.WH.LPG.Solar</t>
  </si>
  <si>
    <t>FEC_per_household.kWh.SK.Res.HHnew.Thermal.SH.LPG.WH.LPG.Solar.LPG</t>
  </si>
  <si>
    <t>FEC_per_household.kWh.SK.Res.HHnew.Thermal.SH.LPG.WH.LPG.Solar.Solar</t>
  </si>
  <si>
    <t>FEC_per_household.kWh.SK.Res.HHnew.Thermal.SH.LPG.WH.Elc.NoSolar.Elec</t>
  </si>
  <si>
    <t>FEC_per_household.kWh.SK.Res.HHnew.Thermal.SH.LPG.WH.Elc.Solar</t>
  </si>
  <si>
    <t>FEC_per_household.kWh.SK.Res.HHnew.Thermal.SH.LPG.WH.Elc.Solar.Elec</t>
  </si>
  <si>
    <t>FEC_per_household.kWh.SK.Res.HHnew.Thermal.SH.LPG.WH.Elc.Solar.Solar</t>
  </si>
  <si>
    <t>FEC_per_household.kWh.SK.Res.HHnew.Thermal.SH.LPG.CO</t>
  </si>
  <si>
    <t>FEC_per_household.kWh.SK.Res.HHnew.Thermal.SH.LPG.CO.LPG.LPG</t>
  </si>
  <si>
    <t>FEC_per_household.kWh.SK.Res.HHnew.Thermal.SH.LPG.CO.Elc.Elec</t>
  </si>
  <si>
    <t>FEC_per_household.kWh.SK.Res.HHnew.Thermal.SH.Oil</t>
  </si>
  <si>
    <t>FEC_per_household.kWh.SK.Res.HHnew.Thermal.SH.Oil.SH</t>
  </si>
  <si>
    <t>FEC_per_household.kWh.SK.Res.HHnew.Thermal.SH.Oil.SH.Oil</t>
  </si>
  <si>
    <t>FEC_per_household.kWh.SK.Res.HHnew.Thermal.SH.Oil.SH.Elec</t>
  </si>
  <si>
    <t>FEC_per_household.kWh.SK.Res.HHnew.Thermal.SH.Oil.SC</t>
  </si>
  <si>
    <t>FEC_per_household.kWh.SK.Res.HHnew.Thermal.SH.Oil.SC.AC.Elec</t>
  </si>
  <si>
    <t>FEC_per_household.kWh.SK.Res.HHnew.Thermal.SH.Oil.WH</t>
  </si>
  <si>
    <t>FEC_per_household.kWh.SK.Res.HHnew.Thermal.SH.Oil.WH.Oil.NoSolar.Oil</t>
  </si>
  <si>
    <t>FEC_per_household.kWh.SK.Res.HHnew.Thermal.SH.Oil.WH.Oil.Solar</t>
  </si>
  <si>
    <t>FEC_per_household.kWh.SK.Res.HHnew.Thermal.SH.Oil.WH.Oil.Solar.Oil</t>
  </si>
  <si>
    <t>FEC_per_household.kWh.SK.Res.HHnew.Thermal.SH.Oil.WH.Oil.Solar.Solar</t>
  </si>
  <si>
    <t>FEC_per_household.kWh.SK.Res.HHnew.Thermal.SH.Oil.WH.Elc.NoSolar.Elec</t>
  </si>
  <si>
    <t>FEC_per_household.kWh.SK.Res.HHnew.Thermal.SH.Oil.WH.Elc.Solar</t>
  </si>
  <si>
    <t>FEC_per_household.kWh.SK.Res.HHnew.Thermal.SH.Oil.WH.Elc.Solar.Elec</t>
  </si>
  <si>
    <t>FEC_per_household.kWh.SK.Res.HHnew.Thermal.SH.Oil.WH.Elc.Solar.Solar</t>
  </si>
  <si>
    <t>FEC_per_household.kWh.SK.Res.HHnew.Thermal.SH.Oil.CO</t>
  </si>
  <si>
    <t>FEC_per_household.kWh.SK.Res.HHnew.Thermal.SH.Oil.CO.LPG.LPG</t>
  </si>
  <si>
    <t>FEC_per_household.kWh.SK.Res.HHnew.Thermal.SH.Oil.CO.Elc.Elec</t>
  </si>
  <si>
    <t>FEC_per_household.kWh.SK.Res.HHnew.Thermal.SH.Gas</t>
  </si>
  <si>
    <t>FEC_per_household.kWh.SK.Res.HHnew.Thermal.SH.Gas.SH</t>
  </si>
  <si>
    <t>FEC_per_household.kWh.SK.Res.HHnew.Thermal.SH.Gas.SH.Gas</t>
  </si>
  <si>
    <t>FEC_per_household.kWh.SK.Res.HHnew.Thermal.SH.Gas.SH.Elec</t>
  </si>
  <si>
    <t>FEC_per_household.kWh.SK.Res.HHnew.Thermal.SH.Gas.SC</t>
  </si>
  <si>
    <t>FEC_per_household.kWh.SK.Res.HHnew.Thermal.SH.Gas.SC.AC.Elec</t>
  </si>
  <si>
    <t>FEC_per_household.kWh.SK.Res.HHnew.Thermal.SH.Gas.WH</t>
  </si>
  <si>
    <t>FEC_per_household.kWh.SK.Res.HHnew.Thermal.SH.Gas.WH.Gas.NoSolar.Gas</t>
  </si>
  <si>
    <t>FEC_per_household.kWh.SK.Res.HHnew.Thermal.SH.Gas.WH.Gas.Solar</t>
  </si>
  <si>
    <t>FEC_per_household.kWh.SK.Res.HHnew.Thermal.SH.Gas.WH.Gas.Solar.Gas</t>
  </si>
  <si>
    <t>FEC_per_household.kWh.SK.Res.HHnew.Thermal.SH.Gas.WH.Gas.Solar.Solar</t>
  </si>
  <si>
    <t>FEC_per_household.kWh.SK.Res.HHnew.Thermal.SH.Gas.WH.Elc.NoSolar.Elec</t>
  </si>
  <si>
    <t>FEC_per_household.kWh.SK.Res.HHnew.Thermal.SH.Gas.WH.Elc.Solar</t>
  </si>
  <si>
    <t>FEC_per_household.kWh.SK.Res.HHnew.Thermal.SH.Gas.WH.Elc.Solar.Elec</t>
  </si>
  <si>
    <t>FEC_per_household.kWh.SK.Res.HHnew.Thermal.SH.Gas.WH.Elc.Solar.Solar</t>
  </si>
  <si>
    <t>FEC_per_household.kWh.SK.Res.HHnew.Thermal.SH.Gas.CO</t>
  </si>
  <si>
    <t>FEC_per_household.kWh.SK.Res.HHnew.Thermal.SH.Gas.CO.Gas.Gas</t>
  </si>
  <si>
    <t>FEC_per_household.kWh.SK.Res.HHnew.Thermal.SH.Gas.CO.Elc.Elec</t>
  </si>
  <si>
    <t>FEC_per_household.kWh.SK.Res.HHnew.Thermal.SH.Biomass</t>
  </si>
  <si>
    <t>FEC_per_household.kWh.SK.Res.HHnew.Thermal.SH.Biomass.SH</t>
  </si>
  <si>
    <t>FEC_per_household.kWh.SK.Res.HHnew.Thermal.SH.Biomass.SH.Biomass</t>
  </si>
  <si>
    <t>FEC_per_household.kWh.SK.Res.HHnew.Thermal.SH.Biomass.SH.Elec</t>
  </si>
  <si>
    <t>FEC_per_household.kWh.SK.Res.HHnew.Thermal.SH.Biomass.SC</t>
  </si>
  <si>
    <t>FEC_per_household.kWh.SK.Res.HHnew.Thermal.SH.Biomass.SC.AC.Elec</t>
  </si>
  <si>
    <t>FEC_per_household.kWh.SK.Res.HHnew.Thermal.SH.Biomass.WH</t>
  </si>
  <si>
    <t>FEC_per_household.kWh.SK.Res.HHnew.Thermal.SH.Biomass.WH.Biomass.NoSolar.Biomass</t>
  </si>
  <si>
    <t>FEC_per_household.kWh.SK.Res.HHnew.Thermal.SH.Biomass.WH.Biomass.Solar</t>
  </si>
  <si>
    <t>FEC_per_household.kWh.SK.Res.HHnew.Thermal.SH.Biomass.WH.Biomass.Solar.Biomass</t>
  </si>
  <si>
    <t>FEC_per_household.kWh.SK.Res.HHnew.Thermal.SH.Biomass.WH.Biomass.Solar.Solar</t>
  </si>
  <si>
    <t>FEC_per_household.kWh.SK.Res.HHnew.Thermal.SH.Biomass.WH.LPG.NoSolar.LPG</t>
  </si>
  <si>
    <t>FEC_per_household.kWh.SK.Res.HHnew.Thermal.SH.Biomass.WH.LPG.Solar</t>
  </si>
  <si>
    <t>FEC_per_household.kWh.SK.Res.HHnew.Thermal.SH.Biomass.WH.LPG.Solar.LPG</t>
  </si>
  <si>
    <t>FEC_per_household.kWh.SK.Res.HHnew.Thermal.SH.Biomass.WH.LPG.Solar.Solar</t>
  </si>
  <si>
    <t>FEC_per_household.kWh.SK.Res.HHnew.Thermal.SH.Biomass.WH.Elc.NoSolar.Elec</t>
  </si>
  <si>
    <t>FEC_per_household.kWh.SK.Res.HHnew.Thermal.SH.Biomass.WH.Elc.Solar</t>
  </si>
  <si>
    <t>FEC_per_household.kWh.SK.Res.HHnew.Thermal.SH.Biomass.WH.Elc.Solar.Elec</t>
  </si>
  <si>
    <t>FEC_per_household.kWh.SK.Res.HHnew.Thermal.SH.Biomass.WH.Elc.Solar.Solar</t>
  </si>
  <si>
    <t>FEC_per_household.kWh.SK.Res.HHnew.Thermal.SH.Biomass.CO</t>
  </si>
  <si>
    <t>FEC_per_household.kWh.SK.Res.HHnew.Thermal.SH.Biomass.CO.Biomass.Biomass</t>
  </si>
  <si>
    <t>FEC_per_household.kWh.SK.Res.HHnew.Thermal.SH.Biomass.CO.LPG.LPG</t>
  </si>
  <si>
    <t>FEC_per_household.kWh.SK.Res.HHnew.Thermal.SH.Biomass.CO.Elc.Elec</t>
  </si>
  <si>
    <t>FEC_per_household.kWh.SK.Res.HHnew.Thermal.SH.Geo</t>
  </si>
  <si>
    <t>FEC_per_household.kWh.SK.Res.HHnew.Thermal.SH.Geo.SH</t>
  </si>
  <si>
    <t>FEC_per_household.kWh.SK.Res.HHnew.Thermal.SH.Geo.SH.Geo</t>
  </si>
  <si>
    <t>FEC_per_household.kWh.SK.Res.HHnew.Thermal.SH.Geo.SH.Elec</t>
  </si>
  <si>
    <t>FEC_per_household.kWh.SK.Res.HHnew.Thermal.SH.Geo.SC</t>
  </si>
  <si>
    <t>FEC_per_household.kWh.SK.Res.HHnew.Thermal.SH.Geo.SC.AC.Elec</t>
  </si>
  <si>
    <t>FEC_per_household.kWh.SK.Res.HHnew.Thermal.SH.Geo.WH</t>
  </si>
  <si>
    <t>FEC_per_household.kWh.SK.Res.HHnew.Thermal.SH.Geo.WH.Geo.NoSolar.Geo</t>
  </si>
  <si>
    <t>FEC_per_household.kWh.SK.Res.HHnew.Thermal.SH.Geo.WH.Geo.Solar</t>
  </si>
  <si>
    <t>FEC_per_household.kWh.SK.Res.HHnew.Thermal.SH.Geo.WH.Geo.Solar.Geo</t>
  </si>
  <si>
    <t>FEC_per_household.kWh.SK.Res.HHnew.Thermal.SH.Geo.WH.Geo.Solar.Solar</t>
  </si>
  <si>
    <t>FEC_per_household.kWh.SK.Res.HHnew.Thermal.SH.Geo.WH.Elc.NoSolar.Elec</t>
  </si>
  <si>
    <t>FEC_per_household.kWh.SK.Res.HHnew.Thermal.SH.Geo.WH.Elc.Solar</t>
  </si>
  <si>
    <t>FEC_per_household.kWh.SK.Res.HHnew.Thermal.SH.Geo.WH.Elc.Solar.Elec</t>
  </si>
  <si>
    <t>FEC_per_household.kWh.SK.Res.HHnew.Thermal.SH.Geo.WH.Elc.Solar.Solar</t>
  </si>
  <si>
    <t>FEC_per_household.kWh.SK.Res.HHnew.Thermal.SH.Geo.CO</t>
  </si>
  <si>
    <t>FEC_per_household.kWh.SK.Res.HHnew.Thermal.SH.Geo.CO.LPG.LPG</t>
  </si>
  <si>
    <t>FEC_per_household.kWh.SK.Res.HHnew.Thermal.SH.Geo.CO.Elc.Elec</t>
  </si>
  <si>
    <t>FEC_per_household.kWh.SK.Res.HHnew.Thermal.SH.DistrHeat</t>
  </si>
  <si>
    <t>FEC_per_household.kWh.SK.Res.HHnew.Thermal.SH.DistrHeat.SH</t>
  </si>
  <si>
    <t>FEC_per_household.kWh.SK.Res.HHnew.Thermal.SH.DistrHeat.SH.Steam_Distr</t>
  </si>
  <si>
    <t>FEC_per_household.kWh.SK.Res.HHnew.Thermal.SH.DistrHeat.SH.Elec</t>
  </si>
  <si>
    <t>FEC_per_household.kWh.SK.Res.HHnew.Thermal.SH.DistrHeat.SC</t>
  </si>
  <si>
    <t>FEC_per_household.kWh.SK.Res.HHnew.Thermal.SH.DistrHeat.SC.AC.Elec</t>
  </si>
  <si>
    <t>FEC_per_household.kWh.SK.Res.HHnew.Thermal.SH.DistrHeat.WH</t>
  </si>
  <si>
    <t>FEC_per_household.kWh.SK.Res.HHnew.Thermal.SH.DistrHeat.WH.DistrHeat.NoSolar.Steam_Distr</t>
  </si>
  <si>
    <t>FEC_per_household.kWh.SK.Res.HHnew.Thermal.SH.DistrHeat.WH.DistrHeat.Solar</t>
  </si>
  <si>
    <t>FEC_per_household.kWh.SK.Res.HHnew.Thermal.SH.DistrHeat.WH.DistrHeat.Solar.Steam_Distr</t>
  </si>
  <si>
    <t>FEC_per_household.kWh.SK.Res.HHnew.Thermal.SH.DistrHeat.WH.DistrHeat.Solar.Solar</t>
  </si>
  <si>
    <t>FEC_per_household.kWh.SK.Res.HHnew.Thermal.SH.DistrHeat.WH.Elc.NoSolar.Elec</t>
  </si>
  <si>
    <t>FEC_per_household.kWh.SK.Res.HHnew.Thermal.SH.DistrHeat.WH.Elc.Solar</t>
  </si>
  <si>
    <t>FEC_per_household.kWh.SK.Res.HHnew.Thermal.SH.DistrHeat.WH.Elc.Solar.Elec</t>
  </si>
  <si>
    <t>FEC_per_household.kWh.SK.Res.HHnew.Thermal.SH.DistrHeat.WH.Elc.Solar.Solar</t>
  </si>
  <si>
    <t>FEC_per_household.kWh.SK.Res.HHnew.Thermal.SH.DistrHeat.CO</t>
  </si>
  <si>
    <t>FEC_per_household.kWh.SK.Res.HHnew.Thermal.SH.DistrHeat.CO.LPG.LPG</t>
  </si>
  <si>
    <t>FEC_per_household.kWh.SK.Res.HHnew.Thermal.SH.DistrHeat.CO.Elc.Elec</t>
  </si>
  <si>
    <t>FEC_per_household.kWh.SK.Res.HHnew.Thermal.SH.AdvElc</t>
  </si>
  <si>
    <t>FEC_per_household.kWh.SK.Res.HHnew.Thermal.SH.AdvElc.SH</t>
  </si>
  <si>
    <t>FEC_per_household.kWh.SK.Res.HHnew.Thermal.SH.AdvElc.SH.Elec</t>
  </si>
  <si>
    <t>FEC_per_household.kWh.SK.Res.HHnew.Thermal.SH.AdvElc.SC</t>
  </si>
  <si>
    <t>FEC_per_household.kWh.SK.Res.HHnew.Thermal.SH.AdvElc.SC.AC.Elec</t>
  </si>
  <si>
    <t>FEC_per_household.kWh.SK.Res.HHnew.Thermal.SH.AdvElc.WH</t>
  </si>
  <si>
    <t>FEC_per_household.kWh.SK.Res.HHnew.Thermal.SH.AdvElc.WH.LPG.NoSolar.LPG</t>
  </si>
  <si>
    <t>FEC_per_household.kWh.SK.Res.HHnew.Thermal.SH.AdvElc.WH.LPG.Solar</t>
  </si>
  <si>
    <t>FEC_per_household.kWh.SK.Res.HHnew.Thermal.SH.AdvElc.WH.LPG.Solar.LPG</t>
  </si>
  <si>
    <t>FEC_per_household.kWh.SK.Res.HHnew.Thermal.SH.AdvElc.WH.LPG.Solar.Solar</t>
  </si>
  <si>
    <t>FEC_per_household.kWh.SK.Res.HHnew.Thermal.SH.AdvElc.WH.Elc.NoSolar.Elec</t>
  </si>
  <si>
    <t>FEC_per_household.kWh.SK.Res.HHnew.Thermal.SH.AdvElc.WH.Elc.Solar</t>
  </si>
  <si>
    <t>FEC_per_household.kWh.SK.Res.HHnew.Thermal.SH.AdvElc.WH.Elc.Solar.Elec</t>
  </si>
  <si>
    <t>FEC_per_household.kWh.SK.Res.HHnew.Thermal.SH.AdvElc.WH.Elc.Solar.Solar</t>
  </si>
  <si>
    <t>FEC_per_household.kWh.SK.Res.HHnew.Thermal.SH.AdvElc.CO</t>
  </si>
  <si>
    <t>FEC_per_household.kWh.SK.Res.HHnew.Thermal.SH.AdvElc.CO.LPG.LPG</t>
  </si>
  <si>
    <t>FEC_per_household.kWh.SK.Res.HHnew.Thermal.SH.AdvElc.CO.Elc.Elec</t>
  </si>
  <si>
    <t>FEC_per_household.kWh.SK.Res.HHnew.Thermal.SH.ConvElc</t>
  </si>
  <si>
    <t>FEC_per_household.kWh.SK.Res.HHnew.Thermal.SH.ConvElc.SH</t>
  </si>
  <si>
    <t>FEC_per_household.kWh.SK.Res.HHnew.Thermal.SH.ConvElc.SH.Elec</t>
  </si>
  <si>
    <t>FEC_per_household.kWh.SK.Res.HHnew.Thermal.SH.ConvElc.SC</t>
  </si>
  <si>
    <t>FEC_per_household.kWh.SK.Res.HHnew.Thermal.SH.ConvElc.SC.AC.Elec</t>
  </si>
  <si>
    <t>FEC_per_household.kWh.SK.Res.HHnew.Thermal.SH.ConvElc.WH</t>
  </si>
  <si>
    <t>FEC_per_household.kWh.SK.Res.HHnew.Thermal.SH.ConvElc.WH.LPG.NoSolar.LPG</t>
  </si>
  <si>
    <t>FEC_per_household.kWh.SK.Res.HHnew.Thermal.SH.ConvElc.WH.LPG.Solar</t>
  </si>
  <si>
    <t>FEC_per_household.kWh.SK.Res.HHnew.Thermal.SH.ConvElc.WH.LPG.Solar.LPG</t>
  </si>
  <si>
    <t>FEC_per_household.kWh.SK.Res.HHnew.Thermal.SH.ConvElc.WH.LPG.Solar.Solar</t>
  </si>
  <si>
    <t>FEC_per_household.kWh.SK.Res.HHnew.Thermal.SH.ConvElc.WH.Elc.NoSolar.Elec</t>
  </si>
  <si>
    <t>FEC_per_household.kWh.SK.Res.HHnew.Thermal.SH.ConvElc.WH.Elc.Solar</t>
  </si>
  <si>
    <t>FEC_per_household.kWh.SK.Res.HHnew.Thermal.SH.ConvElc.WH.Elc.Solar.Elec</t>
  </si>
  <si>
    <t>FEC_per_household.kWh.SK.Res.HHnew.Thermal.SH.ConvElc.WH.Elc.Solar.Solar</t>
  </si>
  <si>
    <t>FEC_per_household.kWh.SK.Res.HHnew.Thermal.SH.ConvElc.CO</t>
  </si>
  <si>
    <t>FEC_per_household.kWh.SK.Res.HHnew.Thermal.SH.ConvElc.CO.LPG.LPG</t>
  </si>
  <si>
    <t>FEC_per_household.kWh.SK.Res.HHnew.Thermal.SH.ConvElc.CO.Elc.Elec</t>
  </si>
  <si>
    <t>SK - Thermal energy service of new and renovated households (detailed structure)</t>
  </si>
  <si>
    <t>TES_per_household.kWh.SK.Res.HHnew.Thermal.SH.Solids</t>
  </si>
  <si>
    <t>TES_per_household.kWh.SK.Res.HHnew.Thermal.SH.Solids.SH</t>
  </si>
  <si>
    <t>TES_per_household.kWh.SK.Res.HHnew.Thermal.SH.Solids.SH.Solids</t>
  </si>
  <si>
    <t>TES_per_household.kWh.SK.Res.HHnew.Thermal.SH.Solids.SH.Elec</t>
  </si>
  <si>
    <t>TES_per_household.kWh.SK.Res.HHnew.Thermal.SH.Solids.SC</t>
  </si>
  <si>
    <t>TES_per_household.kWh.SK.Res.HHnew.Thermal.SH.Solids.SC.AC.Elec</t>
  </si>
  <si>
    <t>TES_per_household.kWh.SK.Res.HHnew.Thermal.SH.Solids.WH</t>
  </si>
  <si>
    <t>TES_per_household.kWh.SK.Res.HHnew.Thermal.SH.Solids.WH.Solids.NoSolar.Solids</t>
  </si>
  <si>
    <t>TES_per_household.kWh.SK.Res.HHnew.Thermal.SH.Solids.WH.LPG.NoSolar.LPG</t>
  </si>
  <si>
    <t>TES_per_household.kWh.SK.Res.HHnew.Thermal.SH.Solids.WH.LPG.Solar</t>
  </si>
  <si>
    <t>TES_per_household.kWh.SK.Res.HHnew.Thermal.SH.Solids.WH.LPG.Solar.LPG</t>
  </si>
  <si>
    <t>TES_per_household.kWh.SK.Res.HHnew.Thermal.SH.Solids.WH.LPG.Solar.Solar</t>
  </si>
  <si>
    <t>TES_per_household.kWh.SK.Res.HHnew.Thermal.SH.Solids.WH.Elc.NoSolar.Elec</t>
  </si>
  <si>
    <t>TES_per_household.kWh.SK.Res.HHnew.Thermal.SH.Solids.WH.Elc.Solar</t>
  </si>
  <si>
    <t>TES_per_household.kWh.SK.Res.HHnew.Thermal.SH.Solids.WH.Elc.Solar.Elec</t>
  </si>
  <si>
    <t>TES_per_household.kWh.SK.Res.HHnew.Thermal.SH.Solids.WH.Elc.Solar.Solar</t>
  </si>
  <si>
    <t>TES_per_household.kWh.SK.Res.HHnew.Thermal.SH.Solids.CO</t>
  </si>
  <si>
    <t>TES_per_household.kWh.SK.Res.HHnew.Thermal.SH.Solids.CO.Solids.Solids</t>
  </si>
  <si>
    <t>TES_per_household.kWh.SK.Res.HHnew.Thermal.SH.Solids.CO.LPG.LPG</t>
  </si>
  <si>
    <t>TES_per_household.kWh.SK.Res.HHnew.Thermal.SH.Solids.CO.Elc.Elec</t>
  </si>
  <si>
    <t>TES_per_household.kWh.SK.Res.HHnew.Thermal.SH.LPG</t>
  </si>
  <si>
    <t>TES_per_household.kWh.SK.Res.HHnew.Thermal.SH.LPG.SH</t>
  </si>
  <si>
    <t>TES_per_household.kWh.SK.Res.HHnew.Thermal.SH.LPG.SH.LPG</t>
  </si>
  <si>
    <t>TES_per_household.kWh.SK.Res.HHnew.Thermal.SH.LPG.SH.Elec</t>
  </si>
  <si>
    <t>TES_per_household.kWh.SK.Res.HHnew.Thermal.SH.LPG.SC</t>
  </si>
  <si>
    <t>TES_per_household.kWh.SK.Res.HHnew.Thermal.SH.LPG.SC.AC.Elec</t>
  </si>
  <si>
    <t>TES_per_household.kWh.SK.Res.HHnew.Thermal.SH.LPG.WH</t>
  </si>
  <si>
    <t>TES_per_household.kWh.SK.Res.HHnew.Thermal.SH.LPG.WH.LPG.NoSolar.LPG</t>
  </si>
  <si>
    <t>TES_per_household.kWh.SK.Res.HHnew.Thermal.SH.LPG.WH.LPG.Solar</t>
  </si>
  <si>
    <t>TES_per_household.kWh.SK.Res.HHnew.Thermal.SH.LPG.WH.LPG.Solar.LPG</t>
  </si>
  <si>
    <t>TES_per_household.kWh.SK.Res.HHnew.Thermal.SH.LPG.WH.LPG.Solar.Solar</t>
  </si>
  <si>
    <t>TES_per_household.kWh.SK.Res.HHnew.Thermal.SH.LPG.WH.Elc.NoSolar.Elec</t>
  </si>
  <si>
    <t>TES_per_household.kWh.SK.Res.HHnew.Thermal.SH.LPG.WH.Elc.Solar</t>
  </si>
  <si>
    <t>TES_per_household.kWh.SK.Res.HHnew.Thermal.SH.LPG.WH.Elc.Solar.Elec</t>
  </si>
  <si>
    <t>TES_per_household.kWh.SK.Res.HHnew.Thermal.SH.LPG.WH.Elc.Solar.Solar</t>
  </si>
  <si>
    <t>TES_per_household.kWh.SK.Res.HHnew.Thermal.SH.LPG.CO</t>
  </si>
  <si>
    <t>TES_per_household.kWh.SK.Res.HHnew.Thermal.SH.LPG.CO.LPG.LPG</t>
  </si>
  <si>
    <t>TES_per_household.kWh.SK.Res.HHnew.Thermal.SH.LPG.CO.Elc.Elec</t>
  </si>
  <si>
    <t>TES_per_household.kWh.SK.Res.HHnew.Thermal.SH.Oil</t>
  </si>
  <si>
    <t>TES_per_household.kWh.SK.Res.HHnew.Thermal.SH.Oil.SH</t>
  </si>
  <si>
    <t>TES_per_household.kWh.SK.Res.HHnew.Thermal.SH.Oil.SH.Oil</t>
  </si>
  <si>
    <t>TES_per_household.kWh.SK.Res.HHnew.Thermal.SH.Oil.SH.Elec</t>
  </si>
  <si>
    <t>TES_per_household.kWh.SK.Res.HHnew.Thermal.SH.Oil.SC</t>
  </si>
  <si>
    <t>TES_per_household.kWh.SK.Res.HHnew.Thermal.SH.Oil.SC.AC.Elec</t>
  </si>
  <si>
    <t>TES_per_household.kWh.SK.Res.HHnew.Thermal.SH.Oil.WH</t>
  </si>
  <si>
    <t>TES_per_household.kWh.SK.Res.HHnew.Thermal.SH.Oil.WH.Oil.NoSolar.Oil</t>
  </si>
  <si>
    <t>TES_per_household.kWh.SK.Res.HHnew.Thermal.SH.Oil.WH.Oil.Solar</t>
  </si>
  <si>
    <t>TES_per_household.kWh.SK.Res.HHnew.Thermal.SH.Oil.WH.Oil.Solar.Oil</t>
  </si>
  <si>
    <t>TES_per_household.kWh.SK.Res.HHnew.Thermal.SH.Oil.WH.Oil.Solar.Solar</t>
  </si>
  <si>
    <t>TES_per_household.kWh.SK.Res.HHnew.Thermal.SH.Oil.WH.Elc.NoSolar.Elec</t>
  </si>
  <si>
    <t>TES_per_household.kWh.SK.Res.HHnew.Thermal.SH.Oil.WH.Elc.Solar</t>
  </si>
  <si>
    <t>TES_per_household.kWh.SK.Res.HHnew.Thermal.SH.Oil.WH.Elc.Solar.Elec</t>
  </si>
  <si>
    <t>TES_per_household.kWh.SK.Res.HHnew.Thermal.SH.Oil.WH.Elc.Solar.Solar</t>
  </si>
  <si>
    <t>TES_per_household.kWh.SK.Res.HHnew.Thermal.SH.Oil.CO</t>
  </si>
  <si>
    <t>TES_per_household.kWh.SK.Res.HHnew.Thermal.SH.Oil.CO.LPG.LPG</t>
  </si>
  <si>
    <t>TES_per_household.kWh.SK.Res.HHnew.Thermal.SH.Oil.CO.Elc.Elec</t>
  </si>
  <si>
    <t>TES_per_household.kWh.SK.Res.HHnew.Thermal.SH.Gas</t>
  </si>
  <si>
    <t>TES_per_household.kWh.SK.Res.HHnew.Thermal.SH.Gas.SH</t>
  </si>
  <si>
    <t>TES_per_household.kWh.SK.Res.HHnew.Thermal.SH.Gas.SH.Gas</t>
  </si>
  <si>
    <t>TES_per_household.kWh.SK.Res.HHnew.Thermal.SH.Gas.SH.Elec</t>
  </si>
  <si>
    <t>TES_per_household.kWh.SK.Res.HHnew.Thermal.SH.Gas.SC</t>
  </si>
  <si>
    <t>TES_per_household.kWh.SK.Res.HHnew.Thermal.SH.Gas.SC.AC.Elec</t>
  </si>
  <si>
    <t>TES_per_household.kWh.SK.Res.HHnew.Thermal.SH.Gas.WH</t>
  </si>
  <si>
    <t>TES_per_household.kWh.SK.Res.HHnew.Thermal.SH.Gas.WH.Gas.NoSolar.Gas</t>
  </si>
  <si>
    <t>TES_per_household.kWh.SK.Res.HHnew.Thermal.SH.Gas.WH.Gas.Solar</t>
  </si>
  <si>
    <t>TES_per_household.kWh.SK.Res.HHnew.Thermal.SH.Gas.WH.Gas.Solar.Gas</t>
  </si>
  <si>
    <t>TES_per_household.kWh.SK.Res.HHnew.Thermal.SH.Gas.WH.Gas.Solar.Solar</t>
  </si>
  <si>
    <t>TES_per_household.kWh.SK.Res.HHnew.Thermal.SH.Gas.WH.Elc.NoSolar.Elec</t>
  </si>
  <si>
    <t>TES_per_household.kWh.SK.Res.HHnew.Thermal.SH.Gas.WH.Elc.Solar</t>
  </si>
  <si>
    <t>TES_per_household.kWh.SK.Res.HHnew.Thermal.SH.Gas.WH.Elc.Solar.Elec</t>
  </si>
  <si>
    <t>TES_per_household.kWh.SK.Res.HHnew.Thermal.SH.Gas.WH.Elc.Solar.Solar</t>
  </si>
  <si>
    <t>TES_per_household.kWh.SK.Res.HHnew.Thermal.SH.Gas.CO</t>
  </si>
  <si>
    <t>TES_per_household.kWh.SK.Res.HHnew.Thermal.SH.Gas.CO.Gas.Gas</t>
  </si>
  <si>
    <t>TES_per_household.kWh.SK.Res.HHnew.Thermal.SH.Gas.CO.Elc.Elec</t>
  </si>
  <si>
    <t>TES_per_household.kWh.SK.Res.HHnew.Thermal.SH.Biomass</t>
  </si>
  <si>
    <t>TES_per_household.kWh.SK.Res.HHnew.Thermal.SH.Biomass.SH</t>
  </si>
  <si>
    <t>TES_per_household.kWh.SK.Res.HHnew.Thermal.SH.Biomass.SH.Biomass</t>
  </si>
  <si>
    <t>TES_per_household.kWh.SK.Res.HHnew.Thermal.SH.Biomass.SH.Elec</t>
  </si>
  <si>
    <t>TES_per_household.kWh.SK.Res.HHnew.Thermal.SH.Biomass.SC</t>
  </si>
  <si>
    <t>TES_per_household.kWh.SK.Res.HHnew.Thermal.SH.Biomass.SC.AC.Elec</t>
  </si>
  <si>
    <t>TES_per_household.kWh.SK.Res.HHnew.Thermal.SH.Biomass.WH</t>
  </si>
  <si>
    <t>TES_per_household.kWh.SK.Res.HHnew.Thermal.SH.Biomass.WH.Biomass.NoSolar.Biomass</t>
  </si>
  <si>
    <t>TES_per_household.kWh.SK.Res.HHnew.Thermal.SH.Biomass.WH.Biomass.Solar</t>
  </si>
  <si>
    <t>TES_per_household.kWh.SK.Res.HHnew.Thermal.SH.Biomass.WH.Biomass.Solar.Biomass</t>
  </si>
  <si>
    <t>TES_per_household.kWh.SK.Res.HHnew.Thermal.SH.Biomass.WH.Biomass.Solar.Solar</t>
  </si>
  <si>
    <t>TES_per_household.kWh.SK.Res.HHnew.Thermal.SH.Biomass.WH.LPG.NoSolar.LPG</t>
  </si>
  <si>
    <t>TES_per_household.kWh.SK.Res.HHnew.Thermal.SH.Biomass.WH.LPG.Solar</t>
  </si>
  <si>
    <t>TES_per_household.kWh.SK.Res.HHnew.Thermal.SH.Biomass.WH.LPG.Solar.LPG</t>
  </si>
  <si>
    <t>TES_per_household.kWh.SK.Res.HHnew.Thermal.SH.Biomass.WH.LPG.Solar.Solar</t>
  </si>
  <si>
    <t>TES_per_household.kWh.SK.Res.HHnew.Thermal.SH.Biomass.WH.Elc.NoSolar.Elec</t>
  </si>
  <si>
    <t>TES_per_household.kWh.SK.Res.HHnew.Thermal.SH.Biomass.WH.Elc.Solar</t>
  </si>
  <si>
    <t>TES_per_household.kWh.SK.Res.HHnew.Thermal.SH.Biomass.WH.Elc.Solar.Elec</t>
  </si>
  <si>
    <t>TES_per_household.kWh.SK.Res.HHnew.Thermal.SH.Biomass.WH.Elc.Solar.Solar</t>
  </si>
  <si>
    <t>TES_per_household.kWh.SK.Res.HHnew.Thermal.SH.Biomass.CO</t>
  </si>
  <si>
    <t>TES_per_household.kWh.SK.Res.HHnew.Thermal.SH.Biomass.CO.Biomass.Biomass</t>
  </si>
  <si>
    <t>TES_per_household.kWh.SK.Res.HHnew.Thermal.SH.Biomass.CO.LPG.LPG</t>
  </si>
  <si>
    <t>TES_per_household.kWh.SK.Res.HHnew.Thermal.SH.Biomass.CO.Elc.Elec</t>
  </si>
  <si>
    <t>TES_per_household.kWh.SK.Res.HHnew.Thermal.SH.Geo</t>
  </si>
  <si>
    <t>TES_per_household.kWh.SK.Res.HHnew.Thermal.SH.Geo.SH</t>
  </si>
  <si>
    <t>TES_per_household.kWh.SK.Res.HHnew.Thermal.SH.Geo.SH.Geo</t>
  </si>
  <si>
    <t>TES_per_household.kWh.SK.Res.HHnew.Thermal.SH.Geo.SH.Elec</t>
  </si>
  <si>
    <t>TES_per_household.kWh.SK.Res.HHnew.Thermal.SH.Geo.SC</t>
  </si>
  <si>
    <t>TES_per_household.kWh.SK.Res.HHnew.Thermal.SH.Geo.SC.AC.Elec</t>
  </si>
  <si>
    <t>TES_per_household.kWh.SK.Res.HHnew.Thermal.SH.Geo.WH</t>
  </si>
  <si>
    <t>TES_per_household.kWh.SK.Res.HHnew.Thermal.SH.Geo.WH.Geo.NoSolar.Geo</t>
  </si>
  <si>
    <t>TES_per_household.kWh.SK.Res.HHnew.Thermal.SH.Geo.WH.Geo.Solar</t>
  </si>
  <si>
    <t>TES_per_household.kWh.SK.Res.HHnew.Thermal.SH.Geo.WH.Geo.Solar.Geo</t>
  </si>
  <si>
    <t>TES_per_household.kWh.SK.Res.HHnew.Thermal.SH.Geo.WH.Geo.Solar.Solar</t>
  </si>
  <si>
    <t>TES_per_household.kWh.SK.Res.HHnew.Thermal.SH.Geo.WH.Elc.NoSolar.Elec</t>
  </si>
  <si>
    <t>TES_per_household.kWh.SK.Res.HHnew.Thermal.SH.Geo.WH.Elc.Solar</t>
  </si>
  <si>
    <t>TES_per_household.kWh.SK.Res.HHnew.Thermal.SH.Geo.WH.Elc.Solar.Elec</t>
  </si>
  <si>
    <t>TES_per_household.kWh.SK.Res.HHnew.Thermal.SH.Geo.WH.Elc.Solar.Solar</t>
  </si>
  <si>
    <t>TES_per_household.kWh.SK.Res.HHnew.Thermal.SH.Geo.CO</t>
  </si>
  <si>
    <t>TES_per_household.kWh.SK.Res.HHnew.Thermal.SH.Geo.CO.LPG.LPG</t>
  </si>
  <si>
    <t>TES_per_household.kWh.SK.Res.HHnew.Thermal.SH.Geo.CO.Elc.Elec</t>
  </si>
  <si>
    <t>TES_per_household.kWh.SK.Res.HHnew.Thermal.SH.DistrHeat</t>
  </si>
  <si>
    <t>TES_per_household.kWh.SK.Res.HHnew.Thermal.SH.DistrHeat.SH</t>
  </si>
  <si>
    <t>TES_per_household.kWh.SK.Res.HHnew.Thermal.SH.DistrHeat.SH.Steam_Distr</t>
  </si>
  <si>
    <t>TES_per_household.kWh.SK.Res.HHnew.Thermal.SH.DistrHeat.SH.Elec</t>
  </si>
  <si>
    <t>TES_per_household.kWh.SK.Res.HHnew.Thermal.SH.DistrHeat.SC</t>
  </si>
  <si>
    <t>TES_per_household.kWh.SK.Res.HHnew.Thermal.SH.DistrHeat.SC.AC.Elec</t>
  </si>
  <si>
    <t>TES_per_household.kWh.SK.Res.HHnew.Thermal.SH.DistrHeat.WH</t>
  </si>
  <si>
    <t>TES_per_household.kWh.SK.Res.HHnew.Thermal.SH.DistrHeat.WH.DistrHeat.NoSolar.Steam_Distr</t>
  </si>
  <si>
    <t>TES_per_household.kWh.SK.Res.HHnew.Thermal.SH.DistrHeat.WH.DistrHeat.Solar</t>
  </si>
  <si>
    <t>TES_per_household.kWh.SK.Res.HHnew.Thermal.SH.DistrHeat.WH.DistrHeat.Solar.Steam_Distr</t>
  </si>
  <si>
    <t>TES_per_household.kWh.SK.Res.HHnew.Thermal.SH.DistrHeat.WH.DistrHeat.Solar.Solar</t>
  </si>
  <si>
    <t>TES_per_household.kWh.SK.Res.HHnew.Thermal.SH.DistrHeat.WH.Elc.NoSolar.Elec</t>
  </si>
  <si>
    <t>TES_per_household.kWh.SK.Res.HHnew.Thermal.SH.DistrHeat.WH.Elc.Solar</t>
  </si>
  <si>
    <t>TES_per_household.kWh.SK.Res.HHnew.Thermal.SH.DistrHeat.WH.Elc.Solar.Elec</t>
  </si>
  <si>
    <t>TES_per_household.kWh.SK.Res.HHnew.Thermal.SH.DistrHeat.WH.Elc.Solar.Solar</t>
  </si>
  <si>
    <t>TES_per_household.kWh.SK.Res.HHnew.Thermal.SH.DistrHeat.CO</t>
  </si>
  <si>
    <t>TES_per_household.kWh.SK.Res.HHnew.Thermal.SH.DistrHeat.CO.LPG.LPG</t>
  </si>
  <si>
    <t>TES_per_household.kWh.SK.Res.HHnew.Thermal.SH.DistrHeat.CO.Elc.Elec</t>
  </si>
  <si>
    <t>TES_per_household.kWh.SK.Res.HHnew.Thermal.SH.AdvElc</t>
  </si>
  <si>
    <t>TES_per_household.kWh.SK.Res.HHnew.Thermal.SH.AdvElc.SH</t>
  </si>
  <si>
    <t>TES_per_household.kWh.SK.Res.HHnew.Thermal.SH.AdvElc.SH.Elec</t>
  </si>
  <si>
    <t>TES_per_household.kWh.SK.Res.HHnew.Thermal.SH.AdvElc.SC</t>
  </si>
  <si>
    <t>TES_per_household.kWh.SK.Res.HHnew.Thermal.SH.AdvElc.SC.AC.Elec</t>
  </si>
  <si>
    <t>TES_per_household.kWh.SK.Res.HHnew.Thermal.SH.AdvElc.WH</t>
  </si>
  <si>
    <t>TES_per_household.kWh.SK.Res.HHnew.Thermal.SH.AdvElc.WH.LPG.NoSolar.LPG</t>
  </si>
  <si>
    <t>TES_per_household.kWh.SK.Res.HHnew.Thermal.SH.AdvElc.WH.LPG.Solar</t>
  </si>
  <si>
    <t>TES_per_household.kWh.SK.Res.HHnew.Thermal.SH.AdvElc.WH.LPG.Solar.LPG</t>
  </si>
  <si>
    <t>TES_per_household.kWh.SK.Res.HHnew.Thermal.SH.AdvElc.WH.LPG.Solar.Solar</t>
  </si>
  <si>
    <t>TES_per_household.kWh.SK.Res.HHnew.Thermal.SH.AdvElc.WH.Elc.NoSolar.Elec</t>
  </si>
  <si>
    <t>TES_per_household.kWh.SK.Res.HHnew.Thermal.SH.AdvElc.WH.Elc.Solar</t>
  </si>
  <si>
    <t>TES_per_household.kWh.SK.Res.HHnew.Thermal.SH.AdvElc.WH.Elc.Solar.Elec</t>
  </si>
  <si>
    <t>TES_per_household.kWh.SK.Res.HHnew.Thermal.SH.AdvElc.WH.Elc.Solar.Solar</t>
  </si>
  <si>
    <t>TES_per_household.kWh.SK.Res.HHnew.Thermal.SH.AdvElc.CO</t>
  </si>
  <si>
    <t>TES_per_household.kWh.SK.Res.HHnew.Thermal.SH.AdvElc.CO.LPG.LPG</t>
  </si>
  <si>
    <t>TES_per_household.kWh.SK.Res.HHnew.Thermal.SH.AdvElc.CO.Elc.Elec</t>
  </si>
  <si>
    <t>TES_per_household.kWh.SK.Res.HHnew.Thermal.SH.ConvElc</t>
  </si>
  <si>
    <t>TES_per_household.kWh.SK.Res.HHnew.Thermal.SH.ConvElc.SH</t>
  </si>
  <si>
    <t>TES_per_household.kWh.SK.Res.HHnew.Thermal.SH.ConvElc.SH.Elec</t>
  </si>
  <si>
    <t>TES_per_household.kWh.SK.Res.HHnew.Thermal.SH.ConvElc.SC</t>
  </si>
  <si>
    <t>TES_per_household.kWh.SK.Res.HHnew.Thermal.SH.ConvElc.SC.AC.Elec</t>
  </si>
  <si>
    <t>TES_per_household.kWh.SK.Res.HHnew.Thermal.SH.ConvElc.WH</t>
  </si>
  <si>
    <t>TES_per_household.kWh.SK.Res.HHnew.Thermal.SH.ConvElc.WH.LPG.NoSolar.LPG</t>
  </si>
  <si>
    <t>TES_per_household.kWh.SK.Res.HHnew.Thermal.SH.ConvElc.WH.LPG.Solar</t>
  </si>
  <si>
    <t>TES_per_household.kWh.SK.Res.HHnew.Thermal.SH.ConvElc.WH.LPG.Solar.LPG</t>
  </si>
  <si>
    <t>TES_per_household.kWh.SK.Res.HHnew.Thermal.SH.ConvElc.WH.LPG.Solar.Solar</t>
  </si>
  <si>
    <t>TES_per_household.kWh.SK.Res.HHnew.Thermal.SH.ConvElc.WH.Elc.NoSolar.Elec</t>
  </si>
  <si>
    <t>TES_per_household.kWh.SK.Res.HHnew.Thermal.SH.ConvElc.WH.Elc.Solar</t>
  </si>
  <si>
    <t>TES_per_household.kWh.SK.Res.HHnew.Thermal.SH.ConvElc.WH.Elc.Solar.Elec</t>
  </si>
  <si>
    <t>TES_per_household.kWh.SK.Res.HHnew.Thermal.SH.ConvElc.WH.Elc.Solar.Solar</t>
  </si>
  <si>
    <t>TES_per_household.kWh.SK.Res.HHnew.Thermal.SH.ConvElc.CO</t>
  </si>
  <si>
    <t>TES_per_household.kWh.SK.Res.HHnew.Thermal.SH.ConvElc.CO.LPG.LPG</t>
  </si>
  <si>
    <t>TES_per_household.kWh.SK.Res.HHnew.Thermal.SH.ConvElc.CO.Elc.Elec</t>
  </si>
  <si>
    <t>EMI_per_household.kgCO2.SK.Res.HHnew.Thermal.SH.Solids</t>
  </si>
  <si>
    <t>EMI_per_household.kgCO2.SK.Res.HHnew.Thermal.SH.Solids.SH</t>
  </si>
  <si>
    <t>EMI_per_household.kgCO2.SK.Res.HHnew.Thermal.SH.Solids.SH.Solids</t>
  </si>
  <si>
    <t>EMI_per_household.kgCO2.SK.Res.HHnew.Thermal.SH.Solids.SH.Elec</t>
  </si>
  <si>
    <t>EMI_per_household.kgCO2.SK.Res.HHnew.Thermal.SH.Solids.SC</t>
  </si>
  <si>
    <t>EMI_per_household.kgCO2.SK.Res.HHnew.Thermal.SH.Solids.SC.AC.Elec</t>
  </si>
  <si>
    <t>EMI_per_household.kgCO2.SK.Res.HHnew.Thermal.SH.Solids.WH</t>
  </si>
  <si>
    <t>EMI_per_household.kgCO2.SK.Res.HHnew.Thermal.SH.Solids.WH.Solids.NoSolar.Solids</t>
  </si>
  <si>
    <t>EMI_per_household.kgCO2.SK.Res.HHnew.Thermal.SH.Solids.WH.LPG.NoSolar.LPG</t>
  </si>
  <si>
    <t>EMI_per_household.kgCO2.SK.Res.HHnew.Thermal.SH.Solids.WH.LPG.Solar</t>
  </si>
  <si>
    <t>EMI_per_household.kgCO2.SK.Res.HHnew.Thermal.SH.Solids.WH.LPG.Solar.LPG</t>
  </si>
  <si>
    <t>EMI_per_household.kgCO2.SK.Res.HHnew.Thermal.SH.Solids.WH.LPG.Solar.Solar</t>
  </si>
  <si>
    <t>EMI_per_household.kgCO2.SK.Res.HHnew.Thermal.SH.Solids.WH.Elc.NoSolar.Elec</t>
  </si>
  <si>
    <t>EMI_per_household.kgCO2.SK.Res.HHnew.Thermal.SH.Solids.WH.Elc.Solar</t>
  </si>
  <si>
    <t>EMI_per_household.kgCO2.SK.Res.HHnew.Thermal.SH.Solids.WH.Elc.Solar.Elec</t>
  </si>
  <si>
    <t>EMI_per_household.kgCO2.SK.Res.HHnew.Thermal.SH.Solids.WH.Elc.Solar.Solar</t>
  </si>
  <si>
    <t>EMI_per_household.kgCO2.SK.Res.HHnew.Thermal.SH.Solids.CO</t>
  </si>
  <si>
    <t>EMI_per_household.kgCO2.SK.Res.HHnew.Thermal.SH.Solids.CO.Solids.Solids</t>
  </si>
  <si>
    <t>EMI_per_household.kgCO2.SK.Res.HHnew.Thermal.SH.Solids.CO.LPG.LPG</t>
  </si>
  <si>
    <t>EMI_per_household.kgCO2.SK.Res.HHnew.Thermal.SH.Solids.CO.Elc.Elec</t>
  </si>
  <si>
    <t>EMI_per_household.kgCO2.SK.Res.HHnew.Thermal.SH.LPG</t>
  </si>
  <si>
    <t>EMI_per_household.kgCO2.SK.Res.HHnew.Thermal.SH.LPG.SH</t>
  </si>
  <si>
    <t>EMI_per_household.kgCO2.SK.Res.HHnew.Thermal.SH.LPG.SH.LPG</t>
  </si>
  <si>
    <t>EMI_per_household.kgCO2.SK.Res.HHnew.Thermal.SH.LPG.SH.Elec</t>
  </si>
  <si>
    <t>EMI_per_household.kgCO2.SK.Res.HHnew.Thermal.SH.LPG.SC</t>
  </si>
  <si>
    <t>EMI_per_household.kgCO2.SK.Res.HHnew.Thermal.SH.LPG.SC.AC.Elec</t>
  </si>
  <si>
    <t>EMI_per_household.kgCO2.SK.Res.HHnew.Thermal.SH.LPG.WH</t>
  </si>
  <si>
    <t>EMI_per_household.kgCO2.SK.Res.HHnew.Thermal.SH.LPG.WH.LPG.NoSolar.LPG</t>
  </si>
  <si>
    <t>EMI_per_household.kgCO2.SK.Res.HHnew.Thermal.SH.LPG.WH.LPG.Solar</t>
  </si>
  <si>
    <t>EMI_per_household.kgCO2.SK.Res.HHnew.Thermal.SH.LPG.WH.LPG.Solar.LPG</t>
  </si>
  <si>
    <t>EMI_per_household.kgCO2.SK.Res.HHnew.Thermal.SH.LPG.WH.LPG.Solar.Solar</t>
  </si>
  <si>
    <t>EMI_per_household.kgCO2.SK.Res.HHnew.Thermal.SH.LPG.WH.Elc.NoSolar.Elec</t>
  </si>
  <si>
    <t>EMI_per_household.kgCO2.SK.Res.HHnew.Thermal.SH.LPG.WH.Elc.Solar</t>
  </si>
  <si>
    <t>EMI_per_household.kgCO2.SK.Res.HHnew.Thermal.SH.LPG.WH.Elc.Solar.Elec</t>
  </si>
  <si>
    <t>EMI_per_household.kgCO2.SK.Res.HHnew.Thermal.SH.LPG.WH.Elc.Solar.Solar</t>
  </si>
  <si>
    <t>EMI_per_household.kgCO2.SK.Res.HHnew.Thermal.SH.LPG.CO</t>
  </si>
  <si>
    <t>EMI_per_household.kgCO2.SK.Res.HHnew.Thermal.SH.LPG.CO.LPG.LPG</t>
  </si>
  <si>
    <t>EMI_per_household.kgCO2.SK.Res.HHnew.Thermal.SH.LPG.CO.Elc.Elec</t>
  </si>
  <si>
    <t>EMI_per_household.kgCO2.SK.Res.HHnew.Thermal.SH.Oil</t>
  </si>
  <si>
    <t>EMI_per_household.kgCO2.SK.Res.HHnew.Thermal.SH.Oil.SH</t>
  </si>
  <si>
    <t>EMI_per_household.kgCO2.SK.Res.HHnew.Thermal.SH.Oil.SH.Oil</t>
  </si>
  <si>
    <t>EMI_per_household.kgCO2.SK.Res.HHnew.Thermal.SH.Oil.SH.Elec</t>
  </si>
  <si>
    <t>EMI_per_household.kgCO2.SK.Res.HHnew.Thermal.SH.Oil.SC</t>
  </si>
  <si>
    <t>EMI_per_household.kgCO2.SK.Res.HHnew.Thermal.SH.Oil.SC.AC.Elec</t>
  </si>
  <si>
    <t>EMI_per_household.kgCO2.SK.Res.HHnew.Thermal.SH.Oil.WH</t>
  </si>
  <si>
    <t>EMI_per_household.kgCO2.SK.Res.HHnew.Thermal.SH.Oil.WH.Oil.NoSolar.Oil</t>
  </si>
  <si>
    <t>EMI_per_household.kgCO2.SK.Res.HHnew.Thermal.SH.Oil.WH.Oil.Solar</t>
  </si>
  <si>
    <t>EMI_per_household.kgCO2.SK.Res.HHnew.Thermal.SH.Oil.WH.Oil.Solar.Oil</t>
  </si>
  <si>
    <t>EMI_per_household.kgCO2.SK.Res.HHnew.Thermal.SH.Oil.WH.Oil.Solar.Solar</t>
  </si>
  <si>
    <t>EMI_per_household.kgCO2.SK.Res.HHnew.Thermal.SH.Oil.WH.Elc.NoSolar.Elec</t>
  </si>
  <si>
    <t>EMI_per_household.kgCO2.SK.Res.HHnew.Thermal.SH.Oil.WH.Elc.Solar</t>
  </si>
  <si>
    <t>EMI_per_household.kgCO2.SK.Res.HHnew.Thermal.SH.Oil.WH.Elc.Solar.Elec</t>
  </si>
  <si>
    <t>EMI_per_household.kgCO2.SK.Res.HHnew.Thermal.SH.Oil.WH.Elc.Solar.Solar</t>
  </si>
  <si>
    <t>EMI_per_household.kgCO2.SK.Res.HHnew.Thermal.SH.Oil.CO</t>
  </si>
  <si>
    <t>EMI_per_household.kgCO2.SK.Res.HHnew.Thermal.SH.Oil.CO.LPG.LPG</t>
  </si>
  <si>
    <t>EMI_per_household.kgCO2.SK.Res.HHnew.Thermal.SH.Oil.CO.Elc.Elec</t>
  </si>
  <si>
    <t>EMI_per_household.kgCO2.SK.Res.HHnew.Thermal.SH.Gas</t>
  </si>
  <si>
    <t>EMI_per_household.kgCO2.SK.Res.HHnew.Thermal.SH.Gas.SH</t>
  </si>
  <si>
    <t>EMI_per_household.kgCO2.SK.Res.HHnew.Thermal.SH.Gas.SH.Gas</t>
  </si>
  <si>
    <t>EMI_per_household.kgCO2.SK.Res.HHnew.Thermal.SH.Gas.SH.Elec</t>
  </si>
  <si>
    <t>EMI_per_household.kgCO2.SK.Res.HHnew.Thermal.SH.Gas.SC</t>
  </si>
  <si>
    <t>EMI_per_household.kgCO2.SK.Res.HHnew.Thermal.SH.Gas.SC.AC.Elec</t>
  </si>
  <si>
    <t>EMI_per_household.kgCO2.SK.Res.HHnew.Thermal.SH.Gas.WH</t>
  </si>
  <si>
    <t>EMI_per_household.kgCO2.SK.Res.HHnew.Thermal.SH.Gas.WH.Gas.NoSolar.Gas</t>
  </si>
  <si>
    <t>EMI_per_household.kgCO2.SK.Res.HHnew.Thermal.SH.Gas.WH.Gas.Solar</t>
  </si>
  <si>
    <t>EMI_per_household.kgCO2.SK.Res.HHnew.Thermal.SH.Gas.WH.Gas.Solar.Gas</t>
  </si>
  <si>
    <t>EMI_per_household.kgCO2.SK.Res.HHnew.Thermal.SH.Gas.WH.Gas.Solar.Solar</t>
  </si>
  <si>
    <t>EMI_per_household.kgCO2.SK.Res.HHnew.Thermal.SH.Gas.WH.Elc.NoSolar.Elec</t>
  </si>
  <si>
    <t>EMI_per_household.kgCO2.SK.Res.HHnew.Thermal.SH.Gas.WH.Elc.Solar</t>
  </si>
  <si>
    <t>EMI_per_household.kgCO2.SK.Res.HHnew.Thermal.SH.Gas.WH.Elc.Solar.Elec</t>
  </si>
  <si>
    <t>EMI_per_household.kgCO2.SK.Res.HHnew.Thermal.SH.Gas.WH.Elc.Solar.Solar</t>
  </si>
  <si>
    <t>EMI_per_household.kgCO2.SK.Res.HHnew.Thermal.SH.Gas.CO</t>
  </si>
  <si>
    <t>EMI_per_household.kgCO2.SK.Res.HHnew.Thermal.SH.Gas.CO.Gas.Gas</t>
  </si>
  <si>
    <t>EMI_per_household.kgCO2.SK.Res.HHnew.Thermal.SH.Gas.CO.Elc.Elec</t>
  </si>
  <si>
    <t>EMI_per_household.kgCO2.SK.Res.HHnew.Thermal.SH.Biomass</t>
  </si>
  <si>
    <t>EMI_per_household.kgCO2.SK.Res.HHnew.Thermal.SH.Biomass.SH</t>
  </si>
  <si>
    <t>EMI_per_household.kgCO2.SK.Res.HHnew.Thermal.SH.Biomass.SH.Biomass</t>
  </si>
  <si>
    <t>EMI_per_household.kgCO2.SK.Res.HHnew.Thermal.SH.Biomass.SH.Elec</t>
  </si>
  <si>
    <t>EMI_per_household.kgCO2.SK.Res.HHnew.Thermal.SH.Biomass.SC</t>
  </si>
  <si>
    <t>EMI_per_household.kgCO2.SK.Res.HHnew.Thermal.SH.Biomass.SC.AC.Elec</t>
  </si>
  <si>
    <t>EMI_per_household.kgCO2.SK.Res.HHnew.Thermal.SH.Biomass.WH</t>
  </si>
  <si>
    <t>EMI_per_household.kgCO2.SK.Res.HHnew.Thermal.SH.Biomass.WH.Biomass.NoSolar.Biomass</t>
  </si>
  <si>
    <t>EMI_per_household.kgCO2.SK.Res.HHnew.Thermal.SH.Biomass.WH.Biomass.Solar</t>
  </si>
  <si>
    <t>EMI_per_household.kgCO2.SK.Res.HHnew.Thermal.SH.Biomass.WH.Biomass.Solar.Biomass</t>
  </si>
  <si>
    <t>EMI_per_household.kgCO2.SK.Res.HHnew.Thermal.SH.Biomass.WH.Biomass.Solar.Solar</t>
  </si>
  <si>
    <t>EMI_per_household.kgCO2.SK.Res.HHnew.Thermal.SH.Biomass.WH.LPG.NoSolar.LPG</t>
  </si>
  <si>
    <t>EMI_per_household.kgCO2.SK.Res.HHnew.Thermal.SH.Biomass.WH.LPG.Solar</t>
  </si>
  <si>
    <t>EMI_per_household.kgCO2.SK.Res.HHnew.Thermal.SH.Biomass.WH.LPG.Solar.LPG</t>
  </si>
  <si>
    <t>EMI_per_household.kgCO2.SK.Res.HHnew.Thermal.SH.Biomass.WH.LPG.Solar.Solar</t>
  </si>
  <si>
    <t>EMI_per_household.kgCO2.SK.Res.HHnew.Thermal.SH.Biomass.WH.Elc.NoSolar.Elec</t>
  </si>
  <si>
    <t>EMI_per_household.kgCO2.SK.Res.HHnew.Thermal.SH.Biomass.WH.Elc.Solar</t>
  </si>
  <si>
    <t>EMI_per_household.kgCO2.SK.Res.HHnew.Thermal.SH.Biomass.WH.Elc.Solar.Elec</t>
  </si>
  <si>
    <t>EMI_per_household.kgCO2.SK.Res.HHnew.Thermal.SH.Biomass.WH.Elc.Solar.Solar</t>
  </si>
  <si>
    <t>EMI_per_household.kgCO2.SK.Res.HHnew.Thermal.SH.Biomass.CO</t>
  </si>
  <si>
    <t>EMI_per_household.kgCO2.SK.Res.HHnew.Thermal.SH.Biomass.CO.Biomass.Biomass</t>
  </si>
  <si>
    <t>EMI_per_household.kgCO2.SK.Res.HHnew.Thermal.SH.Biomass.CO.LPG.LPG</t>
  </si>
  <si>
    <t>EMI_per_household.kgCO2.SK.Res.HHnew.Thermal.SH.Biomass.CO.Elc.Elec</t>
  </si>
  <si>
    <t>EMI_per_household.kgCO2.SK.Res.HHnew.Thermal.SH.Geo</t>
  </si>
  <si>
    <t>EMI_per_household.kgCO2.SK.Res.HHnew.Thermal.SH.Geo.SH</t>
  </si>
  <si>
    <t>EMI_per_household.kgCO2.SK.Res.HHnew.Thermal.SH.Geo.SH.Geo</t>
  </si>
  <si>
    <t>EMI_per_household.kgCO2.SK.Res.HHnew.Thermal.SH.Geo.SH.Elec</t>
  </si>
  <si>
    <t>EMI_per_household.kgCO2.SK.Res.HHnew.Thermal.SH.Geo.SC</t>
  </si>
  <si>
    <t>EMI_per_household.kgCO2.SK.Res.HHnew.Thermal.SH.Geo.SC.AC.Elec</t>
  </si>
  <si>
    <t>EMI_per_household.kgCO2.SK.Res.HHnew.Thermal.SH.Geo.WH</t>
  </si>
  <si>
    <t>EMI_per_household.kgCO2.SK.Res.HHnew.Thermal.SH.Geo.WH.Geo.NoSolar.Geo</t>
  </si>
  <si>
    <t>EMI_per_household.kgCO2.SK.Res.HHnew.Thermal.SH.Geo.WH.Geo.Solar</t>
  </si>
  <si>
    <t>EMI_per_household.kgCO2.SK.Res.HHnew.Thermal.SH.Geo.WH.Geo.Solar.Geo</t>
  </si>
  <si>
    <t>EMI_per_household.kgCO2.SK.Res.HHnew.Thermal.SH.Geo.WH.Geo.Solar.Solar</t>
  </si>
  <si>
    <t>EMI_per_household.kgCO2.SK.Res.HHnew.Thermal.SH.Geo.WH.Elc.NoSolar.Elec</t>
  </si>
  <si>
    <t>EMI_per_household.kgCO2.SK.Res.HHnew.Thermal.SH.Geo.WH.Elc.Solar</t>
  </si>
  <si>
    <t>EMI_per_household.kgCO2.SK.Res.HHnew.Thermal.SH.Geo.WH.Elc.Solar.Elec</t>
  </si>
  <si>
    <t>EMI_per_household.kgCO2.SK.Res.HHnew.Thermal.SH.Geo.WH.Elc.Solar.Solar</t>
  </si>
  <si>
    <t>EMI_per_household.kgCO2.SK.Res.HHnew.Thermal.SH.Geo.CO</t>
  </si>
  <si>
    <t>EMI_per_household.kgCO2.SK.Res.HHnew.Thermal.SH.Geo.CO.LPG.LPG</t>
  </si>
  <si>
    <t>EMI_per_household.kgCO2.SK.Res.HHnew.Thermal.SH.Geo.CO.Elc.Elec</t>
  </si>
  <si>
    <t>EMI_per_household.kgCO2.SK.Res.HHnew.Thermal.SH.DistrHeat</t>
  </si>
  <si>
    <t>EMI_per_household.kgCO2.SK.Res.HHnew.Thermal.SH.DistrHeat.SH</t>
  </si>
  <si>
    <t>EMI_per_household.kgCO2.SK.Res.HHnew.Thermal.SH.DistrHeat.SH.Steam_Distr</t>
  </si>
  <si>
    <t>EMI_per_household.kgCO2.SK.Res.HHnew.Thermal.SH.DistrHeat.SH.Elec</t>
  </si>
  <si>
    <t>EMI_per_household.kgCO2.SK.Res.HHnew.Thermal.SH.DistrHeat.SC</t>
  </si>
  <si>
    <t>EMI_per_household.kgCO2.SK.Res.HHnew.Thermal.SH.DistrHeat.SC.AC.Elec</t>
  </si>
  <si>
    <t>EMI_per_household.kgCO2.SK.Res.HHnew.Thermal.SH.DistrHeat.WH</t>
  </si>
  <si>
    <t>EMI_per_household.kgCO2.SK.Res.HHnew.Thermal.SH.DistrHeat.WH.DistrHeat.NoSolar.Steam_Distr</t>
  </si>
  <si>
    <t>EMI_per_household.kgCO2.SK.Res.HHnew.Thermal.SH.DistrHeat.WH.DistrHeat.Solar</t>
  </si>
  <si>
    <t>EMI_per_household.kgCO2.SK.Res.HHnew.Thermal.SH.DistrHeat.WH.DistrHeat.Solar.Steam_Distr</t>
  </si>
  <si>
    <t>EMI_per_household.kgCO2.SK.Res.HHnew.Thermal.SH.DistrHeat.WH.DistrHeat.Solar.Solar</t>
  </si>
  <si>
    <t>EMI_per_household.kgCO2.SK.Res.HHnew.Thermal.SH.DistrHeat.WH.Elc.NoSolar.Elec</t>
  </si>
  <si>
    <t>EMI_per_household.kgCO2.SK.Res.HHnew.Thermal.SH.DistrHeat.WH.Elc.Solar</t>
  </si>
  <si>
    <t>EMI_per_household.kgCO2.SK.Res.HHnew.Thermal.SH.DistrHeat.WH.Elc.Solar.Elec</t>
  </si>
  <si>
    <t>EMI_per_household.kgCO2.SK.Res.HHnew.Thermal.SH.DistrHeat.WH.Elc.Solar.Solar</t>
  </si>
  <si>
    <t>EMI_per_household.kgCO2.SK.Res.HHnew.Thermal.SH.DistrHeat.CO</t>
  </si>
  <si>
    <t>EMI_per_household.kgCO2.SK.Res.HHnew.Thermal.SH.DistrHeat.CO.LPG.LPG</t>
  </si>
  <si>
    <t>EMI_per_household.kgCO2.SK.Res.HHnew.Thermal.SH.DistrHeat.CO.Elc.Elec</t>
  </si>
  <si>
    <t>EMI_per_household.kgCO2.SK.Res.HHnew.Thermal.SH.AdvElc</t>
  </si>
  <si>
    <t>EMI_per_household.kgCO2.SK.Res.HHnew.Thermal.SH.AdvElc.SH</t>
  </si>
  <si>
    <t>EMI_per_household.kgCO2.SK.Res.HHnew.Thermal.SH.AdvElc.SH.Elec</t>
  </si>
  <si>
    <t>EMI_per_household.kgCO2.SK.Res.HHnew.Thermal.SH.AdvElc.SC</t>
  </si>
  <si>
    <t>EMI_per_household.kgCO2.SK.Res.HHnew.Thermal.SH.AdvElc.SC.AC.Elec</t>
  </si>
  <si>
    <t>EMI_per_household.kgCO2.SK.Res.HHnew.Thermal.SH.AdvElc.WH</t>
  </si>
  <si>
    <t>EMI_per_household.kgCO2.SK.Res.HHnew.Thermal.SH.AdvElc.WH.LPG.NoSolar.LPG</t>
  </si>
  <si>
    <t>EMI_per_household.kgCO2.SK.Res.HHnew.Thermal.SH.AdvElc.WH.LPG.Solar</t>
  </si>
  <si>
    <t>EMI_per_household.kgCO2.SK.Res.HHnew.Thermal.SH.AdvElc.WH.LPG.Solar.LPG</t>
  </si>
  <si>
    <t>EMI_per_household.kgCO2.SK.Res.HHnew.Thermal.SH.AdvElc.WH.LPG.Solar.Solar</t>
  </si>
  <si>
    <t>EMI_per_household.kgCO2.SK.Res.HHnew.Thermal.SH.AdvElc.WH.Elc.NoSolar.Elec</t>
  </si>
  <si>
    <t>EMI_per_household.kgCO2.SK.Res.HHnew.Thermal.SH.AdvElc.WH.Elc.Solar</t>
  </si>
  <si>
    <t>EMI_per_household.kgCO2.SK.Res.HHnew.Thermal.SH.AdvElc.WH.Elc.Solar.Elec</t>
  </si>
  <si>
    <t>EMI_per_household.kgCO2.SK.Res.HHnew.Thermal.SH.AdvElc.WH.Elc.Solar.Solar</t>
  </si>
  <si>
    <t>EMI_per_household.kgCO2.SK.Res.HHnew.Thermal.SH.AdvElc.CO</t>
  </si>
  <si>
    <t>EMI_per_household.kgCO2.SK.Res.HHnew.Thermal.SH.AdvElc.CO.LPG.LPG</t>
  </si>
  <si>
    <t>EMI_per_household.kgCO2.SK.Res.HHnew.Thermal.SH.AdvElc.CO.Elc.Elec</t>
  </si>
  <si>
    <t>EMI_per_household.kgCO2.SK.Res.HHnew.Thermal.SH.ConvElc</t>
  </si>
  <si>
    <t>EMI_per_household.kgCO2.SK.Res.HHnew.Thermal.SH.ConvElc.SH</t>
  </si>
  <si>
    <t>EMI_per_household.kgCO2.SK.Res.HHnew.Thermal.SH.ConvElc.SH.Elec</t>
  </si>
  <si>
    <t>EMI_per_household.kgCO2.SK.Res.HHnew.Thermal.SH.ConvElc.SC</t>
  </si>
  <si>
    <t>EMI_per_household.kgCO2.SK.Res.HHnew.Thermal.SH.ConvElc.SC.AC.Elec</t>
  </si>
  <si>
    <t>EMI_per_household.kgCO2.SK.Res.HHnew.Thermal.SH.ConvElc.WH</t>
  </si>
  <si>
    <t>EMI_per_household.kgCO2.SK.Res.HHnew.Thermal.SH.ConvElc.WH.LPG.NoSolar.LPG</t>
  </si>
  <si>
    <t>EMI_per_household.kgCO2.SK.Res.HHnew.Thermal.SH.ConvElc.WH.LPG.Solar</t>
  </si>
  <si>
    <t>EMI_per_household.kgCO2.SK.Res.HHnew.Thermal.SH.ConvElc.WH.LPG.Solar.LPG</t>
  </si>
  <si>
    <t>EMI_per_household.kgCO2.SK.Res.HHnew.Thermal.SH.ConvElc.WH.LPG.Solar.Solar</t>
  </si>
  <si>
    <t>EMI_per_household.kgCO2.SK.Res.HHnew.Thermal.SH.ConvElc.WH.Elc.NoSolar.Elec</t>
  </si>
  <si>
    <t>EMI_per_household.kgCO2.SK.Res.HHnew.Thermal.SH.ConvElc.WH.Elc.Solar</t>
  </si>
  <si>
    <t>EMI_per_household.kgCO2.SK.Res.HHnew.Thermal.SH.ConvElc.WH.Elc.Solar.Elec</t>
  </si>
  <si>
    <t>EMI_per_household.kgCO2.SK.Res.HHnew.Thermal.SH.ConvElc.WH.Elc.Solar.Solar</t>
  </si>
  <si>
    <t>EMI_per_household.kgCO2.SK.Res.HHnew.Thermal.SH.ConvElc.CO</t>
  </si>
  <si>
    <t>EMI_per_household.kgCO2.SK.Res.HHnew.Thermal.SH.ConvElc.CO.LPG.LPG</t>
  </si>
  <si>
    <t>EMI_per_household.kgCO2.SK.Res.HHnew.Thermal.SH.ConvElc.CO.Elc.Elec</t>
  </si>
  <si>
    <t>SK - Final energy consumption of new and renovated households per surface area (detailed structure)</t>
  </si>
  <si>
    <t>FEC_per_sqm.kWh.SK.Res.HHnew.Thermal.SH.Solids</t>
  </si>
  <si>
    <t>FEC_per_sqm.kWh.SK.Res.HHnew.Thermal.SH.Solids.SH</t>
  </si>
  <si>
    <t>FEC_per_sqm.kWh.SK.Res.HHnew.Thermal.SH.Solids.SH.Solids</t>
  </si>
  <si>
    <t>FEC_per_sqm.kWh.SK.Res.HHnew.Thermal.SH.Solids.SH.Elec</t>
  </si>
  <si>
    <t>FEC_per_sqm.kWh.SK.Res.HHnew.Thermal.SH.Solids.SC</t>
  </si>
  <si>
    <t>FEC_per_sqm.kWh.SK.Res.HHnew.Thermal.SH.Solids.SC.AC.Elec</t>
  </si>
  <si>
    <t>FEC_per_sqm.kWh.SK.Res.HHnew.Thermal.SH.Solids.WH</t>
  </si>
  <si>
    <t>FEC_per_sqm.kWh.SK.Res.HHnew.Thermal.SH.Solids.WH.Solids.NoSolar.Solids</t>
  </si>
  <si>
    <t>FEC_per_sqm.kWh.SK.Res.HHnew.Thermal.SH.Solids.WH.LPG.NoSolar.LPG</t>
  </si>
  <si>
    <t>FEC_per_sqm.kWh.SK.Res.HHnew.Thermal.SH.Solids.WH.LPG.Solar</t>
  </si>
  <si>
    <t>FEC_per_sqm.kWh.SK.Res.HHnew.Thermal.SH.Solids.WH.LPG.Solar.LPG</t>
  </si>
  <si>
    <t>FEC_per_sqm.kWh.SK.Res.HHnew.Thermal.SH.Solids.WH.LPG.Solar.Solar</t>
  </si>
  <si>
    <t>FEC_per_sqm.kWh.SK.Res.HHnew.Thermal.SH.Solids.WH.Elc.NoSolar.Elec</t>
  </si>
  <si>
    <t>FEC_per_sqm.kWh.SK.Res.HHnew.Thermal.SH.Solids.WH.Elc.Solar</t>
  </si>
  <si>
    <t>FEC_per_sqm.kWh.SK.Res.HHnew.Thermal.SH.Solids.WH.Elc.Solar.Elec</t>
  </si>
  <si>
    <t>FEC_per_sqm.kWh.SK.Res.HHnew.Thermal.SH.Solids.WH.Elc.Solar.Solar</t>
  </si>
  <si>
    <t>FEC_per_sqm.kWh.SK.Res.HHnew.Thermal.SH.Solids.CO</t>
  </si>
  <si>
    <t>FEC_per_sqm.kWh.SK.Res.HHnew.Thermal.SH.Solids.CO.Solids.Solids</t>
  </si>
  <si>
    <t>FEC_per_sqm.kWh.SK.Res.HHnew.Thermal.SH.Solids.CO.LPG.LPG</t>
  </si>
  <si>
    <t>FEC_per_sqm.kWh.SK.Res.HHnew.Thermal.SH.Solids.CO.Elc.Elec</t>
  </si>
  <si>
    <t>FEC_per_sqm.kWh.SK.Res.HHnew.Thermal.SH.LPG</t>
  </si>
  <si>
    <t>FEC_per_sqm.kWh.SK.Res.HHnew.Thermal.SH.LPG.SH</t>
  </si>
  <si>
    <t>FEC_per_sqm.kWh.SK.Res.HHnew.Thermal.SH.LPG.SH.LPG</t>
  </si>
  <si>
    <t>FEC_per_sqm.kWh.SK.Res.HHnew.Thermal.SH.LPG.SH.Elec</t>
  </si>
  <si>
    <t>FEC_per_sqm.kWh.SK.Res.HHnew.Thermal.SH.LPG.SC</t>
  </si>
  <si>
    <t>FEC_per_sqm.kWh.SK.Res.HHnew.Thermal.SH.LPG.SC.AC.Elec</t>
  </si>
  <si>
    <t>FEC_per_sqm.kWh.SK.Res.HHnew.Thermal.SH.LPG.WH</t>
  </si>
  <si>
    <t>FEC_per_sqm.kWh.SK.Res.HHnew.Thermal.SH.LPG.WH.LPG.NoSolar.LPG</t>
  </si>
  <si>
    <t>FEC_per_sqm.kWh.SK.Res.HHnew.Thermal.SH.LPG.WH.LPG.Solar</t>
  </si>
  <si>
    <t>FEC_per_sqm.kWh.SK.Res.HHnew.Thermal.SH.LPG.WH.LPG.Solar.LPG</t>
  </si>
  <si>
    <t>FEC_per_sqm.kWh.SK.Res.HHnew.Thermal.SH.LPG.WH.LPG.Solar.Solar</t>
  </si>
  <si>
    <t>FEC_per_sqm.kWh.SK.Res.HHnew.Thermal.SH.LPG.WH.Elc.NoSolar.Elec</t>
  </si>
  <si>
    <t>FEC_per_sqm.kWh.SK.Res.HHnew.Thermal.SH.LPG.WH.Elc.Solar</t>
  </si>
  <si>
    <t>FEC_per_sqm.kWh.SK.Res.HHnew.Thermal.SH.LPG.WH.Elc.Solar.Elec</t>
  </si>
  <si>
    <t>FEC_per_sqm.kWh.SK.Res.HHnew.Thermal.SH.LPG.WH.Elc.Solar.Solar</t>
  </si>
  <si>
    <t>FEC_per_sqm.kWh.SK.Res.HHnew.Thermal.SH.LPG.CO</t>
  </si>
  <si>
    <t>FEC_per_sqm.kWh.SK.Res.HHnew.Thermal.SH.LPG.CO.LPG.LPG</t>
  </si>
  <si>
    <t>FEC_per_sqm.kWh.SK.Res.HHnew.Thermal.SH.LPG.CO.Elc.Elec</t>
  </si>
  <si>
    <t>FEC_per_sqm.kWh.SK.Res.HHnew.Thermal.SH.Oil</t>
  </si>
  <si>
    <t>FEC_per_sqm.kWh.SK.Res.HHnew.Thermal.SH.Oil.SH</t>
  </si>
  <si>
    <t>FEC_per_sqm.kWh.SK.Res.HHnew.Thermal.SH.Oil.SH.Oil</t>
  </si>
  <si>
    <t>FEC_per_sqm.kWh.SK.Res.HHnew.Thermal.SH.Oil.SH.Elec</t>
  </si>
  <si>
    <t>FEC_per_sqm.kWh.SK.Res.HHnew.Thermal.SH.Oil.SC</t>
  </si>
  <si>
    <t>FEC_per_sqm.kWh.SK.Res.HHnew.Thermal.SH.Oil.SC.AC.Elec</t>
  </si>
  <si>
    <t>FEC_per_sqm.kWh.SK.Res.HHnew.Thermal.SH.Oil.WH</t>
  </si>
  <si>
    <t>FEC_per_sqm.kWh.SK.Res.HHnew.Thermal.SH.Oil.WH.Oil.NoSolar.Oil</t>
  </si>
  <si>
    <t>FEC_per_sqm.kWh.SK.Res.HHnew.Thermal.SH.Oil.WH.Oil.Solar</t>
  </si>
  <si>
    <t>FEC_per_sqm.kWh.SK.Res.HHnew.Thermal.SH.Oil.WH.Oil.Solar.Oil</t>
  </si>
  <si>
    <t>FEC_per_sqm.kWh.SK.Res.HHnew.Thermal.SH.Oil.WH.Oil.Solar.Solar</t>
  </si>
  <si>
    <t>FEC_per_sqm.kWh.SK.Res.HHnew.Thermal.SH.Oil.WH.Elc.NoSolar.Elec</t>
  </si>
  <si>
    <t>FEC_per_sqm.kWh.SK.Res.HHnew.Thermal.SH.Oil.WH.Elc.Solar</t>
  </si>
  <si>
    <t>FEC_per_sqm.kWh.SK.Res.HHnew.Thermal.SH.Oil.WH.Elc.Solar.Elec</t>
  </si>
  <si>
    <t>FEC_per_sqm.kWh.SK.Res.HHnew.Thermal.SH.Oil.WH.Elc.Solar.Solar</t>
  </si>
  <si>
    <t>FEC_per_sqm.kWh.SK.Res.HHnew.Thermal.SH.Oil.CO</t>
  </si>
  <si>
    <t>FEC_per_sqm.kWh.SK.Res.HHnew.Thermal.SH.Oil.CO.LPG.LPG</t>
  </si>
  <si>
    <t>FEC_per_sqm.kWh.SK.Res.HHnew.Thermal.SH.Oil.CO.Elc.Elec</t>
  </si>
  <si>
    <t>FEC_per_sqm.kWh.SK.Res.HHnew.Thermal.SH.Gas</t>
  </si>
  <si>
    <t>FEC_per_sqm.kWh.SK.Res.HHnew.Thermal.SH.Gas.SH</t>
  </si>
  <si>
    <t>FEC_per_sqm.kWh.SK.Res.HHnew.Thermal.SH.Gas.SH.Gas</t>
  </si>
  <si>
    <t>FEC_per_sqm.kWh.SK.Res.HHnew.Thermal.SH.Gas.SH.Elec</t>
  </si>
  <si>
    <t>FEC_per_sqm.kWh.SK.Res.HHnew.Thermal.SH.Gas.SC</t>
  </si>
  <si>
    <t>FEC_per_sqm.kWh.SK.Res.HHnew.Thermal.SH.Gas.SC.AC.Elec</t>
  </si>
  <si>
    <t>FEC_per_sqm.kWh.SK.Res.HHnew.Thermal.SH.Gas.WH</t>
  </si>
  <si>
    <t>FEC_per_sqm.kWh.SK.Res.HHnew.Thermal.SH.Gas.WH.Gas.NoSolar.Gas</t>
  </si>
  <si>
    <t>FEC_per_sqm.kWh.SK.Res.HHnew.Thermal.SH.Gas.WH.Gas.Solar</t>
  </si>
  <si>
    <t>FEC_per_sqm.kWh.SK.Res.HHnew.Thermal.SH.Gas.WH.Gas.Solar.Gas</t>
  </si>
  <si>
    <t>FEC_per_sqm.kWh.SK.Res.HHnew.Thermal.SH.Gas.WH.Gas.Solar.Solar</t>
  </si>
  <si>
    <t>FEC_per_sqm.kWh.SK.Res.HHnew.Thermal.SH.Gas.WH.Elc.NoSolar.Elec</t>
  </si>
  <si>
    <t>FEC_per_sqm.kWh.SK.Res.HHnew.Thermal.SH.Gas.WH.Elc.Solar</t>
  </si>
  <si>
    <t>FEC_per_sqm.kWh.SK.Res.HHnew.Thermal.SH.Gas.WH.Elc.Solar.Elec</t>
  </si>
  <si>
    <t>FEC_per_sqm.kWh.SK.Res.HHnew.Thermal.SH.Gas.WH.Elc.Solar.Solar</t>
  </si>
  <si>
    <t>FEC_per_sqm.kWh.SK.Res.HHnew.Thermal.SH.Gas.CO</t>
  </si>
  <si>
    <t>FEC_per_sqm.kWh.SK.Res.HHnew.Thermal.SH.Gas.CO.Gas.Gas</t>
  </si>
  <si>
    <t>FEC_per_sqm.kWh.SK.Res.HHnew.Thermal.SH.Gas.CO.Elc.Elec</t>
  </si>
  <si>
    <t>FEC_per_sqm.kWh.SK.Res.HHnew.Thermal.SH.Biomass</t>
  </si>
  <si>
    <t>FEC_per_sqm.kWh.SK.Res.HHnew.Thermal.SH.Biomass.SH</t>
  </si>
  <si>
    <t>FEC_per_sqm.kWh.SK.Res.HHnew.Thermal.SH.Biomass.SH.Biomass</t>
  </si>
  <si>
    <t>FEC_per_sqm.kWh.SK.Res.HHnew.Thermal.SH.Biomass.SH.Elec</t>
  </si>
  <si>
    <t>FEC_per_sqm.kWh.SK.Res.HHnew.Thermal.SH.Biomass.SC</t>
  </si>
  <si>
    <t>FEC_per_sqm.kWh.SK.Res.HHnew.Thermal.SH.Biomass.SC.AC.Elec</t>
  </si>
  <si>
    <t>FEC_per_sqm.kWh.SK.Res.HHnew.Thermal.SH.Biomass.WH</t>
  </si>
  <si>
    <t>FEC_per_sqm.kWh.SK.Res.HHnew.Thermal.SH.Biomass.WH.Biomass.NoSolar.Biomass</t>
  </si>
  <si>
    <t>FEC_per_sqm.kWh.SK.Res.HHnew.Thermal.SH.Biomass.WH.Biomass.Solar</t>
  </si>
  <si>
    <t>FEC_per_sqm.kWh.SK.Res.HHnew.Thermal.SH.Biomass.WH.Biomass.Solar.Biomass</t>
  </si>
  <si>
    <t>FEC_per_sqm.kWh.SK.Res.HHnew.Thermal.SH.Biomass.WH.Biomass.Solar.Solar</t>
  </si>
  <si>
    <t>FEC_per_sqm.kWh.SK.Res.HHnew.Thermal.SH.Biomass.WH.LPG.NoSolar.LPG</t>
  </si>
  <si>
    <t>FEC_per_sqm.kWh.SK.Res.HHnew.Thermal.SH.Biomass.WH.LPG.Solar</t>
  </si>
  <si>
    <t>FEC_per_sqm.kWh.SK.Res.HHnew.Thermal.SH.Biomass.WH.LPG.Solar.LPG</t>
  </si>
  <si>
    <t>FEC_per_sqm.kWh.SK.Res.HHnew.Thermal.SH.Biomass.WH.LPG.Solar.Solar</t>
  </si>
  <si>
    <t>FEC_per_sqm.kWh.SK.Res.HHnew.Thermal.SH.Biomass.WH.Elc.NoSolar.Elec</t>
  </si>
  <si>
    <t>FEC_per_sqm.kWh.SK.Res.HHnew.Thermal.SH.Biomass.WH.Elc.Solar</t>
  </si>
  <si>
    <t>FEC_per_sqm.kWh.SK.Res.HHnew.Thermal.SH.Biomass.WH.Elc.Solar.Elec</t>
  </si>
  <si>
    <t>FEC_per_sqm.kWh.SK.Res.HHnew.Thermal.SH.Biomass.WH.Elc.Solar.Solar</t>
  </si>
  <si>
    <t>FEC_per_sqm.kWh.SK.Res.HHnew.Thermal.SH.Biomass.CO</t>
  </si>
  <si>
    <t>FEC_per_sqm.kWh.SK.Res.HHnew.Thermal.SH.Biomass.CO.Biomass.Biomass</t>
  </si>
  <si>
    <t>FEC_per_sqm.kWh.SK.Res.HHnew.Thermal.SH.Biomass.CO.LPG.LPG</t>
  </si>
  <si>
    <t>FEC_per_sqm.kWh.SK.Res.HHnew.Thermal.SH.Biomass.CO.Elc.Elec</t>
  </si>
  <si>
    <t>FEC_per_sqm.kWh.SK.Res.HHnew.Thermal.SH.Geo</t>
  </si>
  <si>
    <t>FEC_per_sqm.kWh.SK.Res.HHnew.Thermal.SH.Geo.SH</t>
  </si>
  <si>
    <t>FEC_per_sqm.kWh.SK.Res.HHnew.Thermal.SH.Geo.SH.Geo</t>
  </si>
  <si>
    <t>FEC_per_sqm.kWh.SK.Res.HHnew.Thermal.SH.Geo.SH.Elec</t>
  </si>
  <si>
    <t>FEC_per_sqm.kWh.SK.Res.HHnew.Thermal.SH.Geo.SC</t>
  </si>
  <si>
    <t>FEC_per_sqm.kWh.SK.Res.HHnew.Thermal.SH.Geo.SC.AC.Elec</t>
  </si>
  <si>
    <t>FEC_per_sqm.kWh.SK.Res.HHnew.Thermal.SH.Geo.WH</t>
  </si>
  <si>
    <t>FEC_per_sqm.kWh.SK.Res.HHnew.Thermal.SH.Geo.WH.Geo.NoSolar.Geo</t>
  </si>
  <si>
    <t>FEC_per_sqm.kWh.SK.Res.HHnew.Thermal.SH.Geo.WH.Geo.Solar</t>
  </si>
  <si>
    <t>FEC_per_sqm.kWh.SK.Res.HHnew.Thermal.SH.Geo.WH.Geo.Solar.Geo</t>
  </si>
  <si>
    <t>FEC_per_sqm.kWh.SK.Res.HHnew.Thermal.SH.Geo.WH.Geo.Solar.Solar</t>
  </si>
  <si>
    <t>FEC_per_sqm.kWh.SK.Res.HHnew.Thermal.SH.Geo.WH.Elc.NoSolar.Elec</t>
  </si>
  <si>
    <t>FEC_per_sqm.kWh.SK.Res.HHnew.Thermal.SH.Geo.WH.Elc.Solar</t>
  </si>
  <si>
    <t>FEC_per_sqm.kWh.SK.Res.HHnew.Thermal.SH.Geo.WH.Elc.Solar.Elec</t>
  </si>
  <si>
    <t>FEC_per_sqm.kWh.SK.Res.HHnew.Thermal.SH.Geo.WH.Elc.Solar.Solar</t>
  </si>
  <si>
    <t>FEC_per_sqm.kWh.SK.Res.HHnew.Thermal.SH.Geo.CO</t>
  </si>
  <si>
    <t>FEC_per_sqm.kWh.SK.Res.HHnew.Thermal.SH.Geo.CO.LPG.LPG</t>
  </si>
  <si>
    <t>FEC_per_sqm.kWh.SK.Res.HHnew.Thermal.SH.Geo.CO.Elc.Elec</t>
  </si>
  <si>
    <t>FEC_per_sqm.kWh.SK.Res.HHnew.Thermal.SH.DistrHeat</t>
  </si>
  <si>
    <t>FEC_per_sqm.kWh.SK.Res.HHnew.Thermal.SH.DistrHeat.SH</t>
  </si>
  <si>
    <t>FEC_per_sqm.kWh.SK.Res.HHnew.Thermal.SH.DistrHeat.SH.Steam_Distr</t>
  </si>
  <si>
    <t>FEC_per_sqm.kWh.SK.Res.HHnew.Thermal.SH.DistrHeat.SH.Elec</t>
  </si>
  <si>
    <t>FEC_per_sqm.kWh.SK.Res.HHnew.Thermal.SH.DistrHeat.SC</t>
  </si>
  <si>
    <t>FEC_per_sqm.kWh.SK.Res.HHnew.Thermal.SH.DistrHeat.SC.AC.Elec</t>
  </si>
  <si>
    <t>FEC_per_sqm.kWh.SK.Res.HHnew.Thermal.SH.DistrHeat.WH</t>
  </si>
  <si>
    <t>FEC_per_sqm.kWh.SK.Res.HHnew.Thermal.SH.DistrHeat.WH.DistrHeat.NoSolar.Steam_Distr</t>
  </si>
  <si>
    <t>FEC_per_sqm.kWh.SK.Res.HHnew.Thermal.SH.DistrHeat.WH.DistrHeat.Solar</t>
  </si>
  <si>
    <t>FEC_per_sqm.kWh.SK.Res.HHnew.Thermal.SH.DistrHeat.WH.DistrHeat.Solar.Steam_Distr</t>
  </si>
  <si>
    <t>FEC_per_sqm.kWh.SK.Res.HHnew.Thermal.SH.DistrHeat.WH.DistrHeat.Solar.Solar</t>
  </si>
  <si>
    <t>FEC_per_sqm.kWh.SK.Res.HHnew.Thermal.SH.DistrHeat.WH.Elc.NoSolar.Elec</t>
  </si>
  <si>
    <t>FEC_per_sqm.kWh.SK.Res.HHnew.Thermal.SH.DistrHeat.WH.Elc.Solar</t>
  </si>
  <si>
    <t>FEC_per_sqm.kWh.SK.Res.HHnew.Thermal.SH.DistrHeat.WH.Elc.Solar.Elec</t>
  </si>
  <si>
    <t>FEC_per_sqm.kWh.SK.Res.HHnew.Thermal.SH.DistrHeat.WH.Elc.Solar.Solar</t>
  </si>
  <si>
    <t>FEC_per_sqm.kWh.SK.Res.HHnew.Thermal.SH.DistrHeat.CO</t>
  </si>
  <si>
    <t>FEC_per_sqm.kWh.SK.Res.HHnew.Thermal.SH.DistrHeat.CO.LPG.LPG</t>
  </si>
  <si>
    <t>FEC_per_sqm.kWh.SK.Res.HHnew.Thermal.SH.DistrHeat.CO.Elc.Elec</t>
  </si>
  <si>
    <t>FEC_per_sqm.kWh.SK.Res.HHnew.Thermal.SH.AdvElc</t>
  </si>
  <si>
    <t>FEC_per_sqm.kWh.SK.Res.HHnew.Thermal.SH.AdvElc.SH</t>
  </si>
  <si>
    <t>FEC_per_sqm.kWh.SK.Res.HHnew.Thermal.SH.AdvElc.SH.Elec</t>
  </si>
  <si>
    <t>FEC_per_sqm.kWh.SK.Res.HHnew.Thermal.SH.AdvElc.SC</t>
  </si>
  <si>
    <t>FEC_per_sqm.kWh.SK.Res.HHnew.Thermal.SH.AdvElc.SC.AC.Elec</t>
  </si>
  <si>
    <t>FEC_per_sqm.kWh.SK.Res.HHnew.Thermal.SH.AdvElc.WH</t>
  </si>
  <si>
    <t>FEC_per_sqm.kWh.SK.Res.HHnew.Thermal.SH.AdvElc.WH.LPG.NoSolar.LPG</t>
  </si>
  <si>
    <t>FEC_per_sqm.kWh.SK.Res.HHnew.Thermal.SH.AdvElc.WH.LPG.Solar</t>
  </si>
  <si>
    <t>FEC_per_sqm.kWh.SK.Res.HHnew.Thermal.SH.AdvElc.WH.LPG.Solar.LPG</t>
  </si>
  <si>
    <t>FEC_per_sqm.kWh.SK.Res.HHnew.Thermal.SH.AdvElc.WH.LPG.Solar.Solar</t>
  </si>
  <si>
    <t>FEC_per_sqm.kWh.SK.Res.HHnew.Thermal.SH.AdvElc.WH.Elc.NoSolar.Elec</t>
  </si>
  <si>
    <t>FEC_per_sqm.kWh.SK.Res.HHnew.Thermal.SH.AdvElc.WH.Elc.Solar</t>
  </si>
  <si>
    <t>FEC_per_sqm.kWh.SK.Res.HHnew.Thermal.SH.AdvElc.WH.Elc.Solar.Elec</t>
  </si>
  <si>
    <t>FEC_per_sqm.kWh.SK.Res.HHnew.Thermal.SH.AdvElc.WH.Elc.Solar.Solar</t>
  </si>
  <si>
    <t>FEC_per_sqm.kWh.SK.Res.HHnew.Thermal.SH.AdvElc.CO</t>
  </si>
  <si>
    <t>FEC_per_sqm.kWh.SK.Res.HHnew.Thermal.SH.AdvElc.CO.LPG.LPG</t>
  </si>
  <si>
    <t>FEC_per_sqm.kWh.SK.Res.HHnew.Thermal.SH.AdvElc.CO.Elc.Elec</t>
  </si>
  <si>
    <t>FEC_per_sqm.kWh.SK.Res.HHnew.Thermal.SH.ConvElc</t>
  </si>
  <si>
    <t>FEC_per_sqm.kWh.SK.Res.HHnew.Thermal.SH.ConvElc.SH</t>
  </si>
  <si>
    <t>FEC_per_sqm.kWh.SK.Res.HHnew.Thermal.SH.ConvElc.SH.Elec</t>
  </si>
  <si>
    <t>FEC_per_sqm.kWh.SK.Res.HHnew.Thermal.SH.ConvElc.SC</t>
  </si>
  <si>
    <t>FEC_per_sqm.kWh.SK.Res.HHnew.Thermal.SH.ConvElc.SC.AC.Elec</t>
  </si>
  <si>
    <t>FEC_per_sqm.kWh.SK.Res.HHnew.Thermal.SH.ConvElc.WH</t>
  </si>
  <si>
    <t>FEC_per_sqm.kWh.SK.Res.HHnew.Thermal.SH.ConvElc.WH.LPG.NoSolar.LPG</t>
  </si>
  <si>
    <t>FEC_per_sqm.kWh.SK.Res.HHnew.Thermal.SH.ConvElc.WH.LPG.Solar</t>
  </si>
  <si>
    <t>FEC_per_sqm.kWh.SK.Res.HHnew.Thermal.SH.ConvElc.WH.LPG.Solar.LPG</t>
  </si>
  <si>
    <t>FEC_per_sqm.kWh.SK.Res.HHnew.Thermal.SH.ConvElc.WH.LPG.Solar.Solar</t>
  </si>
  <si>
    <t>FEC_per_sqm.kWh.SK.Res.HHnew.Thermal.SH.ConvElc.WH.Elc.NoSolar.Elec</t>
  </si>
  <si>
    <t>FEC_per_sqm.kWh.SK.Res.HHnew.Thermal.SH.ConvElc.WH.Elc.Solar</t>
  </si>
  <si>
    <t>FEC_per_sqm.kWh.SK.Res.HHnew.Thermal.SH.ConvElc.WH.Elc.Solar.Elec</t>
  </si>
  <si>
    <t>FEC_per_sqm.kWh.SK.Res.HHnew.Thermal.SH.ConvElc.WH.Elc.Solar.Solar</t>
  </si>
  <si>
    <t>FEC_per_sqm.kWh.SK.Res.HHnew.Thermal.SH.ConvElc.CO</t>
  </si>
  <si>
    <t>FEC_per_sqm.kWh.SK.Res.HHnew.Thermal.SH.ConvElc.CO.LPG.LPG</t>
  </si>
  <si>
    <t>FEC_per_sqm.kWh.SK.Res.HHnew.Thermal.SH.ConvElc.CO.Elc.Elec</t>
  </si>
  <si>
    <t>SK - Thermal energy service of new and renovated households per surface area (detailed structure)</t>
  </si>
  <si>
    <t>TES_per_sqm.kWh.SK.Res.HHnew.Thermal.SH.Solids</t>
  </si>
  <si>
    <t>TES_per_sqm.kWh.SK.Res.HHnew.Thermal.SH.Solids.SH</t>
  </si>
  <si>
    <t>TES_per_sqm.kWh.SK.Res.HHnew.Thermal.SH.Solids.SH.Solids</t>
  </si>
  <si>
    <t>TES_per_sqm.kWh.SK.Res.HHnew.Thermal.SH.Solids.SH.Elec</t>
  </si>
  <si>
    <t>TES_per_sqm.kWh.SK.Res.HHnew.Thermal.SH.Solids.SC</t>
  </si>
  <si>
    <t>TES_per_sqm.kWh.SK.Res.HHnew.Thermal.SH.Solids.SC.AC.Elec</t>
  </si>
  <si>
    <t>TES_per_sqm.kWh.SK.Res.HHnew.Thermal.SH.Solids.WH</t>
  </si>
  <si>
    <t>TES_per_sqm.kWh.SK.Res.HHnew.Thermal.SH.Solids.WH.Solids.NoSolar.Solids</t>
  </si>
  <si>
    <t>TES_per_sqm.kWh.SK.Res.HHnew.Thermal.SH.Solids.WH.LPG.NoSolar.LPG</t>
  </si>
  <si>
    <t>TES_per_sqm.kWh.SK.Res.HHnew.Thermal.SH.Solids.WH.LPG.Solar</t>
  </si>
  <si>
    <t>TES_per_sqm.kWh.SK.Res.HHnew.Thermal.SH.Solids.WH.LPG.Solar.LPG</t>
  </si>
  <si>
    <t>TES_per_sqm.kWh.SK.Res.HHnew.Thermal.SH.Solids.WH.LPG.Solar.Solar</t>
  </si>
  <si>
    <t>TES_per_sqm.kWh.SK.Res.HHnew.Thermal.SH.Solids.WH.Elc.NoSolar.Elec</t>
  </si>
  <si>
    <t>TES_per_sqm.kWh.SK.Res.HHnew.Thermal.SH.Solids.WH.Elc.Solar</t>
  </si>
  <si>
    <t>TES_per_sqm.kWh.SK.Res.HHnew.Thermal.SH.Solids.WH.Elc.Solar.Elec</t>
  </si>
  <si>
    <t>TES_per_sqm.kWh.SK.Res.HHnew.Thermal.SH.Solids.WH.Elc.Solar.Solar</t>
  </si>
  <si>
    <t>TES_per_sqm.kWh.SK.Res.HHnew.Thermal.SH.Solids.CO</t>
  </si>
  <si>
    <t>TES_per_sqm.kWh.SK.Res.HHnew.Thermal.SH.Solids.CO.Solids.Solids</t>
  </si>
  <si>
    <t>TES_per_sqm.kWh.SK.Res.HHnew.Thermal.SH.Solids.CO.LPG.LPG</t>
  </si>
  <si>
    <t>TES_per_sqm.kWh.SK.Res.HHnew.Thermal.SH.Solids.CO.Elc.Elec</t>
  </si>
  <si>
    <t>TES_per_sqm.kWh.SK.Res.HHnew.Thermal.SH.LPG</t>
  </si>
  <si>
    <t>TES_per_sqm.kWh.SK.Res.HHnew.Thermal.SH.LPG.SH</t>
  </si>
  <si>
    <t>TES_per_sqm.kWh.SK.Res.HHnew.Thermal.SH.LPG.SH.LPG</t>
  </si>
  <si>
    <t>TES_per_sqm.kWh.SK.Res.HHnew.Thermal.SH.LPG.SH.Elec</t>
  </si>
  <si>
    <t>TES_per_sqm.kWh.SK.Res.HHnew.Thermal.SH.LPG.SC</t>
  </si>
  <si>
    <t>TES_per_sqm.kWh.SK.Res.HHnew.Thermal.SH.LPG.SC.AC.Elec</t>
  </si>
  <si>
    <t>TES_per_sqm.kWh.SK.Res.HHnew.Thermal.SH.LPG.WH</t>
  </si>
  <si>
    <t>TES_per_sqm.kWh.SK.Res.HHnew.Thermal.SH.LPG.WH.LPG.NoSolar.LPG</t>
  </si>
  <si>
    <t>TES_per_sqm.kWh.SK.Res.HHnew.Thermal.SH.LPG.WH.LPG.Solar</t>
  </si>
  <si>
    <t>TES_per_sqm.kWh.SK.Res.HHnew.Thermal.SH.LPG.WH.LPG.Solar.LPG</t>
  </si>
  <si>
    <t>TES_per_sqm.kWh.SK.Res.HHnew.Thermal.SH.LPG.WH.LPG.Solar.Solar</t>
  </si>
  <si>
    <t>TES_per_sqm.kWh.SK.Res.HHnew.Thermal.SH.LPG.WH.Elc.NoSolar.Elec</t>
  </si>
  <si>
    <t>TES_per_sqm.kWh.SK.Res.HHnew.Thermal.SH.LPG.WH.Elc.Solar</t>
  </si>
  <si>
    <t>TES_per_sqm.kWh.SK.Res.HHnew.Thermal.SH.LPG.WH.Elc.Solar.Elec</t>
  </si>
  <si>
    <t>TES_per_sqm.kWh.SK.Res.HHnew.Thermal.SH.LPG.WH.Elc.Solar.Solar</t>
  </si>
  <si>
    <t>TES_per_sqm.kWh.SK.Res.HHnew.Thermal.SH.LPG.CO</t>
  </si>
  <si>
    <t>TES_per_sqm.kWh.SK.Res.HHnew.Thermal.SH.LPG.CO.LPG.LPG</t>
  </si>
  <si>
    <t>TES_per_sqm.kWh.SK.Res.HHnew.Thermal.SH.LPG.CO.Elc.Elec</t>
  </si>
  <si>
    <t>TES_per_sqm.kWh.SK.Res.HHnew.Thermal.SH.Oil</t>
  </si>
  <si>
    <t>TES_per_sqm.kWh.SK.Res.HHnew.Thermal.SH.Oil.SH</t>
  </si>
  <si>
    <t>TES_per_sqm.kWh.SK.Res.HHnew.Thermal.SH.Oil.SH.Oil</t>
  </si>
  <si>
    <t>TES_per_sqm.kWh.SK.Res.HHnew.Thermal.SH.Oil.SH.Elec</t>
  </si>
  <si>
    <t>TES_per_sqm.kWh.SK.Res.HHnew.Thermal.SH.Oil.SC</t>
  </si>
  <si>
    <t>TES_per_sqm.kWh.SK.Res.HHnew.Thermal.SH.Oil.SC.AC.Elec</t>
  </si>
  <si>
    <t>TES_per_sqm.kWh.SK.Res.HHnew.Thermal.SH.Oil.WH</t>
  </si>
  <si>
    <t>TES_per_sqm.kWh.SK.Res.HHnew.Thermal.SH.Oil.WH.Oil.NoSolar.Oil</t>
  </si>
  <si>
    <t>TES_per_sqm.kWh.SK.Res.HHnew.Thermal.SH.Oil.WH.Oil.Solar</t>
  </si>
  <si>
    <t>TES_per_sqm.kWh.SK.Res.HHnew.Thermal.SH.Oil.WH.Oil.Solar.Oil</t>
  </si>
  <si>
    <t>TES_per_sqm.kWh.SK.Res.HHnew.Thermal.SH.Oil.WH.Oil.Solar.Solar</t>
  </si>
  <si>
    <t>TES_per_sqm.kWh.SK.Res.HHnew.Thermal.SH.Oil.WH.Elc.NoSolar.Elec</t>
  </si>
  <si>
    <t>TES_per_sqm.kWh.SK.Res.HHnew.Thermal.SH.Oil.WH.Elc.Solar</t>
  </si>
  <si>
    <t>TES_per_sqm.kWh.SK.Res.HHnew.Thermal.SH.Oil.WH.Elc.Solar.Elec</t>
  </si>
  <si>
    <t>TES_per_sqm.kWh.SK.Res.HHnew.Thermal.SH.Oil.WH.Elc.Solar.Solar</t>
  </si>
  <si>
    <t>TES_per_sqm.kWh.SK.Res.HHnew.Thermal.SH.Oil.CO</t>
  </si>
  <si>
    <t>TES_per_sqm.kWh.SK.Res.HHnew.Thermal.SH.Oil.CO.LPG.LPG</t>
  </si>
  <si>
    <t>TES_per_sqm.kWh.SK.Res.HHnew.Thermal.SH.Oil.CO.Elc.Elec</t>
  </si>
  <si>
    <t>TES_per_sqm.kWh.SK.Res.HHnew.Thermal.SH.Gas</t>
  </si>
  <si>
    <t>TES_per_sqm.kWh.SK.Res.HHnew.Thermal.SH.Gas.SH</t>
  </si>
  <si>
    <t>TES_per_sqm.kWh.SK.Res.HHnew.Thermal.SH.Gas.SH.Gas</t>
  </si>
  <si>
    <t>TES_per_sqm.kWh.SK.Res.HHnew.Thermal.SH.Gas.SH.Elec</t>
  </si>
  <si>
    <t>TES_per_sqm.kWh.SK.Res.HHnew.Thermal.SH.Gas.SC</t>
  </si>
  <si>
    <t>TES_per_sqm.kWh.SK.Res.HHnew.Thermal.SH.Gas.SC.AC.Elec</t>
  </si>
  <si>
    <t>TES_per_sqm.kWh.SK.Res.HHnew.Thermal.SH.Gas.WH</t>
  </si>
  <si>
    <t>TES_per_sqm.kWh.SK.Res.HHnew.Thermal.SH.Gas.WH.Gas.NoSolar.Gas</t>
  </si>
  <si>
    <t>TES_per_sqm.kWh.SK.Res.HHnew.Thermal.SH.Gas.WH.Gas.Solar</t>
  </si>
  <si>
    <t>TES_per_sqm.kWh.SK.Res.HHnew.Thermal.SH.Gas.WH.Gas.Solar.Gas</t>
  </si>
  <si>
    <t>TES_per_sqm.kWh.SK.Res.HHnew.Thermal.SH.Gas.WH.Gas.Solar.Solar</t>
  </si>
  <si>
    <t>TES_per_sqm.kWh.SK.Res.HHnew.Thermal.SH.Gas.WH.Elc.NoSolar.Elec</t>
  </si>
  <si>
    <t>TES_per_sqm.kWh.SK.Res.HHnew.Thermal.SH.Gas.WH.Elc.Solar</t>
  </si>
  <si>
    <t>TES_per_sqm.kWh.SK.Res.HHnew.Thermal.SH.Gas.WH.Elc.Solar.Elec</t>
  </si>
  <si>
    <t>TES_per_sqm.kWh.SK.Res.HHnew.Thermal.SH.Gas.WH.Elc.Solar.Solar</t>
  </si>
  <si>
    <t>TES_per_sqm.kWh.SK.Res.HHnew.Thermal.SH.Gas.CO</t>
  </si>
  <si>
    <t>TES_per_sqm.kWh.SK.Res.HHnew.Thermal.SH.Gas.CO.Gas.Gas</t>
  </si>
  <si>
    <t>TES_per_sqm.kWh.SK.Res.HHnew.Thermal.SH.Gas.CO.Elc.Elec</t>
  </si>
  <si>
    <t>TES_per_sqm.kWh.SK.Res.HHnew.Thermal.SH.Biomass</t>
  </si>
  <si>
    <t>TES_per_sqm.kWh.SK.Res.HHnew.Thermal.SH.Biomass.SH</t>
  </si>
  <si>
    <t>TES_per_sqm.kWh.SK.Res.HHnew.Thermal.SH.Biomass.SH.Biomass</t>
  </si>
  <si>
    <t>TES_per_sqm.kWh.SK.Res.HHnew.Thermal.SH.Biomass.SH.Elec</t>
  </si>
  <si>
    <t>TES_per_sqm.kWh.SK.Res.HHnew.Thermal.SH.Biomass.SC</t>
  </si>
  <si>
    <t>TES_per_sqm.kWh.SK.Res.HHnew.Thermal.SH.Biomass.SC.AC.Elec</t>
  </si>
  <si>
    <t>TES_per_sqm.kWh.SK.Res.HHnew.Thermal.SH.Biomass.WH</t>
  </si>
  <si>
    <t>TES_per_sqm.kWh.SK.Res.HHnew.Thermal.SH.Biomass.WH.Biomass.NoSolar.Biomass</t>
  </si>
  <si>
    <t>TES_per_sqm.kWh.SK.Res.HHnew.Thermal.SH.Biomass.WH.Biomass.Solar</t>
  </si>
  <si>
    <t>TES_per_sqm.kWh.SK.Res.HHnew.Thermal.SH.Biomass.WH.Biomass.Solar.Biomass</t>
  </si>
  <si>
    <t>TES_per_sqm.kWh.SK.Res.HHnew.Thermal.SH.Biomass.WH.Biomass.Solar.Solar</t>
  </si>
  <si>
    <t>TES_per_sqm.kWh.SK.Res.HHnew.Thermal.SH.Biomass.WH.LPG.NoSolar.LPG</t>
  </si>
  <si>
    <t>TES_per_sqm.kWh.SK.Res.HHnew.Thermal.SH.Biomass.WH.LPG.Solar</t>
  </si>
  <si>
    <t>TES_per_sqm.kWh.SK.Res.HHnew.Thermal.SH.Biomass.WH.LPG.Solar.LPG</t>
  </si>
  <si>
    <t>TES_per_sqm.kWh.SK.Res.HHnew.Thermal.SH.Biomass.WH.LPG.Solar.Solar</t>
  </si>
  <si>
    <t>TES_per_sqm.kWh.SK.Res.HHnew.Thermal.SH.Biomass.WH.Elc.NoSolar.Elec</t>
  </si>
  <si>
    <t>TES_per_sqm.kWh.SK.Res.HHnew.Thermal.SH.Biomass.WH.Elc.Solar</t>
  </si>
  <si>
    <t>TES_per_sqm.kWh.SK.Res.HHnew.Thermal.SH.Biomass.WH.Elc.Solar.Elec</t>
  </si>
  <si>
    <t>TES_per_sqm.kWh.SK.Res.HHnew.Thermal.SH.Biomass.WH.Elc.Solar.Solar</t>
  </si>
  <si>
    <t>TES_per_sqm.kWh.SK.Res.HHnew.Thermal.SH.Biomass.CO</t>
  </si>
  <si>
    <t>TES_per_sqm.kWh.SK.Res.HHnew.Thermal.SH.Biomass.CO.Biomass.Biomass</t>
  </si>
  <si>
    <t>TES_per_sqm.kWh.SK.Res.HHnew.Thermal.SH.Biomass.CO.LPG.LPG</t>
  </si>
  <si>
    <t>TES_per_sqm.kWh.SK.Res.HHnew.Thermal.SH.Biomass.CO.Elc.Elec</t>
  </si>
  <si>
    <t>TES_per_sqm.kWh.SK.Res.HHnew.Thermal.SH.Geo</t>
  </si>
  <si>
    <t>TES_per_sqm.kWh.SK.Res.HHnew.Thermal.SH.Geo.SH</t>
  </si>
  <si>
    <t>TES_per_sqm.kWh.SK.Res.HHnew.Thermal.SH.Geo.SH.Geo</t>
  </si>
  <si>
    <t>TES_per_sqm.kWh.SK.Res.HHnew.Thermal.SH.Geo.SH.Elec</t>
  </si>
  <si>
    <t>TES_per_sqm.kWh.SK.Res.HHnew.Thermal.SH.Geo.SC</t>
  </si>
  <si>
    <t>TES_per_sqm.kWh.SK.Res.HHnew.Thermal.SH.Geo.SC.AC.Elec</t>
  </si>
  <si>
    <t>TES_per_sqm.kWh.SK.Res.HHnew.Thermal.SH.Geo.WH</t>
  </si>
  <si>
    <t>TES_per_sqm.kWh.SK.Res.HHnew.Thermal.SH.Geo.WH.Geo.NoSolar.Geo</t>
  </si>
  <si>
    <t>TES_per_sqm.kWh.SK.Res.HHnew.Thermal.SH.Geo.WH.Geo.Solar</t>
  </si>
  <si>
    <t>TES_per_sqm.kWh.SK.Res.HHnew.Thermal.SH.Geo.WH.Geo.Solar.Geo</t>
  </si>
  <si>
    <t>TES_per_sqm.kWh.SK.Res.HHnew.Thermal.SH.Geo.WH.Geo.Solar.Solar</t>
  </si>
  <si>
    <t>TES_per_sqm.kWh.SK.Res.HHnew.Thermal.SH.Geo.WH.Elc.NoSolar.Elec</t>
  </si>
  <si>
    <t>TES_per_sqm.kWh.SK.Res.HHnew.Thermal.SH.Geo.WH.Elc.Solar</t>
  </si>
  <si>
    <t>TES_per_sqm.kWh.SK.Res.HHnew.Thermal.SH.Geo.WH.Elc.Solar.Elec</t>
  </si>
  <si>
    <t>TES_per_sqm.kWh.SK.Res.HHnew.Thermal.SH.Geo.WH.Elc.Solar.Solar</t>
  </si>
  <si>
    <t>TES_per_sqm.kWh.SK.Res.HHnew.Thermal.SH.Geo.CO</t>
  </si>
  <si>
    <t>TES_per_sqm.kWh.SK.Res.HHnew.Thermal.SH.Geo.CO.LPG.LPG</t>
  </si>
  <si>
    <t>TES_per_sqm.kWh.SK.Res.HHnew.Thermal.SH.Geo.CO.Elc.Elec</t>
  </si>
  <si>
    <t>TES_per_sqm.kWh.SK.Res.HHnew.Thermal.SH.DistrHeat</t>
  </si>
  <si>
    <t>TES_per_sqm.kWh.SK.Res.HHnew.Thermal.SH.DistrHeat.SH</t>
  </si>
  <si>
    <t>TES_per_sqm.kWh.SK.Res.HHnew.Thermal.SH.DistrHeat.SH.Steam_Distr</t>
  </si>
  <si>
    <t>TES_per_sqm.kWh.SK.Res.HHnew.Thermal.SH.DistrHeat.SH.Elec</t>
  </si>
  <si>
    <t>TES_per_sqm.kWh.SK.Res.HHnew.Thermal.SH.DistrHeat.SC</t>
  </si>
  <si>
    <t>TES_per_sqm.kWh.SK.Res.HHnew.Thermal.SH.DistrHeat.SC.AC.Elec</t>
  </si>
  <si>
    <t>TES_per_sqm.kWh.SK.Res.HHnew.Thermal.SH.DistrHeat.WH</t>
  </si>
  <si>
    <t>TES_per_sqm.kWh.SK.Res.HHnew.Thermal.SH.DistrHeat.WH.DistrHeat.NoSolar.Steam_Distr</t>
  </si>
  <si>
    <t>TES_per_sqm.kWh.SK.Res.HHnew.Thermal.SH.DistrHeat.WH.DistrHeat.Solar</t>
  </si>
  <si>
    <t>TES_per_sqm.kWh.SK.Res.HHnew.Thermal.SH.DistrHeat.WH.DistrHeat.Solar.Steam_Distr</t>
  </si>
  <si>
    <t>TES_per_sqm.kWh.SK.Res.HHnew.Thermal.SH.DistrHeat.WH.DistrHeat.Solar.Solar</t>
  </si>
  <si>
    <t>TES_per_sqm.kWh.SK.Res.HHnew.Thermal.SH.DistrHeat.WH.Elc.NoSolar.Elec</t>
  </si>
  <si>
    <t>TES_per_sqm.kWh.SK.Res.HHnew.Thermal.SH.DistrHeat.WH.Elc.Solar</t>
  </si>
  <si>
    <t>TES_per_sqm.kWh.SK.Res.HHnew.Thermal.SH.DistrHeat.WH.Elc.Solar.Elec</t>
  </si>
  <si>
    <t>TES_per_sqm.kWh.SK.Res.HHnew.Thermal.SH.DistrHeat.WH.Elc.Solar.Solar</t>
  </si>
  <si>
    <t>TES_per_sqm.kWh.SK.Res.HHnew.Thermal.SH.DistrHeat.CO</t>
  </si>
  <si>
    <t>TES_per_sqm.kWh.SK.Res.HHnew.Thermal.SH.DistrHeat.CO.LPG.LPG</t>
  </si>
  <si>
    <t>TES_per_sqm.kWh.SK.Res.HHnew.Thermal.SH.DistrHeat.CO.Elc.Elec</t>
  </si>
  <si>
    <t>TES_per_sqm.kWh.SK.Res.HHnew.Thermal.SH.AdvElc</t>
  </si>
  <si>
    <t>TES_per_sqm.kWh.SK.Res.HHnew.Thermal.SH.AdvElc.SH</t>
  </si>
  <si>
    <t>TES_per_sqm.kWh.SK.Res.HHnew.Thermal.SH.AdvElc.SH.Elec</t>
  </si>
  <si>
    <t>TES_per_sqm.kWh.SK.Res.HHnew.Thermal.SH.AdvElc.SC</t>
  </si>
  <si>
    <t>TES_per_sqm.kWh.SK.Res.HHnew.Thermal.SH.AdvElc.SC.AC.Elec</t>
  </si>
  <si>
    <t>TES_per_sqm.kWh.SK.Res.HHnew.Thermal.SH.AdvElc.WH</t>
  </si>
  <si>
    <t>TES_per_sqm.kWh.SK.Res.HHnew.Thermal.SH.AdvElc.WH.LPG.NoSolar.LPG</t>
  </si>
  <si>
    <t>TES_per_sqm.kWh.SK.Res.HHnew.Thermal.SH.AdvElc.WH.LPG.Solar</t>
  </si>
  <si>
    <t>TES_per_sqm.kWh.SK.Res.HHnew.Thermal.SH.AdvElc.WH.LPG.Solar.LPG</t>
  </si>
  <si>
    <t>TES_per_sqm.kWh.SK.Res.HHnew.Thermal.SH.AdvElc.WH.LPG.Solar.Solar</t>
  </si>
  <si>
    <t>TES_per_sqm.kWh.SK.Res.HHnew.Thermal.SH.AdvElc.WH.Elc.NoSolar.Elec</t>
  </si>
  <si>
    <t>TES_per_sqm.kWh.SK.Res.HHnew.Thermal.SH.AdvElc.WH.Elc.Solar</t>
  </si>
  <si>
    <t>TES_per_sqm.kWh.SK.Res.HHnew.Thermal.SH.AdvElc.WH.Elc.Solar.Elec</t>
  </si>
  <si>
    <t>TES_per_sqm.kWh.SK.Res.HHnew.Thermal.SH.AdvElc.WH.Elc.Solar.Solar</t>
  </si>
  <si>
    <t>TES_per_sqm.kWh.SK.Res.HHnew.Thermal.SH.AdvElc.CO</t>
  </si>
  <si>
    <t>TES_per_sqm.kWh.SK.Res.HHnew.Thermal.SH.AdvElc.CO.LPG.LPG</t>
  </si>
  <si>
    <t>TES_per_sqm.kWh.SK.Res.HHnew.Thermal.SH.AdvElc.CO.Elc.Elec</t>
  </si>
  <si>
    <t>TES_per_sqm.kWh.SK.Res.HHnew.Thermal.SH.ConvElc</t>
  </si>
  <si>
    <t>TES_per_sqm.kWh.SK.Res.HHnew.Thermal.SH.ConvElc.SH</t>
  </si>
  <si>
    <t>TES_per_sqm.kWh.SK.Res.HHnew.Thermal.SH.ConvElc.SH.Elec</t>
  </si>
  <si>
    <t>TES_per_sqm.kWh.SK.Res.HHnew.Thermal.SH.ConvElc.SC</t>
  </si>
  <si>
    <t>TES_per_sqm.kWh.SK.Res.HHnew.Thermal.SH.ConvElc.SC.AC.Elec</t>
  </si>
  <si>
    <t>TES_per_sqm.kWh.SK.Res.HHnew.Thermal.SH.ConvElc.WH</t>
  </si>
  <si>
    <t>TES_per_sqm.kWh.SK.Res.HHnew.Thermal.SH.ConvElc.WH.LPG.NoSolar.LPG</t>
  </si>
  <si>
    <t>TES_per_sqm.kWh.SK.Res.HHnew.Thermal.SH.ConvElc.WH.LPG.Solar</t>
  </si>
  <si>
    <t>TES_per_sqm.kWh.SK.Res.HHnew.Thermal.SH.ConvElc.WH.LPG.Solar.LPG</t>
  </si>
  <si>
    <t>TES_per_sqm.kWh.SK.Res.HHnew.Thermal.SH.ConvElc.WH.LPG.Solar.Solar</t>
  </si>
  <si>
    <t>TES_per_sqm.kWh.SK.Res.HHnew.Thermal.SH.ConvElc.WH.Elc.NoSolar.Elec</t>
  </si>
  <si>
    <t>TES_per_sqm.kWh.SK.Res.HHnew.Thermal.SH.ConvElc.WH.Elc.Solar</t>
  </si>
  <si>
    <t>TES_per_sqm.kWh.SK.Res.HHnew.Thermal.SH.ConvElc.WH.Elc.Solar.Elec</t>
  </si>
  <si>
    <t>TES_per_sqm.kWh.SK.Res.HHnew.Thermal.SH.ConvElc.WH.Elc.Solar.Solar</t>
  </si>
  <si>
    <t>TES_per_sqm.kWh.SK.Res.HHnew.Thermal.SH.ConvElc.CO</t>
  </si>
  <si>
    <t>TES_per_sqm.kWh.SK.Res.HHnew.Thermal.SH.ConvElc.CO.LPG.LPG</t>
  </si>
  <si>
    <t>TES_per_sqm.kWh.SK.Res.HHnew.Thermal.SH.ConvElc.CO.Elc.Elec</t>
  </si>
  <si>
    <t>SK - CO2 emissions in new and renovated households per surface area (detailed structure)</t>
  </si>
  <si>
    <t>EMI_per_sqm.kgCO2.SK.Res.HHnew.Thermal.SH.Solids</t>
  </si>
  <si>
    <t>EMI_per_sqm.kgCO2.SK.Res.HHnew.Thermal.SH.Solids.SH</t>
  </si>
  <si>
    <t>EMI_per_sqm.kgCO2.SK.Res.HHnew.Thermal.SH.Solids.SH.Solids</t>
  </si>
  <si>
    <t>EMI_per_sqm.kgCO2.SK.Res.HHnew.Thermal.SH.Solids.SH.Elec</t>
  </si>
  <si>
    <t>EMI_per_sqm.kgCO2.SK.Res.HHnew.Thermal.SH.Solids.SC</t>
  </si>
  <si>
    <t>EMI_per_sqm.kgCO2.SK.Res.HHnew.Thermal.SH.Solids.SC.AC.Elec</t>
  </si>
  <si>
    <t>EMI_per_sqm.kgCO2.SK.Res.HHnew.Thermal.SH.Solids.WH</t>
  </si>
  <si>
    <t>EMI_per_sqm.kgCO2.SK.Res.HHnew.Thermal.SH.Solids.WH.Solids.NoSolar.Solids</t>
  </si>
  <si>
    <t>EMI_per_sqm.kgCO2.SK.Res.HHnew.Thermal.SH.Solids.WH.LPG.NoSolar.LPG</t>
  </si>
  <si>
    <t>EMI_per_sqm.kgCO2.SK.Res.HHnew.Thermal.SH.Solids.WH.LPG.Solar</t>
  </si>
  <si>
    <t>EMI_per_sqm.kgCO2.SK.Res.HHnew.Thermal.SH.Solids.WH.LPG.Solar.LPG</t>
  </si>
  <si>
    <t>EMI_per_sqm.kgCO2.SK.Res.HHnew.Thermal.SH.Solids.WH.LPG.Solar.Solar</t>
  </si>
  <si>
    <t>EMI_per_sqm.kgCO2.SK.Res.HHnew.Thermal.SH.Solids.WH.Elc.NoSolar.Elec</t>
  </si>
  <si>
    <t>EMI_per_sqm.kgCO2.SK.Res.HHnew.Thermal.SH.Solids.WH.Elc.Solar</t>
  </si>
  <si>
    <t>EMI_per_sqm.kgCO2.SK.Res.HHnew.Thermal.SH.Solids.WH.Elc.Solar.Elec</t>
  </si>
  <si>
    <t>EMI_per_sqm.kgCO2.SK.Res.HHnew.Thermal.SH.Solids.WH.Elc.Solar.Solar</t>
  </si>
  <si>
    <t>EMI_per_sqm.kgCO2.SK.Res.HHnew.Thermal.SH.Solids.CO</t>
  </si>
  <si>
    <t>EMI_per_sqm.kgCO2.SK.Res.HHnew.Thermal.SH.Solids.CO.Solids.Solids</t>
  </si>
  <si>
    <t>EMI_per_sqm.kgCO2.SK.Res.HHnew.Thermal.SH.Solids.CO.LPG.LPG</t>
  </si>
  <si>
    <t>EMI_per_sqm.kgCO2.SK.Res.HHnew.Thermal.SH.Solids.CO.Elc.Elec</t>
  </si>
  <si>
    <t>EMI_per_sqm.kgCO2.SK.Res.HHnew.Thermal.SH.LPG</t>
  </si>
  <si>
    <t>EMI_per_sqm.kgCO2.SK.Res.HHnew.Thermal.SH.LPG.SH</t>
  </si>
  <si>
    <t>EMI_per_sqm.kgCO2.SK.Res.HHnew.Thermal.SH.LPG.SH.LPG</t>
  </si>
  <si>
    <t>EMI_per_sqm.kgCO2.SK.Res.HHnew.Thermal.SH.LPG.SH.Elec</t>
  </si>
  <si>
    <t>EMI_per_sqm.kgCO2.SK.Res.HHnew.Thermal.SH.LPG.SC</t>
  </si>
  <si>
    <t>EMI_per_sqm.kgCO2.SK.Res.HHnew.Thermal.SH.LPG.SC.AC.Elec</t>
  </si>
  <si>
    <t>EMI_per_sqm.kgCO2.SK.Res.HHnew.Thermal.SH.LPG.WH</t>
  </si>
  <si>
    <t>EMI_per_sqm.kgCO2.SK.Res.HHnew.Thermal.SH.LPG.WH.LPG.NoSolar.LPG</t>
  </si>
  <si>
    <t>EMI_per_sqm.kgCO2.SK.Res.HHnew.Thermal.SH.LPG.WH.LPG.Solar</t>
  </si>
  <si>
    <t>EMI_per_sqm.kgCO2.SK.Res.HHnew.Thermal.SH.LPG.WH.LPG.Solar.LPG</t>
  </si>
  <si>
    <t>EMI_per_sqm.kgCO2.SK.Res.HHnew.Thermal.SH.LPG.WH.LPG.Solar.Solar</t>
  </si>
  <si>
    <t>EMI_per_sqm.kgCO2.SK.Res.HHnew.Thermal.SH.LPG.WH.Elc.NoSolar.Elec</t>
  </si>
  <si>
    <t>EMI_per_sqm.kgCO2.SK.Res.HHnew.Thermal.SH.LPG.WH.Elc.Solar</t>
  </si>
  <si>
    <t>EMI_per_sqm.kgCO2.SK.Res.HHnew.Thermal.SH.LPG.WH.Elc.Solar.Elec</t>
  </si>
  <si>
    <t>EMI_per_sqm.kgCO2.SK.Res.HHnew.Thermal.SH.LPG.WH.Elc.Solar.Solar</t>
  </si>
  <si>
    <t>EMI_per_sqm.kgCO2.SK.Res.HHnew.Thermal.SH.LPG.CO</t>
  </si>
  <si>
    <t>EMI_per_sqm.kgCO2.SK.Res.HHnew.Thermal.SH.LPG.CO.LPG.LPG</t>
  </si>
  <si>
    <t>EMI_per_sqm.kgCO2.SK.Res.HHnew.Thermal.SH.LPG.CO.Elc.Elec</t>
  </si>
  <si>
    <t>EMI_per_sqm.kgCO2.SK.Res.HHnew.Thermal.SH.Oil</t>
  </si>
  <si>
    <t>EMI_per_sqm.kgCO2.SK.Res.HHnew.Thermal.SH.Oil.SH</t>
  </si>
  <si>
    <t>EMI_per_sqm.kgCO2.SK.Res.HHnew.Thermal.SH.Oil.SH.Oil</t>
  </si>
  <si>
    <t>EMI_per_sqm.kgCO2.SK.Res.HHnew.Thermal.SH.Oil.SH.Elec</t>
  </si>
  <si>
    <t>EMI_per_sqm.kgCO2.SK.Res.HHnew.Thermal.SH.Oil.SC</t>
  </si>
  <si>
    <t>EMI_per_sqm.kgCO2.SK.Res.HHnew.Thermal.SH.Oil.SC.AC.Elec</t>
  </si>
  <si>
    <t>EMI_per_sqm.kgCO2.SK.Res.HHnew.Thermal.SH.Oil.WH</t>
  </si>
  <si>
    <t>EMI_per_sqm.kgCO2.SK.Res.HHnew.Thermal.SH.Oil.WH.Oil.NoSolar.Oil</t>
  </si>
  <si>
    <t>EMI_per_sqm.kgCO2.SK.Res.HHnew.Thermal.SH.Oil.WH.Oil.Solar</t>
  </si>
  <si>
    <t>EMI_per_sqm.kgCO2.SK.Res.HHnew.Thermal.SH.Oil.WH.Oil.Solar.Oil</t>
  </si>
  <si>
    <t>EMI_per_sqm.kgCO2.SK.Res.HHnew.Thermal.SH.Oil.WH.Oil.Solar.Solar</t>
  </si>
  <si>
    <t>EMI_per_sqm.kgCO2.SK.Res.HHnew.Thermal.SH.Oil.WH.Elc.NoSolar.Elec</t>
  </si>
  <si>
    <t>EMI_per_sqm.kgCO2.SK.Res.HHnew.Thermal.SH.Oil.WH.Elc.Solar</t>
  </si>
  <si>
    <t>EMI_per_sqm.kgCO2.SK.Res.HHnew.Thermal.SH.Oil.WH.Elc.Solar.Elec</t>
  </si>
  <si>
    <t>EMI_per_sqm.kgCO2.SK.Res.HHnew.Thermal.SH.Oil.WH.Elc.Solar.Solar</t>
  </si>
  <si>
    <t>EMI_per_sqm.kgCO2.SK.Res.HHnew.Thermal.SH.Oil.CO</t>
  </si>
  <si>
    <t>EMI_per_sqm.kgCO2.SK.Res.HHnew.Thermal.SH.Oil.CO.LPG.LPG</t>
  </si>
  <si>
    <t>EMI_per_sqm.kgCO2.SK.Res.HHnew.Thermal.SH.Oil.CO.Elc.Elec</t>
  </si>
  <si>
    <t>EMI_per_sqm.kgCO2.SK.Res.HHnew.Thermal.SH.Gas</t>
  </si>
  <si>
    <t>EMI_per_sqm.kgCO2.SK.Res.HHnew.Thermal.SH.Gas.SH</t>
  </si>
  <si>
    <t>EMI_per_sqm.kgCO2.SK.Res.HHnew.Thermal.SH.Gas.SH.Gas</t>
  </si>
  <si>
    <t>EMI_per_sqm.kgCO2.SK.Res.HHnew.Thermal.SH.Gas.SH.Elec</t>
  </si>
  <si>
    <t>EMI_per_sqm.kgCO2.SK.Res.HHnew.Thermal.SH.Gas.SC</t>
  </si>
  <si>
    <t>EMI_per_sqm.kgCO2.SK.Res.HHnew.Thermal.SH.Gas.SC.AC.Elec</t>
  </si>
  <si>
    <t>EMI_per_sqm.kgCO2.SK.Res.HHnew.Thermal.SH.Gas.WH</t>
  </si>
  <si>
    <t>EMI_per_sqm.kgCO2.SK.Res.HHnew.Thermal.SH.Gas.WH.Gas.NoSolar.Gas</t>
  </si>
  <si>
    <t>EMI_per_sqm.kgCO2.SK.Res.HHnew.Thermal.SH.Gas.WH.Gas.Solar</t>
  </si>
  <si>
    <t>EMI_per_sqm.kgCO2.SK.Res.HHnew.Thermal.SH.Gas.WH.Gas.Solar.Gas</t>
  </si>
  <si>
    <t>EMI_per_sqm.kgCO2.SK.Res.HHnew.Thermal.SH.Gas.WH.Gas.Solar.Solar</t>
  </si>
  <si>
    <t>EMI_per_sqm.kgCO2.SK.Res.HHnew.Thermal.SH.Gas.WH.Elc.NoSolar.Elec</t>
  </si>
  <si>
    <t>EMI_per_sqm.kgCO2.SK.Res.HHnew.Thermal.SH.Gas.WH.Elc.Solar</t>
  </si>
  <si>
    <t>EMI_per_sqm.kgCO2.SK.Res.HHnew.Thermal.SH.Gas.WH.Elc.Solar.Elec</t>
  </si>
  <si>
    <t>EMI_per_sqm.kgCO2.SK.Res.HHnew.Thermal.SH.Gas.WH.Elc.Solar.Solar</t>
  </si>
  <si>
    <t>EMI_per_sqm.kgCO2.SK.Res.HHnew.Thermal.SH.Gas.CO</t>
  </si>
  <si>
    <t>EMI_per_sqm.kgCO2.SK.Res.HHnew.Thermal.SH.Gas.CO.Gas.Gas</t>
  </si>
  <si>
    <t>EMI_per_sqm.kgCO2.SK.Res.HHnew.Thermal.SH.Gas.CO.Elc.Elec</t>
  </si>
  <si>
    <t>EMI_per_sqm.kgCO2.SK.Res.HHnew.Thermal.SH.Biomass</t>
  </si>
  <si>
    <t>EMI_per_sqm.kgCO2.SK.Res.HHnew.Thermal.SH.Biomass.SH</t>
  </si>
  <si>
    <t>EMI_per_sqm.kgCO2.SK.Res.HHnew.Thermal.SH.Biomass.SH.Biomass</t>
  </si>
  <si>
    <t>EMI_per_sqm.kgCO2.SK.Res.HHnew.Thermal.SH.Biomass.SH.Elec</t>
  </si>
  <si>
    <t>EMI_per_sqm.kgCO2.SK.Res.HHnew.Thermal.SH.Biomass.SC</t>
  </si>
  <si>
    <t>EMI_per_sqm.kgCO2.SK.Res.HHnew.Thermal.SH.Biomass.SC.AC.Elec</t>
  </si>
  <si>
    <t>EMI_per_sqm.kgCO2.SK.Res.HHnew.Thermal.SH.Biomass.WH</t>
  </si>
  <si>
    <t>EMI_per_sqm.kgCO2.SK.Res.HHnew.Thermal.SH.Biomass.WH.Biomass.NoSolar.Biomass</t>
  </si>
  <si>
    <t>EMI_per_sqm.kgCO2.SK.Res.HHnew.Thermal.SH.Biomass.WH.Biomass.Solar</t>
  </si>
  <si>
    <t>EMI_per_sqm.kgCO2.SK.Res.HHnew.Thermal.SH.Biomass.WH.Biomass.Solar.Biomass</t>
  </si>
  <si>
    <t>EMI_per_sqm.kgCO2.SK.Res.HHnew.Thermal.SH.Biomass.WH.Biomass.Solar.Solar</t>
  </si>
  <si>
    <t>EMI_per_sqm.kgCO2.SK.Res.HHnew.Thermal.SH.Biomass.WH.LPG.NoSolar.LPG</t>
  </si>
  <si>
    <t>EMI_per_sqm.kgCO2.SK.Res.HHnew.Thermal.SH.Biomass.WH.LPG.Solar</t>
  </si>
  <si>
    <t>EMI_per_sqm.kgCO2.SK.Res.HHnew.Thermal.SH.Biomass.WH.LPG.Solar.LPG</t>
  </si>
  <si>
    <t>EMI_per_sqm.kgCO2.SK.Res.HHnew.Thermal.SH.Biomass.WH.LPG.Solar.Solar</t>
  </si>
  <si>
    <t>EMI_per_sqm.kgCO2.SK.Res.HHnew.Thermal.SH.Biomass.WH.Elc.NoSolar.Elec</t>
  </si>
  <si>
    <t>EMI_per_sqm.kgCO2.SK.Res.HHnew.Thermal.SH.Biomass.WH.Elc.Solar</t>
  </si>
  <si>
    <t>EMI_per_sqm.kgCO2.SK.Res.HHnew.Thermal.SH.Biomass.WH.Elc.Solar.Elec</t>
  </si>
  <si>
    <t>EMI_per_sqm.kgCO2.SK.Res.HHnew.Thermal.SH.Biomass.WH.Elc.Solar.Solar</t>
  </si>
  <si>
    <t>EMI_per_sqm.kgCO2.SK.Res.HHnew.Thermal.SH.Biomass.CO</t>
  </si>
  <si>
    <t>EMI_per_sqm.kgCO2.SK.Res.HHnew.Thermal.SH.Biomass.CO.Biomass.Biomass</t>
  </si>
  <si>
    <t>EMI_per_sqm.kgCO2.SK.Res.HHnew.Thermal.SH.Biomass.CO.LPG.LPG</t>
  </si>
  <si>
    <t>EMI_per_sqm.kgCO2.SK.Res.HHnew.Thermal.SH.Biomass.CO.Elc.Elec</t>
  </si>
  <si>
    <t>EMI_per_sqm.kgCO2.SK.Res.HHnew.Thermal.SH.Geo</t>
  </si>
  <si>
    <t>EMI_per_sqm.kgCO2.SK.Res.HHnew.Thermal.SH.Geo.SH</t>
  </si>
  <si>
    <t>EMI_per_sqm.kgCO2.SK.Res.HHnew.Thermal.SH.Geo.SH.Geo</t>
  </si>
  <si>
    <t>EMI_per_sqm.kgCO2.SK.Res.HHnew.Thermal.SH.Geo.SH.Elec</t>
  </si>
  <si>
    <t>EMI_per_sqm.kgCO2.SK.Res.HHnew.Thermal.SH.Geo.SC</t>
  </si>
  <si>
    <t>EMI_per_sqm.kgCO2.SK.Res.HHnew.Thermal.SH.Geo.SC.AC.Elec</t>
  </si>
  <si>
    <t>EMI_per_sqm.kgCO2.SK.Res.HHnew.Thermal.SH.Geo.WH</t>
  </si>
  <si>
    <t>EMI_per_sqm.kgCO2.SK.Res.HHnew.Thermal.SH.Geo.WH.Geo.NoSolar.Geo</t>
  </si>
  <si>
    <t>EMI_per_sqm.kgCO2.SK.Res.HHnew.Thermal.SH.Geo.WH.Geo.Solar</t>
  </si>
  <si>
    <t>EMI_per_sqm.kgCO2.SK.Res.HHnew.Thermal.SH.Geo.WH.Geo.Solar.Geo</t>
  </si>
  <si>
    <t>EMI_per_sqm.kgCO2.SK.Res.HHnew.Thermal.SH.Geo.WH.Geo.Solar.Solar</t>
  </si>
  <si>
    <t>EMI_per_sqm.kgCO2.SK.Res.HHnew.Thermal.SH.Geo.WH.Elc.NoSolar.Elec</t>
  </si>
  <si>
    <t>EMI_per_sqm.kgCO2.SK.Res.HHnew.Thermal.SH.Geo.WH.Elc.Solar</t>
  </si>
  <si>
    <t>EMI_per_sqm.kgCO2.SK.Res.HHnew.Thermal.SH.Geo.WH.Elc.Solar.Elec</t>
  </si>
  <si>
    <t>EMI_per_sqm.kgCO2.SK.Res.HHnew.Thermal.SH.Geo.WH.Elc.Solar.Solar</t>
  </si>
  <si>
    <t>EMI_per_sqm.kgCO2.SK.Res.HHnew.Thermal.SH.Geo.CO</t>
  </si>
  <si>
    <t>EMI_per_sqm.kgCO2.SK.Res.HHnew.Thermal.SH.Geo.CO.LPG.LPG</t>
  </si>
  <si>
    <t>EMI_per_sqm.kgCO2.SK.Res.HHnew.Thermal.SH.Geo.CO.Elc.Elec</t>
  </si>
  <si>
    <t>EMI_per_sqm.kgCO2.SK.Res.HHnew.Thermal.SH.DistrHeat</t>
  </si>
  <si>
    <t>EMI_per_sqm.kgCO2.SK.Res.HHnew.Thermal.SH.DistrHeat.SH</t>
  </si>
  <si>
    <t>EMI_per_sqm.kgCO2.SK.Res.HHnew.Thermal.SH.DistrHeat.SH.Steam_Distr</t>
  </si>
  <si>
    <t>EMI_per_sqm.kgCO2.SK.Res.HHnew.Thermal.SH.DistrHeat.SH.Elec</t>
  </si>
  <si>
    <t>EMI_per_sqm.kgCO2.SK.Res.HHnew.Thermal.SH.DistrHeat.SC</t>
  </si>
  <si>
    <t>EMI_per_sqm.kgCO2.SK.Res.HHnew.Thermal.SH.DistrHeat.SC.AC.Elec</t>
  </si>
  <si>
    <t>EMI_per_sqm.kgCO2.SK.Res.HHnew.Thermal.SH.DistrHeat.WH</t>
  </si>
  <si>
    <t>EMI_per_sqm.kgCO2.SK.Res.HHnew.Thermal.SH.DistrHeat.WH.DistrHeat.NoSolar.Steam_Distr</t>
  </si>
  <si>
    <t>EMI_per_sqm.kgCO2.SK.Res.HHnew.Thermal.SH.DistrHeat.WH.DistrHeat.Solar</t>
  </si>
  <si>
    <t>EMI_per_sqm.kgCO2.SK.Res.HHnew.Thermal.SH.DistrHeat.WH.DistrHeat.Solar.Steam_Distr</t>
  </si>
  <si>
    <t>EMI_per_sqm.kgCO2.SK.Res.HHnew.Thermal.SH.DistrHeat.WH.DistrHeat.Solar.Solar</t>
  </si>
  <si>
    <t>EMI_per_sqm.kgCO2.SK.Res.HHnew.Thermal.SH.DistrHeat.WH.Elc.NoSolar.Elec</t>
  </si>
  <si>
    <t>EMI_per_sqm.kgCO2.SK.Res.HHnew.Thermal.SH.DistrHeat.WH.Elc.Solar</t>
  </si>
  <si>
    <t>EMI_per_sqm.kgCO2.SK.Res.HHnew.Thermal.SH.DistrHeat.WH.Elc.Solar.Elec</t>
  </si>
  <si>
    <t>EMI_per_sqm.kgCO2.SK.Res.HHnew.Thermal.SH.DistrHeat.WH.Elc.Solar.Solar</t>
  </si>
  <si>
    <t>EMI_per_sqm.kgCO2.SK.Res.HHnew.Thermal.SH.DistrHeat.CO</t>
  </si>
  <si>
    <t>EMI_per_sqm.kgCO2.SK.Res.HHnew.Thermal.SH.DistrHeat.CO.LPG.LPG</t>
  </si>
  <si>
    <t>EMI_per_sqm.kgCO2.SK.Res.HHnew.Thermal.SH.DistrHeat.CO.Elc.Elec</t>
  </si>
  <si>
    <t>EMI_per_sqm.kgCO2.SK.Res.HHnew.Thermal.SH.AdvElc</t>
  </si>
  <si>
    <t>EMI_per_sqm.kgCO2.SK.Res.HHnew.Thermal.SH.AdvElc.SH</t>
  </si>
  <si>
    <t>EMI_per_sqm.kgCO2.SK.Res.HHnew.Thermal.SH.AdvElc.SH.Elec</t>
  </si>
  <si>
    <t>EMI_per_sqm.kgCO2.SK.Res.HHnew.Thermal.SH.AdvElc.SC</t>
  </si>
  <si>
    <t>EMI_per_sqm.kgCO2.SK.Res.HHnew.Thermal.SH.AdvElc.SC.AC.Elec</t>
  </si>
  <si>
    <t>EMI_per_sqm.kgCO2.SK.Res.HHnew.Thermal.SH.AdvElc.WH</t>
  </si>
  <si>
    <t>EMI_per_sqm.kgCO2.SK.Res.HHnew.Thermal.SH.AdvElc.WH.LPG.NoSolar.LPG</t>
  </si>
  <si>
    <t>EMI_per_sqm.kgCO2.SK.Res.HHnew.Thermal.SH.AdvElc.WH.LPG.Solar</t>
  </si>
  <si>
    <t>EMI_per_sqm.kgCO2.SK.Res.HHnew.Thermal.SH.AdvElc.WH.LPG.Solar.LPG</t>
  </si>
  <si>
    <t>EMI_per_sqm.kgCO2.SK.Res.HHnew.Thermal.SH.AdvElc.WH.LPG.Solar.Solar</t>
  </si>
  <si>
    <t>EMI_per_sqm.kgCO2.SK.Res.HHnew.Thermal.SH.AdvElc.WH.Elc.NoSolar.Elec</t>
  </si>
  <si>
    <t>EMI_per_sqm.kgCO2.SK.Res.HHnew.Thermal.SH.AdvElc.WH.Elc.Solar</t>
  </si>
  <si>
    <t>EMI_per_sqm.kgCO2.SK.Res.HHnew.Thermal.SH.AdvElc.WH.Elc.Solar.Elec</t>
  </si>
  <si>
    <t>EMI_per_sqm.kgCO2.SK.Res.HHnew.Thermal.SH.AdvElc.WH.Elc.Solar.Solar</t>
  </si>
  <si>
    <t>EMI_per_sqm.kgCO2.SK.Res.HHnew.Thermal.SH.AdvElc.CO</t>
  </si>
  <si>
    <t>EMI_per_sqm.kgCO2.SK.Res.HHnew.Thermal.SH.AdvElc.CO.LPG.LPG</t>
  </si>
  <si>
    <t>EMI_per_sqm.kgCO2.SK.Res.HHnew.Thermal.SH.AdvElc.CO.Elc.Elec</t>
  </si>
  <si>
    <t>EMI_per_sqm.kgCO2.SK.Res.HHnew.Thermal.SH.ConvElc</t>
  </si>
  <si>
    <t>EMI_per_sqm.kgCO2.SK.Res.HHnew.Thermal.SH.ConvElc.SH</t>
  </si>
  <si>
    <t>EMI_per_sqm.kgCO2.SK.Res.HHnew.Thermal.SH.ConvElc.SH.Elec</t>
  </si>
  <si>
    <t>EMI_per_sqm.kgCO2.SK.Res.HHnew.Thermal.SH.ConvElc.SC</t>
  </si>
  <si>
    <t>EMI_per_sqm.kgCO2.SK.Res.HHnew.Thermal.SH.ConvElc.SC.AC.Elec</t>
  </si>
  <si>
    <t>EMI_per_sqm.kgCO2.SK.Res.HHnew.Thermal.SH.ConvElc.WH</t>
  </si>
  <si>
    <t>EMI_per_sqm.kgCO2.SK.Res.HHnew.Thermal.SH.ConvElc.WH.LPG.NoSolar.LPG</t>
  </si>
  <si>
    <t>EMI_per_sqm.kgCO2.SK.Res.HHnew.Thermal.SH.ConvElc.WH.LPG.Solar</t>
  </si>
  <si>
    <t>EMI_per_sqm.kgCO2.SK.Res.HHnew.Thermal.SH.ConvElc.WH.LPG.Solar.LPG</t>
  </si>
  <si>
    <t>EMI_per_sqm.kgCO2.SK.Res.HHnew.Thermal.SH.ConvElc.WH.LPG.Solar.Solar</t>
  </si>
  <si>
    <t>EMI_per_sqm.kgCO2.SK.Res.HHnew.Thermal.SH.ConvElc.WH.Elc.NoSolar.Elec</t>
  </si>
  <si>
    <t>EMI_per_sqm.kgCO2.SK.Res.HHnew.Thermal.SH.ConvElc.WH.Elc.Solar</t>
  </si>
  <si>
    <t>EMI_per_sqm.kgCO2.SK.Res.HHnew.Thermal.SH.ConvElc.WH.Elc.Solar.Elec</t>
  </si>
  <si>
    <t>EMI_per_sqm.kgCO2.SK.Res.HHnew.Thermal.SH.ConvElc.WH.Elc.Solar.Solar</t>
  </si>
  <si>
    <t>EMI_per_sqm.kgCO2.SK.Res.HHnew.Thermal.SH.ConvElc.CO</t>
  </si>
  <si>
    <t>EMI_per_sqm.kgCO2.SK.Res.HHnew.Thermal.SH.ConvElc.CO.LPG.LPG</t>
  </si>
  <si>
    <t>EMI_per_sqm.kgCO2.SK.Res.HHnew.Thermal.SH.ConvElc.CO.Elc.Elec</t>
  </si>
  <si>
    <t>SK - Household type: Solids</t>
  </si>
  <si>
    <t>SK - Household type: LPG</t>
  </si>
  <si>
    <t>SK - Household type: Diesel oil</t>
  </si>
  <si>
    <t>SK - Household type: Gas</t>
  </si>
  <si>
    <t>SK - Household type: Biomass</t>
  </si>
  <si>
    <t>SK - Household type: Geothermal</t>
  </si>
  <si>
    <t>SK - Household type: Distributed heat</t>
  </si>
  <si>
    <t>SK - Household type: Advanced electric heating</t>
  </si>
  <si>
    <t>SK - Household type: Conventional electric heating</t>
  </si>
  <si>
    <t>SK - Residential / specific electric uses</t>
  </si>
  <si>
    <t>SK - Refrigerators and freezers</t>
  </si>
  <si>
    <t>SK - Washing machines</t>
  </si>
  <si>
    <t>SK - Clothes dryers</t>
  </si>
  <si>
    <t>SK - Dishwashers</t>
  </si>
  <si>
    <t>SK - TV and multimedia</t>
  </si>
  <si>
    <t>SK - ICT equipment</t>
  </si>
  <si>
    <t>SK - Lighting</t>
  </si>
  <si>
    <t>SK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</si>
</sst>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45967.480451388888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36430.096335707924</v>
      </c>
      <c r="C3" s="182">
        <v>38319.396928020557</v>
      </c>
      <c r="D3" s="182">
        <v>40520.039463318557</v>
      </c>
      <c r="E3" s="182">
        <v>40738.487574262974</v>
      </c>
      <c r="F3" s="182">
        <v>43507.01383255767</v>
      </c>
      <c r="G3" s="182">
        <v>45597.542540007875</v>
      </c>
      <c r="H3" s="182">
        <v>48538.00618864641</v>
      </c>
      <c r="I3" s="182">
        <v>52394.184259330505</v>
      </c>
      <c r="J3" s="182">
        <v>56079.803635867524</v>
      </c>
      <c r="K3" s="182">
        <v>56088.79213128757</v>
      </c>
      <c r="L3" s="182">
        <v>56815.136787980686</v>
      </c>
      <c r="M3" s="182">
        <v>55824.864671403193</v>
      </c>
      <c r="N3" s="182">
        <v>56144.398896512692</v>
      </c>
      <c r="O3" s="182">
        <v>55253.449864812275</v>
      </c>
      <c r="P3" s="182">
        <v>56629.028774305654</v>
      </c>
      <c r="Q3" s="182">
        <v>58442.29372799999</v>
      </c>
      <c r="R3" s="182">
        <v>60567.363305816609</v>
      </c>
      <c r="S3" s="182">
        <v>64170.155951530309</v>
      </c>
      <c r="T3" s="182">
        <v>66816.94524635197</v>
      </c>
      <c r="U3" s="182">
        <v>68692.596370526226</v>
      </c>
      <c r="V3" s="182">
        <v>68976.356980147248</v>
      </c>
      <c r="W3" s="182">
        <v>71016.530832798962</v>
      </c>
      <c r="X3" s="182">
        <v>74650.541088921003</v>
      </c>
      <c r="Y3" s="182">
        <v>72320.5</v>
      </c>
      <c r="DA3" s="210" t="s">
        <v>222</v>
      </c>
    </row>
    <row r="4" spans="1:105" ht="12" customHeight="1" x14ac:dyDescent="0.25">
      <c r="A4" s="183" t="s">
        <v>90</v>
      </c>
      <c r="B4" s="36">
        <v>5398657</v>
      </c>
      <c r="C4" s="36">
        <v>5378783</v>
      </c>
      <c r="D4" s="36">
        <v>5378951</v>
      </c>
      <c r="E4" s="36">
        <v>5374873</v>
      </c>
      <c r="F4" s="36">
        <v>5371875</v>
      </c>
      <c r="G4" s="36">
        <v>5372685</v>
      </c>
      <c r="H4" s="36">
        <v>5372928</v>
      </c>
      <c r="I4" s="36">
        <v>5373180</v>
      </c>
      <c r="J4" s="36">
        <v>5376064</v>
      </c>
      <c r="K4" s="36">
        <v>5382401</v>
      </c>
      <c r="L4" s="36">
        <v>5390410</v>
      </c>
      <c r="M4" s="36">
        <v>5392446</v>
      </c>
      <c r="N4" s="36">
        <v>5404322</v>
      </c>
      <c r="O4" s="36">
        <v>5410836</v>
      </c>
      <c r="P4" s="36">
        <v>5415949</v>
      </c>
      <c r="Q4" s="36">
        <v>5421349</v>
      </c>
      <c r="R4" s="36">
        <v>5426252</v>
      </c>
      <c r="S4" s="36">
        <v>5435343</v>
      </c>
      <c r="T4" s="36">
        <v>5443120</v>
      </c>
      <c r="U4" s="36">
        <v>5450421</v>
      </c>
      <c r="V4" s="36">
        <v>5457873</v>
      </c>
      <c r="W4" s="36">
        <v>5459781</v>
      </c>
      <c r="X4" s="36">
        <v>5434712</v>
      </c>
      <c r="Y4" s="36">
        <v>5428792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1827247</v>
      </c>
      <c r="C6" s="35">
        <v>1831621</v>
      </c>
      <c r="D6" s="35">
        <v>1842915</v>
      </c>
      <c r="E6" s="35">
        <v>1852885</v>
      </c>
      <c r="F6" s="35">
        <v>1863354</v>
      </c>
      <c r="G6" s="35">
        <v>1875283</v>
      </c>
      <c r="H6" s="35">
        <v>1890545</v>
      </c>
      <c r="I6" s="35">
        <v>1925181</v>
      </c>
      <c r="J6" s="35">
        <v>1909114</v>
      </c>
      <c r="K6" s="35">
        <v>1933334</v>
      </c>
      <c r="L6" s="35">
        <v>1933433</v>
      </c>
      <c r="M6" s="35">
        <v>1943224</v>
      </c>
      <c r="N6" s="35">
        <v>1933568</v>
      </c>
      <c r="O6" s="35">
        <v>1935899</v>
      </c>
      <c r="P6" s="35">
        <v>1940505</v>
      </c>
      <c r="Q6" s="35">
        <v>1943833</v>
      </c>
      <c r="R6" s="35">
        <v>1939332</v>
      </c>
      <c r="S6" s="35">
        <v>1940501</v>
      </c>
      <c r="T6" s="35">
        <v>1907190</v>
      </c>
      <c r="U6" s="35">
        <v>1906408</v>
      </c>
      <c r="V6" s="35">
        <v>1894437</v>
      </c>
      <c r="W6" s="35">
        <v>1892472</v>
      </c>
      <c r="X6" s="35">
        <v>1838847</v>
      </c>
      <c r="Y6" s="35">
        <v>1794049</v>
      </c>
      <c r="DA6" s="59" t="s">
        <v>224</v>
      </c>
    </row>
    <row r="7" spans="1:105" ht="12" customHeight="1" x14ac:dyDescent="0.25">
      <c r="A7" s="185" t="s">
        <v>186</v>
      </c>
      <c r="B7" s="114">
        <v>159192.420582197</v>
      </c>
      <c r="C7" s="114">
        <v>159600.17634508919</v>
      </c>
      <c r="D7" s="114">
        <v>160617.94765830555</v>
      </c>
      <c r="E7" s="114">
        <v>161522.83337677259</v>
      </c>
      <c r="F7" s="114">
        <v>162473.27943149558</v>
      </c>
      <c r="G7" s="114">
        <v>163554.59389461856</v>
      </c>
      <c r="H7" s="114">
        <v>164930.13278542104</v>
      </c>
      <c r="I7" s="114">
        <v>168011.67371667887</v>
      </c>
      <c r="J7" s="114">
        <v>166651.2396697583</v>
      </c>
      <c r="K7" s="114">
        <v>168822.34040877622</v>
      </c>
      <c r="L7" s="114">
        <v>168874.20691210244</v>
      </c>
      <c r="M7" s="114">
        <v>169783.20670139429</v>
      </c>
      <c r="N7" s="114">
        <v>168993.84320000003</v>
      </c>
      <c r="O7" s="114">
        <v>169253.41486277134</v>
      </c>
      <c r="P7" s="114">
        <v>169715.29504461001</v>
      </c>
      <c r="Q7" s="114">
        <v>170066.05128772021</v>
      </c>
      <c r="R7" s="114">
        <v>169734.12364508747</v>
      </c>
      <c r="S7" s="114">
        <v>169901.39857080148</v>
      </c>
      <c r="T7" s="114">
        <v>167063.80583935094</v>
      </c>
      <c r="U7" s="114">
        <v>167061.96085503948</v>
      </c>
      <c r="V7" s="114">
        <v>166085.77799999996</v>
      </c>
      <c r="W7" s="114">
        <v>165983.8412281608</v>
      </c>
      <c r="X7" s="114">
        <v>161381.470402898</v>
      </c>
      <c r="Y7" s="114">
        <v>157543.38669052365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50055</v>
      </c>
      <c r="D8" s="138">
        <v>57085</v>
      </c>
      <c r="E8" s="138">
        <v>56043</v>
      </c>
      <c r="F8" s="138">
        <v>56791</v>
      </c>
      <c r="G8" s="138">
        <v>58513</v>
      </c>
      <c r="H8" s="138">
        <v>62144</v>
      </c>
      <c r="I8" s="138">
        <v>81900</v>
      </c>
      <c r="J8" s="138">
        <v>48130</v>
      </c>
      <c r="K8" s="138">
        <v>71948</v>
      </c>
      <c r="L8" s="138">
        <v>48432</v>
      </c>
      <c r="M8" s="138">
        <v>58127</v>
      </c>
      <c r="N8" s="138">
        <v>48581</v>
      </c>
      <c r="O8" s="138">
        <v>50670</v>
      </c>
      <c r="P8" s="138">
        <v>53003</v>
      </c>
      <c r="Q8" s="138">
        <v>51841</v>
      </c>
      <c r="R8" s="138">
        <v>48596</v>
      </c>
      <c r="S8" s="138">
        <v>49652</v>
      </c>
      <c r="T8" s="138">
        <v>48513</v>
      </c>
      <c r="U8" s="138">
        <v>47680</v>
      </c>
      <c r="V8" s="138">
        <v>47660</v>
      </c>
      <c r="W8" s="138">
        <v>47361</v>
      </c>
      <c r="X8" s="138">
        <v>47312</v>
      </c>
      <c r="Y8" s="138">
        <v>45971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4387.5510311921853</v>
      </c>
      <c r="D9" s="39">
        <v>5007.1499417648811</v>
      </c>
      <c r="E9" s="39">
        <v>4918.8325978344992</v>
      </c>
      <c r="F9" s="39">
        <v>4986.086176834855</v>
      </c>
      <c r="G9" s="39">
        <v>5139.78040691771</v>
      </c>
      <c r="H9" s="39">
        <v>5459.9670287250146</v>
      </c>
      <c r="I9" s="39">
        <v>7199.249465679798</v>
      </c>
      <c r="J9" s="39">
        <v>4232.5021155770655</v>
      </c>
      <c r="K9" s="39">
        <v>6329.2336293973158</v>
      </c>
      <c r="L9" s="39">
        <v>4262.7078750725314</v>
      </c>
      <c r="M9" s="39">
        <v>5120.1025254085862</v>
      </c>
      <c r="N9" s="39">
        <v>4284.3287785467746</v>
      </c>
      <c r="O9" s="39">
        <v>4470.9357632584542</v>
      </c>
      <c r="P9" s="39">
        <v>4678.2973268204978</v>
      </c>
      <c r="Q9" s="39">
        <v>4577.2794770813744</v>
      </c>
      <c r="R9" s="39">
        <v>4293.9603493316481</v>
      </c>
      <c r="S9" s="39">
        <v>4391.1845159810409</v>
      </c>
      <c r="T9" s="39">
        <v>4291.0333501452815</v>
      </c>
      <c r="U9" s="39">
        <v>4220.235055362652</v>
      </c>
      <c r="V9" s="39">
        <v>4218.956735687414</v>
      </c>
      <c r="W9" s="39">
        <v>4195.4162065143219</v>
      </c>
      <c r="X9" s="39">
        <v>4191.4076602430951</v>
      </c>
      <c r="Y9" s="39">
        <v>4069.8438003403571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3057.85</v>
      </c>
      <c r="C11" s="41">
        <v>3419.03</v>
      </c>
      <c r="D11" s="41">
        <v>3231.5</v>
      </c>
      <c r="E11" s="41">
        <v>3473.71</v>
      </c>
      <c r="F11" s="41">
        <v>3436.66</v>
      </c>
      <c r="G11" s="41">
        <v>3542.9</v>
      </c>
      <c r="H11" s="41">
        <v>3383.84</v>
      </c>
      <c r="I11" s="41">
        <v>3098</v>
      </c>
      <c r="J11" s="41">
        <v>3044.68</v>
      </c>
      <c r="K11" s="41">
        <v>3182.56</v>
      </c>
      <c r="L11" s="41">
        <v>3491.35</v>
      </c>
      <c r="M11" s="41">
        <v>3244.11</v>
      </c>
      <c r="N11" s="41">
        <v>3296.36</v>
      </c>
      <c r="O11" s="41">
        <v>3237.52</v>
      </c>
      <c r="P11" s="41">
        <v>2713.17</v>
      </c>
      <c r="Q11" s="41">
        <v>3058.95</v>
      </c>
      <c r="R11" s="41">
        <v>3176.37</v>
      </c>
      <c r="S11" s="41">
        <v>3289.94</v>
      </c>
      <c r="T11" s="41">
        <v>2923.83</v>
      </c>
      <c r="U11" s="41">
        <v>2899.05</v>
      </c>
      <c r="V11" s="41">
        <v>3048.53</v>
      </c>
      <c r="W11" s="41">
        <v>3382.63</v>
      </c>
      <c r="X11" s="41">
        <v>3042.74</v>
      </c>
      <c r="Y11" s="41">
        <v>2841.65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3202.376666666667</v>
      </c>
      <c r="C12" s="187">
        <f t="shared" ref="C12:W12" si="0">AVERAGE($B11:$V11)</f>
        <v>3202.376666666667</v>
      </c>
      <c r="D12" s="187">
        <f t="shared" si="0"/>
        <v>3202.376666666667</v>
      </c>
      <c r="E12" s="187">
        <f t="shared" si="0"/>
        <v>3202.376666666667</v>
      </c>
      <c r="F12" s="187">
        <f t="shared" si="0"/>
        <v>3202.376666666667</v>
      </c>
      <c r="G12" s="187">
        <f t="shared" si="0"/>
        <v>3202.376666666667</v>
      </c>
      <c r="H12" s="187">
        <f t="shared" si="0"/>
        <v>3202.376666666667</v>
      </c>
      <c r="I12" s="187">
        <f t="shared" si="0"/>
        <v>3202.376666666667</v>
      </c>
      <c r="J12" s="187">
        <f t="shared" si="0"/>
        <v>3202.376666666667</v>
      </c>
      <c r="K12" s="187">
        <f t="shared" si="0"/>
        <v>3202.376666666667</v>
      </c>
      <c r="L12" s="187">
        <f t="shared" si="0"/>
        <v>3202.376666666667</v>
      </c>
      <c r="M12" s="187">
        <f t="shared" si="0"/>
        <v>3202.376666666667</v>
      </c>
      <c r="N12" s="187">
        <f t="shared" si="0"/>
        <v>3202.376666666667</v>
      </c>
      <c r="O12" s="187">
        <f t="shared" si="0"/>
        <v>3202.376666666667</v>
      </c>
      <c r="P12" s="187">
        <f t="shared" si="0"/>
        <v>3202.376666666667</v>
      </c>
      <c r="Q12" s="187">
        <f t="shared" si="0"/>
        <v>3202.376666666667</v>
      </c>
      <c r="R12" s="187">
        <f t="shared" si="0"/>
        <v>3202.376666666667</v>
      </c>
      <c r="S12" s="187">
        <f t="shared" si="0"/>
        <v>3202.376666666667</v>
      </c>
      <c r="T12" s="187">
        <f t="shared" si="0"/>
        <v>3202.376666666667</v>
      </c>
      <c r="U12" s="187">
        <f t="shared" si="0"/>
        <v>3202.376666666667</v>
      </c>
      <c r="V12" s="187">
        <f t="shared" si="0"/>
        <v>3202.376666666667</v>
      </c>
      <c r="W12" s="187">
        <f t="shared" si="0"/>
        <v>3202.376666666667</v>
      </c>
      <c r="X12" s="187">
        <f t="shared" ref="X12:Y12" si="1">AVERAGE($B11:$V11)</f>
        <v>3202.376666666667</v>
      </c>
      <c r="Y12" s="187">
        <f t="shared" si="1"/>
        <v>3202.376666666667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0.95486893588407762</v>
      </c>
      <c r="C13" s="189">
        <f t="shared" si="2"/>
        <v>1.067653919536844</v>
      </c>
      <c r="D13" s="189">
        <f t="shared" si="2"/>
        <v>1.0090942872637301</v>
      </c>
      <c r="E13" s="189">
        <f t="shared" si="2"/>
        <v>1.0847287379269355</v>
      </c>
      <c r="F13" s="189">
        <f t="shared" si="2"/>
        <v>1.073159205714922</v>
      </c>
      <c r="G13" s="189">
        <f t="shared" si="2"/>
        <v>1.1063345660983039</v>
      </c>
      <c r="H13" s="189">
        <f t="shared" si="2"/>
        <v>1.0566652059460004</v>
      </c>
      <c r="I13" s="189">
        <f t="shared" si="2"/>
        <v>0.96740649913137422</v>
      </c>
      <c r="J13" s="189">
        <f t="shared" si="2"/>
        <v>0.95075636532450358</v>
      </c>
      <c r="K13" s="189">
        <f t="shared" si="2"/>
        <v>0.99381188762929185</v>
      </c>
      <c r="L13" s="189">
        <f t="shared" si="2"/>
        <v>1.0902371467857725</v>
      </c>
      <c r="M13" s="189">
        <f t="shared" si="2"/>
        <v>1.0130319877008014</v>
      </c>
      <c r="N13" s="189">
        <f t="shared" si="2"/>
        <v>1.0293479946664612</v>
      </c>
      <c r="O13" s="189">
        <f t="shared" si="2"/>
        <v>1.0109741410806348</v>
      </c>
      <c r="P13" s="189">
        <f t="shared" si="2"/>
        <v>0.84723637548362507</v>
      </c>
      <c r="Q13" s="189">
        <f t="shared" si="2"/>
        <v>0.95521243076756523</v>
      </c>
      <c r="R13" s="189">
        <f t="shared" ref="R13:V13" si="3">R11/R12</f>
        <v>0.99187894823948453</v>
      </c>
      <c r="S13" s="189">
        <f t="shared" si="3"/>
        <v>1.0273432336191972</v>
      </c>
      <c r="T13" s="189">
        <f t="shared" si="3"/>
        <v>0.91301876835225493</v>
      </c>
      <c r="U13" s="189">
        <f t="shared" si="3"/>
        <v>0.90528076543150759</v>
      </c>
      <c r="V13" s="189">
        <f t="shared" si="3"/>
        <v>0.95195859741671029</v>
      </c>
      <c r="W13" s="189">
        <f t="shared" ref="W13:Y13" si="4">W11/W12</f>
        <v>1.0562873615741641</v>
      </c>
      <c r="X13" s="189">
        <f t="shared" si="4"/>
        <v>0.95015056525726194</v>
      </c>
      <c r="Y13" s="189">
        <f t="shared" si="4"/>
        <v>0.88735657787497402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2.9545305040862018</v>
      </c>
      <c r="C17" s="14">
        <f t="shared" si="5"/>
        <v>2.9366244435939532</v>
      </c>
      <c r="D17" s="14">
        <f t="shared" si="5"/>
        <v>2.918718985954317</v>
      </c>
      <c r="E17" s="14">
        <f t="shared" si="5"/>
        <v>2.9008130563958368</v>
      </c>
      <c r="F17" s="14">
        <f t="shared" si="5"/>
        <v>2.8829063076581263</v>
      </c>
      <c r="G17" s="14">
        <f t="shared" si="5"/>
        <v>2.8649995760639859</v>
      </c>
      <c r="H17" s="14">
        <f t="shared" si="5"/>
        <v>2.8419995292362783</v>
      </c>
      <c r="I17" s="14">
        <f t="shared" si="5"/>
        <v>2.7909999111771828</v>
      </c>
      <c r="J17" s="14">
        <f t="shared" si="5"/>
        <v>2.815999463625535</v>
      </c>
      <c r="K17" s="14">
        <f t="shared" si="5"/>
        <v>2.7839995572415321</v>
      </c>
      <c r="L17" s="14">
        <f t="shared" si="5"/>
        <v>2.7879993772734819</v>
      </c>
      <c r="M17" s="14">
        <f t="shared" si="5"/>
        <v>2.7749996912347727</v>
      </c>
      <c r="N17" s="14">
        <f t="shared" si="5"/>
        <v>2.7949997103799813</v>
      </c>
      <c r="O17" s="14">
        <f t="shared" si="5"/>
        <v>2.7949991192722345</v>
      </c>
      <c r="P17" s="14">
        <f t="shared" si="5"/>
        <v>2.7909997655249534</v>
      </c>
      <c r="Q17" s="14">
        <f t="shared" si="5"/>
        <v>2.7889993636284598</v>
      </c>
      <c r="R17" s="14">
        <f t="shared" ref="R17:V17" si="6">R4/R6</f>
        <v>2.7980005486425221</v>
      </c>
      <c r="S17" s="14">
        <f t="shared" si="6"/>
        <v>2.800999844885419</v>
      </c>
      <c r="T17" s="14">
        <f t="shared" si="6"/>
        <v>2.8539998636737818</v>
      </c>
      <c r="U17" s="14">
        <f t="shared" si="6"/>
        <v>2.8590002769606504</v>
      </c>
      <c r="V17" s="14">
        <f t="shared" si="6"/>
        <v>2.8810000015835837</v>
      </c>
      <c r="W17" s="14">
        <f t="shared" ref="W17:Y17" si="7">W4/W6</f>
        <v>2.8849996195452299</v>
      </c>
      <c r="X17" s="14">
        <f t="shared" si="7"/>
        <v>2.955499832231828</v>
      </c>
      <c r="Y17" s="14">
        <f t="shared" si="7"/>
        <v>3.0259998472728449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29.487411514048212</v>
      </c>
      <c r="C18" s="94">
        <f t="shared" si="8"/>
        <v>29.672172375254625</v>
      </c>
      <c r="D18" s="94">
        <f t="shared" si="8"/>
        <v>29.860459345754506</v>
      </c>
      <c r="E18" s="94">
        <f t="shared" si="8"/>
        <v>30.051469751336001</v>
      </c>
      <c r="F18" s="94">
        <f t="shared" si="8"/>
        <v>30.245171272878757</v>
      </c>
      <c r="G18" s="94">
        <f t="shared" si="8"/>
        <v>30.441872898675165</v>
      </c>
      <c r="H18" s="94">
        <f t="shared" si="8"/>
        <v>30.696509014343956</v>
      </c>
      <c r="I18" s="94">
        <f t="shared" si="8"/>
        <v>31.268573492173882</v>
      </c>
      <c r="J18" s="94">
        <f t="shared" si="8"/>
        <v>30.998745489220049</v>
      </c>
      <c r="K18" s="94">
        <f t="shared" si="8"/>
        <v>31.365619248505681</v>
      </c>
      <c r="L18" s="94">
        <f t="shared" si="8"/>
        <v>31.328638621570981</v>
      </c>
      <c r="M18" s="94">
        <f t="shared" si="8"/>
        <v>31.485379121347584</v>
      </c>
      <c r="N18" s="94">
        <f t="shared" si="8"/>
        <v>31.270128463848014</v>
      </c>
      <c r="O18" s="94">
        <f t="shared" si="8"/>
        <v>31.280455527162776</v>
      </c>
      <c r="P18" s="94">
        <f t="shared" si="8"/>
        <v>31.336206276057997</v>
      </c>
      <c r="Q18" s="94">
        <f t="shared" si="8"/>
        <v>31.369692541048401</v>
      </c>
      <c r="R18" s="94">
        <f t="shared" ref="R18:V18" si="9">R7*1000/R4</f>
        <v>31.280177117665652</v>
      </c>
      <c r="S18" s="94">
        <f t="shared" si="9"/>
        <v>31.258634196738175</v>
      </c>
      <c r="T18" s="94">
        <f t="shared" si="9"/>
        <v>30.692655285819704</v>
      </c>
      <c r="U18" s="94">
        <f t="shared" si="9"/>
        <v>30.651203063954046</v>
      </c>
      <c r="V18" s="94">
        <f t="shared" si="9"/>
        <v>30.430495176417622</v>
      </c>
      <c r="W18" s="94">
        <f t="shared" ref="W18:Y18" si="10">W7*1000/W4</f>
        <v>30.401190309311087</v>
      </c>
      <c r="X18" s="94">
        <f t="shared" si="10"/>
        <v>29.694576346069123</v>
      </c>
      <c r="Y18" s="94">
        <f t="shared" si="10"/>
        <v>29.019971052588431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87.121456804798143</v>
      </c>
      <c r="C19" s="15">
        <f t="shared" si="11"/>
        <v>87.136026691705979</v>
      </c>
      <c r="D19" s="15">
        <f t="shared" si="11"/>
        <v>87.154289621770701</v>
      </c>
      <c r="E19" s="15">
        <f t="shared" si="11"/>
        <v>87.17369581856002</v>
      </c>
      <c r="F19" s="15">
        <f t="shared" si="11"/>
        <v>87.193995038782532</v>
      </c>
      <c r="G19" s="15">
        <f t="shared" si="11"/>
        <v>87.215952949298085</v>
      </c>
      <c r="H19" s="15">
        <f t="shared" si="11"/>
        <v>87.239464167962694</v>
      </c>
      <c r="I19" s="15">
        <f t="shared" si="11"/>
        <v>87.270585839294512</v>
      </c>
      <c r="J19" s="15">
        <f t="shared" si="11"/>
        <v>87.292450670708135</v>
      </c>
      <c r="K19" s="15">
        <f t="shared" si="11"/>
        <v>87.32187010044629</v>
      </c>
      <c r="L19" s="15">
        <f t="shared" si="11"/>
        <v>87.344224967765854</v>
      </c>
      <c r="M19" s="15">
        <f t="shared" si="11"/>
        <v>87.371917340149309</v>
      </c>
      <c r="N19" s="15">
        <f t="shared" si="11"/>
        <v>87.4</v>
      </c>
      <c r="O19" s="15">
        <f t="shared" si="11"/>
        <v>87.428845648854264</v>
      </c>
      <c r="P19" s="15">
        <f t="shared" si="11"/>
        <v>87.459344368919446</v>
      </c>
      <c r="Q19" s="15">
        <f t="shared" si="11"/>
        <v>87.490052534204438</v>
      </c>
      <c r="R19" s="15">
        <f t="shared" ref="R19:V19" si="12">R7*1000/R6</f>
        <v>87.521952736863767</v>
      </c>
      <c r="S19" s="15">
        <f t="shared" si="12"/>
        <v>87.555429536393675</v>
      </c>
      <c r="T19" s="15">
        <f t="shared" si="12"/>
        <v>87.596834001515816</v>
      </c>
      <c r="U19" s="15">
        <f t="shared" si="12"/>
        <v>87.631798049021768</v>
      </c>
      <c r="V19" s="15">
        <f t="shared" si="12"/>
        <v>87.670256651448412</v>
      </c>
      <c r="W19" s="15">
        <f t="shared" ref="W19:Y19" si="13">W7*1000/W6</f>
        <v>87.707422476084616</v>
      </c>
      <c r="X19" s="15">
        <f t="shared" si="13"/>
        <v>87.762315409002497</v>
      </c>
      <c r="Y19" s="15">
        <f t="shared" si="13"/>
        <v>87.814427972994977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29.84876079555788</v>
      </c>
      <c r="D20" s="4">
        <f t="shared" si="14"/>
        <v>30.052202614060405</v>
      </c>
      <c r="E20" s="4">
        <f t="shared" si="14"/>
        <v>30.256655877133458</v>
      </c>
      <c r="F20" s="4">
        <f t="shared" si="14"/>
        <v>30.454378146362131</v>
      </c>
      <c r="G20" s="4">
        <f t="shared" si="14"/>
        <v>30.65968137481152</v>
      </c>
      <c r="H20" s="4">
        <f t="shared" si="14"/>
        <v>30.914826577124142</v>
      </c>
      <c r="I20" s="4">
        <f t="shared" si="14"/>
        <v>31.495136752547829</v>
      </c>
      <c r="J20" s="4">
        <f t="shared" si="14"/>
        <v>31.228329596204492</v>
      </c>
      <c r="K20" s="4">
        <f t="shared" si="14"/>
        <v>31.598265154196696</v>
      </c>
      <c r="L20" s="4">
        <f t="shared" si="14"/>
        <v>31.568976023457154</v>
      </c>
      <c r="M20" s="4">
        <f t="shared" si="14"/>
        <v>31.742257409371312</v>
      </c>
      <c r="N20" s="4">
        <f t="shared" si="14"/>
        <v>31.552558000285796</v>
      </c>
      <c r="O20" s="4">
        <f t="shared" si="14"/>
        <v>31.569365296356008</v>
      </c>
      <c r="P20" s="4">
        <f t="shared" si="14"/>
        <v>31.624784012851325</v>
      </c>
      <c r="Q20" s="4">
        <f t="shared" si="14"/>
        <v>31.658158172131866</v>
      </c>
      <c r="R20" s="4">
        <f t="shared" ref="R20:V20" si="15">IF(SUM(R21)=0,"",R21/R17)</f>
        <v>31.579824424490699</v>
      </c>
      <c r="S20" s="4">
        <f t="shared" si="15"/>
        <v>31.574163598548285</v>
      </c>
      <c r="T20" s="4">
        <f t="shared" si="15"/>
        <v>30.992014747850398</v>
      </c>
      <c r="U20" s="4">
        <f t="shared" si="15"/>
        <v>30.958948124305767</v>
      </c>
      <c r="V20" s="4">
        <f t="shared" si="15"/>
        <v>30.726123746260082</v>
      </c>
      <c r="W20" s="4">
        <f t="shared" ref="W20:Y20" si="16">IF(SUM(W21)=0,"",W21/W17)</f>
        <v>30.704952339620057</v>
      </c>
      <c r="X20" s="4">
        <f t="shared" si="16"/>
        <v>29.974894040138178</v>
      </c>
      <c r="Y20" s="4">
        <f t="shared" si="16"/>
        <v>29.256669699882647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87.654600563224164</v>
      </c>
      <c r="D21" s="3">
        <f t="shared" si="17"/>
        <v>87.713934339404062</v>
      </c>
      <c r="E21" s="3">
        <f t="shared" si="17"/>
        <v>87.768902411264563</v>
      </c>
      <c r="F21" s="3">
        <f t="shared" si="17"/>
        <v>87.797118853953179</v>
      </c>
      <c r="G21" s="3">
        <f t="shared" si="17"/>
        <v>87.839974141091886</v>
      </c>
      <c r="H21" s="3">
        <f t="shared" si="17"/>
        <v>87.859922578607993</v>
      </c>
      <c r="I21" s="3">
        <f t="shared" si="17"/>
        <v>87.902923878874219</v>
      </c>
      <c r="J21" s="3">
        <f t="shared" si="17"/>
        <v>87.938959392833269</v>
      </c>
      <c r="K21" s="3">
        <f t="shared" si="17"/>
        <v>87.969556198884135</v>
      </c>
      <c r="L21" s="3">
        <f t="shared" si="17"/>
        <v>88.014285494560028</v>
      </c>
      <c r="M21" s="3">
        <f t="shared" si="17"/>
        <v>88.084754510100069</v>
      </c>
      <c r="N21" s="3">
        <f t="shared" si="17"/>
        <v>88.189390472546364</v>
      </c>
      <c r="O21" s="3">
        <f t="shared" si="17"/>
        <v>88.23634819929849</v>
      </c>
      <c r="P21" s="3">
        <f t="shared" si="17"/>
        <v>88.264764764645349</v>
      </c>
      <c r="Q21" s="3">
        <f t="shared" si="17"/>
        <v>88.294582995724895</v>
      </c>
      <c r="R21" s="3">
        <f t="shared" ref="R21:V21" si="18">IF(SUM(R9)=0,"",R9*1000/R8)</f>
        <v>88.360366065759493</v>
      </c>
      <c r="S21" s="3">
        <f t="shared" si="18"/>
        <v>88.439227341920585</v>
      </c>
      <c r="T21" s="3">
        <f t="shared" si="18"/>
        <v>88.451205865340867</v>
      </c>
      <c r="U21" s="3">
        <f t="shared" si="18"/>
        <v>88.511641261800591</v>
      </c>
      <c r="V21" s="3">
        <f t="shared" si="18"/>
        <v>88.521962561632691</v>
      </c>
      <c r="W21" s="3">
        <f t="shared" ref="W21:Y21" si="19">IF(SUM(W9)=0,"",W9*1000/W8)</f>
        <v>88.583775817958283</v>
      </c>
      <c r="X21" s="3">
        <f t="shared" si="19"/>
        <v>88.590794306795203</v>
      </c>
      <c r="Y21" s="3">
        <f t="shared" si="19"/>
        <v>88.530678043556961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6747.9923869414051</v>
      </c>
      <c r="C22" s="13">
        <f t="shared" si="20"/>
        <v>7124.1760316451791</v>
      </c>
      <c r="D22" s="13">
        <f t="shared" si="20"/>
        <v>7533.074657738759</v>
      </c>
      <c r="E22" s="13">
        <f t="shared" si="20"/>
        <v>7579.4325883165939</v>
      </c>
      <c r="F22" s="13">
        <f t="shared" si="20"/>
        <v>8099.0368972765882</v>
      </c>
      <c r="G22" s="13">
        <f t="shared" si="20"/>
        <v>8486.9190246604576</v>
      </c>
      <c r="H22" s="13">
        <f t="shared" si="20"/>
        <v>9033.8091611587588</v>
      </c>
      <c r="I22" s="13">
        <f t="shared" si="20"/>
        <v>9751.0569642800929</v>
      </c>
      <c r="J22" s="13">
        <f t="shared" si="20"/>
        <v>10431.386909803812</v>
      </c>
      <c r="K22" s="13">
        <f t="shared" si="20"/>
        <v>10420.775436703354</v>
      </c>
      <c r="L22" s="13">
        <f t="shared" si="20"/>
        <v>10540.039957624871</v>
      </c>
      <c r="M22" s="13">
        <f t="shared" si="20"/>
        <v>10352.419787125025</v>
      </c>
      <c r="N22" s="13">
        <f t="shared" si="20"/>
        <v>10388.796022241586</v>
      </c>
      <c r="O22" s="13">
        <f t="shared" si="20"/>
        <v>10211.629009789296</v>
      </c>
      <c r="P22" s="13">
        <f t="shared" si="20"/>
        <v>10455.975263856004</v>
      </c>
      <c r="Q22" s="13">
        <f t="shared" si="20"/>
        <v>10780.027946549833</v>
      </c>
      <c r="R22" s="13">
        <f t="shared" ref="R22:V22" si="21">R3*1000000/R4</f>
        <v>11161.914947152585</v>
      </c>
      <c r="S22" s="13">
        <f t="shared" si="21"/>
        <v>11806.091345390771</v>
      </c>
      <c r="T22" s="13">
        <f t="shared" si="21"/>
        <v>12275.486347233198</v>
      </c>
      <c r="U22" s="13">
        <f t="shared" si="21"/>
        <v>12603.172556858675</v>
      </c>
      <c r="V22" s="13">
        <f t="shared" si="21"/>
        <v>12637.955661509026</v>
      </c>
      <c r="W22" s="13">
        <f t="shared" ref="W22:Y22" si="22">W3*1000000/W4</f>
        <v>13007.212346575616</v>
      </c>
      <c r="X22" s="13">
        <f t="shared" si="22"/>
        <v>13735.878016888661</v>
      </c>
      <c r="Y22" s="13">
        <f t="shared" si="22"/>
        <v>13321.656088499984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19937.14934855984</v>
      </c>
      <c r="C23" s="46">
        <f t="shared" si="23"/>
        <v>20921.029474995401</v>
      </c>
      <c r="D23" s="46">
        <f t="shared" si="23"/>
        <v>21986.928026153437</v>
      </c>
      <c r="E23" s="46">
        <f t="shared" si="23"/>
        <v>21986.517012260869</v>
      </c>
      <c r="F23" s="46">
        <f t="shared" si="23"/>
        <v>23348.764557114573</v>
      </c>
      <c r="G23" s="46">
        <f t="shared" si="23"/>
        <v>24315.019407741591</v>
      </c>
      <c r="H23" s="46">
        <f t="shared" si="23"/>
        <v>25674.081383223573</v>
      </c>
      <c r="I23" s="46">
        <f t="shared" si="23"/>
        <v>27215.199121189387</v>
      </c>
      <c r="J23" s="46">
        <f t="shared" si="23"/>
        <v>29374.779942877965</v>
      </c>
      <c r="K23" s="46">
        <f t="shared" si="23"/>
        <v>29011.434201895569</v>
      </c>
      <c r="L23" s="46">
        <f t="shared" si="23"/>
        <v>29385.624838295756</v>
      </c>
      <c r="M23" s="46">
        <f t="shared" si="23"/>
        <v>28727.961712804696</v>
      </c>
      <c r="N23" s="46">
        <f t="shared" si="23"/>
        <v>29036.681873361937</v>
      </c>
      <c r="O23" s="46">
        <f t="shared" si="23"/>
        <v>28541.494088695887</v>
      </c>
      <c r="P23" s="46">
        <f t="shared" si="23"/>
        <v>29182.624509756821</v>
      </c>
      <c r="Q23" s="46">
        <f t="shared" si="23"/>
        <v>30065.491082824497</v>
      </c>
      <c r="R23" s="46">
        <f t="shared" ref="R23:V23" si="24">R3*1000000/R6</f>
        <v>31231.044146034106</v>
      </c>
      <c r="S23" s="46">
        <f t="shared" si="24"/>
        <v>33068.860027142633</v>
      </c>
      <c r="T23" s="46">
        <f t="shared" si="24"/>
        <v>35034.236361532916</v>
      </c>
      <c r="U23" s="46">
        <f t="shared" si="24"/>
        <v>36032.473830641829</v>
      </c>
      <c r="V23" s="46">
        <f t="shared" si="24"/>
        <v>36409.950280820762</v>
      </c>
      <c r="W23" s="46">
        <f t="shared" ref="W23:Y23" si="25">W3*1000000/W6</f>
        <v>37525.802671214667</v>
      </c>
      <c r="X23" s="46">
        <f t="shared" si="25"/>
        <v>40596.385174471288</v>
      </c>
      <c r="Y23" s="46">
        <f t="shared" si="25"/>
        <v>40311.329289222311</v>
      </c>
      <c r="DA23" s="11"/>
    </row>
    <row r="24" spans="1:105" ht="12" customHeight="1" x14ac:dyDescent="0.25">
      <c r="A24" s="180" t="s">
        <v>188</v>
      </c>
      <c r="B24" s="15">
        <v>0.49503465262124374</v>
      </c>
      <c r="C24" s="15">
        <v>0.51297050446034653</v>
      </c>
      <c r="D24" s="15">
        <v>0.53545186228146524</v>
      </c>
      <c r="E24" s="15">
        <v>0.53193998263034314</v>
      </c>
      <c r="F24" s="15">
        <v>0.55811013275109389</v>
      </c>
      <c r="G24" s="15">
        <v>0.57206832343532965</v>
      </c>
      <c r="H24" s="15">
        <v>0.59493500934965382</v>
      </c>
      <c r="I24" s="15">
        <v>0.62189708928821674</v>
      </c>
      <c r="J24" s="15">
        <v>0.67545210055602922</v>
      </c>
      <c r="K24" s="15">
        <v>0.67918101158075117</v>
      </c>
      <c r="L24" s="15">
        <v>0.68611684808908946</v>
      </c>
      <c r="M24" s="15">
        <v>0.67016515230773699</v>
      </c>
      <c r="N24" s="15">
        <v>0.6885439399187735</v>
      </c>
      <c r="O24" s="15">
        <v>0.68397460639178065</v>
      </c>
      <c r="P24" s="15">
        <v>0.69642238255309807</v>
      </c>
      <c r="Q24" s="15">
        <v>0.70599896933637529</v>
      </c>
      <c r="R24" s="15">
        <v>0.7213278143596269</v>
      </c>
      <c r="S24" s="15">
        <v>0.75020574251673078</v>
      </c>
      <c r="T24" s="15">
        <v>0.78358895859265143</v>
      </c>
      <c r="U24" s="15">
        <v>0.79788228465765143</v>
      </c>
      <c r="V24" s="15">
        <v>0.87025345153144851</v>
      </c>
      <c r="W24" s="15">
        <v>0.8569296672370309</v>
      </c>
      <c r="X24" s="15">
        <v>0.88928368979837069</v>
      </c>
      <c r="Y24" s="15">
        <v>0.88752933871769213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2587.0409448295877</v>
      </c>
      <c r="C28" s="22">
        <f t="shared" ref="C28:W28" si="26">SUM(C29:C30,C33:C34,C41:C42)</f>
        <v>3083.7510245882445</v>
      </c>
      <c r="D28" s="22">
        <f t="shared" si="26"/>
        <v>2999.2772383007059</v>
      </c>
      <c r="E28" s="22">
        <f t="shared" si="26"/>
        <v>2841.1489735702075</v>
      </c>
      <c r="F28" s="22">
        <f t="shared" si="26"/>
        <v>2668.1251348158139</v>
      </c>
      <c r="G28" s="22">
        <f t="shared" si="26"/>
        <v>2542.2721759830947</v>
      </c>
      <c r="H28" s="22">
        <f t="shared" si="26"/>
        <v>2312.0432617346296</v>
      </c>
      <c r="I28" s="22">
        <f t="shared" si="26"/>
        <v>2082.5861493455172</v>
      </c>
      <c r="J28" s="22">
        <f t="shared" si="26"/>
        <v>2132.8071959296685</v>
      </c>
      <c r="K28" s="22">
        <f t="shared" si="26"/>
        <v>2149.7178967297486</v>
      </c>
      <c r="L28" s="22">
        <f t="shared" si="26"/>
        <v>3030.8052249036559</v>
      </c>
      <c r="M28" s="22">
        <f t="shared" si="26"/>
        <v>2793.5418568508894</v>
      </c>
      <c r="N28" s="22">
        <f t="shared" si="26"/>
        <v>2824.5382962047679</v>
      </c>
      <c r="O28" s="22">
        <f t="shared" si="26"/>
        <v>2849.8814193276066</v>
      </c>
      <c r="P28" s="22">
        <f t="shared" si="26"/>
        <v>2334.8086950912993</v>
      </c>
      <c r="Q28" s="22">
        <f t="shared" si="26"/>
        <v>2589.4325447348142</v>
      </c>
      <c r="R28" s="22">
        <f t="shared" si="26"/>
        <v>2706.1512509757804</v>
      </c>
      <c r="S28" s="22">
        <f t="shared" si="26"/>
        <v>2766.5056572460903</v>
      </c>
      <c r="T28" s="22">
        <f t="shared" si="26"/>
        <v>2571.051722410014</v>
      </c>
      <c r="U28" s="22">
        <f t="shared" si="26"/>
        <v>2637.6794496990537</v>
      </c>
      <c r="V28" s="22">
        <f t="shared" si="26"/>
        <v>2744.5706792777296</v>
      </c>
      <c r="W28" s="22">
        <f t="shared" si="26"/>
        <v>2966.3144453998275</v>
      </c>
      <c r="X28" s="22">
        <f t="shared" ref="X28:Y28" si="27">SUM(X29:X30,X33:X34,X41:X42)</f>
        <v>2686.5126397248491</v>
      </c>
      <c r="Y28" s="22">
        <f t="shared" si="27"/>
        <v>2425.4679277730002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58.512811693895095</v>
      </c>
      <c r="C29" s="31">
        <v>76.202149613069651</v>
      </c>
      <c r="D29" s="31">
        <v>128.51814273430784</v>
      </c>
      <c r="E29" s="31">
        <v>82.202493551160785</v>
      </c>
      <c r="F29" s="31">
        <v>104.27205503009458</v>
      </c>
      <c r="G29" s="31">
        <v>50.28099742046431</v>
      </c>
      <c r="H29" s="31">
        <v>47.42897678417885</v>
      </c>
      <c r="I29" s="31">
        <v>41.88280309544281</v>
      </c>
      <c r="J29" s="31">
        <v>62.855202063628539</v>
      </c>
      <c r="K29" s="31">
        <v>46.222269991401546</v>
      </c>
      <c r="L29" s="31">
        <v>52.655889939810827</v>
      </c>
      <c r="M29" s="31">
        <v>47.791573516766974</v>
      </c>
      <c r="N29" s="31">
        <v>44.588907996560614</v>
      </c>
      <c r="O29" s="31">
        <v>26.470163370593291</v>
      </c>
      <c r="P29" s="31">
        <v>19.605331040412722</v>
      </c>
      <c r="Q29" s="31">
        <v>17.877987962166809</v>
      </c>
      <c r="R29" s="31">
        <v>29.594153052450565</v>
      </c>
      <c r="S29" s="31">
        <v>34.595098882201199</v>
      </c>
      <c r="T29" s="31">
        <v>30.204299226139291</v>
      </c>
      <c r="U29" s="31">
        <v>28.488736027515046</v>
      </c>
      <c r="V29" s="31">
        <v>53.782115219260525</v>
      </c>
      <c r="W29" s="31">
        <v>55.673946689595866</v>
      </c>
      <c r="X29" s="31">
        <v>50.548237317282883</v>
      </c>
      <c r="Y29" s="31">
        <v>30.995012897678414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13.1871883061049</v>
      </c>
      <c r="C30" s="98">
        <f t="shared" ref="C30:W30" si="28">SUM(C31:C32)</f>
        <v>13.184264832330181</v>
      </c>
      <c r="D30" s="98">
        <f t="shared" si="28"/>
        <v>20.875150472914871</v>
      </c>
      <c r="E30" s="98">
        <f t="shared" si="28"/>
        <v>9.8882201203783318</v>
      </c>
      <c r="F30" s="98">
        <f t="shared" si="28"/>
        <v>5.4934651762682716</v>
      </c>
      <c r="G30" s="98">
        <f t="shared" si="28"/>
        <v>7.690799656061909</v>
      </c>
      <c r="H30" s="98">
        <f t="shared" si="28"/>
        <v>16.480395528804809</v>
      </c>
      <c r="I30" s="98">
        <f t="shared" si="28"/>
        <v>12.085640584694749</v>
      </c>
      <c r="J30" s="98">
        <f t="shared" si="28"/>
        <v>17.579019776440241</v>
      </c>
      <c r="K30" s="98">
        <f t="shared" si="28"/>
        <v>17.579019776440241</v>
      </c>
      <c r="L30" s="98">
        <f t="shared" si="28"/>
        <v>13.184264832330181</v>
      </c>
      <c r="M30" s="98">
        <f t="shared" si="28"/>
        <v>6.592175408426483</v>
      </c>
      <c r="N30" s="98">
        <f t="shared" si="28"/>
        <v>10.98693035253654</v>
      </c>
      <c r="O30" s="98">
        <f t="shared" si="28"/>
        <v>8.7895098882201186</v>
      </c>
      <c r="P30" s="98">
        <f t="shared" si="28"/>
        <v>4.3947549441100593</v>
      </c>
      <c r="Q30" s="98">
        <f t="shared" si="28"/>
        <v>4.3947549441100593</v>
      </c>
      <c r="R30" s="98">
        <f t="shared" si="28"/>
        <v>8.7895098882201186</v>
      </c>
      <c r="S30" s="98">
        <f t="shared" si="28"/>
        <v>8.7895098882201186</v>
      </c>
      <c r="T30" s="98">
        <f t="shared" si="28"/>
        <v>7.690799656061909</v>
      </c>
      <c r="U30" s="98">
        <f t="shared" si="28"/>
        <v>6.592175408426483</v>
      </c>
      <c r="V30" s="98">
        <f t="shared" si="28"/>
        <v>6.592175408426483</v>
      </c>
      <c r="W30" s="98">
        <f t="shared" si="28"/>
        <v>8.7895098882201186</v>
      </c>
      <c r="X30" s="98">
        <f t="shared" ref="X30:Y30" si="29">SUM(X31:X32)</f>
        <v>7.690799656061909</v>
      </c>
      <c r="Y30" s="98">
        <f t="shared" si="29"/>
        <v>6.592175408426483</v>
      </c>
      <c r="DA30" s="63"/>
    </row>
    <row r="31" spans="1:105" ht="12" customHeight="1" x14ac:dyDescent="0.25">
      <c r="A31" s="97" t="s">
        <v>74</v>
      </c>
      <c r="B31" s="98">
        <v>13.1871883061049</v>
      </c>
      <c r="C31" s="98">
        <v>13.184264832330181</v>
      </c>
      <c r="D31" s="98">
        <v>20.875150472914871</v>
      </c>
      <c r="E31" s="98">
        <v>9.8882201203783318</v>
      </c>
      <c r="F31" s="98">
        <v>5.4934651762682716</v>
      </c>
      <c r="G31" s="98">
        <v>7.690799656061909</v>
      </c>
      <c r="H31" s="98">
        <v>16.480395528804809</v>
      </c>
      <c r="I31" s="98">
        <v>12.085640584694749</v>
      </c>
      <c r="J31" s="98">
        <v>17.579019776440241</v>
      </c>
      <c r="K31" s="98">
        <v>17.579019776440241</v>
      </c>
      <c r="L31" s="98">
        <v>13.184264832330181</v>
      </c>
      <c r="M31" s="98">
        <v>6.592175408426483</v>
      </c>
      <c r="N31" s="98">
        <v>10.98693035253654</v>
      </c>
      <c r="O31" s="98">
        <v>8.7895098882201186</v>
      </c>
      <c r="P31" s="98">
        <v>4.3947549441100593</v>
      </c>
      <c r="Q31" s="98">
        <v>4.3947549441100593</v>
      </c>
      <c r="R31" s="98">
        <v>8.7895098882201186</v>
      </c>
      <c r="S31" s="98">
        <v>8.7895098882201186</v>
      </c>
      <c r="T31" s="98">
        <v>7.690799656061909</v>
      </c>
      <c r="U31" s="98">
        <v>6.592175408426483</v>
      </c>
      <c r="V31" s="98">
        <v>6.592175408426483</v>
      </c>
      <c r="W31" s="98">
        <v>8.7895098882201186</v>
      </c>
      <c r="X31" s="98">
        <v>7.690799656061909</v>
      </c>
      <c r="Y31" s="98">
        <v>6.592175408426483</v>
      </c>
      <c r="DA31" s="63" t="s">
        <v>233</v>
      </c>
    </row>
    <row r="32" spans="1:105" ht="12" customHeight="1" x14ac:dyDescent="0.25">
      <c r="A32" s="97" t="s">
        <v>196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234</v>
      </c>
    </row>
    <row r="33" spans="1:105" ht="12" customHeight="1" x14ac:dyDescent="0.25">
      <c r="A33" s="73" t="s">
        <v>189</v>
      </c>
      <c r="B33" s="98">
        <v>1642.2184006878761</v>
      </c>
      <c r="C33" s="98">
        <v>1656.8142734307819</v>
      </c>
      <c r="D33" s="98">
        <v>1603.181427343078</v>
      </c>
      <c r="E33" s="98">
        <v>1609.286328460877</v>
      </c>
      <c r="F33" s="98">
        <v>1487.446259673259</v>
      </c>
      <c r="G33" s="98">
        <v>1417.5193465176269</v>
      </c>
      <c r="H33" s="98">
        <v>1283.2760103181431</v>
      </c>
      <c r="I33" s="98">
        <v>1110.2536543422179</v>
      </c>
      <c r="J33" s="98">
        <v>1182.201203783319</v>
      </c>
      <c r="K33" s="98">
        <v>1205.889939810834</v>
      </c>
      <c r="L33" s="98">
        <v>1332.179707652622</v>
      </c>
      <c r="M33" s="98">
        <v>1172.7429062768699</v>
      </c>
      <c r="N33" s="98">
        <v>1083.8134135855551</v>
      </c>
      <c r="O33" s="98">
        <v>1144.690455717971</v>
      </c>
      <c r="P33" s="98">
        <v>1037.0593293207221</v>
      </c>
      <c r="Q33" s="98">
        <v>1050.5374032674119</v>
      </c>
      <c r="R33" s="98">
        <v>1067.9492691315561</v>
      </c>
      <c r="S33" s="98">
        <v>1150.021496130697</v>
      </c>
      <c r="T33" s="98">
        <v>1118.8510748065351</v>
      </c>
      <c r="U33" s="98">
        <v>1120.0010318142729</v>
      </c>
      <c r="V33" s="98">
        <v>1143.392261392949</v>
      </c>
      <c r="W33" s="98">
        <v>1228.4323301805671</v>
      </c>
      <c r="X33" s="98">
        <v>1107.692433361995</v>
      </c>
      <c r="Y33" s="98">
        <v>1049.6990541702489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1.0388812010409079</v>
      </c>
      <c r="C34" s="98">
        <f>SUM(C35:C40)</f>
        <v>20.979227511719014</v>
      </c>
      <c r="D34" s="98">
        <f>SUM(D35:D40)</f>
        <v>20.797272694515055</v>
      </c>
      <c r="E34" s="98">
        <f t="shared" ref="E34:G34" si="30">SUM(E35:E40)</f>
        <v>23.563848892649581</v>
      </c>
      <c r="F34" s="98">
        <f t="shared" si="30"/>
        <v>32.59770575304492</v>
      </c>
      <c r="G34" s="98">
        <f t="shared" si="30"/>
        <v>37.102012612501198</v>
      </c>
      <c r="H34" s="98">
        <f t="shared" ref="H34" si="31">SUM(H35:H40)</f>
        <v>27.502419086305878</v>
      </c>
      <c r="I34" s="98">
        <f t="shared" ref="I34" si="32">SUM(I35:I40)</f>
        <v>41.126046164090141</v>
      </c>
      <c r="J34" s="98">
        <f t="shared" ref="J34" si="33">SUM(J35:J40)</f>
        <v>37.612269016512698</v>
      </c>
      <c r="K34" s="98">
        <f t="shared" ref="K34" si="34">SUM(K35:K40)</f>
        <v>40.894165001459648</v>
      </c>
      <c r="L34" s="98">
        <f t="shared" ref="L34" si="35">SUM(L35:L40)</f>
        <v>765.89421888473976</v>
      </c>
      <c r="M34" s="98">
        <f t="shared" ref="M34" si="36">SUM(M35:M40)</f>
        <v>721.35931170901551</v>
      </c>
      <c r="N34" s="98">
        <f t="shared" ref="N34" si="37">SUM(N35:N40)</f>
        <v>796.17896688404528</v>
      </c>
      <c r="O34" s="98">
        <f t="shared" ref="O34" si="38">SUM(O35:O40)</f>
        <v>746.79190943938659</v>
      </c>
      <c r="P34" s="98">
        <f t="shared" ref="P34" si="39">SUM(P35:P40)</f>
        <v>423.28590919276127</v>
      </c>
      <c r="Q34" s="98">
        <f t="shared" ref="Q34" si="40">SUM(Q35:Q40)</f>
        <v>630.81465995407507</v>
      </c>
      <c r="R34" s="98">
        <f t="shared" ref="R34" si="41">SUM(R35:R40)</f>
        <v>713.12201623803389</v>
      </c>
      <c r="S34" s="98">
        <f t="shared" ref="S34" si="42">SUM(S35:S40)</f>
        <v>698.50316369492896</v>
      </c>
      <c r="T34" s="98">
        <f t="shared" ref="T34" si="43">SUM(T35:T40)</f>
        <v>559.42833461981616</v>
      </c>
      <c r="U34" s="98">
        <f t="shared" ref="U34" si="44">SUM(U35:U40)</f>
        <v>609.76380051590718</v>
      </c>
      <c r="V34" s="98">
        <f t="shared" ref="V34" si="45">SUM(V35:V40)</f>
        <v>626.15812553740318</v>
      </c>
      <c r="W34" s="98">
        <f t="shared" ref="W34:Y34" si="46">SUM(W35:W40)</f>
        <v>744.76672398968196</v>
      </c>
      <c r="X34" s="98">
        <f t="shared" si="46"/>
        <v>675.12398968185721</v>
      </c>
      <c r="Y34" s="98">
        <f t="shared" si="46"/>
        <v>540.51281169389506</v>
      </c>
      <c r="DA34" s="63"/>
    </row>
    <row r="35" spans="1:105" ht="12" customHeight="1" x14ac:dyDescent="0.25">
      <c r="A35" s="97" t="s">
        <v>199</v>
      </c>
      <c r="B35" s="98">
        <v>0.23886500429922611</v>
      </c>
      <c r="C35" s="98">
        <v>19.871969045571799</v>
      </c>
      <c r="D35" s="98">
        <v>19.4420464316423</v>
      </c>
      <c r="E35" s="98">
        <v>21.997678417884782</v>
      </c>
      <c r="F35" s="98">
        <v>30.978331900257949</v>
      </c>
      <c r="G35" s="98">
        <v>35.291831470335346</v>
      </c>
      <c r="H35" s="98">
        <v>25.60429922613929</v>
      </c>
      <c r="I35" s="98">
        <v>39.24239036973345</v>
      </c>
      <c r="J35" s="98">
        <v>35.492519346517618</v>
      </c>
      <c r="K35" s="98">
        <v>38.669131556319861</v>
      </c>
      <c r="L35" s="98">
        <v>759.52992261392944</v>
      </c>
      <c r="M35" s="98">
        <v>714.14926913155637</v>
      </c>
      <c r="N35" s="98">
        <v>787.47489251934655</v>
      </c>
      <c r="O35" s="98">
        <v>734.36741186586414</v>
      </c>
      <c r="P35" s="98">
        <v>408.90421324161639</v>
      </c>
      <c r="Q35" s="98">
        <v>610.01238177128118</v>
      </c>
      <c r="R35" s="98">
        <v>690.98116938950989</v>
      </c>
      <c r="S35" s="98">
        <v>670.30791057609622</v>
      </c>
      <c r="T35" s="98">
        <v>527.98220120378323</v>
      </c>
      <c r="U35" s="98">
        <v>574.8755803955288</v>
      </c>
      <c r="V35" s="98">
        <v>581.80206362854676</v>
      </c>
      <c r="W35" s="98">
        <v>685.70008598452284</v>
      </c>
      <c r="X35" s="98">
        <v>595.17747205503008</v>
      </c>
      <c r="Y35" s="98">
        <v>445.82975064488392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3.79767841788478</v>
      </c>
      <c r="M38" s="98">
        <v>4.4902837489251937</v>
      </c>
      <c r="N38" s="98">
        <v>4.7530524505588989</v>
      </c>
      <c r="O38" s="98">
        <v>5.2785038693035249</v>
      </c>
      <c r="P38" s="98">
        <v>4.609716251074806</v>
      </c>
      <c r="Q38" s="98">
        <v>4.6575236457437663</v>
      </c>
      <c r="R38" s="98">
        <v>4.6813413585554597</v>
      </c>
      <c r="S38" s="98">
        <v>5.8517626827171103</v>
      </c>
      <c r="T38" s="98">
        <v>6.4010318142734306</v>
      </c>
      <c r="U38" s="98">
        <v>6.8309544282029231</v>
      </c>
      <c r="V38" s="98">
        <v>7.2370593293207222</v>
      </c>
      <c r="W38" s="98">
        <v>7.786414445399827</v>
      </c>
      <c r="X38" s="98">
        <v>8.16852966466036</v>
      </c>
      <c r="Y38" s="98">
        <v>7.6669819432502146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0.80001619674168167</v>
      </c>
      <c r="C40" s="98">
        <v>1.1072584661472149</v>
      </c>
      <c r="D40" s="98">
        <v>1.3552262628727538</v>
      </c>
      <c r="E40" s="98">
        <v>1.5661704747648009</v>
      </c>
      <c r="F40" s="98">
        <v>1.6193738527869699</v>
      </c>
      <c r="G40" s="98">
        <v>1.8101811421658498</v>
      </c>
      <c r="H40" s="98">
        <v>1.8981198601665867</v>
      </c>
      <c r="I40" s="98">
        <v>1.8836557943566947</v>
      </c>
      <c r="J40" s="98">
        <v>2.1197496699950835</v>
      </c>
      <c r="K40" s="98">
        <v>2.2250334451397875</v>
      </c>
      <c r="L40" s="98">
        <v>2.5666178529255319</v>
      </c>
      <c r="M40" s="98">
        <v>2.7197588285339234</v>
      </c>
      <c r="N40" s="98">
        <v>3.9510219141398162</v>
      </c>
      <c r="O40" s="98">
        <v>7.1459937042189328</v>
      </c>
      <c r="P40" s="98">
        <v>9.7719797000700535</v>
      </c>
      <c r="Q40" s="98">
        <v>16.144754537050069</v>
      </c>
      <c r="R40" s="98">
        <v>17.459505489968649</v>
      </c>
      <c r="S40" s="98">
        <v>22.343490436115669</v>
      </c>
      <c r="T40" s="98">
        <v>25.045101601759509</v>
      </c>
      <c r="U40" s="98">
        <v>28.057265692175402</v>
      </c>
      <c r="V40" s="98">
        <v>37.119002579535703</v>
      </c>
      <c r="W40" s="98">
        <v>51.280223559759293</v>
      </c>
      <c r="X40" s="98">
        <v>71.777987962166776</v>
      </c>
      <c r="Y40" s="98">
        <v>87.016079105760909</v>
      </c>
      <c r="DA40" s="63" t="s">
        <v>241</v>
      </c>
    </row>
    <row r="41" spans="1:105" ht="12" customHeight="1" x14ac:dyDescent="0.25">
      <c r="A41" s="73" t="s">
        <v>198</v>
      </c>
      <c r="B41" s="98">
        <v>406.13353396388652</v>
      </c>
      <c r="C41" s="98">
        <v>867.55993121238168</v>
      </c>
      <c r="D41" s="98">
        <v>782.4830610490111</v>
      </c>
      <c r="E41" s="98">
        <v>682.93207222699914</v>
      </c>
      <c r="F41" s="98">
        <v>624.12820292347374</v>
      </c>
      <c r="G41" s="98">
        <v>625.46577815993123</v>
      </c>
      <c r="H41" s="98">
        <v>543.80429922613928</v>
      </c>
      <c r="I41" s="98">
        <v>481.53723129836629</v>
      </c>
      <c r="J41" s="98">
        <v>442.96362854686163</v>
      </c>
      <c r="K41" s="98">
        <v>458.39303525365432</v>
      </c>
      <c r="L41" s="98">
        <v>491.13877901977651</v>
      </c>
      <c r="M41" s="98">
        <v>457.86758383490968</v>
      </c>
      <c r="N41" s="98">
        <v>481.91934651762682</v>
      </c>
      <c r="O41" s="98">
        <v>499.23568357695609</v>
      </c>
      <c r="P41" s="98">
        <v>427.67747205503008</v>
      </c>
      <c r="Q41" s="98">
        <v>452.8756663800516</v>
      </c>
      <c r="R41" s="98">
        <v>448.43319002579528</v>
      </c>
      <c r="S41" s="98">
        <v>451.89647463456572</v>
      </c>
      <c r="T41" s="98">
        <v>416.78607050730858</v>
      </c>
      <c r="U41" s="98">
        <v>403.96010318142731</v>
      </c>
      <c r="V41" s="98">
        <v>409.5729148753224</v>
      </c>
      <c r="W41" s="98">
        <v>415.49630266552009</v>
      </c>
      <c r="X41" s="98">
        <v>338.92235597592429</v>
      </c>
      <c r="Y41" s="98">
        <v>294.83138435081679</v>
      </c>
      <c r="DA41" s="63" t="s">
        <v>242</v>
      </c>
    </row>
    <row r="42" spans="1:105" ht="12" customHeight="1" x14ac:dyDescent="0.25">
      <c r="A42" s="32" t="s">
        <v>53</v>
      </c>
      <c r="B42" s="33">
        <v>465.95012897678407</v>
      </c>
      <c r="C42" s="33">
        <v>449.01117798796213</v>
      </c>
      <c r="D42" s="33">
        <v>443.42218400687881</v>
      </c>
      <c r="E42" s="33">
        <v>433.27601031814271</v>
      </c>
      <c r="F42" s="33">
        <v>414.18744625967321</v>
      </c>
      <c r="G42" s="33">
        <v>404.21324161650898</v>
      </c>
      <c r="H42" s="33">
        <v>393.55116079105761</v>
      </c>
      <c r="I42" s="33">
        <v>395.70077386070511</v>
      </c>
      <c r="J42" s="33">
        <v>389.59587274290618</v>
      </c>
      <c r="K42" s="33">
        <v>380.73946689595869</v>
      </c>
      <c r="L42" s="33">
        <v>375.7523645743766</v>
      </c>
      <c r="M42" s="33">
        <v>387.18830610490107</v>
      </c>
      <c r="N42" s="33">
        <v>407.05073086844368</v>
      </c>
      <c r="O42" s="33">
        <v>423.90369733447977</v>
      </c>
      <c r="P42" s="33">
        <v>422.7858985382631</v>
      </c>
      <c r="Q42" s="33">
        <v>432.93207222699908</v>
      </c>
      <c r="R42" s="33">
        <v>438.2631126397248</v>
      </c>
      <c r="S42" s="33">
        <v>422.69991401547719</v>
      </c>
      <c r="T42" s="33">
        <v>438.09114359415298</v>
      </c>
      <c r="U42" s="33">
        <v>468.87360275150468</v>
      </c>
      <c r="V42" s="33">
        <v>505.07308684436799</v>
      </c>
      <c r="W42" s="33">
        <v>513.1556319862425</v>
      </c>
      <c r="X42" s="33">
        <v>506.53482373172818</v>
      </c>
      <c r="Y42" s="33">
        <v>502.83748925193458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2586.2409286328457</v>
      </c>
      <c r="C44" s="205">
        <f t="shared" si="47"/>
        <v>3082.6437661220966</v>
      </c>
      <c r="D44" s="205">
        <f t="shared" si="47"/>
        <v>2997.9220120378327</v>
      </c>
      <c r="E44" s="205">
        <f t="shared" si="47"/>
        <v>2839.5828030954426</v>
      </c>
      <c r="F44" s="205">
        <f t="shared" si="47"/>
        <v>2666.5057609630271</v>
      </c>
      <c r="G44" s="205">
        <f t="shared" si="47"/>
        <v>2540.461994840929</v>
      </c>
      <c r="H44" s="205">
        <f t="shared" si="47"/>
        <v>2310.1451418744628</v>
      </c>
      <c r="I44" s="205">
        <f t="shared" si="47"/>
        <v>2080.7024935511604</v>
      </c>
      <c r="J44" s="205">
        <f t="shared" si="47"/>
        <v>2130.6874462596725</v>
      </c>
      <c r="K44" s="205">
        <f t="shared" si="47"/>
        <v>2147.492863284609</v>
      </c>
      <c r="L44" s="205">
        <f t="shared" si="47"/>
        <v>3028.2386070507296</v>
      </c>
      <c r="M44" s="205">
        <f t="shared" si="47"/>
        <v>2790.8220980223555</v>
      </c>
      <c r="N44" s="205">
        <f t="shared" si="47"/>
        <v>2820.587274290629</v>
      </c>
      <c r="O44" s="205">
        <f t="shared" si="47"/>
        <v>2842.7354256233871</v>
      </c>
      <c r="P44" s="205">
        <f t="shared" si="47"/>
        <v>2325.0367153912284</v>
      </c>
      <c r="Q44" s="205">
        <f t="shared" si="47"/>
        <v>2573.2877901977645</v>
      </c>
      <c r="R44" s="205">
        <f t="shared" ref="R44:V44" si="48">SUM(R45,R50)</f>
        <v>2688.691745485813</v>
      </c>
      <c r="S44" s="205">
        <f t="shared" si="48"/>
        <v>2744.1621668099747</v>
      </c>
      <c r="T44" s="205">
        <f t="shared" si="48"/>
        <v>2546.0066208082567</v>
      </c>
      <c r="U44" s="205">
        <f t="shared" si="48"/>
        <v>2609.6221840068779</v>
      </c>
      <c r="V44" s="205">
        <f t="shared" si="48"/>
        <v>2707.4516766981947</v>
      </c>
      <c r="W44" s="205">
        <f t="shared" ref="W44:Y44" si="49">SUM(W45,W50)</f>
        <v>2915.0342218400692</v>
      </c>
      <c r="X44" s="205">
        <f t="shared" si="49"/>
        <v>2614.734651762682</v>
      </c>
      <c r="Y44" s="205">
        <f t="shared" si="49"/>
        <v>2338.4518486672391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2386.2519273539301</v>
      </c>
      <c r="C45" s="192">
        <f t="shared" si="50"/>
        <v>2877.8921413856806</v>
      </c>
      <c r="D45" s="192">
        <f t="shared" si="50"/>
        <v>2787.0837160125052</v>
      </c>
      <c r="E45" s="192">
        <f t="shared" si="50"/>
        <v>2623.1244536421091</v>
      </c>
      <c r="F45" s="192">
        <f t="shared" si="50"/>
        <v>2445.4389734789233</v>
      </c>
      <c r="G45" s="192">
        <f t="shared" si="50"/>
        <v>2313.4033833370131</v>
      </c>
      <c r="H45" s="192">
        <f t="shared" si="50"/>
        <v>2077.2281945103537</v>
      </c>
      <c r="I45" s="192">
        <f t="shared" si="50"/>
        <v>1840.5354662417776</v>
      </c>
      <c r="J45" s="192">
        <f t="shared" si="50"/>
        <v>1890.4468913787646</v>
      </c>
      <c r="K45" s="192">
        <f t="shared" si="50"/>
        <v>1902.9877609725111</v>
      </c>
      <c r="L45" s="192">
        <f t="shared" si="50"/>
        <v>2783.7648771978879</v>
      </c>
      <c r="M45" s="192">
        <f t="shared" si="50"/>
        <v>2546.1440435425384</v>
      </c>
      <c r="N45" s="192">
        <f t="shared" si="50"/>
        <v>2576.0785312830144</v>
      </c>
      <c r="O45" s="192">
        <f t="shared" si="50"/>
        <v>2595.147725095067</v>
      </c>
      <c r="P45" s="192">
        <f t="shared" si="50"/>
        <v>2075.2382889552018</v>
      </c>
      <c r="Q45" s="192">
        <f t="shared" si="50"/>
        <v>2335.1863284608771</v>
      </c>
      <c r="R45" s="192">
        <f t="shared" ref="R45:V45" si="51">SUM(R46:R49)</f>
        <v>2447.6857265692179</v>
      </c>
      <c r="S45" s="192">
        <f t="shared" si="51"/>
        <v>2497.5499570077391</v>
      </c>
      <c r="T45" s="192">
        <f t="shared" si="51"/>
        <v>2278.0788478073969</v>
      </c>
      <c r="U45" s="192">
        <f t="shared" si="51"/>
        <v>2340.8345657781592</v>
      </c>
      <c r="V45" s="192">
        <f t="shared" si="51"/>
        <v>2428.4404987102325</v>
      </c>
      <c r="W45" s="192">
        <f t="shared" ref="W45:Y45" si="52">SUM(W46:W49)</f>
        <v>2643.546689595873</v>
      </c>
      <c r="X45" s="192">
        <f t="shared" si="52"/>
        <v>2331.8971641686367</v>
      </c>
      <c r="Y45" s="192">
        <f t="shared" si="52"/>
        <v>2061.7972811908885</v>
      </c>
      <c r="DA45" s="213" t="s">
        <v>245</v>
      </c>
    </row>
    <row r="46" spans="1:105" ht="12" customHeight="1" x14ac:dyDescent="0.25">
      <c r="A46" s="97" t="s">
        <v>215</v>
      </c>
      <c r="B46" s="74">
        <v>2125.0459675310553</v>
      </c>
      <c r="C46" s="74">
        <v>2650.5217059240194</v>
      </c>
      <c r="D46" s="74">
        <v>2561.4075957871319</v>
      </c>
      <c r="E46" s="74">
        <v>2388.8915447853969</v>
      </c>
      <c r="F46" s="74">
        <v>2210.7832709155537</v>
      </c>
      <c r="G46" s="74">
        <v>2079.0832393789774</v>
      </c>
      <c r="H46" s="74">
        <v>1843.2846620107916</v>
      </c>
      <c r="I46" s="74">
        <v>1594.1645215958924</v>
      </c>
      <c r="J46" s="74">
        <v>1649.0533940051373</v>
      </c>
      <c r="K46" s="74">
        <v>1663.8090944205983</v>
      </c>
      <c r="L46" s="74">
        <v>2628.9316427688786</v>
      </c>
      <c r="M46" s="74">
        <v>2368.8377021928204</v>
      </c>
      <c r="N46" s="74">
        <v>2388.2408718675069</v>
      </c>
      <c r="O46" s="74">
        <v>2377.6190311725095</v>
      </c>
      <c r="P46" s="74">
        <v>1805.0533353194428</v>
      </c>
      <c r="Q46" s="74">
        <v>2071.4156497849781</v>
      </c>
      <c r="R46" s="74">
        <v>2187.9537270153846</v>
      </c>
      <c r="S46" s="74">
        <v>2204.0042224826784</v>
      </c>
      <c r="T46" s="74">
        <v>1916.1260732332578</v>
      </c>
      <c r="U46" s="74">
        <v>1937.4099094691192</v>
      </c>
      <c r="V46" s="74">
        <v>2027.0390780618566</v>
      </c>
      <c r="W46" s="74">
        <v>2238.9997622457695</v>
      </c>
      <c r="X46" s="74">
        <v>1941.6417899530156</v>
      </c>
      <c r="Y46" s="74">
        <v>1685.5468602642259</v>
      </c>
      <c r="DA46" s="90" t="s">
        <v>246</v>
      </c>
    </row>
    <row r="47" spans="1:105" ht="12" customHeight="1" x14ac:dyDescent="0.25">
      <c r="A47" s="97" t="s">
        <v>56</v>
      </c>
      <c r="B47" s="74">
        <v>0.11878603672167456</v>
      </c>
      <c r="C47" s="74">
        <v>0.20440406942971875</v>
      </c>
      <c r="D47" s="74">
        <v>0.32485430673172783</v>
      </c>
      <c r="E47" s="74">
        <v>0.45520411768349561</v>
      </c>
      <c r="F47" s="74">
        <v>0.49248534658432652</v>
      </c>
      <c r="G47" s="74">
        <v>0.63709738910290703</v>
      </c>
      <c r="H47" s="74">
        <v>0.84894600876378368</v>
      </c>
      <c r="I47" s="74">
        <v>1.2211078688497763</v>
      </c>
      <c r="J47" s="74">
        <v>1.0183672843801199</v>
      </c>
      <c r="K47" s="74">
        <v>1.239301373200536</v>
      </c>
      <c r="L47" s="74">
        <v>1.5578765461318325</v>
      </c>
      <c r="M47" s="74">
        <v>1.4653459913663998</v>
      </c>
      <c r="N47" s="74">
        <v>2.4012058191733381</v>
      </c>
      <c r="O47" s="74">
        <v>2.2610450436837652</v>
      </c>
      <c r="P47" s="74">
        <v>1.7713770366579238</v>
      </c>
      <c r="Q47" s="74">
        <v>2.8349097162510737</v>
      </c>
      <c r="R47" s="74">
        <v>2.8693035253654351</v>
      </c>
      <c r="S47" s="74">
        <v>2.935511607910577</v>
      </c>
      <c r="T47" s="74">
        <v>3.1900257953568372</v>
      </c>
      <c r="U47" s="74">
        <v>3.1986242476354252</v>
      </c>
      <c r="V47" s="74">
        <v>3.3619948409286318</v>
      </c>
      <c r="W47" s="74">
        <v>3.2674118658641471</v>
      </c>
      <c r="X47" s="74">
        <v>3.4049871023215865</v>
      </c>
      <c r="Y47" s="74">
        <v>2.1582115219260549</v>
      </c>
      <c r="DA47" s="90" t="s">
        <v>247</v>
      </c>
    </row>
    <row r="48" spans="1:105" ht="12" customHeight="1" x14ac:dyDescent="0.25">
      <c r="A48" s="97" t="s">
        <v>55</v>
      </c>
      <c r="B48" s="74">
        <v>199.79146183058506</v>
      </c>
      <c r="C48" s="74">
        <v>178.15148439968124</v>
      </c>
      <c r="D48" s="74">
        <v>178.90500884560328</v>
      </c>
      <c r="E48" s="74">
        <v>179.38934467602172</v>
      </c>
      <c r="F48" s="74">
        <v>177.39003589585081</v>
      </c>
      <c r="G48" s="74">
        <v>179.46002091315032</v>
      </c>
      <c r="H48" s="74">
        <v>183.496704422546</v>
      </c>
      <c r="I48" s="74">
        <v>191.22664609833549</v>
      </c>
      <c r="J48" s="74">
        <v>190.3790757653781</v>
      </c>
      <c r="K48" s="74">
        <v>188.72171592924155</v>
      </c>
      <c r="L48" s="74">
        <v>116.73405331077997</v>
      </c>
      <c r="M48" s="74">
        <v>133.12896809233126</v>
      </c>
      <c r="N48" s="74">
        <v>142.79209976600899</v>
      </c>
      <c r="O48" s="74">
        <v>172.72951012160686</v>
      </c>
      <c r="P48" s="74">
        <v>215.22034848967371</v>
      </c>
      <c r="Q48" s="74">
        <v>208.30185467944153</v>
      </c>
      <c r="R48" s="74">
        <v>203.18330710616266</v>
      </c>
      <c r="S48" s="74">
        <v>224.44541639002423</v>
      </c>
      <c r="T48" s="74">
        <v>293.18722877439802</v>
      </c>
      <c r="U48" s="74">
        <v>332.01801080318825</v>
      </c>
      <c r="V48" s="74">
        <v>326.70045847343698</v>
      </c>
      <c r="W48" s="74">
        <v>316.83052518247734</v>
      </c>
      <c r="X48" s="74">
        <v>298.06843247562404</v>
      </c>
      <c r="Y48" s="74">
        <v>292.67598696598571</v>
      </c>
      <c r="DA48" s="90" t="s">
        <v>248</v>
      </c>
    </row>
    <row r="49" spans="1:105" ht="12" customHeight="1" x14ac:dyDescent="0.25">
      <c r="A49" s="107" t="s">
        <v>54</v>
      </c>
      <c r="B49" s="193">
        <v>61.295711955568322</v>
      </c>
      <c r="C49" s="193">
        <v>49.014546992550748</v>
      </c>
      <c r="D49" s="193">
        <v>46.446257073038367</v>
      </c>
      <c r="E49" s="193">
        <v>54.388360063007184</v>
      </c>
      <c r="F49" s="193">
        <v>56.773181320934185</v>
      </c>
      <c r="G49" s="193">
        <v>54.223025655782422</v>
      </c>
      <c r="H49" s="193">
        <v>49.597882068252559</v>
      </c>
      <c r="I49" s="193">
        <v>53.92319067870001</v>
      </c>
      <c r="J49" s="193">
        <v>49.996054323869167</v>
      </c>
      <c r="K49" s="193">
        <v>49.217649249470625</v>
      </c>
      <c r="L49" s="193">
        <v>36.541304572097374</v>
      </c>
      <c r="M49" s="193">
        <v>42.712027266019916</v>
      </c>
      <c r="N49" s="193">
        <v>42.644353830325151</v>
      </c>
      <c r="O49" s="193">
        <v>42.538138757267006</v>
      </c>
      <c r="P49" s="193">
        <v>53.193228109427196</v>
      </c>
      <c r="Q49" s="193">
        <v>52.633914280206717</v>
      </c>
      <c r="R49" s="193">
        <v>53.679388922305009</v>
      </c>
      <c r="S49" s="193">
        <v>66.164806527126146</v>
      </c>
      <c r="T49" s="193">
        <v>65.575520004383904</v>
      </c>
      <c r="U49" s="193">
        <v>68.20802125821649</v>
      </c>
      <c r="V49" s="193">
        <v>71.338967334010135</v>
      </c>
      <c r="W49" s="193">
        <v>84.448990301762237</v>
      </c>
      <c r="X49" s="193">
        <v>88.781954637675341</v>
      </c>
      <c r="Y49" s="193">
        <v>81.41622243875112</v>
      </c>
      <c r="DA49" s="214" t="s">
        <v>249</v>
      </c>
    </row>
    <row r="50" spans="1:105" ht="12" customHeight="1" x14ac:dyDescent="0.25">
      <c r="A50" s="209" t="s">
        <v>58</v>
      </c>
      <c r="B50" s="77">
        <v>199.98900127891534</v>
      </c>
      <c r="C50" s="77">
        <v>204.75162473641606</v>
      </c>
      <c r="D50" s="77">
        <v>210.83829602532734</v>
      </c>
      <c r="E50" s="77">
        <v>216.45834945333371</v>
      </c>
      <c r="F50" s="77">
        <v>221.06678748410366</v>
      </c>
      <c r="G50" s="77">
        <v>227.0586115039157</v>
      </c>
      <c r="H50" s="77">
        <v>232.91694736410892</v>
      </c>
      <c r="I50" s="77">
        <v>240.16702730938272</v>
      </c>
      <c r="J50" s="77">
        <v>240.24055488090778</v>
      </c>
      <c r="K50" s="77">
        <v>244.5051023120979</v>
      </c>
      <c r="L50" s="77">
        <v>244.47372985284176</v>
      </c>
      <c r="M50" s="77">
        <v>244.67805447981726</v>
      </c>
      <c r="N50" s="77">
        <v>244.50874300761444</v>
      </c>
      <c r="O50" s="77">
        <v>247.58770052832023</v>
      </c>
      <c r="P50" s="77">
        <v>249.79842643602677</v>
      </c>
      <c r="Q50" s="77">
        <v>238.10146173688739</v>
      </c>
      <c r="R50" s="77">
        <v>241.006018916595</v>
      </c>
      <c r="S50" s="77">
        <v>246.61220980223558</v>
      </c>
      <c r="T50" s="77">
        <v>267.92777300085982</v>
      </c>
      <c r="U50" s="77">
        <v>268.78761822871877</v>
      </c>
      <c r="V50" s="77">
        <v>279.01117798796213</v>
      </c>
      <c r="W50" s="77">
        <v>271.48753224419602</v>
      </c>
      <c r="X50" s="77">
        <v>282.83748759404557</v>
      </c>
      <c r="Y50" s="77">
        <v>276.65456747635056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0.92267193707098472</v>
      </c>
      <c r="C53" s="195">
        <f t="shared" si="56"/>
        <v>0.93357921308111791</v>
      </c>
      <c r="D53" s="195">
        <f t="shared" si="56"/>
        <v>0.92967185431151012</v>
      </c>
      <c r="E53" s="195">
        <f t="shared" si="56"/>
        <v>0.92377107326563213</v>
      </c>
      <c r="F53" s="195">
        <f t="shared" si="56"/>
        <v>0.91709495223281878</v>
      </c>
      <c r="G53" s="195">
        <f t="shared" si="56"/>
        <v>0.91062310242585098</v>
      </c>
      <c r="H53" s="195">
        <f t="shared" si="56"/>
        <v>0.89917648759717361</v>
      </c>
      <c r="I53" s="195">
        <f t="shared" si="56"/>
        <v>0.88457406666558713</v>
      </c>
      <c r="J53" s="195">
        <f t="shared" si="56"/>
        <v>0.88724739740564029</v>
      </c>
      <c r="K53" s="195">
        <f t="shared" si="56"/>
        <v>0.88614392788336194</v>
      </c>
      <c r="L53" s="195">
        <f t="shared" si="56"/>
        <v>0.91926867014916624</v>
      </c>
      <c r="M53" s="195">
        <f t="shared" si="56"/>
        <v>0.91232760602934815</v>
      </c>
      <c r="N53" s="195">
        <f t="shared" si="56"/>
        <v>0.91331282487293075</v>
      </c>
      <c r="O53" s="195">
        <f t="shared" si="56"/>
        <v>0.91290512008375657</v>
      </c>
      <c r="P53" s="195">
        <f t="shared" si="56"/>
        <v>0.8925615132086232</v>
      </c>
      <c r="Q53" s="195">
        <f t="shared" si="56"/>
        <v>0.90747188765909914</v>
      </c>
      <c r="R53" s="195">
        <f t="shared" ref="R53:V53" si="57">IF(R45=0,0,R45/R$44)</f>
        <v>0.91036309040587005</v>
      </c>
      <c r="S53" s="195">
        <f t="shared" si="57"/>
        <v>0.91013205677676234</v>
      </c>
      <c r="T53" s="195">
        <f t="shared" si="57"/>
        <v>0.8947654845784323</v>
      </c>
      <c r="U53" s="195">
        <f t="shared" si="57"/>
        <v>0.89700132843904035</v>
      </c>
      <c r="V53" s="195">
        <f t="shared" si="57"/>
        <v>0.89694694077486792</v>
      </c>
      <c r="W53" s="195">
        <f t="shared" ref="W53:Y53" si="58">IF(W45=0,0,W45/W$44)</f>
        <v>0.90686643394778943</v>
      </c>
      <c r="X53" s="195">
        <f t="shared" si="58"/>
        <v>0.8918293726656451</v>
      </c>
      <c r="Y53" s="195">
        <f t="shared" si="58"/>
        <v>0.88169328026402372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0.82167362831675939</v>
      </c>
      <c r="C54" s="196">
        <f t="shared" si="59"/>
        <v>0.85982095467953534</v>
      </c>
      <c r="D54" s="196">
        <f t="shared" si="59"/>
        <v>0.85439433897949169</v>
      </c>
      <c r="E54" s="196">
        <f t="shared" si="59"/>
        <v>0.84128257932160144</v>
      </c>
      <c r="F54" s="196">
        <f t="shared" si="59"/>
        <v>0.82909375381102268</v>
      </c>
      <c r="G54" s="196">
        <f t="shared" si="59"/>
        <v>0.81838785370578204</v>
      </c>
      <c r="H54" s="196">
        <f t="shared" si="59"/>
        <v>0.79790859396615299</v>
      </c>
      <c r="I54" s="196">
        <f t="shared" si="59"/>
        <v>0.76616648777841967</v>
      </c>
      <c r="J54" s="196">
        <f t="shared" si="59"/>
        <v>0.77395368189735081</v>
      </c>
      <c r="K54" s="196">
        <f t="shared" si="59"/>
        <v>0.77476816005608873</v>
      </c>
      <c r="L54" s="196">
        <f t="shared" si="59"/>
        <v>0.8681388701167293</v>
      </c>
      <c r="M54" s="196">
        <f t="shared" si="59"/>
        <v>0.84879566629182013</v>
      </c>
      <c r="N54" s="196">
        <f t="shared" si="59"/>
        <v>0.84671759446555106</v>
      </c>
      <c r="O54" s="196">
        <f t="shared" si="59"/>
        <v>0.83638421280486153</v>
      </c>
      <c r="P54" s="196">
        <f t="shared" si="59"/>
        <v>0.77635476608622533</v>
      </c>
      <c r="Q54" s="196">
        <f t="shared" si="59"/>
        <v>0.80496851447221296</v>
      </c>
      <c r="R54" s="196">
        <f t="shared" ref="R54:V54" si="60">IF(R46=0,0,R46/R$44)</f>
        <v>0.8137614624989481</v>
      </c>
      <c r="S54" s="196">
        <f t="shared" si="60"/>
        <v>0.80316107012173499</v>
      </c>
      <c r="T54" s="196">
        <f t="shared" si="60"/>
        <v>0.75260058539241481</v>
      </c>
      <c r="U54" s="196">
        <f t="shared" si="60"/>
        <v>0.74241011643086685</v>
      </c>
      <c r="V54" s="196">
        <f t="shared" si="60"/>
        <v>0.74868892232044626</v>
      </c>
      <c r="W54" s="196">
        <f t="shared" ref="W54:Y54" si="61">IF(W46=0,0,W46/W$44)</f>
        <v>0.76808695605379085</v>
      </c>
      <c r="X54" s="196">
        <f t="shared" si="61"/>
        <v>0.74257699099374708</v>
      </c>
      <c r="Y54" s="196">
        <f t="shared" si="61"/>
        <v>0.72079605197980645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4.5929996469612737E-5</v>
      </c>
      <c r="C55" s="197">
        <f t="shared" si="62"/>
        <v>6.6308041064003614E-5</v>
      </c>
      <c r="D55" s="197">
        <f t="shared" si="62"/>
        <v>1.0835982571504874E-4</v>
      </c>
      <c r="E55" s="197">
        <f t="shared" si="62"/>
        <v>1.6030668913309218E-4</v>
      </c>
      <c r="F55" s="197">
        <f t="shared" si="62"/>
        <v>1.8469314928705124E-4</v>
      </c>
      <c r="G55" s="197">
        <f t="shared" si="62"/>
        <v>2.507801299120788E-4</v>
      </c>
      <c r="H55" s="197">
        <f t="shared" si="62"/>
        <v>3.6748600482952549E-4</v>
      </c>
      <c r="I55" s="197">
        <f t="shared" si="62"/>
        <v>5.8687288193983778E-4</v>
      </c>
      <c r="J55" s="197">
        <f t="shared" si="62"/>
        <v>4.7795244965084794E-4</v>
      </c>
      <c r="K55" s="197">
        <f t="shared" si="62"/>
        <v>5.770921963880307E-4</v>
      </c>
      <c r="L55" s="197">
        <f t="shared" si="62"/>
        <v>5.1444973408125319E-4</v>
      </c>
      <c r="M55" s="197">
        <f t="shared" si="62"/>
        <v>5.2505890375627296E-4</v>
      </c>
      <c r="N55" s="197">
        <f t="shared" si="62"/>
        <v>8.5131413626519871E-4</v>
      </c>
      <c r="O55" s="197">
        <f t="shared" si="62"/>
        <v>7.9537653180930046E-4</v>
      </c>
      <c r="P55" s="197">
        <f t="shared" si="62"/>
        <v>7.6187056528260392E-4</v>
      </c>
      <c r="Q55" s="197">
        <f t="shared" si="62"/>
        <v>1.1016683509127454E-3</v>
      </c>
      <c r="R55" s="197">
        <f t="shared" ref="R55:V55" si="63">IF(R47=0,0,R47/R$44)</f>
        <v>1.067174595296341E-3</v>
      </c>
      <c r="S55" s="197">
        <f t="shared" si="63"/>
        <v>1.0697296404035194E-3</v>
      </c>
      <c r="T55" s="197">
        <f t="shared" si="63"/>
        <v>1.2529526707766886E-3</v>
      </c>
      <c r="U55" s="197">
        <f t="shared" si="63"/>
        <v>1.2257039609941463E-3</v>
      </c>
      <c r="V55" s="197">
        <f t="shared" si="63"/>
        <v>1.2417561760617161E-3</v>
      </c>
      <c r="W55" s="197">
        <f t="shared" ref="W55:Y55" si="64">IF(W47=0,0,W47/W$44)</f>
        <v>1.1208828498080702E-3</v>
      </c>
      <c r="X55" s="197">
        <f t="shared" si="64"/>
        <v>1.3022304576971772E-3</v>
      </c>
      <c r="Y55" s="197">
        <f t="shared" si="64"/>
        <v>9.2292322510557185E-4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7.7251682014096046E-2</v>
      </c>
      <c r="C56" s="197">
        <f t="shared" si="65"/>
        <v>5.7791784557640336E-2</v>
      </c>
      <c r="D56" s="197">
        <f t="shared" si="65"/>
        <v>5.9676338519557712E-2</v>
      </c>
      <c r="E56" s="197">
        <f t="shared" si="65"/>
        <v>6.3174542570291856E-2</v>
      </c>
      <c r="F56" s="197">
        <f t="shared" si="65"/>
        <v>6.652527757216814E-2</v>
      </c>
      <c r="G56" s="197">
        <f t="shared" si="65"/>
        <v>7.0640702863333807E-2</v>
      </c>
      <c r="H56" s="197">
        <f t="shared" si="65"/>
        <v>7.9430811985110122E-2</v>
      </c>
      <c r="I56" s="197">
        <f t="shared" si="65"/>
        <v>9.1904847853556723E-2</v>
      </c>
      <c r="J56" s="197">
        <f t="shared" si="65"/>
        <v>8.935101021014609E-2</v>
      </c>
      <c r="K56" s="197">
        <f t="shared" si="65"/>
        <v>8.7880020071680262E-2</v>
      </c>
      <c r="L56" s="197">
        <f t="shared" si="65"/>
        <v>3.8548499130479655E-2</v>
      </c>
      <c r="M56" s="197">
        <f t="shared" si="65"/>
        <v>4.7702420081405295E-2</v>
      </c>
      <c r="N56" s="197">
        <f t="shared" si="65"/>
        <v>5.0624953557560408E-2</v>
      </c>
      <c r="O56" s="197">
        <f t="shared" si="65"/>
        <v>6.0761725683187273E-2</v>
      </c>
      <c r="P56" s="197">
        <f t="shared" si="65"/>
        <v>9.2566430054614901E-2</v>
      </c>
      <c r="Q56" s="197">
        <f t="shared" si="65"/>
        <v>8.094774920741879E-2</v>
      </c>
      <c r="R56" s="197">
        <f t="shared" ref="R56:V56" si="66">IF(R48=0,0,R48/R$44)</f>
        <v>7.5569580427841107E-2</v>
      </c>
      <c r="S56" s="197">
        <f t="shared" si="66"/>
        <v>8.1790143128070619E-2</v>
      </c>
      <c r="T56" s="197">
        <f t="shared" si="66"/>
        <v>0.11515572126883261</v>
      </c>
      <c r="U56" s="197">
        <f t="shared" si="66"/>
        <v>0.12722838303489575</v>
      </c>
      <c r="V56" s="197">
        <f t="shared" si="66"/>
        <v>0.12066714293931791</v>
      </c>
      <c r="W56" s="197">
        <f t="shared" ref="W56:Y56" si="67">IF(W48=0,0,W48/W$44)</f>
        <v>0.10868844105112532</v>
      </c>
      <c r="X56" s="197">
        <f t="shared" si="67"/>
        <v>0.11399567152050627</v>
      </c>
      <c r="Y56" s="197">
        <f t="shared" si="67"/>
        <v>0.12515801303875101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2.3700696743659853E-2</v>
      </c>
      <c r="C57" s="198">
        <f t="shared" si="68"/>
        <v>1.5900165802878369E-2</v>
      </c>
      <c r="D57" s="198">
        <f t="shared" si="68"/>
        <v>1.5492816986745629E-2</v>
      </c>
      <c r="E57" s="198">
        <f t="shared" si="68"/>
        <v>1.9153644684605842E-2</v>
      </c>
      <c r="F57" s="198">
        <f t="shared" si="68"/>
        <v>2.1291227700340747E-2</v>
      </c>
      <c r="G57" s="198">
        <f t="shared" si="68"/>
        <v>2.1343765726823085E-2</v>
      </c>
      <c r="H57" s="198">
        <f t="shared" si="68"/>
        <v>2.1469595641081064E-2</v>
      </c>
      <c r="I57" s="198">
        <f t="shared" si="68"/>
        <v>2.5915858151670999E-2</v>
      </c>
      <c r="J57" s="198">
        <f t="shared" si="68"/>
        <v>2.3464752848492643E-2</v>
      </c>
      <c r="K57" s="198">
        <f t="shared" si="68"/>
        <v>2.2918655559204887E-2</v>
      </c>
      <c r="L57" s="198">
        <f t="shared" si="68"/>
        <v>1.2066851167876029E-2</v>
      </c>
      <c r="M57" s="198">
        <f t="shared" si="68"/>
        <v>1.5304460752366373E-2</v>
      </c>
      <c r="N57" s="198">
        <f t="shared" si="68"/>
        <v>1.5118962713554078E-2</v>
      </c>
      <c r="O57" s="198">
        <f t="shared" si="68"/>
        <v>1.4963805063898538E-2</v>
      </c>
      <c r="P57" s="198">
        <f t="shared" si="68"/>
        <v>2.2878446502500285E-2</v>
      </c>
      <c r="Q57" s="198">
        <f t="shared" si="68"/>
        <v>2.0453955628554725E-2</v>
      </c>
      <c r="R57" s="198">
        <f t="shared" ref="R57:V57" si="69">IF(R49=0,0,R49/R$44)</f>
        <v>1.996487288378453E-2</v>
      </c>
      <c r="S57" s="198">
        <f t="shared" si="69"/>
        <v>2.4111113886553289E-2</v>
      </c>
      <c r="T57" s="198">
        <f t="shared" si="69"/>
        <v>2.5756225246408141E-2</v>
      </c>
      <c r="U57" s="198">
        <f t="shared" si="69"/>
        <v>2.6137125012283664E-2</v>
      </c>
      <c r="V57" s="198">
        <f t="shared" si="69"/>
        <v>2.6349119339042017E-2</v>
      </c>
      <c r="W57" s="198">
        <f t="shared" ref="W57:Y57" si="70">IF(W49=0,0,W49/W$44)</f>
        <v>2.8970153993065354E-2</v>
      </c>
      <c r="X57" s="198">
        <f t="shared" si="70"/>
        <v>3.39544796936945E-2</v>
      </c>
      <c r="Y57" s="198">
        <f t="shared" si="70"/>
        <v>3.4816292020360781E-2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7.7328062929015173E-2</v>
      </c>
      <c r="C58" s="195">
        <f t="shared" si="71"/>
        <v>6.6420786918882119E-2</v>
      </c>
      <c r="D58" s="195">
        <f t="shared" si="71"/>
        <v>7.0328145688489857E-2</v>
      </c>
      <c r="E58" s="195">
        <f t="shared" si="71"/>
        <v>7.6228926734367972E-2</v>
      </c>
      <c r="F58" s="195">
        <f t="shared" si="71"/>
        <v>8.2905047767181217E-2</v>
      </c>
      <c r="G58" s="195">
        <f t="shared" si="71"/>
        <v>8.9376897574148892E-2</v>
      </c>
      <c r="H58" s="195">
        <f t="shared" si="71"/>
        <v>0.10082351240282635</v>
      </c>
      <c r="I58" s="195">
        <f t="shared" si="71"/>
        <v>0.1154259333344128</v>
      </c>
      <c r="J58" s="195">
        <f t="shared" si="71"/>
        <v>0.1127526025943596</v>
      </c>
      <c r="K58" s="195">
        <f t="shared" si="71"/>
        <v>0.11385607211663801</v>
      </c>
      <c r="L58" s="195">
        <f t="shared" si="71"/>
        <v>8.0731329850833741E-2</v>
      </c>
      <c r="M58" s="195">
        <f t="shared" si="71"/>
        <v>8.7672393970651907E-2</v>
      </c>
      <c r="N58" s="195">
        <f t="shared" si="71"/>
        <v>8.6687175127069166E-2</v>
      </c>
      <c r="O58" s="195">
        <f t="shared" si="71"/>
        <v>8.7094879916243484E-2</v>
      </c>
      <c r="P58" s="195">
        <f t="shared" si="71"/>
        <v>0.10743848679137688</v>
      </c>
      <c r="Q58" s="195">
        <f t="shared" si="71"/>
        <v>9.25281123409009E-2</v>
      </c>
      <c r="R58" s="195">
        <f t="shared" ref="R58:V58" si="72">IF(R50=0,0,R50/R$44)</f>
        <v>8.9636909594129843E-2</v>
      </c>
      <c r="S58" s="195">
        <f t="shared" si="72"/>
        <v>8.9867943223237642E-2</v>
      </c>
      <c r="T58" s="195">
        <f t="shared" si="72"/>
        <v>0.10523451542156764</v>
      </c>
      <c r="U58" s="195">
        <f t="shared" si="72"/>
        <v>0.10299867156095971</v>
      </c>
      <c r="V58" s="195">
        <f t="shared" si="72"/>
        <v>0.10305305922513205</v>
      </c>
      <c r="W58" s="195">
        <f t="shared" ref="W58:Y58" si="73">IF(W50=0,0,W50/W$44)</f>
        <v>9.3133566052210459E-2</v>
      </c>
      <c r="X58" s="195">
        <f t="shared" si="73"/>
        <v>0.10817062733435499</v>
      </c>
      <c r="Y58" s="195">
        <f t="shared" si="73"/>
        <v>0.11830671973597623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4148.2618170004298</v>
      </c>
      <c r="C62" s="22">
        <v>4259.7280880914968</v>
      </c>
      <c r="D62" s="22">
        <v>4384.2608975628273</v>
      </c>
      <c r="E62" s="22">
        <v>4166.5068872357451</v>
      </c>
      <c r="F62" s="22">
        <v>3965.1646399462543</v>
      </c>
      <c r="G62" s="22">
        <v>3570.3972708900333</v>
      </c>
      <c r="H62" s="22">
        <v>3265.8001651121212</v>
      </c>
      <c r="I62" s="22">
        <v>2822.3605244596215</v>
      </c>
      <c r="J62" s="22">
        <v>3097.3838306369398</v>
      </c>
      <c r="K62" s="22">
        <v>3078.9876636766503</v>
      </c>
      <c r="L62" s="22">
        <v>3391.6044028456558</v>
      </c>
      <c r="M62" s="22">
        <v>2978.1850523281014</v>
      </c>
      <c r="N62" s="22">
        <v>2764.2615060816734</v>
      </c>
      <c r="O62" s="22">
        <v>2823.3755391262457</v>
      </c>
      <c r="P62" s="22">
        <v>2529.2831051591997</v>
      </c>
      <c r="Q62" s="22">
        <v>2554.026777790014</v>
      </c>
      <c r="R62" s="22">
        <v>2655.2701730198651</v>
      </c>
      <c r="S62" s="22">
        <v>2867.3019179266807</v>
      </c>
      <c r="T62" s="22">
        <v>2771.4386180165789</v>
      </c>
      <c r="U62" s="22">
        <v>2763.4473975307374</v>
      </c>
      <c r="V62" s="22">
        <v>2919.1770943694114</v>
      </c>
      <c r="W62" s="22">
        <v>3133.6995844154676</v>
      </c>
      <c r="X62" s="22">
        <v>2825.2302281640923</v>
      </c>
      <c r="Y62" s="22">
        <v>2609.5951451804103</v>
      </c>
      <c r="DA62" s="57" t="s">
        <v>251</v>
      </c>
    </row>
    <row r="63" spans="1:105" ht="12" customHeight="1" x14ac:dyDescent="0.25">
      <c r="A63" s="30" t="s">
        <v>51</v>
      </c>
      <c r="B63" s="31">
        <v>256.1889292804297</v>
      </c>
      <c r="C63" s="31">
        <v>333.38021381149792</v>
      </c>
      <c r="D63" s="31">
        <v>563.56724708282718</v>
      </c>
      <c r="E63" s="31">
        <v>360.50012723574446</v>
      </c>
      <c r="F63" s="31">
        <v>456.94557470625347</v>
      </c>
      <c r="G63" s="31">
        <v>220.61710185003278</v>
      </c>
      <c r="H63" s="31">
        <v>208.10906939212009</v>
      </c>
      <c r="I63" s="31">
        <v>182.67381349962247</v>
      </c>
      <c r="J63" s="31">
        <v>274.19429159693965</v>
      </c>
      <c r="K63" s="31">
        <v>200.15814463665018</v>
      </c>
      <c r="L63" s="31">
        <v>227.75650856565667</v>
      </c>
      <c r="M63" s="31">
        <v>206.23693660810156</v>
      </c>
      <c r="N63" s="31">
        <v>189.58014560167186</v>
      </c>
      <c r="O63" s="31">
        <v>111.51179960624478</v>
      </c>
      <c r="P63" s="31">
        <v>81.833170399199986</v>
      </c>
      <c r="Q63" s="31">
        <v>74.919613030013394</v>
      </c>
      <c r="R63" s="31">
        <v>123.65573349986505</v>
      </c>
      <c r="S63" s="31">
        <v>142.91665840667926</v>
      </c>
      <c r="T63" s="31">
        <v>123.16893249657802</v>
      </c>
      <c r="U63" s="31">
        <v>115.37912229073814</v>
      </c>
      <c r="V63" s="31">
        <v>216.16762072941157</v>
      </c>
      <c r="W63" s="31">
        <v>225.14336561546804</v>
      </c>
      <c r="X63" s="31">
        <v>203.16990164409196</v>
      </c>
      <c r="Y63" s="31">
        <v>126.6517894604109</v>
      </c>
      <c r="DA63" s="59" t="s">
        <v>252</v>
      </c>
    </row>
    <row r="64" spans="1:105" ht="12" customHeight="1" x14ac:dyDescent="0.25">
      <c r="A64" s="73" t="s">
        <v>75</v>
      </c>
      <c r="B64" s="98">
        <v>34.838847720000004</v>
      </c>
      <c r="C64" s="98">
        <v>34.831124280000004</v>
      </c>
      <c r="D64" s="98">
        <v>55.149450479999999</v>
      </c>
      <c r="E64" s="98">
        <v>26.123400000000004</v>
      </c>
      <c r="F64" s="98">
        <v>14.513025240000001</v>
      </c>
      <c r="G64" s="98">
        <v>20.318099040000003</v>
      </c>
      <c r="H64" s="98">
        <v>43.539075719999992</v>
      </c>
      <c r="I64" s="98">
        <v>31.92870095999999</v>
      </c>
      <c r="J64" s="98">
        <v>46.441499040000004</v>
      </c>
      <c r="K64" s="98">
        <v>46.441499040000004</v>
      </c>
      <c r="L64" s="98">
        <v>34.831124280000004</v>
      </c>
      <c r="M64" s="98">
        <v>17.415675720000003</v>
      </c>
      <c r="N64" s="98">
        <v>29.026050479999995</v>
      </c>
      <c r="O64" s="98">
        <v>23.220749519999998</v>
      </c>
      <c r="P64" s="98">
        <v>11.610374759999999</v>
      </c>
      <c r="Q64" s="98">
        <v>11.610374759999999</v>
      </c>
      <c r="R64" s="98">
        <v>23.220749519999998</v>
      </c>
      <c r="S64" s="98">
        <v>23.220749519999998</v>
      </c>
      <c r="T64" s="98">
        <v>20.318099040000003</v>
      </c>
      <c r="U64" s="98">
        <v>17.415675720000003</v>
      </c>
      <c r="V64" s="98">
        <v>17.415675720000003</v>
      </c>
      <c r="W64" s="98">
        <v>23.220749519999998</v>
      </c>
      <c r="X64" s="98">
        <v>20.318099040000003</v>
      </c>
      <c r="Y64" s="98">
        <v>17.415675720000003</v>
      </c>
      <c r="DA64" s="63"/>
    </row>
    <row r="65" spans="1:105" ht="12" customHeight="1" x14ac:dyDescent="0.25">
      <c r="A65" s="97" t="s">
        <v>74</v>
      </c>
      <c r="B65" s="98">
        <v>34.838847720000004</v>
      </c>
      <c r="C65" s="98">
        <v>34.831124280000004</v>
      </c>
      <c r="D65" s="98">
        <v>55.149450479999999</v>
      </c>
      <c r="E65" s="98">
        <v>26.123400000000004</v>
      </c>
      <c r="F65" s="98">
        <v>14.513025240000001</v>
      </c>
      <c r="G65" s="98">
        <v>20.318099040000003</v>
      </c>
      <c r="H65" s="98">
        <v>43.539075719999992</v>
      </c>
      <c r="I65" s="98">
        <v>31.92870095999999</v>
      </c>
      <c r="J65" s="98">
        <v>46.441499040000004</v>
      </c>
      <c r="K65" s="98">
        <v>46.441499040000004</v>
      </c>
      <c r="L65" s="98">
        <v>34.831124280000004</v>
      </c>
      <c r="M65" s="98">
        <v>17.415675720000003</v>
      </c>
      <c r="N65" s="98">
        <v>29.026050479999995</v>
      </c>
      <c r="O65" s="98">
        <v>23.220749519999998</v>
      </c>
      <c r="P65" s="98">
        <v>11.610374759999999</v>
      </c>
      <c r="Q65" s="98">
        <v>11.610374759999999</v>
      </c>
      <c r="R65" s="98">
        <v>23.220749519999998</v>
      </c>
      <c r="S65" s="98">
        <v>23.220749519999998</v>
      </c>
      <c r="T65" s="98">
        <v>20.318099040000003</v>
      </c>
      <c r="U65" s="98">
        <v>17.415675720000003</v>
      </c>
      <c r="V65" s="98">
        <v>17.415675720000003</v>
      </c>
      <c r="W65" s="98">
        <v>23.220749519999998</v>
      </c>
      <c r="X65" s="98">
        <v>20.318099040000003</v>
      </c>
      <c r="Y65" s="98">
        <v>17.415675720000003</v>
      </c>
      <c r="DA65" s="63" t="s">
        <v>253</v>
      </c>
    </row>
    <row r="66" spans="1:105" ht="12" customHeight="1" x14ac:dyDescent="0.25">
      <c r="A66" s="97" t="s">
        <v>196</v>
      </c>
      <c r="B66" s="98">
        <v>0</v>
      </c>
      <c r="C66" s="98">
        <v>0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X66" s="98">
        <v>0</v>
      </c>
      <c r="Y66" s="98">
        <v>0</v>
      </c>
      <c r="DA66" s="63" t="s">
        <v>254</v>
      </c>
    </row>
    <row r="67" spans="1:105" ht="12" customHeight="1" x14ac:dyDescent="0.25">
      <c r="A67" s="73" t="s">
        <v>189</v>
      </c>
      <c r="B67" s="98">
        <v>3857.2340400000003</v>
      </c>
      <c r="C67" s="98">
        <v>3891.5167499999993</v>
      </c>
      <c r="D67" s="98">
        <v>3765.5441999999998</v>
      </c>
      <c r="E67" s="98">
        <v>3779.8833600000003</v>
      </c>
      <c r="F67" s="98">
        <v>3493.7060400000009</v>
      </c>
      <c r="G67" s="98">
        <v>3329.4620700000005</v>
      </c>
      <c r="H67" s="98">
        <v>3014.1520200000014</v>
      </c>
      <c r="I67" s="98">
        <v>2607.7580099999991</v>
      </c>
      <c r="J67" s="98">
        <v>2776.7480400000004</v>
      </c>
      <c r="K67" s="98">
        <v>2832.3880200000003</v>
      </c>
      <c r="L67" s="98">
        <v>3129.0167699999993</v>
      </c>
      <c r="M67" s="98">
        <v>2754.53244</v>
      </c>
      <c r="N67" s="98">
        <v>2545.6553100000015</v>
      </c>
      <c r="O67" s="98">
        <v>2688.6429900000007</v>
      </c>
      <c r="P67" s="98">
        <v>2435.8395599999999</v>
      </c>
      <c r="Q67" s="98">
        <v>2467.4967900000006</v>
      </c>
      <c r="R67" s="98">
        <v>2508.3936899999999</v>
      </c>
      <c r="S67" s="98">
        <v>2701.1645100000014</v>
      </c>
      <c r="T67" s="98">
        <v>2627.951586480001</v>
      </c>
      <c r="U67" s="98">
        <v>2630.6525995199991</v>
      </c>
      <c r="V67" s="98">
        <v>2685.5937979199998</v>
      </c>
      <c r="W67" s="98">
        <v>2885.3354692799994</v>
      </c>
      <c r="X67" s="98">
        <v>2601.7422274800006</v>
      </c>
      <c r="Y67" s="98">
        <v>2465.5276799999992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4148.2618170004298</v>
      </c>
      <c r="C78" s="203">
        <f t="shared" si="74"/>
        <v>4259.7280880914959</v>
      </c>
      <c r="D78" s="203">
        <f t="shared" si="74"/>
        <v>4384.2608975628264</v>
      </c>
      <c r="E78" s="203">
        <f t="shared" si="74"/>
        <v>4166.5068872357451</v>
      </c>
      <c r="F78" s="203">
        <f t="shared" si="74"/>
        <v>3965.1646399462543</v>
      </c>
      <c r="G78" s="203">
        <f t="shared" si="74"/>
        <v>3570.3972708900333</v>
      </c>
      <c r="H78" s="203">
        <f t="shared" si="74"/>
        <v>3265.8001651121212</v>
      </c>
      <c r="I78" s="203">
        <f t="shared" si="74"/>
        <v>2822.3605244596215</v>
      </c>
      <c r="J78" s="203">
        <f t="shared" si="74"/>
        <v>3097.3838306369389</v>
      </c>
      <c r="K78" s="203">
        <f t="shared" si="74"/>
        <v>3078.9876636766517</v>
      </c>
      <c r="L78" s="203">
        <f t="shared" si="74"/>
        <v>3391.6044028456545</v>
      </c>
      <c r="M78" s="203">
        <f t="shared" si="74"/>
        <v>2978.1850523281005</v>
      </c>
      <c r="N78" s="203">
        <f t="shared" si="74"/>
        <v>2764.2615060816752</v>
      </c>
      <c r="O78" s="203">
        <f t="shared" si="74"/>
        <v>2823.3755391262448</v>
      </c>
      <c r="P78" s="203">
        <f t="shared" si="74"/>
        <v>2529.2831051591988</v>
      </c>
      <c r="Q78" s="203">
        <f t="shared" si="74"/>
        <v>2554.0267777900158</v>
      </c>
      <c r="R78" s="203">
        <f t="shared" ref="R78:V78" si="75">R79+R84</f>
        <v>2655.2701730198655</v>
      </c>
      <c r="S78" s="203">
        <f t="shared" si="75"/>
        <v>2867.3019179266807</v>
      </c>
      <c r="T78" s="203">
        <f t="shared" si="75"/>
        <v>2771.4386180165816</v>
      </c>
      <c r="U78" s="203">
        <f t="shared" si="75"/>
        <v>2763.4473975307369</v>
      </c>
      <c r="V78" s="203">
        <f t="shared" si="75"/>
        <v>2919.177094369411</v>
      </c>
      <c r="W78" s="203">
        <f t="shared" ref="W78:Y78" si="76">W79+W84</f>
        <v>3133.6995844154699</v>
      </c>
      <c r="X78" s="203">
        <f t="shared" si="76"/>
        <v>2825.2302281640914</v>
      </c>
      <c r="Y78" s="203">
        <f t="shared" si="76"/>
        <v>2609.5951451804099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4148.2618170004298</v>
      </c>
      <c r="C79" s="192">
        <f t="shared" si="77"/>
        <v>4259.7280880914959</v>
      </c>
      <c r="D79" s="192">
        <f t="shared" si="77"/>
        <v>4384.2608975628264</v>
      </c>
      <c r="E79" s="192">
        <f t="shared" si="77"/>
        <v>4166.5068872357451</v>
      </c>
      <c r="F79" s="192">
        <f t="shared" si="77"/>
        <v>3965.1646399462543</v>
      </c>
      <c r="G79" s="192">
        <f t="shared" si="77"/>
        <v>3570.3972708900333</v>
      </c>
      <c r="H79" s="192">
        <f t="shared" si="77"/>
        <v>3265.8001651121212</v>
      </c>
      <c r="I79" s="192">
        <f t="shared" si="77"/>
        <v>2822.3605244596215</v>
      </c>
      <c r="J79" s="192">
        <f t="shared" si="77"/>
        <v>3097.3838306369389</v>
      </c>
      <c r="K79" s="192">
        <f t="shared" si="77"/>
        <v>3078.9876636766517</v>
      </c>
      <c r="L79" s="192">
        <f t="shared" si="77"/>
        <v>3391.6044028456545</v>
      </c>
      <c r="M79" s="192">
        <f t="shared" si="77"/>
        <v>2978.1850523281005</v>
      </c>
      <c r="N79" s="192">
        <f t="shared" si="77"/>
        <v>2764.2615060816752</v>
      </c>
      <c r="O79" s="192">
        <f t="shared" si="77"/>
        <v>2823.3755391262448</v>
      </c>
      <c r="P79" s="192">
        <f t="shared" si="77"/>
        <v>2529.2831051591988</v>
      </c>
      <c r="Q79" s="192">
        <f t="shared" si="77"/>
        <v>2554.0267777900158</v>
      </c>
      <c r="R79" s="192">
        <f t="shared" ref="R79:V79" si="78">SUM(R80:R83)</f>
        <v>2655.2701730198655</v>
      </c>
      <c r="S79" s="192">
        <f t="shared" si="78"/>
        <v>2867.3019179266807</v>
      </c>
      <c r="T79" s="192">
        <f t="shared" si="78"/>
        <v>2771.4386180165816</v>
      </c>
      <c r="U79" s="192">
        <f t="shared" si="78"/>
        <v>2763.4473975307369</v>
      </c>
      <c r="V79" s="192">
        <f t="shared" si="78"/>
        <v>2919.177094369411</v>
      </c>
      <c r="W79" s="192">
        <f t="shared" ref="W79:Y79" si="79">SUM(W80:W83)</f>
        <v>3133.6995844154699</v>
      </c>
      <c r="X79" s="192">
        <f t="shared" si="79"/>
        <v>2825.2302281640914</v>
      </c>
      <c r="Y79" s="192">
        <f t="shared" si="79"/>
        <v>2609.5951451804099</v>
      </c>
      <c r="DA79" s="213" t="s">
        <v>265</v>
      </c>
    </row>
    <row r="80" spans="1:105" ht="12" customHeight="1" x14ac:dyDescent="0.25">
      <c r="A80" s="97" t="s">
        <v>57</v>
      </c>
      <c r="B80" s="74">
        <v>3787.2347376217749</v>
      </c>
      <c r="C80" s="74">
        <v>3989.1855692673598</v>
      </c>
      <c r="D80" s="74">
        <v>4097.7794253404372</v>
      </c>
      <c r="E80" s="74">
        <v>3859.8643767149683</v>
      </c>
      <c r="F80" s="74">
        <v>3646.5340069690142</v>
      </c>
      <c r="G80" s="74">
        <v>3260.368048143504</v>
      </c>
      <c r="H80" s="74">
        <v>2949.7155389813897</v>
      </c>
      <c r="I80" s="74">
        <v>2496.24580654189</v>
      </c>
      <c r="J80" s="74">
        <v>2752.4114486141207</v>
      </c>
      <c r="K80" s="74">
        <v>2735.2032280231083</v>
      </c>
      <c r="L80" s="74">
        <v>3199.9262729035854</v>
      </c>
      <c r="M80" s="74">
        <v>2767.4026412158405</v>
      </c>
      <c r="N80" s="74">
        <v>2561.591915730497</v>
      </c>
      <c r="O80" s="74">
        <v>2588.0474898188377</v>
      </c>
      <c r="P80" s="74">
        <v>2203.8473771421513</v>
      </c>
      <c r="Q80" s="74">
        <v>2267.7727529840581</v>
      </c>
      <c r="R80" s="74">
        <v>2374.5876276956701</v>
      </c>
      <c r="S80" s="74">
        <v>2529.5507943103835</v>
      </c>
      <c r="T80" s="74">
        <v>2334.8040748417566</v>
      </c>
      <c r="U80" s="74">
        <v>2318.5274319018886</v>
      </c>
      <c r="V80" s="74">
        <v>2438.3830057166665</v>
      </c>
      <c r="W80" s="74">
        <v>2705.9710882709128</v>
      </c>
      <c r="X80" s="74">
        <v>2353.3350744803051</v>
      </c>
      <c r="Y80" s="74">
        <v>2152.7898662387051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257.28721015133442</v>
      </c>
      <c r="C82" s="74">
        <v>200.3853461723379</v>
      </c>
      <c r="D82" s="74">
        <v>216.81062814975255</v>
      </c>
      <c r="E82" s="74">
        <v>223.76772478619495</v>
      </c>
      <c r="F82" s="74">
        <v>231.03375097897575</v>
      </c>
      <c r="G82" s="74">
        <v>227.77795377724743</v>
      </c>
      <c r="H82" s="74">
        <v>239.1536088605076</v>
      </c>
      <c r="I82" s="74">
        <v>244.11697309139635</v>
      </c>
      <c r="J82" s="74">
        <v>264.1698842467913</v>
      </c>
      <c r="K82" s="74">
        <v>264.56094691113316</v>
      </c>
      <c r="L82" s="74">
        <v>144.26085932701207</v>
      </c>
      <c r="M82" s="74">
        <v>157.42888958080741</v>
      </c>
      <c r="N82" s="74">
        <v>153.26117648140897</v>
      </c>
      <c r="O82" s="74">
        <v>185.22803691391542</v>
      </c>
      <c r="P82" s="74">
        <v>257.46219461239565</v>
      </c>
      <c r="Q82" s="74">
        <v>224.46831750523344</v>
      </c>
      <c r="R82" s="74">
        <v>217.53548528434052</v>
      </c>
      <c r="S82" s="74">
        <v>256.26825356806802</v>
      </c>
      <c r="T82" s="74">
        <v>351.08334233339798</v>
      </c>
      <c r="U82" s="74">
        <v>354.6688121330593</v>
      </c>
      <c r="V82" s="74">
        <v>386.00964844965995</v>
      </c>
      <c r="W82" s="74">
        <v>312.53663335776173</v>
      </c>
      <c r="X82" s="74">
        <v>352.04119975194169</v>
      </c>
      <c r="Y82" s="74">
        <v>355.918086466771</v>
      </c>
      <c r="DA82" s="90" t="s">
        <v>268</v>
      </c>
    </row>
    <row r="83" spans="1:105" ht="12" customHeight="1" x14ac:dyDescent="0.25">
      <c r="A83" s="107" t="s">
        <v>54</v>
      </c>
      <c r="B83" s="193">
        <v>103.73986922732064</v>
      </c>
      <c r="C83" s="193">
        <v>70.157172651798888</v>
      </c>
      <c r="D83" s="193">
        <v>69.670844072637209</v>
      </c>
      <c r="E83" s="193">
        <v>82.874785734582304</v>
      </c>
      <c r="F83" s="193">
        <v>87.596881998264735</v>
      </c>
      <c r="G83" s="193">
        <v>82.251268969281739</v>
      </c>
      <c r="H83" s="193">
        <v>76.931017270224132</v>
      </c>
      <c r="I83" s="193">
        <v>81.997744826335264</v>
      </c>
      <c r="J83" s="193">
        <v>80.80249777602684</v>
      </c>
      <c r="K83" s="193">
        <v>79.223488742410268</v>
      </c>
      <c r="L83" s="193">
        <v>47.41727061505707</v>
      </c>
      <c r="M83" s="193">
        <v>53.353521531452756</v>
      </c>
      <c r="N83" s="193">
        <v>49.408413869769198</v>
      </c>
      <c r="O83" s="193">
        <v>50.100012393491987</v>
      </c>
      <c r="P83" s="193">
        <v>67.973533404651704</v>
      </c>
      <c r="Q83" s="193">
        <v>61.785707300724276</v>
      </c>
      <c r="R83" s="193">
        <v>63.147060039854729</v>
      </c>
      <c r="S83" s="193">
        <v>81.482870048229387</v>
      </c>
      <c r="T83" s="193">
        <v>85.551200841427274</v>
      </c>
      <c r="U83" s="193">
        <v>90.251153495788856</v>
      </c>
      <c r="V83" s="193">
        <v>94.784440203084756</v>
      </c>
      <c r="W83" s="193">
        <v>115.1918627867955</v>
      </c>
      <c r="X83" s="193">
        <v>119.8539539318444</v>
      </c>
      <c r="Y83" s="193">
        <v>100.88719247493381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0.91296907106993785</v>
      </c>
      <c r="C88" s="196">
        <f t="shared" si="86"/>
        <v>0.93648831258021725</v>
      </c>
      <c r="D88" s="196">
        <f t="shared" si="86"/>
        <v>0.93465683751128004</v>
      </c>
      <c r="E88" s="196">
        <f t="shared" si="86"/>
        <v>0.92640297524523774</v>
      </c>
      <c r="F88" s="196">
        <f t="shared" si="86"/>
        <v>0.91964252133007041</v>
      </c>
      <c r="G88" s="196">
        <f t="shared" si="86"/>
        <v>0.91316674329934022</v>
      </c>
      <c r="H88" s="196">
        <f t="shared" si="86"/>
        <v>0.90321372706529957</v>
      </c>
      <c r="I88" s="196">
        <f t="shared" si="86"/>
        <v>0.88445320323484522</v>
      </c>
      <c r="J88" s="196">
        <f t="shared" si="86"/>
        <v>0.88862459388771364</v>
      </c>
      <c r="K88" s="196">
        <f t="shared" si="86"/>
        <v>0.88834497789347211</v>
      </c>
      <c r="L88" s="196">
        <f t="shared" si="86"/>
        <v>0.94348452614896783</v>
      </c>
      <c r="M88" s="196">
        <f t="shared" si="86"/>
        <v>0.92922454199161075</v>
      </c>
      <c r="N88" s="196">
        <f t="shared" si="86"/>
        <v>0.92668219345192804</v>
      </c>
      <c r="O88" s="196">
        <f t="shared" si="86"/>
        <v>0.91665010692122295</v>
      </c>
      <c r="P88" s="196">
        <f t="shared" si="86"/>
        <v>0.87133281863417034</v>
      </c>
      <c r="Q88" s="196">
        <f t="shared" si="86"/>
        <v>0.88792050760969254</v>
      </c>
      <c r="R88" s="196">
        <f t="shared" ref="R88:V88" si="87">IF(R80=0,0,R80/R$78)</f>
        <v>0.89429228401079341</v>
      </c>
      <c r="S88" s="196">
        <f t="shared" si="87"/>
        <v>0.88220594367665262</v>
      </c>
      <c r="T88" s="196">
        <f t="shared" si="87"/>
        <v>0.8424520246140943</v>
      </c>
      <c r="U88" s="196">
        <f t="shared" si="87"/>
        <v>0.83899821432229749</v>
      </c>
      <c r="V88" s="196">
        <f t="shared" si="87"/>
        <v>0.83529807438537618</v>
      </c>
      <c r="W88" s="196">
        <f t="shared" ref="W88:Y88" si="88">IF(W80=0,0,W80/W$78)</f>
        <v>0.863506859983727</v>
      </c>
      <c r="X88" s="196">
        <f t="shared" si="88"/>
        <v>0.83297108002754305</v>
      </c>
      <c r="Y88" s="196">
        <f t="shared" si="88"/>
        <v>0.82495166739355497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6.2022895733562074E-2</v>
      </c>
      <c r="C90" s="197">
        <f t="shared" si="92"/>
        <v>4.7041816291639733E-2</v>
      </c>
      <c r="D90" s="197">
        <f t="shared" si="92"/>
        <v>4.9452036093535344E-2</v>
      </c>
      <c r="E90" s="197">
        <f t="shared" si="92"/>
        <v>5.3706313428093934E-2</v>
      </c>
      <c r="F90" s="197">
        <f t="shared" si="92"/>
        <v>5.8265865848664306E-2</v>
      </c>
      <c r="G90" s="197">
        <f t="shared" si="92"/>
        <v>6.3796249127332172E-2</v>
      </c>
      <c r="H90" s="197">
        <f t="shared" si="92"/>
        <v>7.3229713016533263E-2</v>
      </c>
      <c r="I90" s="197">
        <f t="shared" si="92"/>
        <v>8.6493901461485251E-2</v>
      </c>
      <c r="J90" s="197">
        <f t="shared" si="92"/>
        <v>8.52880684769598E-2</v>
      </c>
      <c r="K90" s="197">
        <f t="shared" si="92"/>
        <v>8.5924653103422358E-2</v>
      </c>
      <c r="L90" s="197">
        <f t="shared" si="92"/>
        <v>4.2534695144862127E-2</v>
      </c>
      <c r="M90" s="197">
        <f t="shared" si="92"/>
        <v>5.2860680855859654E-2</v>
      </c>
      <c r="N90" s="197">
        <f t="shared" si="92"/>
        <v>5.5443805205917657E-2</v>
      </c>
      <c r="O90" s="197">
        <f t="shared" si="92"/>
        <v>6.5605171663149803E-2</v>
      </c>
      <c r="P90" s="197">
        <f t="shared" si="92"/>
        <v>0.1017925569847154</v>
      </c>
      <c r="Q90" s="197">
        <f t="shared" si="92"/>
        <v>8.7888004721494953E-2</v>
      </c>
      <c r="R90" s="197">
        <f t="shared" ref="R90:V90" si="93">IF(R82=0,0,R82/R$78)</f>
        <v>8.1925932620609834E-2</v>
      </c>
      <c r="S90" s="197">
        <f t="shared" si="93"/>
        <v>8.9376096729071763E-2</v>
      </c>
      <c r="T90" s="197">
        <f t="shared" si="93"/>
        <v>0.12667909729303536</v>
      </c>
      <c r="U90" s="197">
        <f t="shared" si="93"/>
        <v>0.12834288521285828</v>
      </c>
      <c r="V90" s="197">
        <f t="shared" si="93"/>
        <v>0.13223235040936912</v>
      </c>
      <c r="W90" s="197">
        <f t="shared" ref="W90:Y90" si="94">IF(W82=0,0,W82/W$78)</f>
        <v>9.9734076269490046E-2</v>
      </c>
      <c r="X90" s="197">
        <f t="shared" si="94"/>
        <v>0.12460619890107409</v>
      </c>
      <c r="Y90" s="197">
        <f t="shared" si="94"/>
        <v>0.13638823904317357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2.5008033196500117E-2</v>
      </c>
      <c r="C91" s="198">
        <f t="shared" si="95"/>
        <v>1.6469871128143229E-2</v>
      </c>
      <c r="D91" s="198">
        <f t="shared" si="95"/>
        <v>1.5891126395184793E-2</v>
      </c>
      <c r="E91" s="198">
        <f t="shared" si="95"/>
        <v>1.9890711326668489E-2</v>
      </c>
      <c r="F91" s="198">
        <f t="shared" si="95"/>
        <v>2.2091612821265365E-2</v>
      </c>
      <c r="G91" s="198">
        <f t="shared" si="95"/>
        <v>2.3037007573327557E-2</v>
      </c>
      <c r="H91" s="198">
        <f t="shared" si="95"/>
        <v>2.3556559918167234E-2</v>
      </c>
      <c r="I91" s="198">
        <f t="shared" si="95"/>
        <v>2.905289530366955E-2</v>
      </c>
      <c r="J91" s="198">
        <f t="shared" si="95"/>
        <v>2.6087337635326519E-2</v>
      </c>
      <c r="K91" s="198">
        <f t="shared" si="95"/>
        <v>2.5730369003105606E-2</v>
      </c>
      <c r="L91" s="198">
        <f t="shared" si="95"/>
        <v>1.3980778706170037E-2</v>
      </c>
      <c r="M91" s="198">
        <f t="shared" si="95"/>
        <v>1.7914777152529645E-2</v>
      </c>
      <c r="N91" s="198">
        <f t="shared" si="95"/>
        <v>1.7874001342154253E-2</v>
      </c>
      <c r="O91" s="198">
        <f t="shared" si="95"/>
        <v>1.7744721415627385E-2</v>
      </c>
      <c r="P91" s="198">
        <f t="shared" si="95"/>
        <v>2.6874624381114227E-2</v>
      </c>
      <c r="Q91" s="198">
        <f t="shared" si="95"/>
        <v>2.4191487668812572E-2</v>
      </c>
      <c r="R91" s="198">
        <f t="shared" ref="R91:V91" si="96">IF(R83=0,0,R83/R$78)</f>
        <v>2.3781783368596703E-2</v>
      </c>
      <c r="S91" s="198">
        <f t="shared" si="96"/>
        <v>2.8417959594275614E-2</v>
      </c>
      <c r="T91" s="198">
        <f t="shared" si="96"/>
        <v>3.0868878092870474E-2</v>
      </c>
      <c r="U91" s="198">
        <f t="shared" si="96"/>
        <v>3.2658900464844119E-2</v>
      </c>
      <c r="V91" s="198">
        <f t="shared" si="96"/>
        <v>3.2469575205254793E-2</v>
      </c>
      <c r="W91" s="198">
        <f t="shared" ref="W91:Y91" si="97">IF(W83=0,0,W83/W$78)</f>
        <v>3.675906374678295E-2</v>
      </c>
      <c r="X91" s="198">
        <f t="shared" si="97"/>
        <v>4.2422721071382785E-2</v>
      </c>
      <c r="Y91" s="198">
        <f t="shared" si="97"/>
        <v>3.8660093563271533E-2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16460.81892595801</v>
      </c>
      <c r="C96" s="203">
        <f t="shared" si="101"/>
        <v>19573.45269572689</v>
      </c>
      <c r="D96" s="203">
        <f t="shared" si="101"/>
        <v>18918.850299661131</v>
      </c>
      <c r="E96" s="203">
        <f t="shared" si="101"/>
        <v>17823.204354290738</v>
      </c>
      <c r="F96" s="203">
        <f t="shared" si="101"/>
        <v>16642.818272856366</v>
      </c>
      <c r="G96" s="203">
        <f t="shared" si="101"/>
        <v>15755.260939282232</v>
      </c>
      <c r="H96" s="203">
        <f t="shared" si="101"/>
        <v>14211.239616089541</v>
      </c>
      <c r="I96" s="203">
        <f t="shared" si="101"/>
        <v>12569.503854442775</v>
      </c>
      <c r="J96" s="203">
        <f t="shared" si="101"/>
        <v>12979.788006373634</v>
      </c>
      <c r="K96" s="203">
        <f t="shared" si="101"/>
        <v>12918.275890249695</v>
      </c>
      <c r="L96" s="203">
        <f t="shared" si="101"/>
        <v>18215.482512194623</v>
      </c>
      <c r="M96" s="203">
        <f t="shared" si="101"/>
        <v>16702.789282141428</v>
      </c>
      <c r="N96" s="203">
        <f t="shared" si="101"/>
        <v>16965.232151132008</v>
      </c>
      <c r="O96" s="203">
        <f t="shared" si="101"/>
        <v>17077.860466894188</v>
      </c>
      <c r="P96" s="203">
        <f t="shared" si="101"/>
        <v>13934.608259190254</v>
      </c>
      <c r="Q96" s="203">
        <f t="shared" si="101"/>
        <v>15396.043281495889</v>
      </c>
      <c r="R96" s="203">
        <f t="shared" si="101"/>
        <v>16123.843158365875</v>
      </c>
      <c r="S96" s="203">
        <f t="shared" si="101"/>
        <v>16446.580548013117</v>
      </c>
      <c r="T96" s="203">
        <f t="shared" si="101"/>
        <v>15525.488808141836</v>
      </c>
      <c r="U96" s="203">
        <f t="shared" si="101"/>
        <v>15919.942635574331</v>
      </c>
      <c r="V96" s="203">
        <f t="shared" si="101"/>
        <v>16621.119097652761</v>
      </c>
      <c r="W96" s="203">
        <f t="shared" si="101"/>
        <v>17914.055267396299</v>
      </c>
      <c r="X96" s="203">
        <f t="shared" ref="X96:Y96" si="102">X44*11630*1000/X$6</f>
        <v>16537.190968035946</v>
      </c>
      <c r="Y96" s="203">
        <f t="shared" si="102"/>
        <v>15159.11494056182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15187.935684188404</v>
      </c>
      <c r="C97" s="192">
        <f t="shared" si="103"/>
        <v>18273.368564957196</v>
      </c>
      <c r="D97" s="192">
        <f t="shared" si="103"/>
        <v>17588.322639527833</v>
      </c>
      <c r="E97" s="192">
        <f t="shared" si="103"/>
        <v>16464.560615395847</v>
      </c>
      <c r="F97" s="192">
        <f t="shared" si="103"/>
        <v>15263.044628964695</v>
      </c>
      <c r="G97" s="192">
        <f t="shared" si="103"/>
        <v>14347.104596058014</v>
      </c>
      <c r="H97" s="192">
        <f t="shared" si="103"/>
        <v>12778.412522397201</v>
      </c>
      <c r="I97" s="192">
        <f t="shared" si="103"/>
        <v>11118.657140493217</v>
      </c>
      <c r="J97" s="192">
        <f t="shared" si="103"/>
        <v>11516.28312753195</v>
      </c>
      <c r="K97" s="192">
        <f t="shared" si="103"/>
        <v>11447.451738866797</v>
      </c>
      <c r="L97" s="192">
        <f t="shared" si="103"/>
        <v>16744.922385110545</v>
      </c>
      <c r="M97" s="192">
        <f t="shared" si="103"/>
        <v>15238.415759788742</v>
      </c>
      <c r="N97" s="192">
        <f t="shared" si="103"/>
        <v>15494.564100575442</v>
      </c>
      <c r="O97" s="192">
        <f t="shared" si="103"/>
        <v>15590.466260303678</v>
      </c>
      <c r="P97" s="192">
        <f t="shared" si="103"/>
        <v>12437.495033792233</v>
      </c>
      <c r="Q97" s="192">
        <f t="shared" si="103"/>
        <v>13971.476459140265</v>
      </c>
      <c r="R97" s="192">
        <f t="shared" si="103"/>
        <v>14678.551686869501</v>
      </c>
      <c r="S97" s="192">
        <f t="shared" si="103"/>
        <v>14968.56018110787</v>
      </c>
      <c r="T97" s="192">
        <f t="shared" si="103"/>
        <v>13891.671516734057</v>
      </c>
      <c r="U97" s="192">
        <f t="shared" si="103"/>
        <v>14280.209692783492</v>
      </c>
      <c r="V97" s="192">
        <f t="shared" si="103"/>
        <v>14908.261926894378</v>
      </c>
      <c r="W97" s="192">
        <f t="shared" si="103"/>
        <v>16245.655417887294</v>
      </c>
      <c r="X97" s="192">
        <f t="shared" ref="X97:Y97" si="104">X45*11630*1000/X$6</f>
        <v>14748.352646675468</v>
      </c>
      <c r="Y97" s="192">
        <f t="shared" si="104"/>
        <v>13365.689777843323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13525.420811957099</v>
      </c>
      <c r="C98" s="74">
        <f t="shared" si="105"/>
        <v>16829.664783214619</v>
      </c>
      <c r="D98" s="74">
        <f t="shared" si="105"/>
        <v>16164.158596030931</v>
      </c>
      <c r="E98" s="74">
        <f t="shared" si="105"/>
        <v>14994.351330953712</v>
      </c>
      <c r="F98" s="74">
        <f t="shared" si="105"/>
        <v>13798.456675837167</v>
      </c>
      <c r="G98" s="74">
        <f t="shared" si="105"/>
        <v>12893.914184673731</v>
      </c>
      <c r="H98" s="74">
        <f t="shared" si="105"/>
        <v>11339.270220590099</v>
      </c>
      <c r="I98" s="74">
        <f t="shared" si="105"/>
        <v>9630.3326212757293</v>
      </c>
      <c r="J98" s="74">
        <f t="shared" si="105"/>
        <v>10045.754717779948</v>
      </c>
      <c r="K98" s="74">
        <f t="shared" si="105"/>
        <v>10008.668842585686</v>
      </c>
      <c r="L98" s="74">
        <f t="shared" si="105"/>
        <v>15813.568406767681</v>
      </c>
      <c r="M98" s="74">
        <f t="shared" si="105"/>
        <v>14177.255157667103</v>
      </c>
      <c r="N98" s="74">
        <f t="shared" si="105"/>
        <v>14364.760556556123</v>
      </c>
      <c r="O98" s="74">
        <f t="shared" si="105"/>
        <v>14283.65288299456</v>
      </c>
      <c r="P98" s="74">
        <f t="shared" si="105"/>
        <v>10818.199535566835</v>
      </c>
      <c r="Q98" s="74">
        <f t="shared" si="105"/>
        <v>12393.330089055642</v>
      </c>
      <c r="R98" s="74">
        <f t="shared" si="105"/>
        <v>13120.962189655471</v>
      </c>
      <c r="S98" s="74">
        <f t="shared" si="105"/>
        <v>13209.253232785528</v>
      </c>
      <c r="T98" s="74">
        <f t="shared" si="105"/>
        <v>11684.49196551093</v>
      </c>
      <c r="U98" s="74">
        <f t="shared" si="105"/>
        <v>11819.12646564946</v>
      </c>
      <c r="V98" s="74">
        <f t="shared" si="105"/>
        <v>12444.047744981435</v>
      </c>
      <c r="W98" s="74">
        <f t="shared" si="105"/>
        <v>13759.552180913799</v>
      </c>
      <c r="X98" s="74">
        <f t="shared" ref="X98:Y98" si="106">X46*11630*1000/X$6</f>
        <v>12280.137508533104</v>
      </c>
      <c r="Y98" s="74">
        <f t="shared" si="106"/>
        <v>10926.630200665059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0.75604535515618587</v>
      </c>
      <c r="C99" s="74">
        <f t="shared" si="107"/>
        <v>1.2978773051125911</v>
      </c>
      <c r="D99" s="74">
        <f t="shared" si="107"/>
        <v>2.0500433212003779</v>
      </c>
      <c r="E99" s="74">
        <f t="shared" si="107"/>
        <v>2.8571788797788606</v>
      </c>
      <c r="F99" s="74">
        <f t="shared" si="107"/>
        <v>3.0738145198259255</v>
      </c>
      <c r="G99" s="74">
        <f t="shared" si="107"/>
        <v>3.951106385151899</v>
      </c>
      <c r="H99" s="74">
        <f t="shared" si="107"/>
        <v>5.2224316701918259</v>
      </c>
      <c r="I99" s="74">
        <f t="shared" si="107"/>
        <v>7.3767009516107311</v>
      </c>
      <c r="J99" s="74">
        <f t="shared" si="107"/>
        <v>6.2037214735949737</v>
      </c>
      <c r="K99" s="74">
        <f t="shared" si="107"/>
        <v>7.4550362070507399</v>
      </c>
      <c r="L99" s="74">
        <f t="shared" si="107"/>
        <v>9.3709501345602408</v>
      </c>
      <c r="M99" s="74">
        <f t="shared" si="107"/>
        <v>8.7699482301532043</v>
      </c>
      <c r="N99" s="74">
        <f t="shared" si="107"/>
        <v>14.442741955279526</v>
      </c>
      <c r="O99" s="74">
        <f t="shared" si="107"/>
        <v>13.583329428881461</v>
      </c>
      <c r="P99" s="74">
        <f t="shared" si="107"/>
        <v>10.616367871420922</v>
      </c>
      <c r="Q99" s="74">
        <f t="shared" si="107"/>
        <v>16.961333612506827</v>
      </c>
      <c r="R99" s="74">
        <f t="shared" si="107"/>
        <v>17.206955797150776</v>
      </c>
      <c r="S99" s="74">
        <f t="shared" si="107"/>
        <v>17.59339469549359</v>
      </c>
      <c r="T99" s="74">
        <f t="shared" si="107"/>
        <v>19.452702667274899</v>
      </c>
      <c r="U99" s="74">
        <f t="shared" si="107"/>
        <v>19.513136747223047</v>
      </c>
      <c r="V99" s="74">
        <f t="shared" si="107"/>
        <v>20.639377292567652</v>
      </c>
      <c r="W99" s="74">
        <f t="shared" si="107"/>
        <v>20.079557319738431</v>
      </c>
      <c r="X99" s="74">
        <f t="shared" ref="X99:Y99" si="108">X47*11630*1000/X$6</f>
        <v>21.535233763331071</v>
      </c>
      <c r="Y99" s="74">
        <f t="shared" si="108"/>
        <v>13.990699250689373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1271.6259493597222</v>
      </c>
      <c r="C100" s="74">
        <f t="shared" si="109"/>
        <v>1131.1847612406129</v>
      </c>
      <c r="D100" s="74">
        <f t="shared" si="109"/>
        <v>1129.0077148834134</v>
      </c>
      <c r="E100" s="74">
        <f t="shared" si="109"/>
        <v>1125.9727822191517</v>
      </c>
      <c r="F100" s="74">
        <f t="shared" si="109"/>
        <v>1107.1681051849218</v>
      </c>
      <c r="G100" s="74">
        <f t="shared" si="109"/>
        <v>1112.9627065461257</v>
      </c>
      <c r="H100" s="74">
        <f t="shared" si="109"/>
        <v>1128.8103020209569</v>
      </c>
      <c r="I100" s="74">
        <f t="shared" si="109"/>
        <v>1155.1983393372582</v>
      </c>
      <c r="J100" s="74">
        <f t="shared" si="109"/>
        <v>1159.7571706830224</v>
      </c>
      <c r="K100" s="74">
        <f t="shared" si="109"/>
        <v>1135.2583445266462</v>
      </c>
      <c r="L100" s="74">
        <f t="shared" si="109"/>
        <v>702.17951178260171</v>
      </c>
      <c r="M100" s="74">
        <f t="shared" si="109"/>
        <v>796.7634708679044</v>
      </c>
      <c r="N100" s="74">
        <f t="shared" si="109"/>
        <v>858.86408974428844</v>
      </c>
      <c r="O100" s="74">
        <f t="shared" si="109"/>
        <v>1037.6802729451733</v>
      </c>
      <c r="P100" s="74">
        <f t="shared" si="109"/>
        <v>1289.8769407627938</v>
      </c>
      <c r="Q100" s="74">
        <f t="shared" si="109"/>
        <v>1246.2750503370944</v>
      </c>
      <c r="R100" s="74">
        <f t="shared" si="109"/>
        <v>1218.4720623620256</v>
      </c>
      <c r="S100" s="74">
        <f t="shared" si="109"/>
        <v>1345.1681769893351</v>
      </c>
      <c r="T100" s="74">
        <f t="shared" si="109"/>
        <v>1787.8488617527616</v>
      </c>
      <c r="U100" s="74">
        <f t="shared" si="109"/>
        <v>2025.4685595324188</v>
      </c>
      <c r="V100" s="74">
        <f t="shared" si="109"/>
        <v>2005.6229539678923</v>
      </c>
      <c r="W100" s="74">
        <f t="shared" si="109"/>
        <v>1947.0507399170037</v>
      </c>
      <c r="X100" s="74">
        <f t="shared" ref="X100:Y100" si="110">X48*11630*1000/X$6</f>
        <v>1885.1681894641083</v>
      </c>
      <c r="Y100" s="74">
        <f t="shared" si="110"/>
        <v>1897.2847053867615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390.13287751642753</v>
      </c>
      <c r="C101" s="193">
        <f t="shared" si="111"/>
        <v>311.2211431968542</v>
      </c>
      <c r="D101" s="193">
        <f t="shared" si="111"/>
        <v>293.10628529228762</v>
      </c>
      <c r="E101" s="193">
        <f t="shared" si="111"/>
        <v>341.37932334320453</v>
      </c>
      <c r="F101" s="193">
        <f t="shared" si="111"/>
        <v>354.34603342277671</v>
      </c>
      <c r="G101" s="193">
        <f t="shared" si="111"/>
        <v>336.27659845300661</v>
      </c>
      <c r="H101" s="193">
        <f t="shared" si="111"/>
        <v>305.10956811595457</v>
      </c>
      <c r="I101" s="193">
        <f t="shared" si="111"/>
        <v>325.74947892862082</v>
      </c>
      <c r="J101" s="193">
        <f t="shared" si="111"/>
        <v>304.56751759538639</v>
      </c>
      <c r="K101" s="193">
        <f t="shared" si="111"/>
        <v>296.06951554741363</v>
      </c>
      <c r="L101" s="193">
        <f t="shared" si="111"/>
        <v>219.80351642570105</v>
      </c>
      <c r="M101" s="193">
        <f t="shared" si="111"/>
        <v>255.62718302357922</v>
      </c>
      <c r="N101" s="193">
        <f t="shared" si="111"/>
        <v>256.49671231975373</v>
      </c>
      <c r="O101" s="193">
        <f t="shared" si="111"/>
        <v>255.54977493506391</v>
      </c>
      <c r="P101" s="193">
        <f t="shared" si="111"/>
        <v>318.80218959118281</v>
      </c>
      <c r="Q101" s="193">
        <f t="shared" si="111"/>
        <v>314.90998613502506</v>
      </c>
      <c r="R101" s="193">
        <f t="shared" si="111"/>
        <v>321.91047905485357</v>
      </c>
      <c r="S101" s="193">
        <f t="shared" si="111"/>
        <v>396.54537663751631</v>
      </c>
      <c r="T101" s="193">
        <f t="shared" si="111"/>
        <v>399.87798680308981</v>
      </c>
      <c r="U101" s="193">
        <f t="shared" si="111"/>
        <v>416.10153085439094</v>
      </c>
      <c r="V101" s="193">
        <f t="shared" si="111"/>
        <v>437.95185065248302</v>
      </c>
      <c r="W101" s="193">
        <f t="shared" si="111"/>
        <v>518.97293973675426</v>
      </c>
      <c r="X101" s="193">
        <f t="shared" ref="X101:Y101" si="112">X49*11630*1000/X$6</f>
        <v>561.51171491492448</v>
      </c>
      <c r="Y101" s="193">
        <f t="shared" si="112"/>
        <v>527.78417254081444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1272.8832417696051</v>
      </c>
      <c r="C102" s="77">
        <f t="shared" si="113"/>
        <v>1300.0841307696946</v>
      </c>
      <c r="D102" s="77">
        <f t="shared" si="113"/>
        <v>1330.527660133298</v>
      </c>
      <c r="E102" s="77">
        <f t="shared" si="113"/>
        <v>1358.6437388948968</v>
      </c>
      <c r="F102" s="77">
        <f t="shared" si="113"/>
        <v>1379.7736438916738</v>
      </c>
      <c r="G102" s="77">
        <f t="shared" si="113"/>
        <v>1408.1563432242172</v>
      </c>
      <c r="H102" s="77">
        <f t="shared" si="113"/>
        <v>1432.8270936923411</v>
      </c>
      <c r="I102" s="77">
        <f t="shared" si="113"/>
        <v>1450.8467139495565</v>
      </c>
      <c r="J102" s="77">
        <f t="shared" si="113"/>
        <v>1463.5048788416811</v>
      </c>
      <c r="K102" s="77">
        <f t="shared" si="113"/>
        <v>1470.8241513828953</v>
      </c>
      <c r="L102" s="77">
        <f t="shared" si="113"/>
        <v>1470.5601270840777</v>
      </c>
      <c r="M102" s="77">
        <f t="shared" si="113"/>
        <v>1464.3735223526853</v>
      </c>
      <c r="N102" s="77">
        <f t="shared" si="113"/>
        <v>1470.6680505565648</v>
      </c>
      <c r="O102" s="77">
        <f t="shared" si="113"/>
        <v>1487.3942065905114</v>
      </c>
      <c r="P102" s="77">
        <f t="shared" si="113"/>
        <v>1497.1132253980236</v>
      </c>
      <c r="Q102" s="77">
        <f t="shared" si="113"/>
        <v>1424.5668223556245</v>
      </c>
      <c r="R102" s="77">
        <f t="shared" si="113"/>
        <v>1445.2914714963708</v>
      </c>
      <c r="S102" s="77">
        <f t="shared" si="113"/>
        <v>1478.0203669052476</v>
      </c>
      <c r="T102" s="77">
        <f t="shared" si="113"/>
        <v>1633.8172914077777</v>
      </c>
      <c r="U102" s="77">
        <f t="shared" si="113"/>
        <v>1639.7329427908396</v>
      </c>
      <c r="V102" s="77">
        <f t="shared" si="113"/>
        <v>1712.8571707583833</v>
      </c>
      <c r="W102" s="77">
        <f t="shared" si="113"/>
        <v>1668.3998495090018</v>
      </c>
      <c r="X102" s="77">
        <f t="shared" ref="X102:Y102" si="114">X50*11630*1000/X$6</f>
        <v>1788.8383213604775</v>
      </c>
      <c r="Y102" s="77">
        <f t="shared" si="114"/>
        <v>1793.4251627184972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7595.051642683482</v>
      </c>
      <c r="C104" s="153">
        <f t="shared" si="115"/>
        <v>9656.136994005361</v>
      </c>
      <c r="D104" s="153">
        <f t="shared" si="115"/>
        <v>9299.0612835487791</v>
      </c>
      <c r="E104" s="153">
        <f t="shared" si="115"/>
        <v>8670.1494898479323</v>
      </c>
      <c r="F104" s="153">
        <f t="shared" si="115"/>
        <v>8095.5943468983578</v>
      </c>
      <c r="G104" s="153">
        <f t="shared" si="115"/>
        <v>7693.0451409809248</v>
      </c>
      <c r="H104" s="153">
        <f t="shared" si="115"/>
        <v>6899.9625388608638</v>
      </c>
      <c r="I104" s="153">
        <f t="shared" si="115"/>
        <v>6095.4997003094259</v>
      </c>
      <c r="J104" s="153">
        <f t="shared" si="115"/>
        <v>6294.1275375284677</v>
      </c>
      <c r="K104" s="153">
        <f t="shared" si="115"/>
        <v>6309.2647390303064</v>
      </c>
      <c r="L104" s="153">
        <f t="shared" si="115"/>
        <v>9333.2847905901308</v>
      </c>
      <c r="M104" s="153">
        <f t="shared" si="115"/>
        <v>8626.6611792547865</v>
      </c>
      <c r="N104" s="153">
        <f t="shared" si="115"/>
        <v>8968.1826209883857</v>
      </c>
      <c r="O104" s="153">
        <f t="shared" si="115"/>
        <v>9169.358137424595</v>
      </c>
      <c r="P104" s="153">
        <f t="shared" si="115"/>
        <v>7411.031922278713</v>
      </c>
      <c r="Q104" s="153">
        <f t="shared" si="115"/>
        <v>8452.6591304591839</v>
      </c>
      <c r="R104" s="153">
        <f t="shared" ref="R104:V104" si="116">SUM(R105:R108)</f>
        <v>8972.8930542880535</v>
      </c>
      <c r="S104" s="153">
        <f t="shared" si="116"/>
        <v>9327.698994866154</v>
      </c>
      <c r="T104" s="153">
        <f t="shared" si="116"/>
        <v>8887.2746560388587</v>
      </c>
      <c r="U104" s="153">
        <f t="shared" si="116"/>
        <v>9336.9536364460546</v>
      </c>
      <c r="V104" s="153">
        <f t="shared" si="116"/>
        <v>10003.676135965781</v>
      </c>
      <c r="W104" s="153">
        <f t="shared" ref="W104:Y104" si="117">SUM(W105:W108)</f>
        <v>11112.021878085359</v>
      </c>
      <c r="X104" s="153">
        <f t="shared" si="117"/>
        <v>10458.670900803067</v>
      </c>
      <c r="Y104" s="153">
        <f t="shared" si="117"/>
        <v>9819.0067846718412</v>
      </c>
      <c r="DA104" s="217" t="s">
        <v>278</v>
      </c>
    </row>
    <row r="105" spans="1:105" ht="12" customHeight="1" x14ac:dyDescent="0.25">
      <c r="A105" s="97" t="s">
        <v>57</v>
      </c>
      <c r="B105" s="74">
        <v>6671.0858457516988</v>
      </c>
      <c r="C105" s="74">
        <v>8812.6911568860214</v>
      </c>
      <c r="D105" s="74">
        <v>8467.6977453972268</v>
      </c>
      <c r="E105" s="74">
        <v>7811.4946762507116</v>
      </c>
      <c r="F105" s="74">
        <v>7234.4366219622598</v>
      </c>
      <c r="G105" s="74">
        <v>6831.0304796014607</v>
      </c>
      <c r="H105" s="74">
        <v>6042.7490978076758</v>
      </c>
      <c r="I105" s="74">
        <v>5195.8172756545746</v>
      </c>
      <c r="J105" s="74">
        <v>5411.3541752867841</v>
      </c>
      <c r="K105" s="74">
        <v>5436.6337407441533</v>
      </c>
      <c r="L105" s="74">
        <v>8740.9812990477512</v>
      </c>
      <c r="M105" s="74">
        <v>7947.8262497919841</v>
      </c>
      <c r="N105" s="74">
        <v>8222.578334443222</v>
      </c>
      <c r="O105" s="74">
        <v>8309.5480896690151</v>
      </c>
      <c r="P105" s="74">
        <v>6352.5460153147187</v>
      </c>
      <c r="Q105" s="74">
        <v>7389.3857472636773</v>
      </c>
      <c r="R105" s="74">
        <v>7906.8187421381845</v>
      </c>
      <c r="S105" s="74">
        <v>8105.1055549894145</v>
      </c>
      <c r="T105" s="74">
        <v>7338.1145269139051</v>
      </c>
      <c r="U105" s="74">
        <v>7582.1363026875897</v>
      </c>
      <c r="V105" s="74">
        <v>8213.9207453589042</v>
      </c>
      <c r="W105" s="74">
        <v>9287.181843123044</v>
      </c>
      <c r="X105" s="74">
        <v>8613.9625212767405</v>
      </c>
      <c r="Y105" s="74">
        <v>7989.7183921389769</v>
      </c>
      <c r="DA105" s="90" t="s">
        <v>279</v>
      </c>
    </row>
    <row r="106" spans="1:105" ht="12" customHeight="1" x14ac:dyDescent="0.25">
      <c r="A106" s="97" t="s">
        <v>56</v>
      </c>
      <c r="B106" s="74">
        <v>1.2711306725349079</v>
      </c>
      <c r="C106" s="74">
        <v>2.5222886142224237</v>
      </c>
      <c r="D106" s="74">
        <v>4.2585078356070127</v>
      </c>
      <c r="E106" s="74">
        <v>6.2255459285158468</v>
      </c>
      <c r="F106" s="74">
        <v>6.9509123358114682</v>
      </c>
      <c r="G106" s="74">
        <v>9.284911650735495</v>
      </c>
      <c r="H106" s="74">
        <v>12.690555495945313</v>
      </c>
      <c r="I106" s="74">
        <v>18.591164448489984</v>
      </c>
      <c r="J106" s="74">
        <v>16.073001037343726</v>
      </c>
      <c r="K106" s="74">
        <v>20.146299959991541</v>
      </c>
      <c r="L106" s="74">
        <v>26.102216681938366</v>
      </c>
      <c r="M106" s="74">
        <v>25.132855496880204</v>
      </c>
      <c r="N106" s="74">
        <v>42.99198598112136</v>
      </c>
      <c r="O106" s="74">
        <v>41.983287162942261</v>
      </c>
      <c r="P106" s="74">
        <v>34.155194593839944</v>
      </c>
      <c r="Q106" s="74">
        <v>57.102521603573933</v>
      </c>
      <c r="R106" s="74">
        <v>59.829287350916765</v>
      </c>
      <c r="S106" s="74">
        <v>62.840477636437519</v>
      </c>
      <c r="T106" s="74">
        <v>70.828679888410264</v>
      </c>
      <c r="U106" s="74">
        <v>72.016363230382467</v>
      </c>
      <c r="V106" s="74">
        <v>77.000921891853011</v>
      </c>
      <c r="W106" s="74">
        <v>75.425336493301558</v>
      </c>
      <c r="X106" s="74">
        <v>81.379631791714431</v>
      </c>
      <c r="Y106" s="74">
        <v>53.206215744832527</v>
      </c>
      <c r="DA106" s="90" t="s">
        <v>280</v>
      </c>
    </row>
    <row r="107" spans="1:105" ht="12" customHeight="1" x14ac:dyDescent="0.25">
      <c r="A107" s="97" t="s">
        <v>55</v>
      </c>
      <c r="B107" s="74">
        <v>679.25550372226269</v>
      </c>
      <c r="C107" s="74">
        <v>640.56615532622527</v>
      </c>
      <c r="D107" s="74">
        <v>638.73431478785812</v>
      </c>
      <c r="E107" s="74">
        <v>633.71354652191246</v>
      </c>
      <c r="F107" s="74">
        <v>626.79543497954467</v>
      </c>
      <c r="G107" s="74">
        <v>636.17493760154821</v>
      </c>
      <c r="H107" s="74">
        <v>648.04583042552792</v>
      </c>
      <c r="I107" s="74">
        <v>670.35707575013294</v>
      </c>
      <c r="J107" s="74">
        <v>671.23564107129926</v>
      </c>
      <c r="K107" s="74">
        <v>662.34786299692075</v>
      </c>
      <c r="L107" s="74">
        <v>420.40021983767929</v>
      </c>
      <c r="M107" s="74">
        <v>482.94691429068411</v>
      </c>
      <c r="N107" s="74">
        <v>529.45282235690865</v>
      </c>
      <c r="O107" s="74">
        <v>645.47411829275393</v>
      </c>
      <c r="P107" s="74">
        <v>811.0139584246291</v>
      </c>
      <c r="Q107" s="74">
        <v>792.73744296865027</v>
      </c>
      <c r="R107" s="74">
        <v>787.23163002688216</v>
      </c>
      <c r="S107" s="74">
        <v>889.5220034066698</v>
      </c>
      <c r="T107" s="74">
        <v>1206.0849951579498</v>
      </c>
      <c r="U107" s="74">
        <v>1397.5888263113682</v>
      </c>
      <c r="V107" s="74">
        <v>1408.7722395344317</v>
      </c>
      <c r="W107" s="74">
        <v>1386.7168105022436</v>
      </c>
      <c r="X107" s="74">
        <v>1366.1662113520049</v>
      </c>
      <c r="Y107" s="74">
        <v>1394.9391279659292</v>
      </c>
      <c r="DA107" s="90" t="s">
        <v>281</v>
      </c>
    </row>
    <row r="108" spans="1:105" ht="12" customHeight="1" x14ac:dyDescent="0.25">
      <c r="A108" s="109" t="s">
        <v>54</v>
      </c>
      <c r="B108" s="77">
        <v>243.43916253698518</v>
      </c>
      <c r="C108" s="77">
        <v>200.35739317889275</v>
      </c>
      <c r="D108" s="77">
        <v>188.37071552808666</v>
      </c>
      <c r="E108" s="77">
        <v>218.71572114679213</v>
      </c>
      <c r="F108" s="77">
        <v>227.41137762074192</v>
      </c>
      <c r="G108" s="77">
        <v>216.55481212718072</v>
      </c>
      <c r="H108" s="77">
        <v>196.47705513171482</v>
      </c>
      <c r="I108" s="77">
        <v>210.73418445622778</v>
      </c>
      <c r="J108" s="77">
        <v>195.46472013304125</v>
      </c>
      <c r="K108" s="77">
        <v>190.13683532924114</v>
      </c>
      <c r="L108" s="77">
        <v>145.80105502276106</v>
      </c>
      <c r="M108" s="77">
        <v>170.75515967523867</v>
      </c>
      <c r="N108" s="77">
        <v>173.15947820713416</v>
      </c>
      <c r="O108" s="77">
        <v>172.35264229988323</v>
      </c>
      <c r="P108" s="77">
        <v>213.31675394552485</v>
      </c>
      <c r="Q108" s="77">
        <v>213.43341862328202</v>
      </c>
      <c r="R108" s="77">
        <v>219.01339477206926</v>
      </c>
      <c r="S108" s="77">
        <v>270.23095883363175</v>
      </c>
      <c r="T108" s="77">
        <v>272.24645407859373</v>
      </c>
      <c r="U108" s="77">
        <v>285.21214421671397</v>
      </c>
      <c r="V108" s="77">
        <v>303.98222918059145</v>
      </c>
      <c r="W108" s="77">
        <v>362.6978879667717</v>
      </c>
      <c r="X108" s="77">
        <v>397.16253638260628</v>
      </c>
      <c r="Y108" s="77">
        <v>381.14304882210376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2270.22499804374</v>
      </c>
      <c r="C110" s="203">
        <f t="shared" si="118"/>
        <v>2325.6602146904279</v>
      </c>
      <c r="D110" s="203">
        <f t="shared" si="118"/>
        <v>2378.9816120454966</v>
      </c>
      <c r="E110" s="203">
        <f t="shared" si="118"/>
        <v>2248.6591921440049</v>
      </c>
      <c r="F110" s="203">
        <f t="shared" si="118"/>
        <v>2127.9717326639243</v>
      </c>
      <c r="G110" s="203">
        <f t="shared" si="118"/>
        <v>1903.9245121349861</v>
      </c>
      <c r="H110" s="203">
        <f t="shared" si="118"/>
        <v>1727.4384715053707</v>
      </c>
      <c r="I110" s="203">
        <f t="shared" si="118"/>
        <v>1466.0234671231544</v>
      </c>
      <c r="J110" s="203">
        <f t="shared" si="118"/>
        <v>1622.4195258307984</v>
      </c>
      <c r="K110" s="203">
        <f t="shared" si="118"/>
        <v>1592.5792768743795</v>
      </c>
      <c r="L110" s="203">
        <f t="shared" si="118"/>
        <v>1754.1877080021156</v>
      </c>
      <c r="M110" s="203">
        <f t="shared" si="118"/>
        <v>1532.5999742325644</v>
      </c>
      <c r="N110" s="203">
        <f t="shared" si="118"/>
        <v>1429.6169082657941</v>
      </c>
      <c r="O110" s="203">
        <f t="shared" si="118"/>
        <v>1458.4312193591943</v>
      </c>
      <c r="P110" s="203">
        <f t="shared" si="118"/>
        <v>1303.414886928505</v>
      </c>
      <c r="Q110" s="203">
        <f t="shared" si="118"/>
        <v>1313.9126549400157</v>
      </c>
      <c r="R110" s="203">
        <f t="shared" ref="R110:V110" si="119">R78*1000000/R$6</f>
        <v>1369.167410747549</v>
      </c>
      <c r="S110" s="203">
        <f t="shared" si="119"/>
        <v>1477.6090906042721</v>
      </c>
      <c r="T110" s="203">
        <f t="shared" si="119"/>
        <v>1453.1528678404256</v>
      </c>
      <c r="U110" s="203">
        <f t="shared" si="119"/>
        <v>1449.5571763917992</v>
      </c>
      <c r="V110" s="203">
        <f t="shared" si="119"/>
        <v>1540.9206504990195</v>
      </c>
      <c r="W110" s="203">
        <f t="shared" ref="W110:Y110" si="120">W78*1000000/W$6</f>
        <v>1655.8763270555494</v>
      </c>
      <c r="X110" s="203">
        <f t="shared" si="120"/>
        <v>1536.4139747157276</v>
      </c>
      <c r="Y110" s="203">
        <f t="shared" si="120"/>
        <v>1454.5840973019187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2270.22499804374</v>
      </c>
      <c r="C111" s="192">
        <f t="shared" si="121"/>
        <v>2325.6602146904279</v>
      </c>
      <c r="D111" s="192">
        <f t="shared" si="121"/>
        <v>2378.9816120454966</v>
      </c>
      <c r="E111" s="192">
        <f t="shared" si="121"/>
        <v>2248.6591921440049</v>
      </c>
      <c r="F111" s="192">
        <f t="shared" si="121"/>
        <v>2127.9717326639243</v>
      </c>
      <c r="G111" s="192">
        <f t="shared" si="121"/>
        <v>1903.9245121349861</v>
      </c>
      <c r="H111" s="192">
        <f t="shared" si="121"/>
        <v>1727.4384715053707</v>
      </c>
      <c r="I111" s="192">
        <f t="shared" si="121"/>
        <v>1466.0234671231544</v>
      </c>
      <c r="J111" s="192">
        <f t="shared" si="121"/>
        <v>1622.4195258307984</v>
      </c>
      <c r="K111" s="192">
        <f t="shared" si="121"/>
        <v>1592.5792768743795</v>
      </c>
      <c r="L111" s="192">
        <f t="shared" si="121"/>
        <v>1754.1877080021156</v>
      </c>
      <c r="M111" s="192">
        <f t="shared" si="121"/>
        <v>1532.5999742325644</v>
      </c>
      <c r="N111" s="192">
        <f t="shared" si="121"/>
        <v>1429.6169082657941</v>
      </c>
      <c r="O111" s="192">
        <f t="shared" si="121"/>
        <v>1458.4312193591943</v>
      </c>
      <c r="P111" s="192">
        <f t="shared" si="121"/>
        <v>1303.414886928505</v>
      </c>
      <c r="Q111" s="192">
        <f t="shared" si="121"/>
        <v>1313.9126549400157</v>
      </c>
      <c r="R111" s="192">
        <f t="shared" ref="R111:V111" si="122">R79*1000000/R$6</f>
        <v>1369.167410747549</v>
      </c>
      <c r="S111" s="192">
        <f t="shared" si="122"/>
        <v>1477.6090906042721</v>
      </c>
      <c r="T111" s="192">
        <f t="shared" si="122"/>
        <v>1453.1528678404256</v>
      </c>
      <c r="U111" s="192">
        <f t="shared" si="122"/>
        <v>1449.5571763917992</v>
      </c>
      <c r="V111" s="192">
        <f t="shared" si="122"/>
        <v>1540.9206504990195</v>
      </c>
      <c r="W111" s="192">
        <f t="shared" ref="W111:Y111" si="123">W79*1000000/W$6</f>
        <v>1655.8763270555494</v>
      </c>
      <c r="X111" s="192">
        <f t="shared" si="123"/>
        <v>1536.4139747157276</v>
      </c>
      <c r="Y111" s="192">
        <f t="shared" si="123"/>
        <v>1454.5840973019187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2072.6452075837447</v>
      </c>
      <c r="C112" s="74">
        <f t="shared" si="124"/>
        <v>2177.9536100903842</v>
      </c>
      <c r="D112" s="74">
        <f t="shared" si="124"/>
        <v>2223.5314300119308</v>
      </c>
      <c r="E112" s="74">
        <f t="shared" si="124"/>
        <v>2083.1645659147589</v>
      </c>
      <c r="F112" s="74">
        <f t="shared" si="124"/>
        <v>1956.97328954617</v>
      </c>
      <c r="G112" s="74">
        <f t="shared" si="124"/>
        <v>1738.6005462340906</v>
      </c>
      <c r="H112" s="74">
        <f t="shared" si="124"/>
        <v>1560.2461401243502</v>
      </c>
      <c r="I112" s="74">
        <f t="shared" si="124"/>
        <v>1296.6291515145278</v>
      </c>
      <c r="J112" s="74">
        <f t="shared" si="124"/>
        <v>1441.72189225689</v>
      </c>
      <c r="K112" s="74">
        <f t="shared" si="124"/>
        <v>1414.7598025085724</v>
      </c>
      <c r="L112" s="74">
        <f t="shared" si="124"/>
        <v>1655.0489584607201</v>
      </c>
      <c r="M112" s="74">
        <f t="shared" si="124"/>
        <v>1424.129509112609</v>
      </c>
      <c r="N112" s="74">
        <f t="shared" si="124"/>
        <v>1324.80053234771</v>
      </c>
      <c r="O112" s="74">
        <f t="shared" si="124"/>
        <v>1336.8711331628549</v>
      </c>
      <c r="P112" s="74">
        <f t="shared" si="124"/>
        <v>1135.7081672771528</v>
      </c>
      <c r="Q112" s="74">
        <f t="shared" si="124"/>
        <v>1166.6499915291374</v>
      </c>
      <c r="R112" s="74">
        <f t="shared" ref="R112:V112" si="125">R80*1000000/R$6</f>
        <v>1224.4358509505696</v>
      </c>
      <c r="S112" s="74">
        <f t="shared" si="125"/>
        <v>1303.5555221617424</v>
      </c>
      <c r="T112" s="74">
        <f t="shared" si="125"/>
        <v>1224.2115755859438</v>
      </c>
      <c r="U112" s="74">
        <f t="shared" si="125"/>
        <v>1216.1758825507909</v>
      </c>
      <c r="V112" s="74">
        <f t="shared" si="125"/>
        <v>1287.1280521424924</v>
      </c>
      <c r="W112" s="74">
        <f t="shared" ref="W112:Y112" si="126">W80*1000000/W$6</f>
        <v>1429.8605676971245</v>
      </c>
      <c r="X112" s="74">
        <f t="shared" si="126"/>
        <v>1279.7884078883699</v>
      </c>
      <c r="Y112" s="74">
        <f t="shared" si="126"/>
        <v>1199.9615764333666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140.80592834539306</v>
      </c>
      <c r="C114" s="74">
        <f t="shared" si="130"/>
        <v>109.40328057624251</v>
      </c>
      <c r="D114" s="74">
        <f t="shared" si="130"/>
        <v>117.64548454473079</v>
      </c>
      <c r="E114" s="74">
        <f t="shared" si="130"/>
        <v>120.76719536625045</v>
      </c>
      <c r="F114" s="74">
        <f t="shared" si="130"/>
        <v>123.98811550514596</v>
      </c>
      <c r="G114" s="74">
        <f t="shared" si="130"/>
        <v>121.46324249579793</v>
      </c>
      <c r="H114" s="74">
        <f t="shared" si="130"/>
        <v>126.49982352205718</v>
      </c>
      <c r="I114" s="74">
        <f t="shared" si="130"/>
        <v>126.80208930557508</v>
      </c>
      <c r="J114" s="74">
        <f t="shared" si="130"/>
        <v>138.37302761741378</v>
      </c>
      <c r="K114" s="74">
        <f t="shared" si="130"/>
        <v>136.8418219051303</v>
      </c>
      <c r="L114" s="74">
        <f t="shared" si="130"/>
        <v>74.613839386734412</v>
      </c>
      <c r="M114" s="74">
        <f t="shared" si="130"/>
        <v>81.014278117606324</v>
      </c>
      <c r="N114" s="74">
        <f t="shared" si="130"/>
        <v>79.26340138097494</v>
      </c>
      <c r="O114" s="74">
        <f t="shared" si="130"/>
        <v>95.680630504956838</v>
      </c>
      <c r="P114" s="74">
        <f t="shared" si="130"/>
        <v>132.67793415239623</v>
      </c>
      <c r="Q114" s="74">
        <f t="shared" si="130"/>
        <v>115.47716162100008</v>
      </c>
      <c r="R114" s="74">
        <f t="shared" ref="R114:V114" si="131">R82*1000000/R$6</f>
        <v>112.17031703923853</v>
      </c>
      <c r="S114" s="74">
        <f t="shared" si="131"/>
        <v>132.0629330096032</v>
      </c>
      <c r="T114" s="74">
        <f t="shared" si="131"/>
        <v>184.08409352681065</v>
      </c>
      <c r="U114" s="74">
        <f t="shared" si="131"/>
        <v>186.04035029912765</v>
      </c>
      <c r="V114" s="74">
        <f t="shared" si="131"/>
        <v>203.75955940981936</v>
      </c>
      <c r="W114" s="74">
        <f t="shared" ref="W114:Y114" si="132">W82*1000000/W$6</f>
        <v>165.14729589540121</v>
      </c>
      <c r="X114" s="74">
        <f t="shared" si="132"/>
        <v>191.44670532781774</v>
      </c>
      <c r="Y114" s="74">
        <f t="shared" si="132"/>
        <v>198.38816357121294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56.77386211460226</v>
      </c>
      <c r="C115" s="193">
        <f t="shared" si="133"/>
        <v>38.30332402380126</v>
      </c>
      <c r="D115" s="193">
        <f t="shared" si="133"/>
        <v>37.804697488835465</v>
      </c>
      <c r="E115" s="193">
        <f t="shared" si="133"/>
        <v>44.72743086299598</v>
      </c>
      <c r="F115" s="193">
        <f t="shared" si="133"/>
        <v>47.010327612608627</v>
      </c>
      <c r="G115" s="193">
        <f t="shared" si="133"/>
        <v>43.860723405097652</v>
      </c>
      <c r="H115" s="193">
        <f t="shared" si="133"/>
        <v>40.692507858963495</v>
      </c>
      <c r="I115" s="193">
        <f t="shared" si="133"/>
        <v>42.592226303051646</v>
      </c>
      <c r="J115" s="193">
        <f t="shared" si="133"/>
        <v>42.324605956494395</v>
      </c>
      <c r="K115" s="193">
        <f t="shared" si="133"/>
        <v>40.977652460676879</v>
      </c>
      <c r="L115" s="193">
        <f t="shared" si="133"/>
        <v>24.524910154661203</v>
      </c>
      <c r="M115" s="193">
        <f t="shared" si="133"/>
        <v>27.456187002349061</v>
      </c>
      <c r="N115" s="193">
        <f t="shared" si="133"/>
        <v>25.552974537109222</v>
      </c>
      <c r="O115" s="193">
        <f t="shared" si="133"/>
        <v>25.879455691382653</v>
      </c>
      <c r="P115" s="193">
        <f t="shared" si="133"/>
        <v>35.028785498956047</v>
      </c>
      <c r="Q115" s="193">
        <f t="shared" si="133"/>
        <v>31.785501789878182</v>
      </c>
      <c r="R115" s="193">
        <f t="shared" ref="R115:V115" si="134">R83*1000000/R$6</f>
        <v>32.561242757740672</v>
      </c>
      <c r="S115" s="193">
        <f t="shared" si="134"/>
        <v>41.990635432926538</v>
      </c>
      <c r="T115" s="193">
        <f t="shared" si="134"/>
        <v>44.857198727671225</v>
      </c>
      <c r="U115" s="193">
        <f t="shared" si="134"/>
        <v>47.340943541880257</v>
      </c>
      <c r="V115" s="193">
        <f t="shared" si="134"/>
        <v>50.033038946708047</v>
      </c>
      <c r="W115" s="193">
        <f t="shared" ref="W115:Y115" si="135">W83*1000000/W$6</f>
        <v>60.868463463023758</v>
      </c>
      <c r="X115" s="193">
        <f t="shared" si="135"/>
        <v>65.178861499539877</v>
      </c>
      <c r="Y115" s="193">
        <f t="shared" si="135"/>
        <v>56.234357297339045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0.50007135930858648</v>
      </c>
      <c r="C118" s="206">
        <f t="shared" si="139"/>
        <v>0.52842676267816957</v>
      </c>
      <c r="D118" s="206">
        <f t="shared" si="139"/>
        <v>0.52870654434381115</v>
      </c>
      <c r="E118" s="206">
        <f t="shared" si="139"/>
        <v>0.52659464727777561</v>
      </c>
      <c r="F118" s="206">
        <f t="shared" si="139"/>
        <v>0.53040494499605539</v>
      </c>
      <c r="G118" s="206">
        <f t="shared" si="139"/>
        <v>0.53620889772384128</v>
      </c>
      <c r="H118" s="206">
        <f t="shared" si="139"/>
        <v>0.53997024487721323</v>
      </c>
      <c r="I118" s="206">
        <f t="shared" si="139"/>
        <v>0.54822265164649486</v>
      </c>
      <c r="J118" s="206">
        <f t="shared" si="139"/>
        <v>0.54654157663778802</v>
      </c>
      <c r="K118" s="206">
        <f t="shared" si="139"/>
        <v>0.55115014965373166</v>
      </c>
      <c r="L118" s="206">
        <f t="shared" si="139"/>
        <v>0.55737999710821085</v>
      </c>
      <c r="M118" s="206">
        <f t="shared" si="139"/>
        <v>0.56611273213970781</v>
      </c>
      <c r="N118" s="206">
        <f t="shared" si="139"/>
        <v>0.57879541255731892</v>
      </c>
      <c r="O118" s="206">
        <f t="shared" si="139"/>
        <v>0.58813880126032803</v>
      </c>
      <c r="P118" s="206">
        <f t="shared" si="139"/>
        <v>0.59586210102140358</v>
      </c>
      <c r="Q118" s="206">
        <f t="shared" si="139"/>
        <v>0.60499397863776794</v>
      </c>
      <c r="R118" s="206">
        <f t="shared" ref="R118:V118" si="140">IF(R104=0,"",R104/R97)</f>
        <v>0.61129280638188799</v>
      </c>
      <c r="S118" s="206">
        <f t="shared" si="140"/>
        <v>0.62315272023549972</v>
      </c>
      <c r="T118" s="206">
        <f t="shared" si="140"/>
        <v>0.63975560070889614</v>
      </c>
      <c r="U118" s="206">
        <f t="shared" si="140"/>
        <v>0.65383869266040873</v>
      </c>
      <c r="V118" s="206">
        <f t="shared" si="140"/>
        <v>0.67101558753265755</v>
      </c>
      <c r="W118" s="206">
        <f t="shared" ref="W118:Y118" si="141">IF(W104=0,"",W104/W97)</f>
        <v>0.68399960434039841</v>
      </c>
      <c r="X118" s="206">
        <f t="shared" si="141"/>
        <v>0.70914163441573463</v>
      </c>
      <c r="Y118" s="206">
        <f t="shared" si="141"/>
        <v>0.73464272685343057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0.49322575160501841</v>
      </c>
      <c r="C119" s="199">
        <f t="shared" si="142"/>
        <v>0.52364032619803125</v>
      </c>
      <c r="D119" s="199">
        <f t="shared" si="142"/>
        <v>0.52385638850861371</v>
      </c>
      <c r="E119" s="199">
        <f t="shared" si="142"/>
        <v>0.5209624947312651</v>
      </c>
      <c r="F119" s="199">
        <f t="shared" si="142"/>
        <v>0.52429317219444316</v>
      </c>
      <c r="G119" s="199">
        <f t="shared" si="142"/>
        <v>0.52978718345443321</v>
      </c>
      <c r="H119" s="199">
        <f t="shared" si="142"/>
        <v>0.5329045855909772</v>
      </c>
      <c r="I119" s="199">
        <f t="shared" si="142"/>
        <v>0.53952625314059866</v>
      </c>
      <c r="J119" s="199">
        <f t="shared" si="142"/>
        <v>0.53867074473849597</v>
      </c>
      <c r="K119" s="199">
        <f t="shared" si="142"/>
        <v>0.5431924890562797</v>
      </c>
      <c r="L119" s="199">
        <f t="shared" si="142"/>
        <v>0.55275198324667207</v>
      </c>
      <c r="M119" s="199">
        <f t="shared" si="142"/>
        <v>0.56060402111714658</v>
      </c>
      <c r="N119" s="199">
        <f t="shared" si="142"/>
        <v>0.57241318447806711</v>
      </c>
      <c r="O119" s="199">
        <f t="shared" si="142"/>
        <v>0.58175231208271438</v>
      </c>
      <c r="P119" s="199">
        <f t="shared" si="142"/>
        <v>0.58720917417261043</v>
      </c>
      <c r="Q119" s="199">
        <f t="shared" si="142"/>
        <v>0.59623891998076683</v>
      </c>
      <c r="R119" s="199">
        <f t="shared" ref="R119:V119" si="143">IF(R105=0,"",R105/R98)</f>
        <v>0.60260967357804729</v>
      </c>
      <c r="S119" s="199">
        <f t="shared" si="143"/>
        <v>0.61359301787571485</v>
      </c>
      <c r="T119" s="199">
        <f t="shared" si="143"/>
        <v>0.62802170163442195</v>
      </c>
      <c r="U119" s="199">
        <f t="shared" si="143"/>
        <v>0.641514102139777</v>
      </c>
      <c r="V119" s="199">
        <f t="shared" si="143"/>
        <v>0.66006824416689491</v>
      </c>
      <c r="W119" s="199">
        <f t="shared" ref="W119:Y119" si="144">IF(W105=0,"",W105/W98)</f>
        <v>0.67496250757386667</v>
      </c>
      <c r="X119" s="199">
        <f t="shared" si="144"/>
        <v>0.70145489130648198</v>
      </c>
      <c r="Y119" s="199">
        <f t="shared" si="144"/>
        <v>0.73121522787992554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1.6812889119229022</v>
      </c>
      <c r="C120" s="200">
        <f t="shared" si="145"/>
        <v>1.9433952687874565</v>
      </c>
      <c r="D120" s="200">
        <f t="shared" si="145"/>
        <v>2.077276997792171</v>
      </c>
      <c r="E120" s="200">
        <f t="shared" si="145"/>
        <v>2.17891360340648</v>
      </c>
      <c r="F120" s="200">
        <f t="shared" si="145"/>
        <v>2.2613310891006879</v>
      </c>
      <c r="G120" s="200">
        <f t="shared" si="145"/>
        <v>2.3499523287016073</v>
      </c>
      <c r="H120" s="200">
        <f t="shared" si="145"/>
        <v>2.4300089110556375</v>
      </c>
      <c r="I120" s="200">
        <f t="shared" si="145"/>
        <v>2.5202545921873831</v>
      </c>
      <c r="J120" s="200">
        <f t="shared" si="145"/>
        <v>2.5908643877317137</v>
      </c>
      <c r="K120" s="200">
        <f t="shared" si="145"/>
        <v>2.7023745291723467</v>
      </c>
      <c r="L120" s="200">
        <f t="shared" si="145"/>
        <v>2.7854397160510862</v>
      </c>
      <c r="M120" s="200">
        <f t="shared" si="145"/>
        <v>2.8657929143147465</v>
      </c>
      <c r="N120" s="200">
        <f t="shared" si="145"/>
        <v>2.9767191101413877</v>
      </c>
      <c r="O120" s="200">
        <f t="shared" si="145"/>
        <v>3.0907950353965195</v>
      </c>
      <c r="P120" s="200">
        <f t="shared" si="145"/>
        <v>3.217220334440853</v>
      </c>
      <c r="Q120" s="200">
        <f t="shared" si="145"/>
        <v>3.3666292349481344</v>
      </c>
      <c r="R120" s="200">
        <f t="shared" ref="R120:V120" si="146">IF(R106=0,"",R106/R99)</f>
        <v>3.477040800024815</v>
      </c>
      <c r="S120" s="200">
        <f t="shared" si="146"/>
        <v>3.5718221937312427</v>
      </c>
      <c r="T120" s="200">
        <f t="shared" si="146"/>
        <v>3.6410714284737766</v>
      </c>
      <c r="U120" s="200">
        <f t="shared" si="146"/>
        <v>3.6906605105727688</v>
      </c>
      <c r="V120" s="200">
        <f t="shared" si="146"/>
        <v>3.73077737764799</v>
      </c>
      <c r="W120" s="200">
        <f t="shared" ref="W120:Y120" si="147">IF(W106=0,"",W106/W99)</f>
        <v>3.7563246685302971</v>
      </c>
      <c r="X120" s="200">
        <f t="shared" si="147"/>
        <v>3.7789063581135989</v>
      </c>
      <c r="Y120" s="200">
        <f t="shared" si="147"/>
        <v>3.8029704442550192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0.53416297777209987</v>
      </c>
      <c r="C121" s="200">
        <f t="shared" si="148"/>
        <v>0.56627898224485651</v>
      </c>
      <c r="D121" s="200">
        <f t="shared" si="148"/>
        <v>0.56574840576161767</v>
      </c>
      <c r="E121" s="200">
        <f t="shared" si="148"/>
        <v>0.56281426738659013</v>
      </c>
      <c r="F121" s="200">
        <f t="shared" si="148"/>
        <v>0.56612490194057374</v>
      </c>
      <c r="G121" s="200">
        <f t="shared" si="148"/>
        <v>0.57160490091873761</v>
      </c>
      <c r="H121" s="200">
        <f t="shared" si="148"/>
        <v>0.57409631119179549</v>
      </c>
      <c r="I121" s="200">
        <f t="shared" si="148"/>
        <v>0.58029608676092748</v>
      </c>
      <c r="J121" s="200">
        <f t="shared" si="148"/>
        <v>0.57877257243081726</v>
      </c>
      <c r="K121" s="200">
        <f t="shared" si="148"/>
        <v>0.58343360010543788</v>
      </c>
      <c r="L121" s="200">
        <f t="shared" si="148"/>
        <v>0.59870761362777747</v>
      </c>
      <c r="M121" s="200">
        <f t="shared" si="148"/>
        <v>0.60613586333798175</v>
      </c>
      <c r="N121" s="200">
        <f t="shared" si="148"/>
        <v>0.61645704911768273</v>
      </c>
      <c r="O121" s="200">
        <f t="shared" si="148"/>
        <v>0.62203564539272882</v>
      </c>
      <c r="P121" s="200">
        <f t="shared" si="148"/>
        <v>0.62875297076403291</v>
      </c>
      <c r="Q121" s="200">
        <f t="shared" si="148"/>
        <v>0.63608546344101924</v>
      </c>
      <c r="R121" s="200">
        <f t="shared" ref="R121:V121" si="149">IF(R107=0,"",R107/R100)</f>
        <v>0.64608098482030218</v>
      </c>
      <c r="S121" s="200">
        <f t="shared" si="149"/>
        <v>0.66127196481672512</v>
      </c>
      <c r="T121" s="200">
        <f t="shared" si="149"/>
        <v>0.67460120425142356</v>
      </c>
      <c r="U121" s="200">
        <f t="shared" si="149"/>
        <v>0.69000766254007062</v>
      </c>
      <c r="V121" s="200">
        <f t="shared" si="149"/>
        <v>0.70241130654559936</v>
      </c>
      <c r="W121" s="200">
        <f t="shared" ref="W121:Y121" si="150">IF(W107=0,"",W107/W100)</f>
        <v>0.71221400761304998</v>
      </c>
      <c r="X121" s="200">
        <f t="shared" si="150"/>
        <v>0.72469195002720754</v>
      </c>
      <c r="Y121" s="200">
        <f t="shared" si="150"/>
        <v>0.73522920624691945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0.62399038011538666</v>
      </c>
      <c r="C122" s="201">
        <f t="shared" si="151"/>
        <v>0.64377821866736828</v>
      </c>
      <c r="D122" s="201">
        <f t="shared" si="151"/>
        <v>0.64267033830489873</v>
      </c>
      <c r="E122" s="201">
        <f t="shared" si="151"/>
        <v>0.64068239108584513</v>
      </c>
      <c r="F122" s="201">
        <f t="shared" si="151"/>
        <v>0.64177768669816959</v>
      </c>
      <c r="G122" s="201">
        <f t="shared" si="151"/>
        <v>0.6439782403039962</v>
      </c>
      <c r="H122" s="201">
        <f t="shared" si="151"/>
        <v>0.64395573152607655</v>
      </c>
      <c r="I122" s="201">
        <f t="shared" si="151"/>
        <v>0.64692101779970757</v>
      </c>
      <c r="J122" s="201">
        <f t="shared" si="151"/>
        <v>0.64177796002761311</v>
      </c>
      <c r="K122" s="201">
        <f t="shared" si="151"/>
        <v>0.64220335206645729</v>
      </c>
      <c r="L122" s="201">
        <f t="shared" si="151"/>
        <v>0.66332448813231515</v>
      </c>
      <c r="M122" s="201">
        <f t="shared" si="151"/>
        <v>0.66798514013859045</v>
      </c>
      <c r="N122" s="201">
        <f t="shared" si="151"/>
        <v>0.67509433801736307</v>
      </c>
      <c r="O122" s="201">
        <f t="shared" si="151"/>
        <v>0.67443863859273068</v>
      </c>
      <c r="P122" s="201">
        <f t="shared" si="151"/>
        <v>0.66911947568199703</v>
      </c>
      <c r="Q122" s="201">
        <f t="shared" si="151"/>
        <v>0.6777600838982839</v>
      </c>
      <c r="R122" s="201">
        <f t="shared" ref="R122:V122" si="152">IF(R108=0,"",R108/R101)</f>
        <v>0.68035497140417522</v>
      </c>
      <c r="S122" s="201">
        <f t="shared" si="152"/>
        <v>0.68146289114511838</v>
      </c>
      <c r="T122" s="201">
        <f t="shared" si="152"/>
        <v>0.68082380892013161</v>
      </c>
      <c r="U122" s="201">
        <f t="shared" si="152"/>
        <v>0.68543882458466621</v>
      </c>
      <c r="V122" s="201">
        <f t="shared" si="152"/>
        <v>0.6940996566807589</v>
      </c>
      <c r="W122" s="201">
        <f t="shared" ref="W122:Y122" si="153">IF(W108=0,"",W108/W101)</f>
        <v>0.69887630008367663</v>
      </c>
      <c r="X122" s="201">
        <f t="shared" si="153"/>
        <v>0.70730943955956649</v>
      </c>
      <c r="Y122" s="201">
        <f t="shared" si="153"/>
        <v>0.72215702677713267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188.94104310996144</v>
      </c>
      <c r="C126" s="203">
        <f t="shared" si="154"/>
        <v>224.63099866808574</v>
      </c>
      <c r="D126" s="203">
        <f t="shared" si="154"/>
        <v>217.07308248124713</v>
      </c>
      <c r="E126" s="203">
        <f t="shared" si="154"/>
        <v>204.45622027299692</v>
      </c>
      <c r="F126" s="203">
        <f t="shared" si="154"/>
        <v>190.87115191193956</v>
      </c>
      <c r="G126" s="203">
        <f t="shared" si="154"/>
        <v>180.6465492435926</v>
      </c>
      <c r="H126" s="203">
        <f t="shared" si="154"/>
        <v>162.8992079631364</v>
      </c>
      <c r="I126" s="203">
        <f t="shared" si="154"/>
        <v>144.02909907799912</v>
      </c>
      <c r="J126" s="203">
        <f t="shared" si="154"/>
        <v>148.69313333104913</v>
      </c>
      <c r="K126" s="203">
        <f t="shared" si="154"/>
        <v>147.93860776675774</v>
      </c>
      <c r="L126" s="203">
        <f t="shared" si="154"/>
        <v>208.54821848745004</v>
      </c>
      <c r="M126" s="203">
        <f t="shared" si="154"/>
        <v>191.16885368459381</v>
      </c>
      <c r="N126" s="203">
        <f t="shared" si="154"/>
        <v>194.11020767885591</v>
      </c>
      <c r="O126" s="203">
        <f t="shared" si="154"/>
        <v>195.33439267270012</v>
      </c>
      <c r="P126" s="203">
        <f t="shared" si="154"/>
        <v>159.32669470298723</v>
      </c>
      <c r="Q126" s="203">
        <f t="shared" si="154"/>
        <v>175.97478611041834</v>
      </c>
      <c r="R126" s="203">
        <f t="shared" ref="R126:V126" si="155">IF(R96=0,0,R96/R$19)</f>
        <v>184.22627299967223</v>
      </c>
      <c r="S126" s="203">
        <f t="shared" si="155"/>
        <v>187.84192636707766</v>
      </c>
      <c r="T126" s="203">
        <f t="shared" si="155"/>
        <v>177.23801305276828</v>
      </c>
      <c r="U126" s="203">
        <f t="shared" si="155"/>
        <v>181.66856084213424</v>
      </c>
      <c r="V126" s="203">
        <f t="shared" si="155"/>
        <v>189.58675076923208</v>
      </c>
      <c r="W126" s="203">
        <f t="shared" ref="W126:Y126" si="156">IF(W96=0,0,W96/W$19)</f>
        <v>204.24788189712183</v>
      </c>
      <c r="X126" s="203">
        <f t="shared" si="156"/>
        <v>188.43157101048396</v>
      </c>
      <c r="Y126" s="203">
        <f t="shared" si="156"/>
        <v>172.62670030969863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174.33059823848058</v>
      </c>
      <c r="C127" s="192">
        <f t="shared" si="157"/>
        <v>209.71083097017714</v>
      </c>
      <c r="D127" s="192">
        <f t="shared" si="157"/>
        <v>201.80673511145639</v>
      </c>
      <c r="E127" s="192">
        <f t="shared" si="157"/>
        <v>188.87074203742091</v>
      </c>
      <c r="F127" s="192">
        <f t="shared" si="157"/>
        <v>175.04696994530335</v>
      </c>
      <c r="G127" s="192">
        <f t="shared" si="157"/>
        <v>164.50092111472458</v>
      </c>
      <c r="H127" s="192">
        <f t="shared" si="157"/>
        <v>146.47513764865454</v>
      </c>
      <c r="I127" s="192">
        <f t="shared" si="157"/>
        <v>127.40440588960642</v>
      </c>
      <c r="J127" s="192">
        <f t="shared" si="157"/>
        <v>131.9275955600632</v>
      </c>
      <c r="K127" s="192">
        <f t="shared" si="157"/>
        <v>131.09489897203073</v>
      </c>
      <c r="L127" s="192">
        <f t="shared" si="157"/>
        <v>191.71184347093597</v>
      </c>
      <c r="M127" s="192">
        <f t="shared" si="157"/>
        <v>174.4086226294402</v>
      </c>
      <c r="N127" s="192">
        <f t="shared" si="157"/>
        <v>177.28334211184716</v>
      </c>
      <c r="O127" s="192">
        <f t="shared" si="157"/>
        <v>178.32176719935896</v>
      </c>
      <c r="P127" s="192">
        <f t="shared" si="157"/>
        <v>142.20887571862662</v>
      </c>
      <c r="Q127" s="192">
        <f t="shared" si="157"/>
        <v>159.69217133202753</v>
      </c>
      <c r="R127" s="192">
        <f t="shared" ref="R127:V127" si="158">IF(R97=0,0,R97/R$19)</f>
        <v>167.7127992219371</v>
      </c>
      <c r="S127" s="192">
        <f t="shared" si="158"/>
        <v>170.96095879337756</v>
      </c>
      <c r="T127" s="192">
        <f t="shared" si="158"/>
        <v>158.58645663487872</v>
      </c>
      <c r="U127" s="192">
        <f t="shared" si="158"/>
        <v>162.95694041100302</v>
      </c>
      <c r="V127" s="192">
        <f t="shared" si="158"/>
        <v>170.04925611391008</v>
      </c>
      <c r="W127" s="192">
        <f t="shared" ref="W127:Y127" si="159">IF(W97=0,0,W97/W$19)</f>
        <v>185.22554829743211</v>
      </c>
      <c r="X127" s="192">
        <f t="shared" si="159"/>
        <v>168.04880976468186</v>
      </c>
      <c r="Y127" s="192">
        <f t="shared" si="159"/>
        <v>152.20380165721275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155.24787243011525</v>
      </c>
      <c r="C128" s="74">
        <f t="shared" si="160"/>
        <v>193.14243972541092</v>
      </c>
      <c r="D128" s="74">
        <f t="shared" si="160"/>
        <v>185.46601281680583</v>
      </c>
      <c r="E128" s="74">
        <f t="shared" si="160"/>
        <v>172.00545634961236</v>
      </c>
      <c r="F128" s="74">
        <f t="shared" si="160"/>
        <v>158.25007983290396</v>
      </c>
      <c r="G128" s="74">
        <f t="shared" si="160"/>
        <v>147.83894171481964</v>
      </c>
      <c r="H128" s="74">
        <f t="shared" si="160"/>
        <v>129.97867798406614</v>
      </c>
      <c r="I128" s="74">
        <f t="shared" si="160"/>
        <v>110.3502689784806</v>
      </c>
      <c r="J128" s="74">
        <f t="shared" si="160"/>
        <v>115.08159801441916</v>
      </c>
      <c r="K128" s="74">
        <f t="shared" si="160"/>
        <v>114.61812294071028</v>
      </c>
      <c r="L128" s="74">
        <f t="shared" si="160"/>
        <v>181.04881476255167</v>
      </c>
      <c r="M128" s="74">
        <f t="shared" si="160"/>
        <v>162.26329453745825</v>
      </c>
      <c r="N128" s="74">
        <f t="shared" si="160"/>
        <v>164.35652810704946</v>
      </c>
      <c r="O128" s="74">
        <f t="shared" si="160"/>
        <v>163.37460224927199</v>
      </c>
      <c r="P128" s="74">
        <f t="shared" si="160"/>
        <v>123.69403879742912</v>
      </c>
      <c r="Q128" s="74">
        <f t="shared" si="160"/>
        <v>141.65416215986886</v>
      </c>
      <c r="R128" s="74">
        <f t="shared" ref="R128:V128" si="161">IF(R98=0,0,R98/R$19)</f>
        <v>149.91624134694374</v>
      </c>
      <c r="S128" s="74">
        <f t="shared" si="161"/>
        <v>150.86732259471026</v>
      </c>
      <c r="T128" s="74">
        <f t="shared" si="161"/>
        <v>133.38943237730186</v>
      </c>
      <c r="U128" s="74">
        <f t="shared" si="161"/>
        <v>134.87257740663691</v>
      </c>
      <c r="V128" s="74">
        <f t="shared" si="161"/>
        <v>141.94150011965141</v>
      </c>
      <c r="W128" s="74">
        <f t="shared" ref="W128:Y128" si="162">IF(W98=0,0,W98/W$19)</f>
        <v>156.88013388679445</v>
      </c>
      <c r="X128" s="74">
        <f t="shared" si="162"/>
        <v>139.92494900918976</v>
      </c>
      <c r="Y128" s="74">
        <f t="shared" si="162"/>
        <v>124.42864404953201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8.6780614430054769E-3</v>
      </c>
      <c r="C129" s="74">
        <f t="shared" si="163"/>
        <v>1.4894841483931574E-2</v>
      </c>
      <c r="D129" s="74">
        <f t="shared" si="163"/>
        <v>2.3522001385096337E-2</v>
      </c>
      <c r="E129" s="74">
        <f t="shared" si="163"/>
        <v>3.2775699744630342E-2</v>
      </c>
      <c r="F129" s="74">
        <f t="shared" si="163"/>
        <v>3.5252594154663294E-2</v>
      </c>
      <c r="G129" s="74">
        <f t="shared" si="163"/>
        <v>4.5302565087476897E-2</v>
      </c>
      <c r="H129" s="74">
        <f t="shared" si="163"/>
        <v>5.986317912426703E-2</v>
      </c>
      <c r="I129" s="74">
        <f t="shared" si="163"/>
        <v>8.4526772459103769E-2</v>
      </c>
      <c r="J129" s="74">
        <f t="shared" si="163"/>
        <v>7.1068247321835074E-2</v>
      </c>
      <c r="K129" s="74">
        <f t="shared" si="163"/>
        <v>8.5374216086705618E-2</v>
      </c>
      <c r="L129" s="74">
        <f t="shared" si="163"/>
        <v>0.10728757554398775</v>
      </c>
      <c r="M129" s="74">
        <f t="shared" si="163"/>
        <v>0.10037490874797618</v>
      </c>
      <c r="N129" s="74">
        <f t="shared" si="163"/>
        <v>0.16524876379038358</v>
      </c>
      <c r="O129" s="74">
        <f t="shared" si="163"/>
        <v>0.15536439178708827</v>
      </c>
      <c r="P129" s="74">
        <f t="shared" si="163"/>
        <v>0.12138631895797375</v>
      </c>
      <c r="Q129" s="74">
        <f t="shared" si="163"/>
        <v>0.19386585241648763</v>
      </c>
      <c r="R129" s="74">
        <f t="shared" ref="R129:V129" si="164">IF(R99=0,0,R99/R$19)</f>
        <v>0.19660159833137841</v>
      </c>
      <c r="S129" s="74">
        <f t="shared" si="164"/>
        <v>0.20094007634535838</v>
      </c>
      <c r="T129" s="74">
        <f t="shared" si="164"/>
        <v>0.22207084181761957</v>
      </c>
      <c r="U129" s="74">
        <f t="shared" si="164"/>
        <v>0.22267187461231</v>
      </c>
      <c r="V129" s="74">
        <f t="shared" si="164"/>
        <v>0.23542051866716721</v>
      </c>
      <c r="W129" s="74">
        <f t="shared" ref="W129:Y129" si="165">IF(W99=0,0,W99/W$19)</f>
        <v>0.22893794792810801</v>
      </c>
      <c r="X129" s="74">
        <f t="shared" si="165"/>
        <v>0.24538133096158066</v>
      </c>
      <c r="Y129" s="74">
        <f t="shared" si="165"/>
        <v>0.15932119098916006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14.596013381742354</v>
      </c>
      <c r="C130" s="74">
        <f t="shared" si="166"/>
        <v>12.981826279993605</v>
      </c>
      <c r="D130" s="74">
        <f t="shared" si="166"/>
        <v>12.954126753634775</v>
      </c>
      <c r="E130" s="74">
        <f t="shared" si="166"/>
        <v>12.916428191397415</v>
      </c>
      <c r="F130" s="74">
        <f t="shared" si="166"/>
        <v>12.697756361461254</v>
      </c>
      <c r="G130" s="74">
        <f t="shared" si="166"/>
        <v>12.760999208403224</v>
      </c>
      <c r="H130" s="74">
        <f t="shared" si="166"/>
        <v>12.939216360243242</v>
      </c>
      <c r="I130" s="74">
        <f t="shared" si="166"/>
        <v>13.236972437248356</v>
      </c>
      <c r="J130" s="74">
        <f t="shared" si="166"/>
        <v>13.285881674441185</v>
      </c>
      <c r="K130" s="74">
        <f t="shared" si="166"/>
        <v>13.000847819919102</v>
      </c>
      <c r="L130" s="74">
        <f t="shared" si="166"/>
        <v>8.0392208190265482</v>
      </c>
      <c r="M130" s="74">
        <f t="shared" si="166"/>
        <v>9.1192169649431989</v>
      </c>
      <c r="N130" s="74">
        <f t="shared" si="166"/>
        <v>9.8268202487904848</v>
      </c>
      <c r="O130" s="74">
        <f t="shared" si="166"/>
        <v>11.868854784070592</v>
      </c>
      <c r="P130" s="74">
        <f t="shared" si="166"/>
        <v>14.748303341057051</v>
      </c>
      <c r="Q130" s="74">
        <f t="shared" si="166"/>
        <v>14.244762852895308</v>
      </c>
      <c r="R130" s="74">
        <f t="shared" ref="R130:V130" si="167">IF(R100=0,0,R100/R$19)</f>
        <v>13.921902154370143</v>
      </c>
      <c r="S130" s="74">
        <f t="shared" si="167"/>
        <v>15.363618043015785</v>
      </c>
      <c r="T130" s="74">
        <f t="shared" si="167"/>
        <v>20.409971229346301</v>
      </c>
      <c r="U130" s="74">
        <f t="shared" si="167"/>
        <v>23.113397244221318</v>
      </c>
      <c r="V130" s="74">
        <f t="shared" si="167"/>
        <v>22.876891554471765</v>
      </c>
      <c r="W130" s="74">
        <f t="shared" ref="W130:Y130" si="168">IF(W100=0,0,W100/W$19)</f>
        <v>22.199383871392534</v>
      </c>
      <c r="X130" s="74">
        <f t="shared" si="168"/>
        <v>21.480383473004078</v>
      </c>
      <c r="Y130" s="74">
        <f t="shared" si="168"/>
        <v>21.605614808197824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4.4780343651799592</v>
      </c>
      <c r="C131" s="193">
        <f t="shared" si="169"/>
        <v>3.5716701232887145</v>
      </c>
      <c r="D131" s="193">
        <f t="shared" si="169"/>
        <v>3.3630735396307005</v>
      </c>
      <c r="E131" s="193">
        <f t="shared" si="169"/>
        <v>3.9160817966664889</v>
      </c>
      <c r="F131" s="193">
        <f t="shared" si="169"/>
        <v>4.0638811567834354</v>
      </c>
      <c r="G131" s="193">
        <f t="shared" si="169"/>
        <v>3.8556776264142507</v>
      </c>
      <c r="H131" s="193">
        <f t="shared" si="169"/>
        <v>3.4973801252209111</v>
      </c>
      <c r="I131" s="193">
        <f t="shared" si="169"/>
        <v>3.7326377014183931</v>
      </c>
      <c r="J131" s="193">
        <f t="shared" si="169"/>
        <v>3.4890476238810315</v>
      </c>
      <c r="K131" s="193">
        <f t="shared" si="169"/>
        <v>3.390553995314634</v>
      </c>
      <c r="L131" s="193">
        <f t="shared" si="169"/>
        <v>2.5165203138137517</v>
      </c>
      <c r="M131" s="193">
        <f t="shared" si="169"/>
        <v>2.9257362182907358</v>
      </c>
      <c r="N131" s="193">
        <f t="shared" si="169"/>
        <v>2.9347449922168618</v>
      </c>
      <c r="O131" s="193">
        <f t="shared" si="169"/>
        <v>2.9229457742292957</v>
      </c>
      <c r="P131" s="193">
        <f t="shared" si="169"/>
        <v>3.6451472611824882</v>
      </c>
      <c r="Q131" s="193">
        <f t="shared" si="169"/>
        <v>3.5993804668469056</v>
      </c>
      <c r="R131" s="193">
        <f t="shared" ref="R131:V131" si="170">IF(R101=0,0,R101/R$19)</f>
        <v>3.6780541222918424</v>
      </c>
      <c r="S131" s="193">
        <f t="shared" si="170"/>
        <v>4.5290780793061671</v>
      </c>
      <c r="T131" s="193">
        <f t="shared" si="170"/>
        <v>4.5649821864129256</v>
      </c>
      <c r="U131" s="193">
        <f t="shared" si="170"/>
        <v>4.7482938855325232</v>
      </c>
      <c r="V131" s="193">
        <f t="shared" si="170"/>
        <v>4.9954439211197128</v>
      </c>
      <c r="W131" s="193">
        <f t="shared" ref="W131:Y131" si="171">IF(W101=0,0,W101/W$19)</f>
        <v>5.9170925913170436</v>
      </c>
      <c r="X131" s="193">
        <f t="shared" si="171"/>
        <v>6.3980959515264297</v>
      </c>
      <c r="Y131" s="193">
        <f t="shared" si="171"/>
        <v>6.0102216084937732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14.610444871480869</v>
      </c>
      <c r="C132" s="77">
        <f t="shared" si="172"/>
        <v>14.920167697908617</v>
      </c>
      <c r="D132" s="77">
        <f t="shared" si="172"/>
        <v>15.266347369790722</v>
      </c>
      <c r="E132" s="77">
        <f t="shared" si="172"/>
        <v>15.585478235576081</v>
      </c>
      <c r="F132" s="77">
        <f t="shared" si="172"/>
        <v>15.824181966636257</v>
      </c>
      <c r="G132" s="77">
        <f t="shared" si="172"/>
        <v>16.145628128868022</v>
      </c>
      <c r="H132" s="77">
        <f t="shared" si="172"/>
        <v>16.424070314481874</v>
      </c>
      <c r="I132" s="77">
        <f t="shared" si="172"/>
        <v>16.624693188392662</v>
      </c>
      <c r="J132" s="77">
        <f t="shared" si="172"/>
        <v>16.765537770985905</v>
      </c>
      <c r="K132" s="77">
        <f t="shared" si="172"/>
        <v>16.843708794726993</v>
      </c>
      <c r="L132" s="77">
        <f t="shared" si="172"/>
        <v>16.836375016514072</v>
      </c>
      <c r="M132" s="77">
        <f t="shared" si="172"/>
        <v>16.760231055153618</v>
      </c>
      <c r="N132" s="77">
        <f t="shared" si="172"/>
        <v>16.826865567008749</v>
      </c>
      <c r="O132" s="77">
        <f t="shared" si="172"/>
        <v>17.012625473341171</v>
      </c>
      <c r="P132" s="77">
        <f t="shared" si="172"/>
        <v>17.117818984360635</v>
      </c>
      <c r="Q132" s="77">
        <f t="shared" si="172"/>
        <v>16.282614778390798</v>
      </c>
      <c r="R132" s="77">
        <f t="shared" ref="R132:V132" si="173">IF(R102=0,0,R102/R$19)</f>
        <v>16.513473777735104</v>
      </c>
      <c r="S132" s="77">
        <f t="shared" si="173"/>
        <v>16.880967573700122</v>
      </c>
      <c r="T132" s="77">
        <f t="shared" si="173"/>
        <v>18.651556417889548</v>
      </c>
      <c r="U132" s="77">
        <f t="shared" si="173"/>
        <v>18.711620431131209</v>
      </c>
      <c r="V132" s="77">
        <f t="shared" si="173"/>
        <v>19.537494655322021</v>
      </c>
      <c r="W132" s="77">
        <f t="shared" ref="W132:Y132" si="174">IF(W102=0,0,W102/W$19)</f>
        <v>19.022333599689674</v>
      </c>
      <c r="X132" s="77">
        <f t="shared" si="174"/>
        <v>20.382761245802111</v>
      </c>
      <c r="Y132" s="77">
        <f t="shared" si="174"/>
        <v>20.422898652485877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87.177739230196053</v>
      </c>
      <c r="C134" s="153">
        <f t="shared" si="175"/>
        <v>110.81681550811953</v>
      </c>
      <c r="D134" s="153">
        <f t="shared" si="175"/>
        <v>106.69654154608496</v>
      </c>
      <c r="E134" s="153">
        <f t="shared" si="175"/>
        <v>99.458321784287406</v>
      </c>
      <c r="F134" s="153">
        <f t="shared" si="175"/>
        <v>92.845778465564777</v>
      </c>
      <c r="G134" s="153">
        <f t="shared" si="175"/>
        <v>88.206857585483036</v>
      </c>
      <c r="H134" s="153">
        <f t="shared" si="175"/>
        <v>79.092215944567499</v>
      </c>
      <c r="I134" s="153">
        <f t="shared" si="175"/>
        <v>69.845981228246345</v>
      </c>
      <c r="J134" s="153">
        <f t="shared" si="175"/>
        <v>72.103916079429368</v>
      </c>
      <c r="K134" s="153">
        <f t="shared" si="175"/>
        <v>72.252973187275572</v>
      </c>
      <c r="L134" s="153">
        <f t="shared" si="175"/>
        <v>106.85634675944007</v>
      </c>
      <c r="M134" s="153">
        <f t="shared" si="175"/>
        <v>98.734941865475662</v>
      </c>
      <c r="N134" s="153">
        <f t="shared" si="175"/>
        <v>102.61078513716687</v>
      </c>
      <c r="O134" s="153">
        <f t="shared" si="175"/>
        <v>104.87795039925427</v>
      </c>
      <c r="P134" s="153">
        <f t="shared" si="175"/>
        <v>84.736879469592523</v>
      </c>
      <c r="Q134" s="153">
        <f t="shared" si="175"/>
        <v>96.612802091467458</v>
      </c>
      <c r="R134" s="153">
        <f t="shared" ref="R134:V134" si="176">IF(R104=0,0,R104/R$19)</f>
        <v>102.52162770254004</v>
      </c>
      <c r="S134" s="153">
        <f t="shared" si="176"/>
        <v>106.53478652616239</v>
      </c>
      <c r="T134" s="153">
        <f t="shared" si="176"/>
        <v>101.45657382874214</v>
      </c>
      <c r="U134" s="153">
        <f t="shared" si="176"/>
        <v>106.54755287827034</v>
      </c>
      <c r="V134" s="153">
        <f t="shared" si="176"/>
        <v>114.10570150076673</v>
      </c>
      <c r="W134" s="153">
        <f t="shared" ref="W134:Y134" si="177">IF(W104=0,0,W104/W$19)</f>
        <v>126.69420174917693</v>
      </c>
      <c r="X134" s="153">
        <f t="shared" si="177"/>
        <v>119.17040761814536</v>
      </c>
      <c r="Y134" s="153">
        <f t="shared" si="177"/>
        <v>111.81541588691347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76.572248564423617</v>
      </c>
      <c r="C135" s="74">
        <f t="shared" si="178"/>
        <v>101.13717014049776</v>
      </c>
      <c r="D135" s="74">
        <f t="shared" si="178"/>
        <v>97.157555665304145</v>
      </c>
      <c r="E135" s="74">
        <f t="shared" si="178"/>
        <v>89.608391647283796</v>
      </c>
      <c r="F135" s="74">
        <f t="shared" si="178"/>
        <v>82.969436355617091</v>
      </c>
      <c r="G135" s="74">
        <f t="shared" si="178"/>
        <v>78.323176535978405</v>
      </c>
      <c r="H135" s="74">
        <f t="shared" si="178"/>
        <v>69.266233526761837</v>
      </c>
      <c r="I135" s="74">
        <f t="shared" si="178"/>
        <v>59.536867155016878</v>
      </c>
      <c r="J135" s="74">
        <f t="shared" si="178"/>
        <v>61.991090108123387</v>
      </c>
      <c r="K135" s="74">
        <f t="shared" si="178"/>
        <v>62.259703491123098</v>
      </c>
      <c r="L135" s="74">
        <f t="shared" si="178"/>
        <v>100.07509142445979</v>
      </c>
      <c r="M135" s="74">
        <f t="shared" si="178"/>
        <v>90.965455397415028</v>
      </c>
      <c r="N135" s="74">
        <f t="shared" si="178"/>
        <v>94.079843643515119</v>
      </c>
      <c r="O135" s="74">
        <f t="shared" si="178"/>
        <v>95.043552594107823</v>
      </c>
      <c r="P135" s="74">
        <f t="shared" si="178"/>
        <v>72.634274372313186</v>
      </c>
      <c r="Q135" s="74">
        <f t="shared" si="178"/>
        <v>84.459724656980626</v>
      </c>
      <c r="R135" s="74">
        <f t="shared" ref="R135:V135" si="179">IF(R105=0,0,R105/R$19)</f>
        <v>90.340977262129528</v>
      </c>
      <c r="S135" s="74">
        <f t="shared" si="179"/>
        <v>92.571135769717287</v>
      </c>
      <c r="T135" s="74">
        <f t="shared" si="179"/>
        <v>83.771458301642767</v>
      </c>
      <c r="U135" s="74">
        <f t="shared" si="179"/>
        <v>86.522660398296239</v>
      </c>
      <c r="V135" s="74">
        <f t="shared" si="179"/>
        <v>93.691076758393422</v>
      </c>
      <c r="W135" s="74">
        <f t="shared" ref="W135:Y135" si="180">IF(W105=0,0,W105/W$19)</f>
        <v>105.88820855675472</v>
      </c>
      <c r="X135" s="74">
        <f t="shared" si="180"/>
        <v>98.151039898306237</v>
      </c>
      <c r="Y135" s="74">
        <f t="shared" si="180"/>
        <v>90.984119313468682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1.4590328481110767E-2</v>
      </c>
      <c r="C136" s="74">
        <f t="shared" si="181"/>
        <v>2.8946564469211757E-2</v>
      </c>
      <c r="D136" s="74">
        <f t="shared" si="181"/>
        <v>4.8861712419296217E-2</v>
      </c>
      <c r="E136" s="74">
        <f t="shared" si="181"/>
        <v>7.1415418034741343E-2</v>
      </c>
      <c r="F136" s="74">
        <f t="shared" si="181"/>
        <v>7.9717787133389298E-2</v>
      </c>
      <c r="G136" s="74">
        <f t="shared" si="181"/>
        <v>0.10645886832347247</v>
      </c>
      <c r="H136" s="74">
        <f t="shared" si="181"/>
        <v>0.1454680587160887</v>
      </c>
      <c r="I136" s="74">
        <f t="shared" si="181"/>
        <v>0.2130289864528343</v>
      </c>
      <c r="J136" s="74">
        <f t="shared" si="181"/>
        <v>0.18412819108465223</v>
      </c>
      <c r="K136" s="74">
        <f t="shared" si="181"/>
        <v>0.23071310700076927</v>
      </c>
      <c r="L136" s="74">
        <f t="shared" si="181"/>
        <v>0.29884307395905474</v>
      </c>
      <c r="M136" s="74">
        <f t="shared" si="181"/>
        <v>0.28765370226493936</v>
      </c>
      <c r="N136" s="74">
        <f t="shared" si="181"/>
        <v>0.49189915310207505</v>
      </c>
      <c r="O136" s="74">
        <f t="shared" si="181"/>
        <v>0.48019949081293223</v>
      </c>
      <c r="P136" s="74">
        <f t="shared" si="181"/>
        <v>0.3905265336745164</v>
      </c>
      <c r="Q136" s="74">
        <f t="shared" si="181"/>
        <v>0.65267444640348771</v>
      </c>
      <c r="R136" s="74">
        <f t="shared" ref="R136:V136" si="182">IF(R106=0,0,R106/R$19)</f>
        <v>0.68359177874829335</v>
      </c>
      <c r="S136" s="74">
        <f t="shared" si="182"/>
        <v>0.71772222430040122</v>
      </c>
      <c r="T136" s="74">
        <f t="shared" si="182"/>
        <v>0.80857579723925421</v>
      </c>
      <c r="U136" s="74">
        <f t="shared" si="182"/>
        <v>0.82180629444686359</v>
      </c>
      <c r="V136" s="74">
        <f t="shared" si="182"/>
        <v>0.87830154527762372</v>
      </c>
      <c r="W136" s="74">
        <f t="shared" ref="W136:Y136" si="183">IF(W106=0,0,W106/W$19)</f>
        <v>0.85996526136505669</v>
      </c>
      <c r="X136" s="74">
        <f t="shared" si="183"/>
        <v>0.92727307173309448</v>
      </c>
      <c r="Y136" s="74">
        <f t="shared" si="183"/>
        <v>0.60589378047528475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7.7966499715929132</v>
      </c>
      <c r="C137" s="74">
        <f t="shared" si="184"/>
        <v>7.3513353735143099</v>
      </c>
      <c r="D137" s="74">
        <f t="shared" si="184"/>
        <v>7.3287765589027938</v>
      </c>
      <c r="E137" s="74">
        <f t="shared" si="184"/>
        <v>7.2695500697928361</v>
      </c>
      <c r="F137" s="74">
        <f t="shared" si="184"/>
        <v>7.1885160749975476</v>
      </c>
      <c r="G137" s="74">
        <f t="shared" si="184"/>
        <v>7.294249688143414</v>
      </c>
      <c r="H137" s="74">
        <f t="shared" si="184"/>
        <v>7.4283563821281753</v>
      </c>
      <c r="I137" s="74">
        <f t="shared" si="184"/>
        <v>7.6813633058974782</v>
      </c>
      <c r="J137" s="74">
        <f t="shared" si="184"/>
        <v>7.689503913727779</v>
      </c>
      <c r="K137" s="74">
        <f t="shared" si="184"/>
        <v>7.5851314479983358</v>
      </c>
      <c r="L137" s="74">
        <f t="shared" si="184"/>
        <v>4.8131427119861314</v>
      </c>
      <c r="M137" s="74">
        <f t="shared" si="184"/>
        <v>5.5274844480122152</v>
      </c>
      <c r="N137" s="74">
        <f t="shared" si="184"/>
        <v>6.0578126127792746</v>
      </c>
      <c r="O137" s="74">
        <f t="shared" si="184"/>
        <v>7.3828507456819281</v>
      </c>
      <c r="P137" s="74">
        <f t="shared" si="184"/>
        <v>9.2730395394187326</v>
      </c>
      <c r="Q137" s="74">
        <f t="shared" si="184"/>
        <v>9.0608865808913279</v>
      </c>
      <c r="R137" s="74">
        <f t="shared" ref="R137:V137" si="185">IF(R107=0,0,R107/R$19)</f>
        <v>8.9946762544673486</v>
      </c>
      <c r="S137" s="74">
        <f t="shared" si="185"/>
        <v>10.159529889998737</v>
      </c>
      <c r="T137" s="74">
        <f t="shared" si="185"/>
        <v>13.768591170053922</v>
      </c>
      <c r="U137" s="74">
        <f t="shared" si="185"/>
        <v>15.948421205845261</v>
      </c>
      <c r="V137" s="74">
        <f t="shared" si="185"/>
        <v>16.068987286478499</v>
      </c>
      <c r="W137" s="74">
        <f t="shared" ref="W137:Y137" si="186">IF(W107=0,0,W107/W$19)</f>
        <v>15.810712153584982</v>
      </c>
      <c r="X137" s="74">
        <f t="shared" si="186"/>
        <v>15.566660986383525</v>
      </c>
      <c r="Y137" s="74">
        <f t="shared" si="186"/>
        <v>15.885079025907975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2.794250365698407</v>
      </c>
      <c r="C138" s="77">
        <f t="shared" si="187"/>
        <v>2.2993634296382681</v>
      </c>
      <c r="D138" s="77">
        <f t="shared" si="187"/>
        <v>2.1613476094587156</v>
      </c>
      <c r="E138" s="77">
        <f t="shared" si="187"/>
        <v>2.5089646491760385</v>
      </c>
      <c r="F138" s="77">
        <f t="shared" si="187"/>
        <v>2.6081082478167548</v>
      </c>
      <c r="G138" s="77">
        <f t="shared" si="187"/>
        <v>2.4829724930377379</v>
      </c>
      <c r="H138" s="77">
        <f t="shared" si="187"/>
        <v>2.2521579769613931</v>
      </c>
      <c r="I138" s="77">
        <f t="shared" si="187"/>
        <v>2.4147217808791477</v>
      </c>
      <c r="J138" s="77">
        <f t="shared" si="187"/>
        <v>2.2391938664935593</v>
      </c>
      <c r="K138" s="77">
        <f t="shared" si="187"/>
        <v>2.1774251411533774</v>
      </c>
      <c r="L138" s="77">
        <f t="shared" si="187"/>
        <v>1.6692695490350797</v>
      </c>
      <c r="M138" s="77">
        <f t="shared" si="187"/>
        <v>1.9543483177834868</v>
      </c>
      <c r="N138" s="77">
        <f t="shared" si="187"/>
        <v>1.9812297277704136</v>
      </c>
      <c r="O138" s="77">
        <f t="shared" si="187"/>
        <v>1.9713475686515811</v>
      </c>
      <c r="P138" s="77">
        <f t="shared" si="187"/>
        <v>2.4390390241860942</v>
      </c>
      <c r="Q138" s="77">
        <f t="shared" si="187"/>
        <v>2.439516407192003</v>
      </c>
      <c r="R138" s="77">
        <f t="shared" ref="R138:V138" si="188">IF(R108=0,0,R108/R$19)</f>
        <v>2.5023824071948755</v>
      </c>
      <c r="S138" s="77">
        <f t="shared" si="188"/>
        <v>3.0863986421459604</v>
      </c>
      <c r="T138" s="77">
        <f t="shared" si="188"/>
        <v>3.1079485598061987</v>
      </c>
      <c r="U138" s="77">
        <f t="shared" si="188"/>
        <v>3.2546649796819702</v>
      </c>
      <c r="V138" s="77">
        <f t="shared" si="188"/>
        <v>3.4673359106171766</v>
      </c>
      <c r="W138" s="77">
        <f t="shared" ref="W138:Y138" si="189">IF(W108=0,0,W108/W$19)</f>
        <v>4.13531577747219</v>
      </c>
      <c r="X138" s="77">
        <f t="shared" si="189"/>
        <v>4.5254336617224897</v>
      </c>
      <c r="Y138" s="77">
        <f t="shared" si="189"/>
        <v>4.3403237670615393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26.058161574712205</v>
      </c>
      <c r="C140" s="203">
        <f t="shared" si="190"/>
        <v>26.689996124321734</v>
      </c>
      <c r="D140" s="203">
        <f t="shared" si="190"/>
        <v>27.296207936175286</v>
      </c>
      <c r="E140" s="203">
        <f t="shared" si="190"/>
        <v>25.795157255054068</v>
      </c>
      <c r="F140" s="203">
        <f t="shared" si="190"/>
        <v>24.405026191510501</v>
      </c>
      <c r="G140" s="203">
        <f t="shared" si="190"/>
        <v>21.830002972527389</v>
      </c>
      <c r="H140" s="203">
        <f t="shared" si="190"/>
        <v>19.801112810362092</v>
      </c>
      <c r="I140" s="203">
        <f t="shared" si="190"/>
        <v>16.798597752314638</v>
      </c>
      <c r="J140" s="203">
        <f t="shared" si="190"/>
        <v>18.58602334296954</v>
      </c>
      <c r="K140" s="203">
        <f t="shared" si="190"/>
        <v>18.238034469972259</v>
      </c>
      <c r="L140" s="203">
        <f t="shared" si="190"/>
        <v>20.083614098693918</v>
      </c>
      <c r="M140" s="203">
        <f t="shared" si="190"/>
        <v>17.541104978456289</v>
      </c>
      <c r="N140" s="203">
        <f t="shared" si="190"/>
        <v>16.35717286345302</v>
      </c>
      <c r="O140" s="203">
        <f t="shared" si="190"/>
        <v>16.681350514643409</v>
      </c>
      <c r="P140" s="203">
        <f t="shared" si="190"/>
        <v>14.903094647387974</v>
      </c>
      <c r="Q140" s="203">
        <f t="shared" si="190"/>
        <v>15.01785193723982</v>
      </c>
      <c r="R140" s="203">
        <f t="shared" ref="R140:V140" si="191">IF(R110=0,0,R110/R$19)</f>
        <v>15.643702727519962</v>
      </c>
      <c r="S140" s="203">
        <f t="shared" si="191"/>
        <v>16.876270248780887</v>
      </c>
      <c r="T140" s="203">
        <f t="shared" si="191"/>
        <v>16.58910261317526</v>
      </c>
      <c r="U140" s="203">
        <f t="shared" si="191"/>
        <v>16.541451946254806</v>
      </c>
      <c r="V140" s="203">
        <f t="shared" si="191"/>
        <v>17.576321883318698</v>
      </c>
      <c r="W140" s="203">
        <f t="shared" ref="W140:Y140" si="192">IF(W110=0,0,W110/W$19)</f>
        <v>18.879546112611632</v>
      </c>
      <c r="X140" s="203">
        <f t="shared" si="192"/>
        <v>17.506534183328135</v>
      </c>
      <c r="Y140" s="203">
        <f t="shared" si="192"/>
        <v>16.564295080863452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26.058161574712205</v>
      </c>
      <c r="C141" s="192">
        <f t="shared" si="193"/>
        <v>26.689996124321734</v>
      </c>
      <c r="D141" s="192">
        <f t="shared" si="193"/>
        <v>27.296207936175286</v>
      </c>
      <c r="E141" s="192">
        <f t="shared" si="193"/>
        <v>25.795157255054068</v>
      </c>
      <c r="F141" s="192">
        <f t="shared" si="193"/>
        <v>24.405026191510501</v>
      </c>
      <c r="G141" s="192">
        <f t="shared" si="193"/>
        <v>21.830002972527389</v>
      </c>
      <c r="H141" s="192">
        <f t="shared" si="193"/>
        <v>19.801112810362092</v>
      </c>
      <c r="I141" s="192">
        <f t="shared" si="193"/>
        <v>16.798597752314638</v>
      </c>
      <c r="J141" s="192">
        <f t="shared" si="193"/>
        <v>18.58602334296954</v>
      </c>
      <c r="K141" s="192">
        <f t="shared" si="193"/>
        <v>18.238034469972259</v>
      </c>
      <c r="L141" s="192">
        <f t="shared" si="193"/>
        <v>20.083614098693918</v>
      </c>
      <c r="M141" s="192">
        <f t="shared" si="193"/>
        <v>17.541104978456289</v>
      </c>
      <c r="N141" s="192">
        <f t="shared" si="193"/>
        <v>16.35717286345302</v>
      </c>
      <c r="O141" s="192">
        <f t="shared" si="193"/>
        <v>16.681350514643409</v>
      </c>
      <c r="P141" s="192">
        <f t="shared" si="193"/>
        <v>14.903094647387974</v>
      </c>
      <c r="Q141" s="192">
        <f t="shared" si="193"/>
        <v>15.01785193723982</v>
      </c>
      <c r="R141" s="192">
        <f t="shared" ref="R141:V141" si="194">IF(R111=0,0,R111/R$19)</f>
        <v>15.643702727519962</v>
      </c>
      <c r="S141" s="192">
        <f t="shared" si="194"/>
        <v>16.876270248780887</v>
      </c>
      <c r="T141" s="192">
        <f t="shared" si="194"/>
        <v>16.58910261317526</v>
      </c>
      <c r="U141" s="192">
        <f t="shared" si="194"/>
        <v>16.541451946254806</v>
      </c>
      <c r="V141" s="192">
        <f t="shared" si="194"/>
        <v>17.576321883318698</v>
      </c>
      <c r="W141" s="192">
        <f t="shared" ref="W141:Y141" si="195">IF(W111=0,0,W111/W$19)</f>
        <v>18.879546112611632</v>
      </c>
      <c r="X141" s="192">
        <f t="shared" si="195"/>
        <v>17.506534183328135</v>
      </c>
      <c r="Y141" s="192">
        <f t="shared" si="195"/>
        <v>16.564295080863452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23.790295566655349</v>
      </c>
      <c r="C142" s="74">
        <f t="shared" si="196"/>
        <v>24.994869433238598</v>
      </c>
      <c r="D142" s="74">
        <f t="shared" si="196"/>
        <v>25.512587385675896</v>
      </c>
      <c r="E142" s="74">
        <f t="shared" si="196"/>
        <v>23.896710428000869</v>
      </c>
      <c r="F142" s="74">
        <f t="shared" si="196"/>
        <v>22.443899819887122</v>
      </c>
      <c r="G142" s="74">
        <f t="shared" si="196"/>
        <v>19.934432720637755</v>
      </c>
      <c r="H142" s="74">
        <f t="shared" si="196"/>
        <v>17.884636901487593</v>
      </c>
      <c r="I142" s="74">
        <f t="shared" si="196"/>
        <v>14.857573591888354</v>
      </c>
      <c r="J142" s="74">
        <f t="shared" si="196"/>
        <v>16.51599744513387</v>
      </c>
      <c r="K142" s="74">
        <f t="shared" si="196"/>
        <v>16.201666328047889</v>
      </c>
      <c r="L142" s="74">
        <f t="shared" si="196"/>
        <v>18.94857913126496</v>
      </c>
      <c r="M142" s="74">
        <f t="shared" si="196"/>
        <v>16.299625239632807</v>
      </c>
      <c r="N142" s="74">
        <f t="shared" si="196"/>
        <v>15.157900827777002</v>
      </c>
      <c r="O142" s="74">
        <f t="shared" si="196"/>
        <v>15.290961732838278</v>
      </c>
      <c r="P142" s="74">
        <f t="shared" si="196"/>
        <v>12.985555465480383</v>
      </c>
      <c r="Q142" s="74">
        <f t="shared" si="196"/>
        <v>13.334658715321185</v>
      </c>
      <c r="R142" s="74">
        <f t="shared" ref="R142:V142" si="197">IF(R112=0,0,R112/R$19)</f>
        <v>13.990042642579704</v>
      </c>
      <c r="S142" s="74">
        <f t="shared" si="197"/>
        <v>14.888345920567961</v>
      </c>
      <c r="T142" s="74">
        <f t="shared" si="197"/>
        <v>13.975523083000459</v>
      </c>
      <c r="U142" s="74">
        <f t="shared" si="197"/>
        <v>13.878248645205872</v>
      </c>
      <c r="V142" s="74">
        <f t="shared" si="197"/>
        <v>14.68146782391366</v>
      </c>
      <c r="W142" s="74">
        <f t="shared" ref="W142:Y142" si="198">IF(W112=0,0,W112/W$19)</f>
        <v>16.302617581619248</v>
      </c>
      <c r="X142" s="74">
        <f t="shared" si="198"/>
        <v>14.582436686225938</v>
      </c>
      <c r="Y142" s="74">
        <f t="shared" si="198"/>
        <v>13.664742846157164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1.6162026383566888</v>
      </c>
      <c r="C144" s="74">
        <f t="shared" si="202"/>
        <v>1.2555458945049194</v>
      </c>
      <c r="D144" s="74">
        <f t="shared" si="202"/>
        <v>1.3498530600763861</v>
      </c>
      <c r="E144" s="74">
        <f t="shared" si="202"/>
        <v>1.3853628004669052</v>
      </c>
      <c r="F144" s="74">
        <f t="shared" si="202"/>
        <v>1.4219799821076895</v>
      </c>
      <c r="G144" s="74">
        <f t="shared" si="202"/>
        <v>1.392672308085759</v>
      </c>
      <c r="H144" s="74">
        <f t="shared" si="202"/>
        <v>1.4500298085108165</v>
      </c>
      <c r="I144" s="74">
        <f t="shared" si="202"/>
        <v>1.4529762586798298</v>
      </c>
      <c r="J144" s="74">
        <f t="shared" si="202"/>
        <v>1.5851660315895593</v>
      </c>
      <c r="K144" s="74">
        <f t="shared" si="202"/>
        <v>1.5670967851206261</v>
      </c>
      <c r="L144" s="74">
        <f t="shared" si="202"/>
        <v>0.85425040309500078</v>
      </c>
      <c r="M144" s="74">
        <f t="shared" si="202"/>
        <v>0.92723475212530893</v>
      </c>
      <c r="N144" s="74">
        <f t="shared" si="202"/>
        <v>0.90690390596081161</v>
      </c>
      <c r="O144" s="74">
        <f t="shared" si="202"/>
        <v>1.0943828640863533</v>
      </c>
      <c r="P144" s="74">
        <f t="shared" si="202"/>
        <v>1.5170241111428475</v>
      </c>
      <c r="Q144" s="74">
        <f t="shared" si="202"/>
        <v>1.3198890419668454</v>
      </c>
      <c r="R144" s="74">
        <f t="shared" ref="R144:V144" si="203">IF(R114=0,0,R114/R$19)</f>
        <v>1.2816249355916507</v>
      </c>
      <c r="S144" s="74">
        <f t="shared" si="203"/>
        <v>1.5083351621809968</v>
      </c>
      <c r="T144" s="74">
        <f t="shared" si="203"/>
        <v>2.1014925439385763</v>
      </c>
      <c r="U144" s="74">
        <f t="shared" si="203"/>
        <v>2.1229776683921919</v>
      </c>
      <c r="V144" s="74">
        <f t="shared" si="203"/>
        <v>2.324158354182861</v>
      </c>
      <c r="W144" s="74">
        <f t="shared" ref="W144:Y144" si="204">IF(W114=0,0,W114/W$19)</f>
        <v>1.8829340919285629</v>
      </c>
      <c r="X144" s="74">
        <f t="shared" si="204"/>
        <v>2.1814226805162376</v>
      </c>
      <c r="Y144" s="74">
        <f t="shared" si="204"/>
        <v>2.2591750370704688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0.65166336970016647</v>
      </c>
      <c r="C145" s="193">
        <f t="shared" si="205"/>
        <v>0.43958079657822119</v>
      </c>
      <c r="D145" s="193">
        <f t="shared" si="205"/>
        <v>0.43376749042300772</v>
      </c>
      <c r="E145" s="193">
        <f t="shared" si="205"/>
        <v>0.51308402658629892</v>
      </c>
      <c r="F145" s="193">
        <f t="shared" si="205"/>
        <v>0.53914638951569049</v>
      </c>
      <c r="G145" s="193">
        <f t="shared" si="205"/>
        <v>0.50289794380387653</v>
      </c>
      <c r="H145" s="193">
        <f t="shared" si="205"/>
        <v>0.46644610036368345</v>
      </c>
      <c r="I145" s="193">
        <f t="shared" si="205"/>
        <v>0.48804790174645579</v>
      </c>
      <c r="J145" s="193">
        <f t="shared" si="205"/>
        <v>0.4848598662461065</v>
      </c>
      <c r="K145" s="193">
        <f t="shared" si="205"/>
        <v>0.46927135680374588</v>
      </c>
      <c r="L145" s="193">
        <f t="shared" si="205"/>
        <v>0.28078456433395632</v>
      </c>
      <c r="M145" s="193">
        <f t="shared" si="205"/>
        <v>0.31424498669817269</v>
      </c>
      <c r="N145" s="193">
        <f t="shared" si="205"/>
        <v>0.29236812971520848</v>
      </c>
      <c r="O145" s="193">
        <f t="shared" si="205"/>
        <v>0.29600591771877977</v>
      </c>
      <c r="P145" s="193">
        <f t="shared" si="205"/>
        <v>0.40051507076474585</v>
      </c>
      <c r="Q145" s="193">
        <f t="shared" si="205"/>
        <v>0.36330417995179015</v>
      </c>
      <c r="R145" s="193">
        <f t="shared" ref="R145:V145" si="206">IF(R115=0,0,R115/R$19)</f>
        <v>0.37203514934860515</v>
      </c>
      <c r="S145" s="193">
        <f t="shared" si="206"/>
        <v>0.47958916603193097</v>
      </c>
      <c r="T145" s="193">
        <f t="shared" si="206"/>
        <v>0.51208698623622628</v>
      </c>
      <c r="U145" s="193">
        <f t="shared" si="206"/>
        <v>0.54022563265673773</v>
      </c>
      <c r="V145" s="193">
        <f t="shared" si="206"/>
        <v>0.57069570522218205</v>
      </c>
      <c r="W145" s="193">
        <f t="shared" ref="W145:Y145" si="207">IF(W115=0,0,W115/W$19)</f>
        <v>0.6939944390638193</v>
      </c>
      <c r="X145" s="193">
        <f t="shared" si="207"/>
        <v>0.74267481658595746</v>
      </c>
      <c r="Y145" s="193">
        <f t="shared" si="207"/>
        <v>0.64037719763581957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5571.3822900769574</v>
      </c>
      <c r="C150" s="203">
        <f t="shared" si="211"/>
        <v>6665.2897133050319</v>
      </c>
      <c r="D150" s="203">
        <f t="shared" si="211"/>
        <v>6481.9019544888943</v>
      </c>
      <c r="E150" s="203">
        <f t="shared" si="211"/>
        <v>6144.2099190064573</v>
      </c>
      <c r="F150" s="203">
        <f t="shared" si="211"/>
        <v>5772.9306806282721</v>
      </c>
      <c r="G150" s="203">
        <f t="shared" si="211"/>
        <v>5499.2192916577105</v>
      </c>
      <c r="H150" s="203">
        <f t="shared" si="211"/>
        <v>5000.4370056699072</v>
      </c>
      <c r="I150" s="203">
        <f t="shared" si="211"/>
        <v>4503.5844695320084</v>
      </c>
      <c r="J150" s="203">
        <f t="shared" si="211"/>
        <v>4609.300596123855</v>
      </c>
      <c r="K150" s="203">
        <f t="shared" si="211"/>
        <v>4640.1860433661486</v>
      </c>
      <c r="L150" s="203">
        <f t="shared" si="211"/>
        <v>6533.5317721657511</v>
      </c>
      <c r="M150" s="203">
        <f t="shared" si="211"/>
        <v>6019.0238344528616</v>
      </c>
      <c r="N150" s="203">
        <f t="shared" si="211"/>
        <v>6069.8511302620418</v>
      </c>
      <c r="O150" s="203">
        <f t="shared" si="211"/>
        <v>6110.1487829237467</v>
      </c>
      <c r="P150" s="203">
        <f t="shared" si="211"/>
        <v>4992.6941704953251</v>
      </c>
      <c r="Q150" s="203">
        <f t="shared" si="211"/>
        <v>5520.2749352605779</v>
      </c>
      <c r="R150" s="203">
        <f t="shared" ref="R150:V150" si="212">IF(R96=0,0,R96/R$17)</f>
        <v>5762.6304491571736</v>
      </c>
      <c r="S150" s="203">
        <f t="shared" si="212"/>
        <v>5871.6820631191076</v>
      </c>
      <c r="T150" s="203">
        <f t="shared" si="212"/>
        <v>5439.9052381722304</v>
      </c>
      <c r="U150" s="203">
        <f t="shared" si="212"/>
        <v>5568.3599487085476</v>
      </c>
      <c r="V150" s="203">
        <f t="shared" si="212"/>
        <v>5769.2187047958068</v>
      </c>
      <c r="W150" s="203">
        <f t="shared" ref="W150:Y150" si="213">IF(W96=0,0,W96/W$17)</f>
        <v>6209.3787278280952</v>
      </c>
      <c r="X150" s="203">
        <f t="shared" si="213"/>
        <v>5595.395671380561</v>
      </c>
      <c r="Y150" s="203">
        <f t="shared" si="213"/>
        <v>5009.6218458913127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5140.5580897482851</v>
      </c>
      <c r="C151" s="192">
        <f t="shared" si="214"/>
        <v>6222.5759255049816</v>
      </c>
      <c r="D151" s="192">
        <f t="shared" si="214"/>
        <v>6026.0418094950919</v>
      </c>
      <c r="E151" s="192">
        <f t="shared" si="214"/>
        <v>5675.8433912499395</v>
      </c>
      <c r="F151" s="192">
        <f t="shared" si="214"/>
        <v>5294.3255867941598</v>
      </c>
      <c r="G151" s="192">
        <f t="shared" si="214"/>
        <v>5007.7161322894344</v>
      </c>
      <c r="H151" s="192">
        <f t="shared" si="214"/>
        <v>4496.2753832091958</v>
      </c>
      <c r="I151" s="192">
        <f t="shared" si="214"/>
        <v>3983.7540287859092</v>
      </c>
      <c r="J151" s="192">
        <f t="shared" si="214"/>
        <v>4089.5899577711562</v>
      </c>
      <c r="K151" s="192">
        <f t="shared" si="214"/>
        <v>4111.8726865780345</v>
      </c>
      <c r="L151" s="192">
        <f t="shared" si="214"/>
        <v>6006.0710635761352</v>
      </c>
      <c r="M151" s="192">
        <f t="shared" si="214"/>
        <v>5491.3216055199664</v>
      </c>
      <c r="N151" s="192">
        <f t="shared" si="214"/>
        <v>5543.6728823377771</v>
      </c>
      <c r="O151" s="192">
        <f t="shared" si="214"/>
        <v>5577.9861084046224</v>
      </c>
      <c r="P151" s="192">
        <f t="shared" si="214"/>
        <v>4456.2866638051792</v>
      </c>
      <c r="Q151" s="192">
        <f t="shared" si="214"/>
        <v>5009.4943158981278</v>
      </c>
      <c r="R151" s="192">
        <f t="shared" ref="R151:V151" si="215">IF(R97=0,0,R97/R$17)</f>
        <v>5246.0860645616913</v>
      </c>
      <c r="S151" s="192">
        <f t="shared" si="215"/>
        <v>5344.0060728458166</v>
      </c>
      <c r="T151" s="192">
        <f t="shared" si="215"/>
        <v>4867.4394464939278</v>
      </c>
      <c r="U151" s="192">
        <f t="shared" si="215"/>
        <v>4994.8262712183141</v>
      </c>
      <c r="V151" s="192">
        <f t="shared" si="215"/>
        <v>5174.6830679277455</v>
      </c>
      <c r="W151" s="192">
        <f t="shared" ref="W151:Y151" si="216">IF(W97=0,0,W97/W$17)</f>
        <v>5631.0771439367263</v>
      </c>
      <c r="X151" s="192">
        <f t="shared" si="216"/>
        <v>4990.138211423392</v>
      </c>
      <c r="Y151" s="192">
        <f t="shared" si="216"/>
        <v>4416.9499181862257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4577.8579010272697</v>
      </c>
      <c r="C152" s="74">
        <f t="shared" si="217"/>
        <v>5730.9557645096193</v>
      </c>
      <c r="D152" s="74">
        <f t="shared" si="217"/>
        <v>5538.1003357354148</v>
      </c>
      <c r="E152" s="74">
        <f t="shared" si="217"/>
        <v>5169.0167685551214</v>
      </c>
      <c r="F152" s="74">
        <f t="shared" si="217"/>
        <v>4786.3007684929171</v>
      </c>
      <c r="G152" s="74">
        <f t="shared" si="217"/>
        <v>4500.4942731571846</v>
      </c>
      <c r="H152" s="74">
        <f t="shared" si="217"/>
        <v>3989.8916604103961</v>
      </c>
      <c r="I152" s="74">
        <f t="shared" si="217"/>
        <v>3450.4954954347759</v>
      </c>
      <c r="J152" s="74">
        <f t="shared" si="217"/>
        <v>3567.3851673417112</v>
      </c>
      <c r="K152" s="74">
        <f t="shared" si="217"/>
        <v>3595.0684031367327</v>
      </c>
      <c r="L152" s="74">
        <f t="shared" si="217"/>
        <v>5672.0128905597267</v>
      </c>
      <c r="M152" s="74">
        <f t="shared" si="217"/>
        <v>5108.9213459907614</v>
      </c>
      <c r="N152" s="74">
        <f t="shared" si="217"/>
        <v>5139.449747779483</v>
      </c>
      <c r="O152" s="74">
        <f t="shared" si="217"/>
        <v>5110.4319799262603</v>
      </c>
      <c r="P152" s="74">
        <f t="shared" si="217"/>
        <v>3876.1019148749597</v>
      </c>
      <c r="Q152" s="74">
        <f t="shared" si="217"/>
        <v>4443.6475141148994</v>
      </c>
      <c r="R152" s="74">
        <f t="shared" ref="R152:V152" si="218">IF(R98=0,0,R98/R$17)</f>
        <v>4689.4065821471113</v>
      </c>
      <c r="S152" s="74">
        <f t="shared" si="218"/>
        <v>4715.9064492293401</v>
      </c>
      <c r="T152" s="74">
        <f t="shared" si="218"/>
        <v>4094.0758667276837</v>
      </c>
      <c r="U152" s="74">
        <f t="shared" si="218"/>
        <v>4134.0067578496892</v>
      </c>
      <c r="V152" s="74">
        <f t="shared" si="218"/>
        <v>4319.3501347245337</v>
      </c>
      <c r="W152" s="74">
        <f t="shared" ref="W152:Y152" si="219">IF(W98=0,0,W98/W$17)</f>
        <v>4769.3428060426413</v>
      </c>
      <c r="X152" s="74">
        <f t="shared" si="219"/>
        <v>4155.0120810732142</v>
      </c>
      <c r="Y152" s="74">
        <f t="shared" si="219"/>
        <v>3610.9156484302489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0.25589356891409754</v>
      </c>
      <c r="C153" s="74">
        <f t="shared" si="220"/>
        <v>0.44196230401331105</v>
      </c>
      <c r="D153" s="74">
        <f t="shared" si="220"/>
        <v>0.70237776609045044</v>
      </c>
      <c r="E153" s="74">
        <f t="shared" si="220"/>
        <v>0.98495794945462978</v>
      </c>
      <c r="F153" s="74">
        <f t="shared" si="220"/>
        <v>1.0662207480210759</v>
      </c>
      <c r="G153" s="74">
        <f t="shared" si="220"/>
        <v>1.3790949283769305</v>
      </c>
      <c r="H153" s="74">
        <f t="shared" si="220"/>
        <v>1.8375906176153498</v>
      </c>
      <c r="I153" s="74">
        <f t="shared" si="220"/>
        <v>2.6430315966937452</v>
      </c>
      <c r="J153" s="74">
        <f t="shared" si="220"/>
        <v>2.2030265110945098</v>
      </c>
      <c r="K153" s="74">
        <f t="shared" si="220"/>
        <v>2.6778151554152569</v>
      </c>
      <c r="L153" s="74">
        <f t="shared" si="220"/>
        <v>3.3611736828020895</v>
      </c>
      <c r="M153" s="74">
        <f t="shared" si="220"/>
        <v>3.1603420562006983</v>
      </c>
      <c r="N153" s="74">
        <f t="shared" si="220"/>
        <v>5.1673500722173706</v>
      </c>
      <c r="O153" s="74">
        <f t="shared" si="220"/>
        <v>4.8598689478007087</v>
      </c>
      <c r="P153" s="74">
        <f t="shared" si="220"/>
        <v>3.8037867299584351</v>
      </c>
      <c r="Q153" s="74">
        <f t="shared" si="220"/>
        <v>6.0815121845134827</v>
      </c>
      <c r="R153" s="74">
        <f t="shared" ref="R153:V153" si="221">IF(R99=0,0,R99/R$17)</f>
        <v>6.1497328174216772</v>
      </c>
      <c r="S153" s="74">
        <f t="shared" si="221"/>
        <v>6.2811123419441985</v>
      </c>
      <c r="T153" s="74">
        <f t="shared" si="221"/>
        <v>6.815943796939993</v>
      </c>
      <c r="U153" s="74">
        <f t="shared" si="221"/>
        <v>6.8251608453732286</v>
      </c>
      <c r="V153" s="74">
        <f t="shared" si="221"/>
        <v>7.1639629577309671</v>
      </c>
      <c r="W153" s="74">
        <f t="shared" ref="W153:Y153" si="222">IF(W99=0,0,W99/W$17)</f>
        <v>6.9599861239855638</v>
      </c>
      <c r="X153" s="74">
        <f t="shared" si="222"/>
        <v>7.2864946661387116</v>
      </c>
      <c r="Y153" s="74">
        <f t="shared" si="222"/>
        <v>4.6234963505693383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430.39865305199135</v>
      </c>
      <c r="C154" s="74">
        <f t="shared" si="223"/>
        <v>385.19898712558074</v>
      </c>
      <c r="D154" s="74">
        <f t="shared" si="223"/>
        <v>386.81617528666197</v>
      </c>
      <c r="E154" s="74">
        <f t="shared" si="223"/>
        <v>388.157651089083</v>
      </c>
      <c r="F154" s="74">
        <f t="shared" si="223"/>
        <v>384.04581593368141</v>
      </c>
      <c r="G154" s="74">
        <f t="shared" si="223"/>
        <v>388.46871596230528</v>
      </c>
      <c r="H154" s="74">
        <f t="shared" si="223"/>
        <v>397.18877164075343</v>
      </c>
      <c r="I154" s="74">
        <f t="shared" si="223"/>
        <v>413.90124546798023</v>
      </c>
      <c r="J154" s="74">
        <f t="shared" si="223"/>
        <v>411.84566462589504</v>
      </c>
      <c r="K154" s="74">
        <f t="shared" si="223"/>
        <v>407.7796426273477</v>
      </c>
      <c r="L154" s="74">
        <f t="shared" si="223"/>
        <v>251.85784383829264</v>
      </c>
      <c r="M154" s="74">
        <f t="shared" si="223"/>
        <v>287.12200343106127</v>
      </c>
      <c r="N154" s="74">
        <f t="shared" si="223"/>
        <v>307.28593157082133</v>
      </c>
      <c r="O154" s="74">
        <f t="shared" si="223"/>
        <v>371.26318423147336</v>
      </c>
      <c r="P154" s="74">
        <f t="shared" si="223"/>
        <v>462.1558757172391</v>
      </c>
      <c r="Q154" s="74">
        <f t="shared" si="223"/>
        <v>446.8538310154733</v>
      </c>
      <c r="R154" s="74">
        <f t="shared" ref="R154:V154" si="224">IF(R100=0,0,R100/R$17)</f>
        <v>435.47956520350914</v>
      </c>
      <c r="S154" s="74">
        <f t="shared" si="224"/>
        <v>480.24571634503684</v>
      </c>
      <c r="T154" s="74">
        <f t="shared" si="224"/>
        <v>626.43621133582383</v>
      </c>
      <c r="U154" s="74">
        <f t="shared" si="224"/>
        <v>708.45343243046352</v>
      </c>
      <c r="V154" s="74">
        <f t="shared" si="224"/>
        <v>696.15513809978211</v>
      </c>
      <c r="W154" s="74">
        <f t="shared" ref="W154:Y154" si="225">IF(W100=0,0,W100/W$17)</f>
        <v>674.88769382365547</v>
      </c>
      <c r="X154" s="74">
        <f t="shared" si="225"/>
        <v>637.85088698196091</v>
      </c>
      <c r="Y154" s="74">
        <f t="shared" si="225"/>
        <v>626.99431630727679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132.04564210011114</v>
      </c>
      <c r="C155" s="193">
        <f t="shared" si="226"/>
        <v>105.97921156576966</v>
      </c>
      <c r="D155" s="193">
        <f t="shared" si="226"/>
        <v>100.42292070692524</v>
      </c>
      <c r="E155" s="193">
        <f t="shared" si="226"/>
        <v>117.68401365628054</v>
      </c>
      <c r="F155" s="193">
        <f t="shared" si="226"/>
        <v>122.91278161953967</v>
      </c>
      <c r="G155" s="193">
        <f t="shared" si="226"/>
        <v>117.37404824156816</v>
      </c>
      <c r="H155" s="193">
        <f t="shared" si="226"/>
        <v>107.3573605404311</v>
      </c>
      <c r="I155" s="193">
        <f t="shared" si="226"/>
        <v>116.71425628646</v>
      </c>
      <c r="J155" s="193">
        <f t="shared" si="226"/>
        <v>108.15609929245606</v>
      </c>
      <c r="K155" s="193">
        <f t="shared" si="226"/>
        <v>106.34682565853851</v>
      </c>
      <c r="L155" s="193">
        <f t="shared" si="226"/>
        <v>78.839155495313435</v>
      </c>
      <c r="M155" s="193">
        <f t="shared" si="226"/>
        <v>92.117914041941575</v>
      </c>
      <c r="N155" s="193">
        <f t="shared" si="226"/>
        <v>91.769852915255896</v>
      </c>
      <c r="O155" s="193">
        <f t="shared" si="226"/>
        <v>91.431075299087851</v>
      </c>
      <c r="P155" s="193">
        <f t="shared" si="226"/>
        <v>114.22508648302231</v>
      </c>
      <c r="Q155" s="193">
        <f t="shared" si="226"/>
        <v>112.91145858324269</v>
      </c>
      <c r="R155" s="193">
        <f t="shared" ref="R155:V155" si="227">IF(R101=0,0,R101/R$17)</f>
        <v>115.05018439364912</v>
      </c>
      <c r="S155" s="193">
        <f t="shared" si="227"/>
        <v>141.57279492949701</v>
      </c>
      <c r="T155" s="193">
        <f t="shared" si="227"/>
        <v>140.11142463347949</v>
      </c>
      <c r="U155" s="193">
        <f t="shared" si="227"/>
        <v>145.54092009278875</v>
      </c>
      <c r="V155" s="193">
        <f t="shared" si="227"/>
        <v>152.01383214569816</v>
      </c>
      <c r="W155" s="193">
        <f t="shared" ref="W155:Y155" si="228">IF(W101=0,0,W101/W$17)</f>
        <v>179.88665794644413</v>
      </c>
      <c r="X155" s="193">
        <f t="shared" si="228"/>
        <v>189.98874870207734</v>
      </c>
      <c r="Y155" s="193">
        <f t="shared" si="228"/>
        <v>174.41645709813079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430.82420032867168</v>
      </c>
      <c r="C156" s="77">
        <f t="shared" si="229"/>
        <v>442.71378780005045</v>
      </c>
      <c r="D156" s="77">
        <f t="shared" si="229"/>
        <v>455.86014499380212</v>
      </c>
      <c r="E156" s="77">
        <f t="shared" si="229"/>
        <v>468.36652775652021</v>
      </c>
      <c r="F156" s="77">
        <f t="shared" si="229"/>
        <v>478.60509383411301</v>
      </c>
      <c r="G156" s="77">
        <f t="shared" si="229"/>
        <v>491.50315936827485</v>
      </c>
      <c r="H156" s="77">
        <f t="shared" si="229"/>
        <v>504.16162246071178</v>
      </c>
      <c r="I156" s="77">
        <f t="shared" si="229"/>
        <v>519.83044074609847</v>
      </c>
      <c r="J156" s="77">
        <f t="shared" si="229"/>
        <v>519.71063835269774</v>
      </c>
      <c r="K156" s="77">
        <f t="shared" si="229"/>
        <v>528.31335678811342</v>
      </c>
      <c r="L156" s="77">
        <f t="shared" si="229"/>
        <v>527.46070858961559</v>
      </c>
      <c r="M156" s="77">
        <f t="shared" si="229"/>
        <v>527.70222893289508</v>
      </c>
      <c r="N156" s="77">
        <f t="shared" si="229"/>
        <v>526.17824792426438</v>
      </c>
      <c r="O156" s="77">
        <f t="shared" si="229"/>
        <v>532.16267451912506</v>
      </c>
      <c r="P156" s="77">
        <f t="shared" si="229"/>
        <v>536.40750669014642</v>
      </c>
      <c r="Q156" s="77">
        <f t="shared" si="229"/>
        <v>510.7806193624503</v>
      </c>
      <c r="R156" s="77">
        <f t="shared" ref="R156:V156" si="230">IF(R102=0,0,R102/R$17)</f>
        <v>516.54438459548135</v>
      </c>
      <c r="S156" s="77">
        <f t="shared" si="230"/>
        <v>527.67599027329084</v>
      </c>
      <c r="T156" s="77">
        <f t="shared" si="230"/>
        <v>572.46579167830214</v>
      </c>
      <c r="U156" s="77">
        <f t="shared" si="230"/>
        <v>573.53367749023414</v>
      </c>
      <c r="V156" s="77">
        <f t="shared" si="230"/>
        <v>594.53563686806194</v>
      </c>
      <c r="W156" s="77">
        <f t="shared" ref="W156:Y156" si="231">IF(W102=0,0,W102/W$17)</f>
        <v>578.30158389136841</v>
      </c>
      <c r="X156" s="77">
        <f t="shared" si="231"/>
        <v>605.25745995716977</v>
      </c>
      <c r="Y156" s="77">
        <f t="shared" si="231"/>
        <v>592.67192770508746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2570.6458715451759</v>
      </c>
      <c r="C158" s="153">
        <f t="shared" si="232"/>
        <v>3288.1756518337124</v>
      </c>
      <c r="D158" s="153">
        <f t="shared" si="232"/>
        <v>3186.0077411694765</v>
      </c>
      <c r="E158" s="153">
        <f t="shared" si="232"/>
        <v>2988.8687486191557</v>
      </c>
      <c r="F158" s="153">
        <f t="shared" si="232"/>
        <v>2808.136471654765</v>
      </c>
      <c r="G158" s="153">
        <f t="shared" si="232"/>
        <v>2685.1819474088156</v>
      </c>
      <c r="H158" s="153">
        <f t="shared" si="232"/>
        <v>2427.8549197068551</v>
      </c>
      <c r="I158" s="153">
        <f t="shared" si="232"/>
        <v>2183.9841971684182</v>
      </c>
      <c r="J158" s="153">
        <f t="shared" si="232"/>
        <v>2235.1309433223123</v>
      </c>
      <c r="K158" s="153">
        <f t="shared" si="232"/>
        <v>2266.2592465645753</v>
      </c>
      <c r="L158" s="153">
        <f t="shared" si="232"/>
        <v>3347.6638720477754</v>
      </c>
      <c r="M158" s="153">
        <f t="shared" si="232"/>
        <v>3108.707077158715</v>
      </c>
      <c r="N158" s="153">
        <f t="shared" si="232"/>
        <v>3208.6524330155148</v>
      </c>
      <c r="O158" s="153">
        <f t="shared" si="232"/>
        <v>3280.630063243857</v>
      </c>
      <c r="P158" s="153">
        <f t="shared" si="232"/>
        <v>2655.3323342486156</v>
      </c>
      <c r="Q158" s="153">
        <f t="shared" si="232"/>
        <v>3030.713897138492</v>
      </c>
      <c r="R158" s="153">
        <f t="shared" ref="R158:V158" si="233">IF(R104=0,0,R104/R$17)</f>
        <v>3206.8946729268305</v>
      </c>
      <c r="S158" s="153">
        <f t="shared" si="233"/>
        <v>3330.1319212489011</v>
      </c>
      <c r="T158" s="153">
        <f t="shared" si="233"/>
        <v>3113.9716470058993</v>
      </c>
      <c r="U158" s="153">
        <f t="shared" si="233"/>
        <v>3265.8106792392464</v>
      </c>
      <c r="V158" s="153">
        <f t="shared" si="233"/>
        <v>3472.2929991208312</v>
      </c>
      <c r="W158" s="153">
        <f t="shared" ref="W158:Y158" si="234">IF(W104=0,0,W104/W$17)</f>
        <v>3851.6545384629812</v>
      </c>
      <c r="X158" s="153">
        <f t="shared" si="234"/>
        <v>3538.7147672091946</v>
      </c>
      <c r="Y158" s="153">
        <f t="shared" si="234"/>
        <v>3244.8801322713657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2257.917403975147</v>
      </c>
      <c r="C159" s="74">
        <f t="shared" si="235"/>
        <v>3000.9595459543043</v>
      </c>
      <c r="D159" s="74">
        <f t="shared" si="235"/>
        <v>2901.169241076695</v>
      </c>
      <c r="E159" s="74">
        <f t="shared" si="235"/>
        <v>2692.8638710542182</v>
      </c>
      <c r="F159" s="74">
        <f t="shared" si="235"/>
        <v>2509.4248129898524</v>
      </c>
      <c r="G159" s="74">
        <f t="shared" si="235"/>
        <v>2384.3041851287517</v>
      </c>
      <c r="H159" s="74">
        <f t="shared" si="235"/>
        <v>2126.2315618438984</v>
      </c>
      <c r="I159" s="74">
        <f t="shared" si="235"/>
        <v>1861.6329061304384</v>
      </c>
      <c r="J159" s="74">
        <f t="shared" si="235"/>
        <v>1921.6460248610238</v>
      </c>
      <c r="K159" s="74">
        <f t="shared" si="235"/>
        <v>1952.8141542274268</v>
      </c>
      <c r="L159" s="74">
        <f t="shared" si="235"/>
        <v>3135.2163742575781</v>
      </c>
      <c r="M159" s="74">
        <f t="shared" si="235"/>
        <v>2864.0818501336457</v>
      </c>
      <c r="N159" s="74">
        <f t="shared" si="235"/>
        <v>2941.8887965914528</v>
      </c>
      <c r="O159" s="74">
        <f t="shared" si="235"/>
        <v>2973.0056200635463</v>
      </c>
      <c r="P159" s="74">
        <f t="shared" si="235"/>
        <v>2276.0826044425989</v>
      </c>
      <c r="Q159" s="74">
        <f t="shared" si="235"/>
        <v>2649.475594591087</v>
      </c>
      <c r="R159" s="74">
        <f t="shared" ref="R159:V159" si="236">IF(R105=0,0,R105/R$17)</f>
        <v>2825.881769742417</v>
      </c>
      <c r="S159" s="74">
        <f t="shared" si="236"/>
        <v>2893.6472702021774</v>
      </c>
      <c r="T159" s="74">
        <f t="shared" si="236"/>
        <v>2571.1684924427409</v>
      </c>
      <c r="U159" s="74">
        <f t="shared" si="236"/>
        <v>2652.0236335017134</v>
      </c>
      <c r="V159" s="74">
        <f t="shared" si="236"/>
        <v>2851.0658593696644</v>
      </c>
      <c r="W159" s="74">
        <f t="shared" ref="W159:Y159" si="237">IF(W105=0,0,W105/W$17)</f>
        <v>3219.1275798459228</v>
      </c>
      <c r="X159" s="74">
        <f t="shared" si="237"/>
        <v>2914.5535477063308</v>
      </c>
      <c r="Y159" s="74">
        <f t="shared" si="237"/>
        <v>2640.3565087221132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0.43023102004765124</v>
      </c>
      <c r="C160" s="74">
        <f t="shared" si="238"/>
        <v>0.85890745060187212</v>
      </c>
      <c r="D160" s="74">
        <f t="shared" si="238"/>
        <v>1.4590331772603427</v>
      </c>
      <c r="E160" s="74">
        <f t="shared" si="238"/>
        <v>2.1461382748500446</v>
      </c>
      <c r="F160" s="74">
        <f t="shared" si="238"/>
        <v>2.4110781253442499</v>
      </c>
      <c r="G160" s="74">
        <f t="shared" si="238"/>
        <v>3.2408073384399443</v>
      </c>
      <c r="H160" s="74">
        <f t="shared" si="238"/>
        <v>4.465361575677532</v>
      </c>
      <c r="I160" s="74">
        <f t="shared" si="238"/>
        <v>6.6611125188637637</v>
      </c>
      <c r="J160" s="74">
        <f t="shared" si="238"/>
        <v>5.7077429328236109</v>
      </c>
      <c r="K160" s="74">
        <f t="shared" si="238"/>
        <v>7.2364594698258795</v>
      </c>
      <c r="L160" s="74">
        <f t="shared" si="238"/>
        <v>9.3623466686226351</v>
      </c>
      <c r="M160" s="74">
        <f t="shared" si="238"/>
        <v>9.0568858714708576</v>
      </c>
      <c r="N160" s="74">
        <f t="shared" si="238"/>
        <v>15.381749708759928</v>
      </c>
      <c r="O160" s="74">
        <f t="shared" si="238"/>
        <v>15.020858816540137</v>
      </c>
      <c r="P160" s="74">
        <f t="shared" si="238"/>
        <v>12.237620015498555</v>
      </c>
      <c r="Q160" s="74">
        <f t="shared" si="238"/>
        <v>20.474196713076381</v>
      </c>
      <c r="R160" s="74">
        <f t="shared" ref="R160:V160" si="239">IF(R106=0,0,R106/R$17)</f>
        <v>21.38287191542673</v>
      </c>
      <c r="S160" s="74">
        <f t="shared" si="239"/>
        <v>22.43501646427551</v>
      </c>
      <c r="T160" s="74">
        <f t="shared" si="239"/>
        <v>24.817338217121279</v>
      </c>
      <c r="U160" s="74">
        <f t="shared" si="239"/>
        <v>25.18935161032643</v>
      </c>
      <c r="V160" s="74">
        <f t="shared" si="239"/>
        <v>26.727150937010876</v>
      </c>
      <c r="W160" s="74">
        <f t="shared" ref="W160:Y160" si="240">IF(W106=0,0,W106/W$17)</f>
        <v>26.143967570155539</v>
      </c>
      <c r="X160" s="74">
        <f t="shared" si="240"/>
        <v>27.534981022232401</v>
      </c>
      <c r="Y160" s="74">
        <f t="shared" si="240"/>
        <v>17.583019970336135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229.90302614335258</v>
      </c>
      <c r="C161" s="74">
        <f t="shared" si="241"/>
        <v>218.13009039122343</v>
      </c>
      <c r="D161" s="74">
        <f t="shared" si="241"/>
        <v>218.84063449123548</v>
      </c>
      <c r="E161" s="74">
        <f t="shared" si="241"/>
        <v>218.46066402820193</v>
      </c>
      <c r="F161" s="74">
        <f t="shared" si="241"/>
        <v>217.417899886143</v>
      </c>
      <c r="G161" s="74">
        <f t="shared" si="241"/>
        <v>222.05062189766275</v>
      </c>
      <c r="H161" s="74">
        <f t="shared" si="241"/>
        <v>228.02460864575698</v>
      </c>
      <c r="I161" s="74">
        <f t="shared" si="241"/>
        <v>240.185273050543</v>
      </c>
      <c r="J161" s="74">
        <f t="shared" si="241"/>
        <v>238.36497476000889</v>
      </c>
      <c r="K161" s="74">
        <f t="shared" si="241"/>
        <v>237.91234494778237</v>
      </c>
      <c r="L161" s="74">
        <f t="shared" si="241"/>
        <v>150.78920865786162</v>
      </c>
      <c r="M161" s="74">
        <f t="shared" si="241"/>
        <v>174.03494343301728</v>
      </c>
      <c r="N161" s="74">
        <f t="shared" si="241"/>
        <v>189.42857861152672</v>
      </c>
      <c r="O161" s="74">
        <f t="shared" si="241"/>
        <v>230.9389344139841</v>
      </c>
      <c r="P161" s="74">
        <f t="shared" si="241"/>
        <v>290.58187981326728</v>
      </c>
      <c r="Q161" s="74">
        <f t="shared" si="241"/>
        <v>284.23722619187225</v>
      </c>
      <c r="R161" s="74">
        <f t="shared" ref="R161:V161" si="242">IF(R107=0,0,R107/R$17)</f>
        <v>281.3550663558002</v>
      </c>
      <c r="S161" s="74">
        <f t="shared" si="242"/>
        <v>317.57302844229815</v>
      </c>
      <c r="T161" s="74">
        <f t="shared" si="242"/>
        <v>422.59462255384602</v>
      </c>
      <c r="U161" s="74">
        <f t="shared" si="242"/>
        <v>488.83829692983403</v>
      </c>
      <c r="V161" s="74">
        <f t="shared" si="242"/>
        <v>488.98724011110011</v>
      </c>
      <c r="W161" s="74">
        <f t="shared" ref="W161:Y161" si="243">IF(W107=0,0,W107/W$17)</f>
        <v>480.66446910687478</v>
      </c>
      <c r="X161" s="74">
        <f t="shared" si="243"/>
        <v>462.24540311354127</v>
      </c>
      <c r="Y161" s="74">
        <f t="shared" si="243"/>
        <v>460.98453349992911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82.395210406628635</v>
      </c>
      <c r="C162" s="77">
        <f t="shared" si="244"/>
        <v>68.227108037583349</v>
      </c>
      <c r="D162" s="77">
        <f t="shared" si="244"/>
        <v>64.538832424285673</v>
      </c>
      <c r="E162" s="77">
        <f t="shared" si="244"/>
        <v>75.398075261885054</v>
      </c>
      <c r="F162" s="77">
        <f t="shared" si="244"/>
        <v>78.882680653425467</v>
      </c>
      <c r="G162" s="77">
        <f t="shared" si="244"/>
        <v>75.586333043961417</v>
      </c>
      <c r="H162" s="77">
        <f t="shared" si="244"/>
        <v>69.133387641522049</v>
      </c>
      <c r="I162" s="77">
        <f t="shared" si="244"/>
        <v>75.50490546857263</v>
      </c>
      <c r="J162" s="77">
        <f t="shared" si="244"/>
        <v>69.41220076845643</v>
      </c>
      <c r="K162" s="77">
        <f t="shared" si="244"/>
        <v>68.296287919540561</v>
      </c>
      <c r="L162" s="77">
        <f t="shared" si="244"/>
        <v>52.295942463712777</v>
      </c>
      <c r="M162" s="77">
        <f t="shared" si="244"/>
        <v>61.533397720580972</v>
      </c>
      <c r="N162" s="77">
        <f t="shared" si="244"/>
        <v>61.953308103775463</v>
      </c>
      <c r="O162" s="77">
        <f t="shared" si="244"/>
        <v>61.664649949786259</v>
      </c>
      <c r="P162" s="77">
        <f t="shared" si="244"/>
        <v>76.430229977250661</v>
      </c>
      <c r="Q162" s="77">
        <f t="shared" si="244"/>
        <v>76.52687964245618</v>
      </c>
      <c r="R162" s="77">
        <f t="shared" ref="R162:V162" si="245">IF(R108=0,0,R108/R$17)</f>
        <v>78.274964913186238</v>
      </c>
      <c r="S162" s="77">
        <f t="shared" si="245"/>
        <v>96.476606140149983</v>
      </c>
      <c r="T162" s="77">
        <f t="shared" si="245"/>
        <v>95.391193792191459</v>
      </c>
      <c r="U162" s="77">
        <f t="shared" si="245"/>
        <v>99.759397197371968</v>
      </c>
      <c r="V162" s="77">
        <f t="shared" si="245"/>
        <v>105.51274870305559</v>
      </c>
      <c r="W162" s="77">
        <f t="shared" ref="W162:Y162" si="246">IF(W108=0,0,W108/W$17)</f>
        <v>125.71852194002879</v>
      </c>
      <c r="X162" s="77">
        <f t="shared" si="246"/>
        <v>134.38083536708962</v>
      </c>
      <c r="Y162" s="77">
        <f t="shared" si="246"/>
        <v>125.95607007898745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768.38773365309737</v>
      </c>
      <c r="C164" s="203">
        <f t="shared" si="247"/>
        <v>791.95016569575239</v>
      </c>
      <c r="D164" s="203">
        <f t="shared" si="247"/>
        <v>815.07730737142356</v>
      </c>
      <c r="E164" s="203">
        <f t="shared" si="247"/>
        <v>775.18238798121274</v>
      </c>
      <c r="F164" s="203">
        <f t="shared" si="247"/>
        <v>738.1341970813271</v>
      </c>
      <c r="G164" s="203">
        <f t="shared" si="247"/>
        <v>664.54617586737982</v>
      </c>
      <c r="H164" s="203">
        <f t="shared" si="247"/>
        <v>607.82503787732151</v>
      </c>
      <c r="I164" s="203">
        <f t="shared" si="247"/>
        <v>525.26818838371719</v>
      </c>
      <c r="J164" s="203">
        <f t="shared" si="247"/>
        <v>576.14340726541559</v>
      </c>
      <c r="K164" s="203">
        <f t="shared" si="247"/>
        <v>572.04724502627198</v>
      </c>
      <c r="L164" s="203">
        <f t="shared" si="247"/>
        <v>629.19228831306975</v>
      </c>
      <c r="M164" s="203">
        <f t="shared" si="247"/>
        <v>552.28834045405381</v>
      </c>
      <c r="N164" s="203">
        <f t="shared" si="247"/>
        <v>511.4908967455446</v>
      </c>
      <c r="O164" s="203">
        <f t="shared" si="247"/>
        <v>521.80024290631707</v>
      </c>
      <c r="P164" s="203">
        <f t="shared" si="247"/>
        <v>467.00644802216539</v>
      </c>
      <c r="Q164" s="203">
        <f t="shared" si="247"/>
        <v>471.10539789820126</v>
      </c>
      <c r="R164" s="203">
        <f t="shared" ref="R164:V164" si="248">IF(R110=0,0,R110/R$17)</f>
        <v>489.33779209293374</v>
      </c>
      <c r="S164" s="203">
        <f t="shared" si="248"/>
        <v>527.52915831193729</v>
      </c>
      <c r="T164" s="203">
        <f t="shared" si="248"/>
        <v>509.16360800727915</v>
      </c>
      <c r="U164" s="203">
        <f t="shared" si="248"/>
        <v>507.01540257729403</v>
      </c>
      <c r="V164" s="203">
        <f t="shared" si="248"/>
        <v>534.85617828949319</v>
      </c>
      <c r="W164" s="203">
        <f t="shared" ref="W164:Y164" si="249">IF(W110=0,0,W110/W$17)</f>
        <v>573.96067432292057</v>
      </c>
      <c r="X164" s="203">
        <f t="shared" si="249"/>
        <v>519.84911586190606</v>
      </c>
      <c r="Y164" s="203">
        <f t="shared" si="249"/>
        <v>480.69536375319041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768.38773365309737</v>
      </c>
      <c r="C165" s="192">
        <f t="shared" si="250"/>
        <v>791.95016569575239</v>
      </c>
      <c r="D165" s="192">
        <f t="shared" si="250"/>
        <v>815.07730737142356</v>
      </c>
      <c r="E165" s="192">
        <f t="shared" si="250"/>
        <v>775.18238798121274</v>
      </c>
      <c r="F165" s="192">
        <f t="shared" si="250"/>
        <v>738.1341970813271</v>
      </c>
      <c r="G165" s="192">
        <f t="shared" si="250"/>
        <v>664.54617586737982</v>
      </c>
      <c r="H165" s="192">
        <f t="shared" si="250"/>
        <v>607.82503787732151</v>
      </c>
      <c r="I165" s="192">
        <f t="shared" si="250"/>
        <v>525.26818838371719</v>
      </c>
      <c r="J165" s="192">
        <f t="shared" si="250"/>
        <v>576.14340726541559</v>
      </c>
      <c r="K165" s="192">
        <f t="shared" si="250"/>
        <v>572.04724502627198</v>
      </c>
      <c r="L165" s="192">
        <f t="shared" si="250"/>
        <v>629.19228831306975</v>
      </c>
      <c r="M165" s="192">
        <f t="shared" si="250"/>
        <v>552.28834045405381</v>
      </c>
      <c r="N165" s="192">
        <f t="shared" si="250"/>
        <v>511.4908967455446</v>
      </c>
      <c r="O165" s="192">
        <f t="shared" si="250"/>
        <v>521.80024290631707</v>
      </c>
      <c r="P165" s="192">
        <f t="shared" si="250"/>
        <v>467.00644802216539</v>
      </c>
      <c r="Q165" s="192">
        <f t="shared" si="250"/>
        <v>471.10539789820126</v>
      </c>
      <c r="R165" s="192">
        <f t="shared" ref="R165:V165" si="251">IF(R111=0,0,R111/R$17)</f>
        <v>489.33779209293374</v>
      </c>
      <c r="S165" s="192">
        <f t="shared" si="251"/>
        <v>527.52915831193729</v>
      </c>
      <c r="T165" s="192">
        <f t="shared" si="251"/>
        <v>509.16360800727915</v>
      </c>
      <c r="U165" s="192">
        <f t="shared" si="251"/>
        <v>507.01540257729403</v>
      </c>
      <c r="V165" s="192">
        <f t="shared" si="251"/>
        <v>534.85617828949319</v>
      </c>
      <c r="W165" s="192">
        <f t="shared" ref="W165:Y165" si="252">IF(W111=0,0,W111/W$17)</f>
        <v>573.96067432292057</v>
      </c>
      <c r="X165" s="192">
        <f t="shared" si="252"/>
        <v>519.84911586190606</v>
      </c>
      <c r="Y165" s="192">
        <f t="shared" si="252"/>
        <v>480.69536375319041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701.51423541480312</v>
      </c>
      <c r="C166" s="74">
        <f t="shared" si="253"/>
        <v>741.65207432003842</v>
      </c>
      <c r="D166" s="74">
        <f t="shared" si="253"/>
        <v>761.81757843498428</v>
      </c>
      <c r="E166" s="74">
        <f t="shared" si="253"/>
        <v>718.13127058350369</v>
      </c>
      <c r="F166" s="74">
        <f t="shared" si="253"/>
        <v>678.81959408381874</v>
      </c>
      <c r="G166" s="74">
        <f t="shared" si="253"/>
        <v>606.84146718884585</v>
      </c>
      <c r="H166" s="74">
        <f t="shared" si="253"/>
        <v>548.99591786478243</v>
      </c>
      <c r="I166" s="74">
        <f t="shared" si="253"/>
        <v>464.57513177334283</v>
      </c>
      <c r="J166" s="74">
        <f t="shared" si="253"/>
        <v>511.97520130231345</v>
      </c>
      <c r="K166" s="74">
        <f t="shared" si="253"/>
        <v>508.17529723688523</v>
      </c>
      <c r="L166" s="74">
        <f t="shared" si="253"/>
        <v>593.63318799564138</v>
      </c>
      <c r="M166" s="74">
        <f t="shared" si="253"/>
        <v>513.19988020572487</v>
      </c>
      <c r="N166" s="74">
        <f t="shared" si="253"/>
        <v>473.98950612685496</v>
      </c>
      <c r="O166" s="74">
        <f t="shared" si="253"/>
        <v>478.3082484515956</v>
      </c>
      <c r="P166" s="74">
        <f t="shared" si="253"/>
        <v>406.91804467548559</v>
      </c>
      <c r="Q166" s="74">
        <f t="shared" si="253"/>
        <v>418.30414403943701</v>
      </c>
      <c r="R166" s="74">
        <f t="shared" ref="R166:V166" si="254">IF(R112=0,0,R112/R$17)</f>
        <v>437.61101174358845</v>
      </c>
      <c r="S166" s="74">
        <f t="shared" si="254"/>
        <v>465.38935892553297</v>
      </c>
      <c r="T166" s="74">
        <f t="shared" si="254"/>
        <v>428.94591242554935</v>
      </c>
      <c r="U166" s="74">
        <f t="shared" si="254"/>
        <v>425.38501739625036</v>
      </c>
      <c r="V166" s="74">
        <f t="shared" si="254"/>
        <v>446.7643357983352</v>
      </c>
      <c r="W166" s="74">
        <f t="shared" ref="W166:Y166" si="255">IF(W112=0,0,W112/W$17)</f>
        <v>495.61897963872769</v>
      </c>
      <c r="X166" s="74">
        <f t="shared" si="255"/>
        <v>433.0192794908553</v>
      </c>
      <c r="Y166" s="74">
        <f t="shared" si="255"/>
        <v>396.55044183654576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47.657632287314129</v>
      </c>
      <c r="C168" s="74">
        <f t="shared" si="259"/>
        <v>37.254774206793222</v>
      </c>
      <c r="D168" s="74">
        <f t="shared" si="259"/>
        <v>40.307232423153238</v>
      </c>
      <c r="E168" s="74">
        <f t="shared" si="259"/>
        <v>41.632188292857329</v>
      </c>
      <c r="F168" s="74">
        <f t="shared" si="259"/>
        <v>43.008028105452141</v>
      </c>
      <c r="G168" s="74">
        <f t="shared" si="259"/>
        <v>42.395553392251259</v>
      </c>
      <c r="H168" s="74">
        <f t="shared" si="259"/>
        <v>44.510853088019715</v>
      </c>
      <c r="I168" s="74">
        <f t="shared" si="259"/>
        <v>45.432494926914103</v>
      </c>
      <c r="J168" s="74">
        <f t="shared" si="259"/>
        <v>49.138158371401701</v>
      </c>
      <c r="K168" s="74">
        <f t="shared" si="259"/>
        <v>49.15296108765088</v>
      </c>
      <c r="L168" s="74">
        <f t="shared" si="259"/>
        <v>26.762502170894621</v>
      </c>
      <c r="M168" s="74">
        <f t="shared" si="259"/>
        <v>29.194337705154105</v>
      </c>
      <c r="N168" s="74">
        <f t="shared" si="259"/>
        <v>28.359001643760116</v>
      </c>
      <c r="O168" s="74">
        <f t="shared" si="259"/>
        <v>34.232794509742199</v>
      </c>
      <c r="P168" s="74">
        <f t="shared" si="259"/>
        <v>47.537780472525803</v>
      </c>
      <c r="Q168" s="74">
        <f t="shared" si="259"/>
        <v>41.404513434798879</v>
      </c>
      <c r="R168" s="74">
        <f t="shared" ref="R168:V168" si="260">IF(R114=0,0,R114/R$17)</f>
        <v>40.08945498372367</v>
      </c>
      <c r="S168" s="74">
        <f t="shared" si="260"/>
        <v>47.148497080693524</v>
      </c>
      <c r="T168" s="74">
        <f t="shared" si="260"/>
        <v>64.50038623682704</v>
      </c>
      <c r="U168" s="74">
        <f t="shared" si="260"/>
        <v>65.071819614128771</v>
      </c>
      <c r="V168" s="74">
        <f t="shared" si="260"/>
        <v>70.725289586192275</v>
      </c>
      <c r="W168" s="74">
        <f t="shared" ref="W168:Y168" si="261">IF(W114=0,0,W114/W$17)</f>
        <v>57.243437668610099</v>
      </c>
      <c r="X168" s="74">
        <f t="shared" si="261"/>
        <v>64.776422329636176</v>
      </c>
      <c r="Y168" s="74">
        <f t="shared" si="261"/>
        <v>65.561194178515407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19.215865950980149</v>
      </c>
      <c r="C169" s="193">
        <f t="shared" si="262"/>
        <v>13.043317168920717</v>
      </c>
      <c r="D169" s="193">
        <f t="shared" si="262"/>
        <v>12.95249651328618</v>
      </c>
      <c r="E169" s="193">
        <f t="shared" si="262"/>
        <v>15.418929104851838</v>
      </c>
      <c r="F169" s="193">
        <f t="shared" si="262"/>
        <v>16.306574892056261</v>
      </c>
      <c r="G169" s="193">
        <f t="shared" si="262"/>
        <v>15.309155286282696</v>
      </c>
      <c r="H169" s="193">
        <f t="shared" si="262"/>
        <v>14.318266924519396</v>
      </c>
      <c r="I169" s="193">
        <f t="shared" si="262"/>
        <v>15.26056168346031</v>
      </c>
      <c r="J169" s="193">
        <f t="shared" si="262"/>
        <v>15.030047591700331</v>
      </c>
      <c r="K169" s="193">
        <f t="shared" si="262"/>
        <v>14.718986701735949</v>
      </c>
      <c r="L169" s="193">
        <f t="shared" si="262"/>
        <v>8.7965981465337659</v>
      </c>
      <c r="M169" s="193">
        <f t="shared" si="262"/>
        <v>9.8941225431747952</v>
      </c>
      <c r="N169" s="193">
        <f t="shared" si="262"/>
        <v>9.1423889749295491</v>
      </c>
      <c r="O169" s="193">
        <f t="shared" si="262"/>
        <v>9.2591999449792954</v>
      </c>
      <c r="P169" s="193">
        <f t="shared" si="262"/>
        <v>12.550622874154042</v>
      </c>
      <c r="Q169" s="193">
        <f t="shared" si="262"/>
        <v>11.396740423965378</v>
      </c>
      <c r="R169" s="193">
        <f t="shared" ref="R169:V169" si="263">IF(R115=0,0,R115/R$17)</f>
        <v>11.637325365621562</v>
      </c>
      <c r="S169" s="193">
        <f t="shared" si="263"/>
        <v>14.991302305710859</v>
      </c>
      <c r="T169" s="193">
        <f t="shared" si="263"/>
        <v>15.717309344902793</v>
      </c>
      <c r="U169" s="193">
        <f t="shared" si="263"/>
        <v>16.558565566914716</v>
      </c>
      <c r="V169" s="193">
        <f t="shared" si="263"/>
        <v>17.366552904965864</v>
      </c>
      <c r="W169" s="193">
        <f t="shared" ref="W169:Y169" si="264">IF(W115=0,0,W115/W$17)</f>
        <v>21.098257015582767</v>
      </c>
      <c r="X169" s="193">
        <f t="shared" si="264"/>
        <v>22.053414041414594</v>
      </c>
      <c r="Y169" s="193">
        <f t="shared" si="264"/>
        <v>18.583727738129184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1827247</v>
      </c>
      <c r="C3" s="67">
        <f t="shared" si="0"/>
        <v>1831621</v>
      </c>
      <c r="D3" s="67">
        <f t="shared" si="0"/>
        <v>1842915</v>
      </c>
      <c r="E3" s="67">
        <f t="shared" si="0"/>
        <v>1852885</v>
      </c>
      <c r="F3" s="67">
        <f t="shared" si="0"/>
        <v>1863354</v>
      </c>
      <c r="G3" s="67">
        <f t="shared" si="0"/>
        <v>1875283</v>
      </c>
      <c r="H3" s="67">
        <f t="shared" si="0"/>
        <v>1890545</v>
      </c>
      <c r="I3" s="67">
        <f t="shared" si="0"/>
        <v>1925181</v>
      </c>
      <c r="J3" s="67">
        <f t="shared" si="0"/>
        <v>1909114</v>
      </c>
      <c r="K3" s="67">
        <f t="shared" si="0"/>
        <v>1933334</v>
      </c>
      <c r="L3" s="67">
        <f t="shared" si="0"/>
        <v>1933433</v>
      </c>
      <c r="M3" s="67">
        <f t="shared" si="0"/>
        <v>1943224</v>
      </c>
      <c r="N3" s="67">
        <f t="shared" si="0"/>
        <v>1933568</v>
      </c>
      <c r="O3" s="67">
        <f t="shared" si="0"/>
        <v>1935899</v>
      </c>
      <c r="P3" s="67">
        <f t="shared" si="0"/>
        <v>1940505</v>
      </c>
      <c r="Q3" s="67">
        <f t="shared" si="0"/>
        <v>1943833</v>
      </c>
      <c r="R3" s="67">
        <f t="shared" si="0"/>
        <v>1939332</v>
      </c>
      <c r="S3" s="67">
        <f t="shared" si="0"/>
        <v>1940501</v>
      </c>
      <c r="T3" s="67">
        <f t="shared" si="0"/>
        <v>1907190</v>
      </c>
      <c r="U3" s="67">
        <f t="shared" si="0"/>
        <v>1906408</v>
      </c>
      <c r="V3" s="67">
        <f t="shared" si="0"/>
        <v>1894437</v>
      </c>
      <c r="W3" s="67">
        <f t="shared" si="0"/>
        <v>1892472</v>
      </c>
      <c r="X3" s="67">
        <f t="shared" si="0"/>
        <v>1838847</v>
      </c>
      <c r="Y3" s="67">
        <f t="shared" si="0"/>
        <v>1794049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1827247</v>
      </c>
      <c r="C4" s="71">
        <f t="shared" si="1"/>
        <v>1831621</v>
      </c>
      <c r="D4" s="71">
        <f t="shared" si="1"/>
        <v>1842915</v>
      </c>
      <c r="E4" s="71">
        <f t="shared" si="1"/>
        <v>1852885</v>
      </c>
      <c r="F4" s="71">
        <f t="shared" si="1"/>
        <v>1863354</v>
      </c>
      <c r="G4" s="71">
        <f t="shared" si="1"/>
        <v>1875283</v>
      </c>
      <c r="H4" s="71">
        <f t="shared" si="1"/>
        <v>1890545</v>
      </c>
      <c r="I4" s="71">
        <f t="shared" si="1"/>
        <v>1925181</v>
      </c>
      <c r="J4" s="71">
        <f t="shared" si="1"/>
        <v>1909114</v>
      </c>
      <c r="K4" s="71">
        <f t="shared" si="1"/>
        <v>1933334</v>
      </c>
      <c r="L4" s="71">
        <f t="shared" si="1"/>
        <v>1933433</v>
      </c>
      <c r="M4" s="71">
        <f t="shared" si="1"/>
        <v>1943224</v>
      </c>
      <c r="N4" s="71">
        <f t="shared" si="1"/>
        <v>1933568</v>
      </c>
      <c r="O4" s="71">
        <f t="shared" si="1"/>
        <v>1935899</v>
      </c>
      <c r="P4" s="71">
        <f t="shared" si="1"/>
        <v>1940505</v>
      </c>
      <c r="Q4" s="71">
        <f t="shared" si="1"/>
        <v>1943833</v>
      </c>
      <c r="R4" s="71">
        <f t="shared" ref="R4:V4" si="2">SUM(R5:R13)</f>
        <v>1939332</v>
      </c>
      <c r="S4" s="71">
        <f t="shared" si="2"/>
        <v>1940501</v>
      </c>
      <c r="T4" s="71">
        <f t="shared" si="2"/>
        <v>1907190</v>
      </c>
      <c r="U4" s="71">
        <f t="shared" si="2"/>
        <v>1906408</v>
      </c>
      <c r="V4" s="71">
        <f t="shared" si="2"/>
        <v>1894437</v>
      </c>
      <c r="W4" s="71">
        <f t="shared" ref="W4:Y4" si="3">SUM(W5:W13)</f>
        <v>1892472</v>
      </c>
      <c r="X4" s="71">
        <f t="shared" si="3"/>
        <v>1838847</v>
      </c>
      <c r="Y4" s="71">
        <f t="shared" si="3"/>
        <v>1794049</v>
      </c>
      <c r="DA4" s="88" t="s">
        <v>335</v>
      </c>
    </row>
    <row r="5" spans="1:105" ht="12" customHeight="1" x14ac:dyDescent="0.25">
      <c r="A5" s="28" t="s">
        <v>51</v>
      </c>
      <c r="B5" s="82">
        <v>65715</v>
      </c>
      <c r="C5" s="82">
        <v>65519</v>
      </c>
      <c r="D5" s="82">
        <v>65016</v>
      </c>
      <c r="E5" s="82">
        <v>64185</v>
      </c>
      <c r="F5" s="82">
        <v>63598</v>
      </c>
      <c r="G5" s="82">
        <v>59200</v>
      </c>
      <c r="H5" s="82">
        <v>56442</v>
      </c>
      <c r="I5" s="82">
        <v>55638</v>
      </c>
      <c r="J5" s="82">
        <v>54852</v>
      </c>
      <c r="K5" s="82">
        <v>49592</v>
      </c>
      <c r="L5" s="82">
        <v>42784</v>
      </c>
      <c r="M5" s="82">
        <v>36334</v>
      </c>
      <c r="N5" s="82">
        <v>30768</v>
      </c>
      <c r="O5" s="82">
        <v>23856</v>
      </c>
      <c r="P5" s="82">
        <v>20319</v>
      </c>
      <c r="Q5" s="82">
        <v>19270</v>
      </c>
      <c r="R5" s="82">
        <v>22626</v>
      </c>
      <c r="S5" s="82">
        <v>25230</v>
      </c>
      <c r="T5" s="82">
        <v>28109</v>
      </c>
      <c r="U5" s="82">
        <v>31304</v>
      </c>
      <c r="V5" s="82">
        <v>38170</v>
      </c>
      <c r="W5" s="82">
        <v>39605</v>
      </c>
      <c r="X5" s="82">
        <v>38304</v>
      </c>
      <c r="Y5" s="82">
        <v>32885</v>
      </c>
      <c r="DA5" s="89" t="s">
        <v>336</v>
      </c>
    </row>
    <row r="6" spans="1:105" ht="12" customHeight="1" x14ac:dyDescent="0.25">
      <c r="A6" s="28" t="s">
        <v>74</v>
      </c>
      <c r="B6" s="82">
        <v>7064</v>
      </c>
      <c r="C6" s="82">
        <v>7728</v>
      </c>
      <c r="D6" s="82">
        <v>7546</v>
      </c>
      <c r="E6" s="82">
        <v>7174</v>
      </c>
      <c r="F6" s="82">
        <v>7341</v>
      </c>
      <c r="G6" s="82">
        <v>7328</v>
      </c>
      <c r="H6" s="82">
        <v>9195</v>
      </c>
      <c r="I6" s="82">
        <v>9269</v>
      </c>
      <c r="J6" s="82">
        <v>9166</v>
      </c>
      <c r="K6" s="82">
        <v>8852</v>
      </c>
      <c r="L6" s="82">
        <v>8299</v>
      </c>
      <c r="M6" s="82">
        <v>5177</v>
      </c>
      <c r="N6" s="82">
        <v>4085</v>
      </c>
      <c r="O6" s="82">
        <v>3990</v>
      </c>
      <c r="P6" s="82">
        <v>4014</v>
      </c>
      <c r="Q6" s="82">
        <v>3860</v>
      </c>
      <c r="R6" s="82">
        <v>3753</v>
      </c>
      <c r="S6" s="82">
        <v>3541</v>
      </c>
      <c r="T6" s="82">
        <v>3532</v>
      </c>
      <c r="U6" s="82">
        <v>3444</v>
      </c>
      <c r="V6" s="82">
        <v>3290</v>
      </c>
      <c r="W6" s="82">
        <v>3112</v>
      </c>
      <c r="X6" s="82">
        <v>2751</v>
      </c>
      <c r="Y6" s="82">
        <v>1928</v>
      </c>
      <c r="DA6" s="89" t="s">
        <v>337</v>
      </c>
    </row>
    <row r="7" spans="1:105" ht="12" customHeight="1" x14ac:dyDescent="0.25">
      <c r="A7" s="28" t="s">
        <v>200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338</v>
      </c>
    </row>
    <row r="8" spans="1:105" ht="12" customHeight="1" x14ac:dyDescent="0.25">
      <c r="A8" s="28" t="s">
        <v>189</v>
      </c>
      <c r="B8" s="82">
        <v>958295</v>
      </c>
      <c r="C8" s="82">
        <v>969782</v>
      </c>
      <c r="D8" s="82">
        <v>976695</v>
      </c>
      <c r="E8" s="82">
        <v>985069</v>
      </c>
      <c r="F8" s="82">
        <v>1006478</v>
      </c>
      <c r="G8" s="82">
        <v>1013718</v>
      </c>
      <c r="H8" s="82">
        <v>1032304</v>
      </c>
      <c r="I8" s="82">
        <v>1068032</v>
      </c>
      <c r="J8" s="82">
        <v>1046053</v>
      </c>
      <c r="K8" s="82">
        <v>1016016</v>
      </c>
      <c r="L8" s="82">
        <v>888481</v>
      </c>
      <c r="M8" s="82">
        <v>867390</v>
      </c>
      <c r="N8" s="82">
        <v>815027</v>
      </c>
      <c r="O8" s="82">
        <v>802590</v>
      </c>
      <c r="P8" s="82">
        <v>808433</v>
      </c>
      <c r="Q8" s="82">
        <v>810189</v>
      </c>
      <c r="R8" s="82">
        <v>809825</v>
      </c>
      <c r="S8" s="82">
        <v>830311</v>
      </c>
      <c r="T8" s="82">
        <v>844691</v>
      </c>
      <c r="U8" s="82">
        <v>869827</v>
      </c>
      <c r="V8" s="82">
        <v>871506</v>
      </c>
      <c r="W8" s="82">
        <v>880367</v>
      </c>
      <c r="X8" s="82">
        <v>843006</v>
      </c>
      <c r="Y8" s="82">
        <v>831847</v>
      </c>
      <c r="DA8" s="89" t="s">
        <v>339</v>
      </c>
    </row>
    <row r="9" spans="1:105" ht="12" customHeight="1" x14ac:dyDescent="0.25">
      <c r="A9" s="28" t="s">
        <v>202</v>
      </c>
      <c r="B9" s="82">
        <v>4037</v>
      </c>
      <c r="C9" s="82">
        <v>9059</v>
      </c>
      <c r="D9" s="82">
        <v>13004</v>
      </c>
      <c r="E9" s="82">
        <v>17962</v>
      </c>
      <c r="F9" s="82">
        <v>22828</v>
      </c>
      <c r="G9" s="82">
        <v>28203</v>
      </c>
      <c r="H9" s="82">
        <v>31873</v>
      </c>
      <c r="I9" s="82">
        <v>39325</v>
      </c>
      <c r="J9" s="82">
        <v>95841</v>
      </c>
      <c r="K9" s="82">
        <v>208361</v>
      </c>
      <c r="L9" s="82">
        <v>431806</v>
      </c>
      <c r="M9" s="82">
        <v>502023</v>
      </c>
      <c r="N9" s="82">
        <v>551014</v>
      </c>
      <c r="O9" s="82">
        <v>552025</v>
      </c>
      <c r="P9" s="82">
        <v>539635</v>
      </c>
      <c r="Q9" s="82">
        <v>545630</v>
      </c>
      <c r="R9" s="82">
        <v>552831</v>
      </c>
      <c r="S9" s="82">
        <v>542197</v>
      </c>
      <c r="T9" s="82">
        <v>501099</v>
      </c>
      <c r="U9" s="82">
        <v>477871</v>
      </c>
      <c r="V9" s="82">
        <v>460340</v>
      </c>
      <c r="W9" s="82">
        <v>450736</v>
      </c>
      <c r="X9" s="82">
        <v>430775</v>
      </c>
      <c r="Y9" s="82">
        <v>388426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629740</v>
      </c>
      <c r="C11" s="82">
        <v>638451</v>
      </c>
      <c r="D11" s="82">
        <v>649695</v>
      </c>
      <c r="E11" s="82">
        <v>656613</v>
      </c>
      <c r="F11" s="82">
        <v>646852</v>
      </c>
      <c r="G11" s="82">
        <v>654117</v>
      </c>
      <c r="H11" s="82">
        <v>648880</v>
      </c>
      <c r="I11" s="82">
        <v>640951</v>
      </c>
      <c r="J11" s="82">
        <v>598281</v>
      </c>
      <c r="K11" s="82">
        <v>557955</v>
      </c>
      <c r="L11" s="82">
        <v>485792</v>
      </c>
      <c r="M11" s="82">
        <v>458549</v>
      </c>
      <c r="N11" s="82">
        <v>452074</v>
      </c>
      <c r="O11" s="82">
        <v>463114</v>
      </c>
      <c r="P11" s="82">
        <v>469900</v>
      </c>
      <c r="Q11" s="82">
        <v>456699</v>
      </c>
      <c r="R11" s="82">
        <v>438478</v>
      </c>
      <c r="S11" s="82">
        <v>421206</v>
      </c>
      <c r="T11" s="82">
        <v>406087</v>
      </c>
      <c r="U11" s="82">
        <v>385684</v>
      </c>
      <c r="V11" s="82">
        <v>361361</v>
      </c>
      <c r="W11" s="82">
        <v>332813</v>
      </c>
      <c r="X11" s="82">
        <v>298268</v>
      </c>
      <c r="Y11" s="82">
        <v>277104</v>
      </c>
      <c r="DA11" s="89" t="s">
        <v>342</v>
      </c>
    </row>
    <row r="12" spans="1:105" ht="12" customHeight="1" x14ac:dyDescent="0.25">
      <c r="A12" s="28" t="s">
        <v>95</v>
      </c>
      <c r="B12" s="82">
        <v>4790</v>
      </c>
      <c r="C12" s="82">
        <v>5084</v>
      </c>
      <c r="D12" s="82">
        <v>5909</v>
      </c>
      <c r="E12" s="82">
        <v>6716</v>
      </c>
      <c r="F12" s="82">
        <v>7470</v>
      </c>
      <c r="G12" s="82">
        <v>8310</v>
      </c>
      <c r="H12" s="82">
        <v>9173</v>
      </c>
      <c r="I12" s="82">
        <v>9964</v>
      </c>
      <c r="J12" s="82">
        <v>10180</v>
      </c>
      <c r="K12" s="82">
        <v>9913</v>
      </c>
      <c r="L12" s="82">
        <v>9115</v>
      </c>
      <c r="M12" s="82">
        <v>9929</v>
      </c>
      <c r="N12" s="82">
        <v>13199</v>
      </c>
      <c r="O12" s="82">
        <v>19895</v>
      </c>
      <c r="P12" s="82">
        <v>28413</v>
      </c>
      <c r="Q12" s="82">
        <v>36657</v>
      </c>
      <c r="R12" s="82">
        <v>42740</v>
      </c>
      <c r="S12" s="82">
        <v>49929</v>
      </c>
      <c r="T12" s="82">
        <v>58214</v>
      </c>
      <c r="U12" s="82">
        <v>67346</v>
      </c>
      <c r="V12" s="82">
        <v>82633</v>
      </c>
      <c r="W12" s="82">
        <v>105872</v>
      </c>
      <c r="X12" s="82">
        <v>139474</v>
      </c>
      <c r="Y12" s="82">
        <v>168682</v>
      </c>
      <c r="DA12" s="89" t="s">
        <v>343</v>
      </c>
    </row>
    <row r="13" spans="1:105" ht="12" customHeight="1" x14ac:dyDescent="0.25">
      <c r="A13" s="73" t="s">
        <v>94</v>
      </c>
      <c r="B13" s="83">
        <v>157606</v>
      </c>
      <c r="C13" s="83">
        <v>135998</v>
      </c>
      <c r="D13" s="83">
        <v>125050</v>
      </c>
      <c r="E13" s="83">
        <v>115166</v>
      </c>
      <c r="F13" s="83">
        <v>108787</v>
      </c>
      <c r="G13" s="83">
        <v>104407</v>
      </c>
      <c r="H13" s="83">
        <v>102678</v>
      </c>
      <c r="I13" s="83">
        <v>102002</v>
      </c>
      <c r="J13" s="83">
        <v>94741</v>
      </c>
      <c r="K13" s="83">
        <v>82645</v>
      </c>
      <c r="L13" s="83">
        <v>67156</v>
      </c>
      <c r="M13" s="83">
        <v>63822</v>
      </c>
      <c r="N13" s="83">
        <v>67401</v>
      </c>
      <c r="O13" s="83">
        <v>70429</v>
      </c>
      <c r="P13" s="83">
        <v>69791</v>
      </c>
      <c r="Q13" s="83">
        <v>71528</v>
      </c>
      <c r="R13" s="83">
        <v>69079</v>
      </c>
      <c r="S13" s="83">
        <v>68087</v>
      </c>
      <c r="T13" s="83">
        <v>65458</v>
      </c>
      <c r="U13" s="83">
        <v>70932</v>
      </c>
      <c r="V13" s="83">
        <v>77137</v>
      </c>
      <c r="W13" s="83">
        <v>79967</v>
      </c>
      <c r="X13" s="83">
        <v>86269</v>
      </c>
      <c r="Y13" s="83">
        <v>93177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1664851</v>
      </c>
      <c r="C14" s="85">
        <f t="shared" si="4"/>
        <v>1690539</v>
      </c>
      <c r="D14" s="85">
        <f t="shared" si="4"/>
        <v>1711956</v>
      </c>
      <c r="E14" s="85">
        <f t="shared" si="4"/>
        <v>1731003</v>
      </c>
      <c r="F14" s="85">
        <f t="shared" si="4"/>
        <v>1747097</v>
      </c>
      <c r="G14" s="85">
        <f t="shared" si="4"/>
        <v>1762566</v>
      </c>
      <c r="H14" s="85">
        <f t="shared" si="4"/>
        <v>1778694</v>
      </c>
      <c r="I14" s="85">
        <f t="shared" si="4"/>
        <v>1813215</v>
      </c>
      <c r="J14" s="85">
        <f t="shared" si="4"/>
        <v>1804193</v>
      </c>
      <c r="K14" s="85">
        <f t="shared" si="4"/>
        <v>1840776</v>
      </c>
      <c r="L14" s="85">
        <f t="shared" si="4"/>
        <v>1857162</v>
      </c>
      <c r="M14" s="85">
        <f t="shared" si="4"/>
        <v>1869473</v>
      </c>
      <c r="N14" s="85">
        <f t="shared" si="4"/>
        <v>1852968</v>
      </c>
      <c r="O14" s="85">
        <f t="shared" si="4"/>
        <v>1845575</v>
      </c>
      <c r="P14" s="85">
        <f t="shared" si="4"/>
        <v>1842301</v>
      </c>
      <c r="Q14" s="85">
        <f t="shared" si="4"/>
        <v>1835648</v>
      </c>
      <c r="R14" s="85">
        <f t="shared" ref="R14:V14" si="5">SUM(R5:R11)</f>
        <v>1827513</v>
      </c>
      <c r="S14" s="85">
        <f t="shared" si="5"/>
        <v>1822485</v>
      </c>
      <c r="T14" s="85">
        <f t="shared" si="5"/>
        <v>1783518</v>
      </c>
      <c r="U14" s="85">
        <f t="shared" si="5"/>
        <v>1768130</v>
      </c>
      <c r="V14" s="85">
        <f t="shared" si="5"/>
        <v>1734667</v>
      </c>
      <c r="W14" s="85">
        <f t="shared" ref="W14:Y14" si="6">SUM(W5:W11)</f>
        <v>1706633</v>
      </c>
      <c r="X14" s="85">
        <f t="shared" si="6"/>
        <v>1613104</v>
      </c>
      <c r="Y14" s="85">
        <f t="shared" si="6"/>
        <v>1532190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7332</v>
      </c>
      <c r="C15" s="71">
        <f t="shared" si="7"/>
        <v>14555</v>
      </c>
      <c r="D15" s="71">
        <f t="shared" si="7"/>
        <v>21458</v>
      </c>
      <c r="E15" s="71">
        <f t="shared" si="7"/>
        <v>28845</v>
      </c>
      <c r="F15" s="71">
        <f t="shared" si="7"/>
        <v>35614</v>
      </c>
      <c r="G15" s="71">
        <f t="shared" si="7"/>
        <v>44468</v>
      </c>
      <c r="H15" s="71">
        <f t="shared" si="7"/>
        <v>51584</v>
      </c>
      <c r="I15" s="71">
        <f t="shared" si="7"/>
        <v>63917</v>
      </c>
      <c r="J15" s="71">
        <f t="shared" si="7"/>
        <v>70784</v>
      </c>
      <c r="K15" s="71">
        <f t="shared" si="7"/>
        <v>82938</v>
      </c>
      <c r="L15" s="71">
        <f t="shared" si="7"/>
        <v>88412</v>
      </c>
      <c r="M15" s="71">
        <f t="shared" si="7"/>
        <v>91789</v>
      </c>
      <c r="N15" s="71">
        <f t="shared" si="7"/>
        <v>102977</v>
      </c>
      <c r="O15" s="71">
        <f t="shared" si="7"/>
        <v>110251</v>
      </c>
      <c r="P15" s="71">
        <f t="shared" si="7"/>
        <v>120625</v>
      </c>
      <c r="Q15" s="71">
        <f t="shared" si="7"/>
        <v>137194</v>
      </c>
      <c r="R15" s="71">
        <f t="shared" si="7"/>
        <v>149037</v>
      </c>
      <c r="S15" s="71">
        <f t="shared" si="7"/>
        <v>158408</v>
      </c>
      <c r="T15" s="71">
        <f t="shared" si="7"/>
        <v>174149</v>
      </c>
      <c r="U15" s="71">
        <f t="shared" si="7"/>
        <v>186054</v>
      </c>
      <c r="V15" s="71">
        <f t="shared" si="7"/>
        <v>199355</v>
      </c>
      <c r="W15" s="71">
        <f t="shared" si="7"/>
        <v>205197</v>
      </c>
      <c r="X15" s="71">
        <f t="shared" si="7"/>
        <v>215836</v>
      </c>
      <c r="Y15" s="71">
        <f t="shared" si="7"/>
        <v>231413</v>
      </c>
      <c r="DA15" s="88" t="s">
        <v>345</v>
      </c>
    </row>
    <row r="16" spans="1:105" ht="12" customHeight="1" x14ac:dyDescent="0.25">
      <c r="A16" s="28" t="s">
        <v>91</v>
      </c>
      <c r="B16" s="82">
        <v>7332</v>
      </c>
      <c r="C16" s="82">
        <v>14555</v>
      </c>
      <c r="D16" s="82">
        <v>21458</v>
      </c>
      <c r="E16" s="82">
        <v>28845</v>
      </c>
      <c r="F16" s="82">
        <v>35614</v>
      </c>
      <c r="G16" s="82">
        <v>44468</v>
      </c>
      <c r="H16" s="82">
        <v>51584</v>
      </c>
      <c r="I16" s="82">
        <v>63917</v>
      </c>
      <c r="J16" s="82">
        <v>70784</v>
      </c>
      <c r="K16" s="82">
        <v>82938</v>
      </c>
      <c r="L16" s="82">
        <v>88412</v>
      </c>
      <c r="M16" s="82">
        <v>91789</v>
      </c>
      <c r="N16" s="82">
        <v>102977</v>
      </c>
      <c r="O16" s="82">
        <v>110251</v>
      </c>
      <c r="P16" s="82">
        <v>120625</v>
      </c>
      <c r="Q16" s="82">
        <v>137194</v>
      </c>
      <c r="R16" s="82">
        <v>149037</v>
      </c>
      <c r="S16" s="82">
        <v>158408</v>
      </c>
      <c r="T16" s="82">
        <v>174149</v>
      </c>
      <c r="U16" s="82">
        <v>186054</v>
      </c>
      <c r="V16" s="82">
        <v>199355</v>
      </c>
      <c r="W16" s="82">
        <v>205197</v>
      </c>
      <c r="X16" s="82">
        <v>215836</v>
      </c>
      <c r="Y16" s="82">
        <v>231413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1827247</v>
      </c>
      <c r="C17" s="71">
        <f t="shared" si="8"/>
        <v>1831621</v>
      </c>
      <c r="D17" s="71">
        <f t="shared" si="8"/>
        <v>1842915</v>
      </c>
      <c r="E17" s="71">
        <f t="shared" si="8"/>
        <v>1852885</v>
      </c>
      <c r="F17" s="71">
        <f t="shared" si="8"/>
        <v>1863354</v>
      </c>
      <c r="G17" s="71">
        <f t="shared" si="8"/>
        <v>1875283</v>
      </c>
      <c r="H17" s="71">
        <f t="shared" si="8"/>
        <v>1890545</v>
      </c>
      <c r="I17" s="71">
        <f t="shared" si="8"/>
        <v>1925181</v>
      </c>
      <c r="J17" s="71">
        <f t="shared" si="8"/>
        <v>1909114</v>
      </c>
      <c r="K17" s="71">
        <f t="shared" si="8"/>
        <v>1933334</v>
      </c>
      <c r="L17" s="71">
        <f t="shared" si="8"/>
        <v>1933433</v>
      </c>
      <c r="M17" s="71">
        <f t="shared" si="8"/>
        <v>1943224</v>
      </c>
      <c r="N17" s="71">
        <f t="shared" si="8"/>
        <v>1933568</v>
      </c>
      <c r="O17" s="71">
        <f t="shared" si="8"/>
        <v>1935899</v>
      </c>
      <c r="P17" s="71">
        <f t="shared" si="8"/>
        <v>1940505</v>
      </c>
      <c r="Q17" s="71">
        <f t="shared" si="8"/>
        <v>1943833</v>
      </c>
      <c r="R17" s="71">
        <f t="shared" ref="R17:V17" si="9">SUM(R18:R25)</f>
        <v>1939332</v>
      </c>
      <c r="S17" s="71">
        <f t="shared" si="9"/>
        <v>1940501</v>
      </c>
      <c r="T17" s="71">
        <f t="shared" si="9"/>
        <v>1907190</v>
      </c>
      <c r="U17" s="71">
        <f t="shared" si="9"/>
        <v>1906408</v>
      </c>
      <c r="V17" s="71">
        <f t="shared" si="9"/>
        <v>1894437</v>
      </c>
      <c r="W17" s="71">
        <f t="shared" ref="W17:Y17" si="10">SUM(W18:W25)</f>
        <v>1892472</v>
      </c>
      <c r="X17" s="71">
        <f t="shared" si="10"/>
        <v>1838847</v>
      </c>
      <c r="Y17" s="71">
        <f t="shared" si="10"/>
        <v>1794049</v>
      </c>
      <c r="DA17" s="88" t="s">
        <v>347</v>
      </c>
    </row>
    <row r="18" spans="1:105" ht="12" customHeight="1" x14ac:dyDescent="0.25">
      <c r="A18" s="28" t="s">
        <v>51</v>
      </c>
      <c r="B18" s="82">
        <v>44989</v>
      </c>
      <c r="C18" s="82">
        <v>48379</v>
      </c>
      <c r="D18" s="82">
        <v>50630</v>
      </c>
      <c r="E18" s="82">
        <v>51625</v>
      </c>
      <c r="F18" s="82">
        <v>51485</v>
      </c>
      <c r="G18" s="82">
        <v>45739</v>
      </c>
      <c r="H18" s="82">
        <v>44516</v>
      </c>
      <c r="I18" s="82">
        <v>43101</v>
      </c>
      <c r="J18" s="82">
        <v>43795</v>
      </c>
      <c r="K18" s="82">
        <v>41936</v>
      </c>
      <c r="L18" s="82">
        <v>37626</v>
      </c>
      <c r="M18" s="82">
        <v>32656</v>
      </c>
      <c r="N18" s="82">
        <v>27807</v>
      </c>
      <c r="O18" s="82">
        <v>21187</v>
      </c>
      <c r="P18" s="82">
        <v>18000</v>
      </c>
      <c r="Q18" s="82">
        <v>17738</v>
      </c>
      <c r="R18" s="82">
        <v>20962</v>
      </c>
      <c r="S18" s="82">
        <v>22970</v>
      </c>
      <c r="T18" s="82">
        <v>24264</v>
      </c>
      <c r="U18" s="82">
        <v>26387</v>
      </c>
      <c r="V18" s="82">
        <v>32778</v>
      </c>
      <c r="W18" s="82">
        <v>33203</v>
      </c>
      <c r="X18" s="82">
        <v>33300</v>
      </c>
      <c r="Y18" s="82">
        <v>26994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23678</v>
      </c>
      <c r="C19" s="82">
        <v>24298</v>
      </c>
      <c r="D19" s="82">
        <v>24732</v>
      </c>
      <c r="E19" s="82">
        <v>24994</v>
      </c>
      <c r="F19" s="82">
        <v>25076</v>
      </c>
      <c r="G19" s="82">
        <v>24938</v>
      </c>
      <c r="H19" s="82">
        <v>24716</v>
      </c>
      <c r="I19" s="82">
        <v>24522</v>
      </c>
      <c r="J19" s="82">
        <v>26036</v>
      </c>
      <c r="K19" s="82">
        <v>26583</v>
      </c>
      <c r="L19" s="82">
        <v>28559</v>
      </c>
      <c r="M19" s="82">
        <v>28383</v>
      </c>
      <c r="N19" s="82">
        <v>28038</v>
      </c>
      <c r="O19" s="82">
        <v>26880</v>
      </c>
      <c r="P19" s="82">
        <v>23988</v>
      </c>
      <c r="Q19" s="82">
        <v>23747</v>
      </c>
      <c r="R19" s="82">
        <v>24287</v>
      </c>
      <c r="S19" s="82">
        <v>23741</v>
      </c>
      <c r="T19" s="82">
        <v>19708</v>
      </c>
      <c r="U19" s="82">
        <v>17463</v>
      </c>
      <c r="V19" s="82">
        <v>18315</v>
      </c>
      <c r="W19" s="82">
        <v>17268</v>
      </c>
      <c r="X19" s="82">
        <v>24226</v>
      </c>
      <c r="Y19" s="82">
        <v>27715</v>
      </c>
      <c r="DA19" s="89" t="s">
        <v>349</v>
      </c>
    </row>
    <row r="20" spans="1:105" ht="12" customHeight="1" x14ac:dyDescent="0.25">
      <c r="A20" s="28" t="s">
        <v>200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350</v>
      </c>
    </row>
    <row r="21" spans="1:105" ht="12" customHeight="1" x14ac:dyDescent="0.25">
      <c r="A21" s="28" t="s">
        <v>189</v>
      </c>
      <c r="B21" s="82">
        <v>634270</v>
      </c>
      <c r="C21" s="82">
        <v>679261</v>
      </c>
      <c r="D21" s="82">
        <v>693187</v>
      </c>
      <c r="E21" s="82">
        <v>718402</v>
      </c>
      <c r="F21" s="82">
        <v>751045</v>
      </c>
      <c r="G21" s="82">
        <v>777536</v>
      </c>
      <c r="H21" s="82">
        <v>806302</v>
      </c>
      <c r="I21" s="82">
        <v>852210</v>
      </c>
      <c r="J21" s="82">
        <v>855856</v>
      </c>
      <c r="K21" s="82">
        <v>846264</v>
      </c>
      <c r="L21" s="82">
        <v>819037</v>
      </c>
      <c r="M21" s="82">
        <v>782476</v>
      </c>
      <c r="N21" s="82">
        <v>746014</v>
      </c>
      <c r="O21" s="82">
        <v>760830</v>
      </c>
      <c r="P21" s="82">
        <v>790739</v>
      </c>
      <c r="Q21" s="82">
        <v>787462</v>
      </c>
      <c r="R21" s="82">
        <v>790745</v>
      </c>
      <c r="S21" s="82">
        <v>812758</v>
      </c>
      <c r="T21" s="82">
        <v>809611</v>
      </c>
      <c r="U21" s="82">
        <v>796391</v>
      </c>
      <c r="V21" s="82">
        <v>792754</v>
      </c>
      <c r="W21" s="82">
        <v>784510</v>
      </c>
      <c r="X21" s="82">
        <v>786674</v>
      </c>
      <c r="Y21" s="82">
        <v>818358</v>
      </c>
      <c r="DA21" s="89" t="s">
        <v>351</v>
      </c>
    </row>
    <row r="22" spans="1:105" ht="12" customHeight="1" x14ac:dyDescent="0.25">
      <c r="A22" s="28" t="s">
        <v>202</v>
      </c>
      <c r="B22" s="82">
        <v>4</v>
      </c>
      <c r="C22" s="82">
        <v>146</v>
      </c>
      <c r="D22" s="82">
        <v>208</v>
      </c>
      <c r="E22" s="82">
        <v>289</v>
      </c>
      <c r="F22" s="82">
        <v>370</v>
      </c>
      <c r="G22" s="82">
        <v>460</v>
      </c>
      <c r="H22" s="82">
        <v>525</v>
      </c>
      <c r="I22" s="82">
        <v>653</v>
      </c>
      <c r="J22" s="82">
        <v>1047</v>
      </c>
      <c r="K22" s="82">
        <v>1184</v>
      </c>
      <c r="L22" s="82">
        <v>16952</v>
      </c>
      <c r="M22" s="82">
        <v>20872</v>
      </c>
      <c r="N22" s="82">
        <v>21691</v>
      </c>
      <c r="O22" s="82">
        <v>18485</v>
      </c>
      <c r="P22" s="82">
        <v>16174</v>
      </c>
      <c r="Q22" s="82">
        <v>18339</v>
      </c>
      <c r="R22" s="82">
        <v>33026</v>
      </c>
      <c r="S22" s="82">
        <v>32099</v>
      </c>
      <c r="T22" s="82">
        <v>147216</v>
      </c>
      <c r="U22" s="82">
        <v>233392</v>
      </c>
      <c r="V22" s="82">
        <v>282491</v>
      </c>
      <c r="W22" s="82">
        <v>310230</v>
      </c>
      <c r="X22" s="82">
        <v>305110</v>
      </c>
      <c r="Y22" s="82">
        <v>275857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609393</v>
      </c>
      <c r="C24" s="82">
        <v>612856</v>
      </c>
      <c r="D24" s="82">
        <v>621846</v>
      </c>
      <c r="E24" s="82">
        <v>625378</v>
      </c>
      <c r="F24" s="82">
        <v>612825</v>
      </c>
      <c r="G24" s="82">
        <v>615210</v>
      </c>
      <c r="H24" s="82">
        <v>606734</v>
      </c>
      <c r="I24" s="82">
        <v>596042</v>
      </c>
      <c r="J24" s="82">
        <v>556489</v>
      </c>
      <c r="K24" s="82">
        <v>522754</v>
      </c>
      <c r="L24" s="82">
        <v>463205</v>
      </c>
      <c r="M24" s="82">
        <v>438429</v>
      </c>
      <c r="N24" s="82">
        <v>430781</v>
      </c>
      <c r="O24" s="82">
        <v>432061</v>
      </c>
      <c r="P24" s="82">
        <v>445649</v>
      </c>
      <c r="Q24" s="82">
        <v>435995</v>
      </c>
      <c r="R24" s="82">
        <v>420944</v>
      </c>
      <c r="S24" s="82">
        <v>407179</v>
      </c>
      <c r="T24" s="82">
        <v>381913</v>
      </c>
      <c r="U24" s="82">
        <v>355301</v>
      </c>
      <c r="V24" s="82">
        <v>327745</v>
      </c>
      <c r="W24" s="82">
        <v>292671</v>
      </c>
      <c r="X24" s="82">
        <v>273273</v>
      </c>
      <c r="Y24" s="82">
        <v>270625</v>
      </c>
      <c r="DA24" s="89" t="s">
        <v>354</v>
      </c>
    </row>
    <row r="25" spans="1:105" ht="12" customHeight="1" x14ac:dyDescent="0.25">
      <c r="A25" s="73" t="s">
        <v>53</v>
      </c>
      <c r="B25" s="83">
        <v>514913</v>
      </c>
      <c r="C25" s="83">
        <v>466681</v>
      </c>
      <c r="D25" s="83">
        <v>452312</v>
      </c>
      <c r="E25" s="83">
        <v>432197</v>
      </c>
      <c r="F25" s="83">
        <v>422553</v>
      </c>
      <c r="G25" s="83">
        <v>411400</v>
      </c>
      <c r="H25" s="83">
        <v>407752</v>
      </c>
      <c r="I25" s="83">
        <v>408653</v>
      </c>
      <c r="J25" s="83">
        <v>425891</v>
      </c>
      <c r="K25" s="83">
        <v>494613</v>
      </c>
      <c r="L25" s="83">
        <v>568054</v>
      </c>
      <c r="M25" s="83">
        <v>640408</v>
      </c>
      <c r="N25" s="83">
        <v>679237</v>
      </c>
      <c r="O25" s="83">
        <v>676456</v>
      </c>
      <c r="P25" s="83">
        <v>645955</v>
      </c>
      <c r="Q25" s="83">
        <v>660552</v>
      </c>
      <c r="R25" s="83">
        <v>649368</v>
      </c>
      <c r="S25" s="83">
        <v>641754</v>
      </c>
      <c r="T25" s="83">
        <v>524478</v>
      </c>
      <c r="U25" s="83">
        <v>477474</v>
      </c>
      <c r="V25" s="83">
        <v>440354</v>
      </c>
      <c r="W25" s="83">
        <v>454590</v>
      </c>
      <c r="X25" s="83">
        <v>416264</v>
      </c>
      <c r="Y25" s="83">
        <v>374500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145319</v>
      </c>
      <c r="M26" s="85">
        <v>149314</v>
      </c>
      <c r="N26" s="85">
        <v>144983</v>
      </c>
      <c r="O26" s="85">
        <v>136813</v>
      </c>
      <c r="P26" s="85">
        <v>108328</v>
      </c>
      <c r="Q26" s="85">
        <v>96462</v>
      </c>
      <c r="R26" s="85">
        <v>93419</v>
      </c>
      <c r="S26" s="85">
        <v>105151</v>
      </c>
      <c r="T26" s="85">
        <v>96238</v>
      </c>
      <c r="U26" s="85">
        <v>82649</v>
      </c>
      <c r="V26" s="85">
        <v>96764</v>
      </c>
      <c r="W26" s="85">
        <v>95783</v>
      </c>
      <c r="X26" s="85">
        <v>100189</v>
      </c>
      <c r="Y26" s="85">
        <v>104886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1827247</v>
      </c>
      <c r="C27" s="71">
        <f t="shared" si="11"/>
        <v>1831621</v>
      </c>
      <c r="D27" s="71">
        <f t="shared" si="11"/>
        <v>1842915</v>
      </c>
      <c r="E27" s="71">
        <f t="shared" si="11"/>
        <v>1852885</v>
      </c>
      <c r="F27" s="71">
        <f t="shared" si="11"/>
        <v>1863354</v>
      </c>
      <c r="G27" s="71">
        <f t="shared" si="11"/>
        <v>1875283</v>
      </c>
      <c r="H27" s="71">
        <f t="shared" si="11"/>
        <v>1890545</v>
      </c>
      <c r="I27" s="71">
        <f t="shared" si="11"/>
        <v>1925181</v>
      </c>
      <c r="J27" s="71">
        <f t="shared" si="11"/>
        <v>1909114</v>
      </c>
      <c r="K27" s="71">
        <f t="shared" si="11"/>
        <v>1933334</v>
      </c>
      <c r="L27" s="71">
        <f t="shared" si="11"/>
        <v>1933433</v>
      </c>
      <c r="M27" s="71">
        <f t="shared" si="11"/>
        <v>1943224</v>
      </c>
      <c r="N27" s="71">
        <f t="shared" si="11"/>
        <v>1933568</v>
      </c>
      <c r="O27" s="71">
        <f t="shared" si="11"/>
        <v>1935899</v>
      </c>
      <c r="P27" s="71">
        <f t="shared" si="11"/>
        <v>1940505</v>
      </c>
      <c r="Q27" s="71">
        <f t="shared" si="11"/>
        <v>1943833</v>
      </c>
      <c r="R27" s="71">
        <f t="shared" ref="R27:V27" si="12">SUM(R28:R32)</f>
        <v>1939332</v>
      </c>
      <c r="S27" s="71">
        <f t="shared" si="12"/>
        <v>1940501</v>
      </c>
      <c r="T27" s="71">
        <f t="shared" si="12"/>
        <v>1907190</v>
      </c>
      <c r="U27" s="71">
        <f t="shared" si="12"/>
        <v>1906408</v>
      </c>
      <c r="V27" s="71">
        <f t="shared" si="12"/>
        <v>1894437</v>
      </c>
      <c r="W27" s="71">
        <f t="shared" ref="W27:Y27" si="13">SUM(W28:W32)</f>
        <v>1892472</v>
      </c>
      <c r="X27" s="71">
        <f t="shared" si="13"/>
        <v>1838847</v>
      </c>
      <c r="Y27" s="71">
        <f t="shared" si="13"/>
        <v>1794049</v>
      </c>
      <c r="DA27" s="88" t="s">
        <v>357</v>
      </c>
    </row>
    <row r="28" spans="1:105" ht="12" customHeight="1" x14ac:dyDescent="0.25">
      <c r="A28" s="28" t="s">
        <v>51</v>
      </c>
      <c r="B28" s="82">
        <v>24079</v>
      </c>
      <c r="C28" s="82">
        <v>25710</v>
      </c>
      <c r="D28" s="82">
        <v>27464</v>
      </c>
      <c r="E28" s="82">
        <v>28441</v>
      </c>
      <c r="F28" s="82">
        <v>28060</v>
      </c>
      <c r="G28" s="82">
        <v>27927</v>
      </c>
      <c r="H28" s="82">
        <v>27896</v>
      </c>
      <c r="I28" s="82">
        <v>28065</v>
      </c>
      <c r="J28" s="82">
        <v>29711</v>
      </c>
      <c r="K28" s="82">
        <v>29889</v>
      </c>
      <c r="L28" s="82">
        <v>30831</v>
      </c>
      <c r="M28" s="82">
        <v>29909</v>
      </c>
      <c r="N28" s="82">
        <v>29279</v>
      </c>
      <c r="O28" s="82">
        <v>21987</v>
      </c>
      <c r="P28" s="82">
        <v>17278</v>
      </c>
      <c r="Q28" s="82">
        <v>15829</v>
      </c>
      <c r="R28" s="82">
        <v>18814</v>
      </c>
      <c r="S28" s="82">
        <v>21046</v>
      </c>
      <c r="T28" s="82">
        <v>25932</v>
      </c>
      <c r="U28" s="82">
        <v>30053</v>
      </c>
      <c r="V28" s="82">
        <v>37517</v>
      </c>
      <c r="W28" s="82">
        <v>36461</v>
      </c>
      <c r="X28" s="82">
        <v>31718</v>
      </c>
      <c r="Y28" s="82">
        <v>16833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46627</v>
      </c>
      <c r="C29" s="82">
        <v>48543</v>
      </c>
      <c r="D29" s="82">
        <v>49514</v>
      </c>
      <c r="E29" s="82">
        <v>46958</v>
      </c>
      <c r="F29" s="82">
        <v>46811</v>
      </c>
      <c r="G29" s="82">
        <v>49320</v>
      </c>
      <c r="H29" s="82">
        <v>52371</v>
      </c>
      <c r="I29" s="82">
        <v>54036</v>
      </c>
      <c r="J29" s="82">
        <v>56945</v>
      </c>
      <c r="K29" s="82">
        <v>59248</v>
      </c>
      <c r="L29" s="82">
        <v>62742</v>
      </c>
      <c r="M29" s="82">
        <v>61669</v>
      </c>
      <c r="N29" s="82">
        <v>58827</v>
      </c>
      <c r="O29" s="82">
        <v>54328</v>
      </c>
      <c r="P29" s="82">
        <v>48851</v>
      </c>
      <c r="Q29" s="82">
        <v>44924</v>
      </c>
      <c r="R29" s="82">
        <v>39179</v>
      </c>
      <c r="S29" s="82">
        <v>31892</v>
      </c>
      <c r="T29" s="82">
        <v>23252</v>
      </c>
      <c r="U29" s="82">
        <v>22576</v>
      </c>
      <c r="V29" s="82">
        <v>21105</v>
      </c>
      <c r="W29" s="82">
        <v>24744</v>
      </c>
      <c r="X29" s="82">
        <v>25541</v>
      </c>
      <c r="Y29" s="82">
        <v>23222</v>
      </c>
      <c r="DA29" s="89" t="s">
        <v>359</v>
      </c>
    </row>
    <row r="30" spans="1:105" ht="12" customHeight="1" x14ac:dyDescent="0.25">
      <c r="A30" s="28" t="s">
        <v>189</v>
      </c>
      <c r="B30" s="82">
        <v>946676</v>
      </c>
      <c r="C30" s="82">
        <v>949525</v>
      </c>
      <c r="D30" s="82">
        <v>945003</v>
      </c>
      <c r="E30" s="82">
        <v>957680</v>
      </c>
      <c r="F30" s="82">
        <v>980342</v>
      </c>
      <c r="G30" s="82">
        <v>996886</v>
      </c>
      <c r="H30" s="82">
        <v>1013958</v>
      </c>
      <c r="I30" s="82">
        <v>1048177</v>
      </c>
      <c r="J30" s="82">
        <v>1019874</v>
      </c>
      <c r="K30" s="82">
        <v>991543</v>
      </c>
      <c r="L30" s="82">
        <v>867601</v>
      </c>
      <c r="M30" s="82">
        <v>792154</v>
      </c>
      <c r="N30" s="82">
        <v>748957</v>
      </c>
      <c r="O30" s="82">
        <v>763290</v>
      </c>
      <c r="P30" s="82">
        <v>789403</v>
      </c>
      <c r="Q30" s="82">
        <v>784566</v>
      </c>
      <c r="R30" s="82">
        <v>788643</v>
      </c>
      <c r="S30" s="82">
        <v>810050</v>
      </c>
      <c r="T30" s="82">
        <v>837350</v>
      </c>
      <c r="U30" s="82">
        <v>848732</v>
      </c>
      <c r="V30" s="82">
        <v>841061</v>
      </c>
      <c r="W30" s="82">
        <v>828023</v>
      </c>
      <c r="X30" s="82">
        <v>805922</v>
      </c>
      <c r="Y30" s="82">
        <v>778759</v>
      </c>
      <c r="DA30" s="89" t="s">
        <v>360</v>
      </c>
    </row>
    <row r="31" spans="1:105" ht="12" customHeight="1" x14ac:dyDescent="0.25">
      <c r="A31" s="28" t="s">
        <v>202</v>
      </c>
      <c r="B31" s="82">
        <v>130</v>
      </c>
      <c r="C31" s="82">
        <v>298</v>
      </c>
      <c r="D31" s="82">
        <v>405</v>
      </c>
      <c r="E31" s="82">
        <v>524</v>
      </c>
      <c r="F31" s="82">
        <v>654</v>
      </c>
      <c r="G31" s="82">
        <v>827</v>
      </c>
      <c r="H31" s="82">
        <v>978</v>
      </c>
      <c r="I31" s="82">
        <v>1221</v>
      </c>
      <c r="J31" s="82">
        <v>4620</v>
      </c>
      <c r="K31" s="82">
        <v>11055</v>
      </c>
      <c r="L31" s="82">
        <v>24303</v>
      </c>
      <c r="M31" s="82">
        <v>30734</v>
      </c>
      <c r="N31" s="82">
        <v>31600</v>
      </c>
      <c r="O31" s="82">
        <v>31157</v>
      </c>
      <c r="P31" s="82">
        <v>30017</v>
      </c>
      <c r="Q31" s="82">
        <v>29930</v>
      </c>
      <c r="R31" s="82">
        <v>33026</v>
      </c>
      <c r="S31" s="82">
        <v>33717</v>
      </c>
      <c r="T31" s="82">
        <v>34734</v>
      </c>
      <c r="U31" s="82">
        <v>34127</v>
      </c>
      <c r="V31" s="82">
        <v>32193</v>
      </c>
      <c r="W31" s="82">
        <v>28084</v>
      </c>
      <c r="X31" s="82">
        <v>22778</v>
      </c>
      <c r="Y31" s="82">
        <v>19152</v>
      </c>
      <c r="DA31" s="89" t="s">
        <v>361</v>
      </c>
    </row>
    <row r="32" spans="1:105" ht="12" customHeight="1" x14ac:dyDescent="0.25">
      <c r="A32" s="32" t="s">
        <v>53</v>
      </c>
      <c r="B32" s="86">
        <v>809735</v>
      </c>
      <c r="C32" s="86">
        <v>807545</v>
      </c>
      <c r="D32" s="86">
        <v>820529</v>
      </c>
      <c r="E32" s="86">
        <v>819282</v>
      </c>
      <c r="F32" s="86">
        <v>807487</v>
      </c>
      <c r="G32" s="86">
        <v>800323</v>
      </c>
      <c r="H32" s="86">
        <v>795342</v>
      </c>
      <c r="I32" s="86">
        <v>793682</v>
      </c>
      <c r="J32" s="86">
        <v>797964</v>
      </c>
      <c r="K32" s="86">
        <v>841599</v>
      </c>
      <c r="L32" s="86">
        <v>947956</v>
      </c>
      <c r="M32" s="86">
        <v>1028758</v>
      </c>
      <c r="N32" s="86">
        <v>1064905</v>
      </c>
      <c r="O32" s="86">
        <v>1065137</v>
      </c>
      <c r="P32" s="86">
        <v>1054956</v>
      </c>
      <c r="Q32" s="86">
        <v>1068584</v>
      </c>
      <c r="R32" s="86">
        <v>1059670</v>
      </c>
      <c r="S32" s="86">
        <v>1043796</v>
      </c>
      <c r="T32" s="86">
        <v>985922</v>
      </c>
      <c r="U32" s="86">
        <v>970920</v>
      </c>
      <c r="V32" s="86">
        <v>962561</v>
      </c>
      <c r="W32" s="86">
        <v>975160</v>
      </c>
      <c r="X32" s="86">
        <v>952888</v>
      </c>
      <c r="Y32" s="86">
        <v>956083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2386.2519273539301</v>
      </c>
      <c r="C3" s="65">
        <f t="shared" si="0"/>
        <v>2877.8921413856801</v>
      </c>
      <c r="D3" s="65">
        <f t="shared" si="0"/>
        <v>2787.0837160125052</v>
      </c>
      <c r="E3" s="65">
        <f t="shared" si="0"/>
        <v>2623.1244536421091</v>
      </c>
      <c r="F3" s="65">
        <f t="shared" si="0"/>
        <v>2445.4389734789233</v>
      </c>
      <c r="G3" s="65">
        <f t="shared" si="0"/>
        <v>2313.4033833370131</v>
      </c>
      <c r="H3" s="65">
        <f t="shared" si="0"/>
        <v>2077.2281945103541</v>
      </c>
      <c r="I3" s="65">
        <f t="shared" si="0"/>
        <v>1840.5354662417776</v>
      </c>
      <c r="J3" s="65">
        <f t="shared" si="0"/>
        <v>1890.4468913787646</v>
      </c>
      <c r="K3" s="65">
        <f t="shared" si="0"/>
        <v>1902.9877609725111</v>
      </c>
      <c r="L3" s="65">
        <f t="shared" si="0"/>
        <v>2783.7648771978884</v>
      </c>
      <c r="M3" s="65">
        <f t="shared" si="0"/>
        <v>2546.1440435425384</v>
      </c>
      <c r="N3" s="65">
        <f t="shared" si="0"/>
        <v>2576.0785312830144</v>
      </c>
      <c r="O3" s="65">
        <f t="shared" si="0"/>
        <v>2595.147725095067</v>
      </c>
      <c r="P3" s="65">
        <f t="shared" si="0"/>
        <v>2075.2382889552018</v>
      </c>
      <c r="Q3" s="65">
        <f t="shared" si="0"/>
        <v>2335.1863284608776</v>
      </c>
      <c r="R3" s="65">
        <f t="shared" ref="R3:V3" si="1">SUM(R4,R15,R17,R27)</f>
        <v>2447.6857265692179</v>
      </c>
      <c r="S3" s="65">
        <f t="shared" si="1"/>
        <v>2497.5499570077391</v>
      </c>
      <c r="T3" s="65">
        <f t="shared" si="1"/>
        <v>2278.0788478073964</v>
      </c>
      <c r="U3" s="65">
        <f t="shared" si="1"/>
        <v>2340.8345657781592</v>
      </c>
      <c r="V3" s="65">
        <f t="shared" si="1"/>
        <v>2428.4404987102325</v>
      </c>
      <c r="W3" s="65">
        <f t="shared" ref="W3:Y3" si="2">SUM(W4,W15,W17,W27)</f>
        <v>2643.5466895958725</v>
      </c>
      <c r="X3" s="65">
        <f t="shared" si="2"/>
        <v>2331.8971641686367</v>
      </c>
      <c r="Y3" s="65">
        <f t="shared" si="2"/>
        <v>2061.7972811908885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2125.0459675310553</v>
      </c>
      <c r="C4" s="69">
        <f t="shared" si="3"/>
        <v>2650.521705924019</v>
      </c>
      <c r="D4" s="69">
        <f t="shared" si="3"/>
        <v>2561.4075957871319</v>
      </c>
      <c r="E4" s="69">
        <f t="shared" si="3"/>
        <v>2388.8915447853969</v>
      </c>
      <c r="F4" s="69">
        <f t="shared" si="3"/>
        <v>2210.7832709155537</v>
      </c>
      <c r="G4" s="69">
        <f t="shared" si="3"/>
        <v>2079.0832393789774</v>
      </c>
      <c r="H4" s="69">
        <f t="shared" si="3"/>
        <v>1843.2846620107919</v>
      </c>
      <c r="I4" s="69">
        <f t="shared" si="3"/>
        <v>1594.1645215958924</v>
      </c>
      <c r="J4" s="69">
        <f t="shared" si="3"/>
        <v>1649.0533940051373</v>
      </c>
      <c r="K4" s="69">
        <f t="shared" si="3"/>
        <v>1663.8090944205983</v>
      </c>
      <c r="L4" s="69">
        <f t="shared" si="3"/>
        <v>2628.9316427688791</v>
      </c>
      <c r="M4" s="69">
        <f t="shared" si="3"/>
        <v>2368.8377021928204</v>
      </c>
      <c r="N4" s="69">
        <f t="shared" si="3"/>
        <v>2388.2408718675069</v>
      </c>
      <c r="O4" s="69">
        <f t="shared" si="3"/>
        <v>2377.6190311725095</v>
      </c>
      <c r="P4" s="69">
        <f t="shared" si="3"/>
        <v>1805.053335319443</v>
      </c>
      <c r="Q4" s="69">
        <f t="shared" si="3"/>
        <v>2071.4156497849785</v>
      </c>
      <c r="R4" s="69">
        <f t="shared" ref="R4:V4" si="4">SUM(R5:R14)</f>
        <v>2187.9537270153846</v>
      </c>
      <c r="S4" s="69">
        <f t="shared" si="4"/>
        <v>2204.0042224826784</v>
      </c>
      <c r="T4" s="69">
        <f t="shared" si="4"/>
        <v>1916.1260732332576</v>
      </c>
      <c r="U4" s="69">
        <f t="shared" si="4"/>
        <v>1937.4099094691192</v>
      </c>
      <c r="V4" s="69">
        <f t="shared" si="4"/>
        <v>2027.0390780618566</v>
      </c>
      <c r="W4" s="69">
        <f t="shared" ref="W4:Y4" si="5">SUM(W5:W14)</f>
        <v>2238.999762245769</v>
      </c>
      <c r="X4" s="69">
        <f t="shared" si="5"/>
        <v>1941.6417899530156</v>
      </c>
      <c r="Y4" s="69">
        <f t="shared" si="5"/>
        <v>1685.5468602642259</v>
      </c>
      <c r="DA4" s="88" t="s">
        <v>246</v>
      </c>
    </row>
    <row r="5" spans="1:105" ht="12" customHeight="1" x14ac:dyDescent="0.25">
      <c r="A5" s="28" t="s">
        <v>51</v>
      </c>
      <c r="B5" s="72">
        <v>54.237974974928775</v>
      </c>
      <c r="C5" s="72">
        <v>71.878779869659212</v>
      </c>
      <c r="D5" s="72">
        <v>120.82324658438662</v>
      </c>
      <c r="E5" s="72">
        <v>76.915877586602193</v>
      </c>
      <c r="F5" s="72">
        <v>97.085636884564465</v>
      </c>
      <c r="G5" s="72">
        <v>46.12187443504007</v>
      </c>
      <c r="H5" s="72">
        <v>43.035466383726082</v>
      </c>
      <c r="I5" s="72">
        <v>37.445353543781046</v>
      </c>
      <c r="J5" s="72">
        <v>56.322742099089815</v>
      </c>
      <c r="K5" s="72">
        <v>41.537903917504842</v>
      </c>
      <c r="L5" s="72">
        <v>49.843078288730666</v>
      </c>
      <c r="M5" s="72">
        <v>44.633170437035972</v>
      </c>
      <c r="N5" s="72">
        <v>41.495058693186976</v>
      </c>
      <c r="O5" s="72">
        <v>24.466759242558094</v>
      </c>
      <c r="P5" s="72">
        <v>17.478011768646702</v>
      </c>
      <c r="Q5" s="72">
        <v>16.007757154209443</v>
      </c>
      <c r="R5" s="72">
        <v>26.586626269900826</v>
      </c>
      <c r="S5" s="72">
        <v>30.773872157798216</v>
      </c>
      <c r="T5" s="72">
        <v>25.887575126797831</v>
      </c>
      <c r="U5" s="72">
        <v>23.948623439783496</v>
      </c>
      <c r="V5" s="72">
        <v>45.022535084161163</v>
      </c>
      <c r="W5" s="72">
        <v>48.025767184025867</v>
      </c>
      <c r="X5" s="72">
        <v>41.767352514999708</v>
      </c>
      <c r="Y5" s="72">
        <v>27.353670629151708</v>
      </c>
      <c r="DA5" s="89" t="s">
        <v>364</v>
      </c>
    </row>
    <row r="6" spans="1:105" ht="12" customHeight="1" x14ac:dyDescent="0.25">
      <c r="A6" s="28" t="s">
        <v>74</v>
      </c>
      <c r="B6" s="72">
        <v>8.891942867032963</v>
      </c>
      <c r="C6" s="72">
        <v>8.80201140641514</v>
      </c>
      <c r="D6" s="72">
        <v>16.636135033731716</v>
      </c>
      <c r="E6" s="72">
        <v>5.8089042996380273</v>
      </c>
      <c r="F6" s="72">
        <v>1.3519526820622778</v>
      </c>
      <c r="G6" s="72">
        <v>3.4047948828302217</v>
      </c>
      <c r="H6" s="72">
        <v>12.26933697711743</v>
      </c>
      <c r="I6" s="72">
        <v>7.8066964521925728</v>
      </c>
      <c r="J6" s="72">
        <v>13.28502370236748</v>
      </c>
      <c r="K6" s="72">
        <v>13.33094669104338</v>
      </c>
      <c r="L6" s="72">
        <v>9.0396446819681344</v>
      </c>
      <c r="M6" s="72">
        <v>2.4135752214992117</v>
      </c>
      <c r="N6" s="72">
        <v>6.8992470794102747</v>
      </c>
      <c r="O6" s="72">
        <v>4.827707522560801</v>
      </c>
      <c r="P6" s="72">
        <v>0.46199127586397226</v>
      </c>
      <c r="Q6" s="72">
        <v>0.43670286648652457</v>
      </c>
      <c r="R6" s="72">
        <v>4.7960891905824772</v>
      </c>
      <c r="S6" s="72">
        <v>4.607871934617437</v>
      </c>
      <c r="T6" s="72">
        <v>4.1749880577051668</v>
      </c>
      <c r="U6" s="72">
        <v>3.4059711474156855</v>
      </c>
      <c r="V6" s="72">
        <v>3.40597114741569</v>
      </c>
      <c r="W6" s="72">
        <v>4.284876277825548</v>
      </c>
      <c r="X6" s="72">
        <v>3.1861660456673344</v>
      </c>
      <c r="Y6" s="72">
        <v>1.3184580108913726</v>
      </c>
      <c r="DA6" s="89" t="s">
        <v>365</v>
      </c>
    </row>
    <row r="7" spans="1:105" ht="12" customHeight="1" x14ac:dyDescent="0.25">
      <c r="A7" s="28" t="s">
        <v>200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366</v>
      </c>
    </row>
    <row r="8" spans="1:105" ht="12" customHeight="1" x14ac:dyDescent="0.25">
      <c r="A8" s="28" t="s">
        <v>189</v>
      </c>
      <c r="B8" s="72">
        <v>1501.3108547122079</v>
      </c>
      <c r="C8" s="72">
        <v>1554.612639385615</v>
      </c>
      <c r="D8" s="72">
        <v>1500.3459170048091</v>
      </c>
      <c r="E8" s="72">
        <v>1493.1923381967792</v>
      </c>
      <c r="F8" s="72">
        <v>1369.8554615607243</v>
      </c>
      <c r="G8" s="72">
        <v>1298.1146047053976</v>
      </c>
      <c r="H8" s="72">
        <v>1161.6469563132753</v>
      </c>
      <c r="I8" s="72">
        <v>984.46311885016348</v>
      </c>
      <c r="J8" s="72">
        <v>1052.2913706159045</v>
      </c>
      <c r="K8" s="72">
        <v>1072.9380626914206</v>
      </c>
      <c r="L8" s="72">
        <v>1260.4143445261532</v>
      </c>
      <c r="M8" s="72">
        <v>1093.5050337339317</v>
      </c>
      <c r="N8" s="72">
        <v>1007.7249289218533</v>
      </c>
      <c r="O8" s="72">
        <v>1052.5488742447701</v>
      </c>
      <c r="P8" s="72">
        <v>906.70890977684849</v>
      </c>
      <c r="Q8" s="72">
        <v>936.45337976402584</v>
      </c>
      <c r="R8" s="72">
        <v>958.29054448798809</v>
      </c>
      <c r="S8" s="72">
        <v>1017.6481558506271</v>
      </c>
      <c r="T8" s="72">
        <v>944.4027907268445</v>
      </c>
      <c r="U8" s="72">
        <v>941.98845665714543</v>
      </c>
      <c r="V8" s="72">
        <v>957.26745454918364</v>
      </c>
      <c r="W8" s="72">
        <v>1064.5615300373511</v>
      </c>
      <c r="X8" s="72">
        <v>926.8757672279811</v>
      </c>
      <c r="Y8" s="72">
        <v>867.48068841437225</v>
      </c>
      <c r="DA8" s="89" t="s">
        <v>367</v>
      </c>
    </row>
    <row r="9" spans="1:105" ht="12" customHeight="1" x14ac:dyDescent="0.25">
      <c r="A9" s="28" t="s">
        <v>202</v>
      </c>
      <c r="B9" s="72">
        <v>0.23833823021942072</v>
      </c>
      <c r="C9" s="72">
        <v>19.8397970544423</v>
      </c>
      <c r="D9" s="72">
        <v>19.408384308188001</v>
      </c>
      <c r="E9" s="72">
        <v>21.956123538417746</v>
      </c>
      <c r="F9" s="72">
        <v>30.914724094519165</v>
      </c>
      <c r="G9" s="72">
        <v>35.212805376425479</v>
      </c>
      <c r="H9" s="72">
        <v>25.536627838670583</v>
      </c>
      <c r="I9" s="72">
        <v>39.118180755708416</v>
      </c>
      <c r="J9" s="72">
        <v>35.381990940460526</v>
      </c>
      <c r="K9" s="72">
        <v>38.547697946120081</v>
      </c>
      <c r="L9" s="72">
        <v>757.36680814310341</v>
      </c>
      <c r="M9" s="72">
        <v>711.79528142157346</v>
      </c>
      <c r="N9" s="72">
        <v>784.66215907776598</v>
      </c>
      <c r="O9" s="72">
        <v>731.87983622333093</v>
      </c>
      <c r="P9" s="72">
        <v>407.09743325281977</v>
      </c>
      <c r="Q9" s="72">
        <v>607.10968758956699</v>
      </c>
      <c r="R9" s="72">
        <v>687.11186586414476</v>
      </c>
      <c r="S9" s="72">
        <v>666.55396961880183</v>
      </c>
      <c r="T9" s="72">
        <v>505.45115730605761</v>
      </c>
      <c r="U9" s="72">
        <v>525.07859940766195</v>
      </c>
      <c r="V9" s="72">
        <v>532.0576287379381</v>
      </c>
      <c r="W9" s="72">
        <v>625.93367727142413</v>
      </c>
      <c r="X9" s="72">
        <v>543.35030094582999</v>
      </c>
      <c r="Y9" s="72">
        <v>401.30887551351844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372.37145227575985</v>
      </c>
      <c r="C11" s="72">
        <v>815.04980315267085</v>
      </c>
      <c r="D11" s="72">
        <v>733.43509647251062</v>
      </c>
      <c r="E11" s="72">
        <v>637.45037228958995</v>
      </c>
      <c r="F11" s="72">
        <v>580.01748802077748</v>
      </c>
      <c r="G11" s="72">
        <v>578.69746128106806</v>
      </c>
      <c r="H11" s="72">
        <v>497.71895902884955</v>
      </c>
      <c r="I11" s="72">
        <v>433.46475311531276</v>
      </c>
      <c r="J11" s="72">
        <v>400.5509196744004</v>
      </c>
      <c r="K11" s="72">
        <v>415.40127009383656</v>
      </c>
      <c r="L11" s="72">
        <v>470.86336219502709</v>
      </c>
      <c r="M11" s="72">
        <v>434.26818264751705</v>
      </c>
      <c r="N11" s="72">
        <v>455.65316350937263</v>
      </c>
      <c r="O11" s="72">
        <v>469.67709239809091</v>
      </c>
      <c r="P11" s="72">
        <v>384.10241347832709</v>
      </c>
      <c r="Q11" s="72">
        <v>413.62570026214615</v>
      </c>
      <c r="R11" s="72">
        <v>412.10570203227053</v>
      </c>
      <c r="S11" s="72">
        <v>411.76822257295345</v>
      </c>
      <c r="T11" s="72">
        <v>365.55415252028729</v>
      </c>
      <c r="U11" s="72">
        <v>348.90897221114568</v>
      </c>
      <c r="V11" s="72">
        <v>356.75848323735136</v>
      </c>
      <c r="W11" s="72">
        <v>375.55458774114885</v>
      </c>
      <c r="X11" s="72">
        <v>297.11745480473871</v>
      </c>
      <c r="Y11" s="72">
        <v>254.94009488585149</v>
      </c>
      <c r="DA11" s="89" t="s">
        <v>370</v>
      </c>
    </row>
    <row r="12" spans="1:105" ht="12" customHeight="1" x14ac:dyDescent="0.25">
      <c r="A12" s="28" t="s">
        <v>95</v>
      </c>
      <c r="B12" s="72">
        <v>1.9271708657263564</v>
      </c>
      <c r="C12" s="72">
        <v>2.5772110380753825</v>
      </c>
      <c r="D12" s="72">
        <v>2.9084850928159502</v>
      </c>
      <c r="E12" s="72">
        <v>3.0876710014118216</v>
      </c>
      <c r="F12" s="72">
        <v>2.9397174002201587</v>
      </c>
      <c r="G12" s="72">
        <v>3.0136544952995132</v>
      </c>
      <c r="H12" s="72">
        <v>2.9026429443835773</v>
      </c>
      <c r="I12" s="72">
        <v>2.6624198830377002</v>
      </c>
      <c r="J12" s="72">
        <v>2.8404432293791468</v>
      </c>
      <c r="K12" s="72">
        <v>2.8797623642538279</v>
      </c>
      <c r="L12" s="72">
        <v>3.2381948493566224</v>
      </c>
      <c r="M12" s="72">
        <v>3.0959280700977385</v>
      </c>
      <c r="N12" s="72">
        <v>3.6378207920844305</v>
      </c>
      <c r="O12" s="72">
        <v>5.2955736660246835</v>
      </c>
      <c r="P12" s="72">
        <v>6.3315281836352586</v>
      </c>
      <c r="Q12" s="72">
        <v>9.4986553936354401</v>
      </c>
      <c r="R12" s="72">
        <v>9.6815276284517005</v>
      </c>
      <c r="S12" s="72">
        <v>11.743143097688321</v>
      </c>
      <c r="T12" s="72">
        <v>12.619787224190798</v>
      </c>
      <c r="U12" s="72">
        <v>13.701091190812097</v>
      </c>
      <c r="V12" s="72">
        <v>17.630048898219286</v>
      </c>
      <c r="W12" s="72">
        <v>23.715826724820161</v>
      </c>
      <c r="X12" s="72">
        <v>32.380115084519034</v>
      </c>
      <c r="Y12" s="72">
        <v>38.505001652413284</v>
      </c>
      <c r="DA12" s="89" t="s">
        <v>371</v>
      </c>
    </row>
    <row r="13" spans="1:105" ht="12" customHeight="1" x14ac:dyDescent="0.25">
      <c r="A13" s="73" t="s">
        <v>94</v>
      </c>
      <c r="B13" s="74">
        <v>168.58141199511388</v>
      </c>
      <c r="C13" s="74">
        <v>158.30603806384693</v>
      </c>
      <c r="D13" s="74">
        <v>149.18993702685901</v>
      </c>
      <c r="E13" s="74">
        <v>132.69700530535323</v>
      </c>
      <c r="F13" s="74">
        <v>112.32896333270391</v>
      </c>
      <c r="G13" s="74">
        <v>99.298996216086621</v>
      </c>
      <c r="H13" s="74">
        <v>86.685796293808053</v>
      </c>
      <c r="I13" s="74">
        <v>77.758820945414115</v>
      </c>
      <c r="J13" s="74">
        <v>76.278076476985788</v>
      </c>
      <c r="K13" s="74">
        <v>66.903439673925348</v>
      </c>
      <c r="L13" s="74">
        <v>61.149871158051852</v>
      </c>
      <c r="M13" s="74">
        <v>64.112097989744683</v>
      </c>
      <c r="N13" s="74">
        <v>73.606246337229209</v>
      </c>
      <c r="O13" s="74">
        <v>73.821513529683315</v>
      </c>
      <c r="P13" s="74">
        <v>70.889958128386894</v>
      </c>
      <c r="Q13" s="74">
        <v>75.295952862188273</v>
      </c>
      <c r="R13" s="74">
        <v>75.634432569997685</v>
      </c>
      <c r="S13" s="74">
        <v>46.197060298106919</v>
      </c>
      <c r="T13" s="74">
        <v>44.082394870563455</v>
      </c>
      <c r="U13" s="74">
        <v>66.055674975174966</v>
      </c>
      <c r="V13" s="74">
        <v>99.908318004728187</v>
      </c>
      <c r="W13" s="74">
        <v>80.241263071634592</v>
      </c>
      <c r="X13" s="74">
        <v>82.361020263939736</v>
      </c>
      <c r="Y13" s="74">
        <v>82.784399498398528</v>
      </c>
      <c r="DA13" s="90" t="s">
        <v>372</v>
      </c>
    </row>
    <row r="14" spans="1:105" ht="12" customHeight="1" x14ac:dyDescent="0.25">
      <c r="A14" s="75" t="s">
        <v>97</v>
      </c>
      <c r="B14" s="76">
        <v>17.486821610066361</v>
      </c>
      <c r="C14" s="76">
        <v>19.455425953294569</v>
      </c>
      <c r="D14" s="76">
        <v>18.660394263830874</v>
      </c>
      <c r="E14" s="76">
        <v>17.783252567604578</v>
      </c>
      <c r="F14" s="76">
        <v>16.289326939981873</v>
      </c>
      <c r="G14" s="76">
        <v>15.219047986829809</v>
      </c>
      <c r="H14" s="76">
        <v>13.488876230961198</v>
      </c>
      <c r="I14" s="76">
        <v>11.445178050282285</v>
      </c>
      <c r="J14" s="76">
        <v>12.102827266549646</v>
      </c>
      <c r="K14" s="76">
        <v>12.270011042493849</v>
      </c>
      <c r="L14" s="76">
        <v>17.016338926487904</v>
      </c>
      <c r="M14" s="76">
        <v>15.014432671420941</v>
      </c>
      <c r="N14" s="76">
        <v>14.562247456604448</v>
      </c>
      <c r="O14" s="76">
        <v>15.101674345491077</v>
      </c>
      <c r="P14" s="76">
        <v>11.983089454914536</v>
      </c>
      <c r="Q14" s="76">
        <v>12.98781389271986</v>
      </c>
      <c r="R14" s="76">
        <v>13.746938972048655</v>
      </c>
      <c r="S14" s="76">
        <v>14.711926952085141</v>
      </c>
      <c r="T14" s="76">
        <v>13.953227400811135</v>
      </c>
      <c r="U14" s="76">
        <v>14.322520439979899</v>
      </c>
      <c r="V14" s="76">
        <v>14.988638402859022</v>
      </c>
      <c r="W14" s="76">
        <v>16.68223393753901</v>
      </c>
      <c r="X14" s="76">
        <v>14.603613065340024</v>
      </c>
      <c r="Y14" s="76">
        <v>11.855671659628729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0.11878603672167456</v>
      </c>
      <c r="C15" s="69">
        <f t="shared" si="6"/>
        <v>0.20440406942971875</v>
      </c>
      <c r="D15" s="69">
        <f t="shared" si="6"/>
        <v>0.32485430673172783</v>
      </c>
      <c r="E15" s="69">
        <f t="shared" si="6"/>
        <v>0.45520411768349561</v>
      </c>
      <c r="F15" s="69">
        <f t="shared" si="6"/>
        <v>0.49248534658432652</v>
      </c>
      <c r="G15" s="69">
        <f t="shared" si="6"/>
        <v>0.63709738910290703</v>
      </c>
      <c r="H15" s="69">
        <f t="shared" si="6"/>
        <v>0.84894600876378368</v>
      </c>
      <c r="I15" s="69">
        <f t="shared" si="6"/>
        <v>1.2211078688497763</v>
      </c>
      <c r="J15" s="69">
        <f t="shared" si="6"/>
        <v>1.0183672843801199</v>
      </c>
      <c r="K15" s="69">
        <f t="shared" si="6"/>
        <v>1.239301373200536</v>
      </c>
      <c r="L15" s="69">
        <f t="shared" si="6"/>
        <v>1.5578765461318325</v>
      </c>
      <c r="M15" s="69">
        <f t="shared" si="6"/>
        <v>1.4653459913663998</v>
      </c>
      <c r="N15" s="69">
        <f t="shared" si="6"/>
        <v>2.4012058191733381</v>
      </c>
      <c r="O15" s="69">
        <f t="shared" si="6"/>
        <v>2.2610450436837652</v>
      </c>
      <c r="P15" s="69">
        <f t="shared" si="6"/>
        <v>1.7713770366579238</v>
      </c>
      <c r="Q15" s="69">
        <f t="shared" si="6"/>
        <v>2.8349097162510737</v>
      </c>
      <c r="R15" s="69">
        <f t="shared" si="6"/>
        <v>2.8693035253654351</v>
      </c>
      <c r="S15" s="69">
        <f t="shared" si="6"/>
        <v>2.935511607910577</v>
      </c>
      <c r="T15" s="69">
        <f t="shared" si="6"/>
        <v>3.1900257953568372</v>
      </c>
      <c r="U15" s="69">
        <f t="shared" si="6"/>
        <v>3.1986242476354252</v>
      </c>
      <c r="V15" s="69">
        <f t="shared" si="6"/>
        <v>3.3619948409286318</v>
      </c>
      <c r="W15" s="69">
        <f t="shared" si="6"/>
        <v>3.2674118658641471</v>
      </c>
      <c r="X15" s="69">
        <f t="shared" si="6"/>
        <v>3.4049871023215865</v>
      </c>
      <c r="Y15" s="69">
        <f t="shared" si="6"/>
        <v>2.1582115219260549</v>
      </c>
      <c r="DA15" s="88" t="s">
        <v>247</v>
      </c>
    </row>
    <row r="16" spans="1:105" ht="12" customHeight="1" x14ac:dyDescent="0.25">
      <c r="A16" s="28" t="s">
        <v>91</v>
      </c>
      <c r="B16" s="72">
        <v>0.11878603672167456</v>
      </c>
      <c r="C16" s="72">
        <v>0.20440406942971875</v>
      </c>
      <c r="D16" s="72">
        <v>0.32485430673172783</v>
      </c>
      <c r="E16" s="72">
        <v>0.45520411768349561</v>
      </c>
      <c r="F16" s="72">
        <v>0.49248534658432652</v>
      </c>
      <c r="G16" s="72">
        <v>0.63709738910290703</v>
      </c>
      <c r="H16" s="72">
        <v>0.84894600876378368</v>
      </c>
      <c r="I16" s="72">
        <v>1.2211078688497763</v>
      </c>
      <c r="J16" s="72">
        <v>1.0183672843801199</v>
      </c>
      <c r="K16" s="72">
        <v>1.239301373200536</v>
      </c>
      <c r="L16" s="72">
        <v>1.5578765461318325</v>
      </c>
      <c r="M16" s="72">
        <v>1.4653459913663998</v>
      </c>
      <c r="N16" s="72">
        <v>2.4012058191733381</v>
      </c>
      <c r="O16" s="72">
        <v>2.2610450436837652</v>
      </c>
      <c r="P16" s="72">
        <v>1.7713770366579238</v>
      </c>
      <c r="Q16" s="72">
        <v>2.8349097162510737</v>
      </c>
      <c r="R16" s="72">
        <v>2.8693035253654351</v>
      </c>
      <c r="S16" s="72">
        <v>2.935511607910577</v>
      </c>
      <c r="T16" s="72">
        <v>3.1900257953568372</v>
      </c>
      <c r="U16" s="72">
        <v>3.1986242476354252</v>
      </c>
      <c r="V16" s="72">
        <v>3.3619948409286318</v>
      </c>
      <c r="W16" s="72">
        <v>3.2674118658641471</v>
      </c>
      <c r="X16" s="72">
        <v>3.4049871023215865</v>
      </c>
      <c r="Y16" s="72">
        <v>2.1582115219260549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199.79146183058506</v>
      </c>
      <c r="C17" s="69">
        <f t="shared" si="7"/>
        <v>178.15148439968124</v>
      </c>
      <c r="D17" s="69">
        <f t="shared" si="7"/>
        <v>178.90500884560328</v>
      </c>
      <c r="E17" s="69">
        <f t="shared" si="7"/>
        <v>179.38934467602172</v>
      </c>
      <c r="F17" s="69">
        <f t="shared" si="7"/>
        <v>177.39003589585081</v>
      </c>
      <c r="G17" s="69">
        <f t="shared" si="7"/>
        <v>179.46002091315032</v>
      </c>
      <c r="H17" s="69">
        <f t="shared" si="7"/>
        <v>183.496704422546</v>
      </c>
      <c r="I17" s="69">
        <f t="shared" si="7"/>
        <v>191.22664609833549</v>
      </c>
      <c r="J17" s="69">
        <f t="shared" si="7"/>
        <v>190.3790757653781</v>
      </c>
      <c r="K17" s="69">
        <f t="shared" si="7"/>
        <v>188.72171592924155</v>
      </c>
      <c r="L17" s="69">
        <f t="shared" si="7"/>
        <v>116.73405331077997</v>
      </c>
      <c r="M17" s="69">
        <f t="shared" si="7"/>
        <v>133.12896809233126</v>
      </c>
      <c r="N17" s="69">
        <f t="shared" si="7"/>
        <v>142.79209976600899</v>
      </c>
      <c r="O17" s="69">
        <f t="shared" si="7"/>
        <v>172.72951012160686</v>
      </c>
      <c r="P17" s="69">
        <f t="shared" si="7"/>
        <v>215.22034848967371</v>
      </c>
      <c r="Q17" s="69">
        <f t="shared" si="7"/>
        <v>208.30185467944153</v>
      </c>
      <c r="R17" s="69">
        <f t="shared" ref="R17:V17" si="8">SUM(R18:R26)</f>
        <v>203.18330710616266</v>
      </c>
      <c r="S17" s="69">
        <f t="shared" si="8"/>
        <v>224.44541639002423</v>
      </c>
      <c r="T17" s="69">
        <f t="shared" si="8"/>
        <v>293.18722877439802</v>
      </c>
      <c r="U17" s="69">
        <f t="shared" si="8"/>
        <v>332.01801080318825</v>
      </c>
      <c r="V17" s="69">
        <f t="shared" si="8"/>
        <v>326.70045847343698</v>
      </c>
      <c r="W17" s="69">
        <f t="shared" ref="W17:Y17" si="9">SUM(W18:W26)</f>
        <v>316.83052518247734</v>
      </c>
      <c r="X17" s="69">
        <f t="shared" si="9"/>
        <v>298.06843247562404</v>
      </c>
      <c r="Y17" s="69">
        <f t="shared" si="9"/>
        <v>292.67598696598571</v>
      </c>
      <c r="DA17" s="88" t="s">
        <v>248</v>
      </c>
    </row>
    <row r="18" spans="1:105" ht="12" customHeight="1" x14ac:dyDescent="0.25">
      <c r="A18" s="28" t="s">
        <v>51</v>
      </c>
      <c r="B18" s="72">
        <v>3.4609470965009193</v>
      </c>
      <c r="C18" s="72">
        <v>3.4942682545897958</v>
      </c>
      <c r="D18" s="72">
        <v>6.1971488347096786</v>
      </c>
      <c r="E18" s="72">
        <v>4.2561827435980542</v>
      </c>
      <c r="F18" s="72">
        <v>5.8032239220140047</v>
      </c>
      <c r="G18" s="72">
        <v>3.4472499876909035</v>
      </c>
      <c r="H18" s="72">
        <v>3.6230329381476145</v>
      </c>
      <c r="I18" s="72">
        <v>3.6703041982331692</v>
      </c>
      <c r="J18" s="72">
        <v>5.4050972697602431</v>
      </c>
      <c r="K18" s="72">
        <v>3.8551261352291744</v>
      </c>
      <c r="L18" s="72">
        <v>2.0186883936492133</v>
      </c>
      <c r="M18" s="72">
        <v>2.2765838468729016</v>
      </c>
      <c r="N18" s="72">
        <v>2.2417536511941942</v>
      </c>
      <c r="O18" s="72">
        <v>1.501681128550163</v>
      </c>
      <c r="P18" s="72">
        <v>1.7007696081456203</v>
      </c>
      <c r="Q18" s="72">
        <v>1.4761350785219975</v>
      </c>
      <c r="R18" s="72">
        <v>2.3311152033006612</v>
      </c>
      <c r="S18" s="72">
        <v>3.041633717810841</v>
      </c>
      <c r="T18" s="72">
        <v>3.2609198189586595</v>
      </c>
      <c r="U18" s="72">
        <v>3.5217303895859917</v>
      </c>
      <c r="V18" s="72">
        <v>6.8158923289134412</v>
      </c>
      <c r="W18" s="72">
        <v>5.4569250414498525</v>
      </c>
      <c r="X18" s="72">
        <v>6.4834904475186033</v>
      </c>
      <c r="Y18" s="72">
        <v>3.3498467219634196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2.7602592342093248</v>
      </c>
      <c r="C19" s="72">
        <v>2.7420307081714075</v>
      </c>
      <c r="D19" s="72">
        <v>2.7442424237431911</v>
      </c>
      <c r="E19" s="72">
        <v>2.706761948136331</v>
      </c>
      <c r="F19" s="72">
        <v>2.6776352407307105</v>
      </c>
      <c r="G19" s="72">
        <v>2.6682985410462536</v>
      </c>
      <c r="H19" s="72">
        <v>2.647500974284922</v>
      </c>
      <c r="I19" s="72">
        <v>2.6464187842657854</v>
      </c>
      <c r="J19" s="72">
        <v>2.6601432985723013</v>
      </c>
      <c r="K19" s="72">
        <v>2.664409973446725</v>
      </c>
      <c r="L19" s="72">
        <v>2.6754791735503285</v>
      </c>
      <c r="M19" s="72">
        <v>2.6165802591409073</v>
      </c>
      <c r="N19" s="72">
        <v>2.5608278584429929</v>
      </c>
      <c r="O19" s="72">
        <v>2.5443736973379885</v>
      </c>
      <c r="P19" s="72">
        <v>2.5153351766055181</v>
      </c>
      <c r="Q19" s="72">
        <v>2.5407405270359735</v>
      </c>
      <c r="R19" s="72">
        <v>2.5816026026725085</v>
      </c>
      <c r="S19" s="72">
        <v>2.8851824267086319</v>
      </c>
      <c r="T19" s="72">
        <v>2.9664660361134998</v>
      </c>
      <c r="U19" s="72">
        <v>2.0875131365243149</v>
      </c>
      <c r="V19" s="72">
        <v>2.5269895863189067</v>
      </c>
      <c r="W19" s="72">
        <v>2.9664660361134998</v>
      </c>
      <c r="X19" s="72">
        <v>3.0763351485621473</v>
      </c>
      <c r="Y19" s="72">
        <v>4.0651571605999806</v>
      </c>
      <c r="DA19" s="89" t="s">
        <v>376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377</v>
      </c>
    </row>
    <row r="21" spans="1:105" ht="12" customHeight="1" x14ac:dyDescent="0.25">
      <c r="A21" s="28" t="s">
        <v>189</v>
      </c>
      <c r="B21" s="72">
        <v>99.98394155304112</v>
      </c>
      <c r="C21" s="72">
        <v>75.721397146126563</v>
      </c>
      <c r="D21" s="72">
        <v>77.650658994284782</v>
      </c>
      <c r="E21" s="72">
        <v>84.277802165857949</v>
      </c>
      <c r="F21" s="72">
        <v>84.523621273286309</v>
      </c>
      <c r="G21" s="72">
        <v>87.535621224122394</v>
      </c>
      <c r="H21" s="72">
        <v>92.073642939535489</v>
      </c>
      <c r="I21" s="72">
        <v>94.140736507294008</v>
      </c>
      <c r="J21" s="72">
        <v>99.43967168927891</v>
      </c>
      <c r="K21" s="72">
        <v>102.53254694469392</v>
      </c>
      <c r="L21" s="72">
        <v>54.692305701305564</v>
      </c>
      <c r="M21" s="72">
        <v>59.899650231702559</v>
      </c>
      <c r="N21" s="72">
        <v>58.312655262987398</v>
      </c>
      <c r="O21" s="72">
        <v>73.305656495166147</v>
      </c>
      <c r="P21" s="72">
        <v>103.76297951647453</v>
      </c>
      <c r="Q21" s="72">
        <v>90.076028779882293</v>
      </c>
      <c r="R21" s="72">
        <v>85.56512916733179</v>
      </c>
      <c r="S21" s="72">
        <v>100.51138012609378</v>
      </c>
      <c r="T21" s="72">
        <v>140.47576430486433</v>
      </c>
      <c r="U21" s="72">
        <v>142.57988651264822</v>
      </c>
      <c r="V21" s="72">
        <v>149.8378678146513</v>
      </c>
      <c r="W21" s="72">
        <v>120.33065291740245</v>
      </c>
      <c r="X21" s="72">
        <v>135.32670061106765</v>
      </c>
      <c r="Y21" s="72">
        <v>141.13209305304608</v>
      </c>
      <c r="DA21" s="89" t="s">
        <v>378</v>
      </c>
    </row>
    <row r="22" spans="1:105" ht="12" customHeight="1" x14ac:dyDescent="0.25">
      <c r="A22" s="28" t="s">
        <v>202</v>
      </c>
      <c r="B22" s="72">
        <v>3.4091632471746242E-4</v>
      </c>
      <c r="C22" s="72">
        <v>2.0755256671679472E-2</v>
      </c>
      <c r="D22" s="72">
        <v>2.1574343394611124E-2</v>
      </c>
      <c r="E22" s="72">
        <v>2.6616293267971925E-2</v>
      </c>
      <c r="F22" s="72">
        <v>4.0969737707300523E-2</v>
      </c>
      <c r="G22" s="72">
        <v>5.0999611446977552E-2</v>
      </c>
      <c r="H22" s="72">
        <v>4.347295622490252E-2</v>
      </c>
      <c r="I22" s="72">
        <v>8.0343592865742608E-2</v>
      </c>
      <c r="J22" s="72">
        <v>7.1812558302672622E-2</v>
      </c>
      <c r="K22" s="72">
        <v>7.9118856062043746E-2</v>
      </c>
      <c r="L22" s="72">
        <v>1.4166055268852735</v>
      </c>
      <c r="M22" s="72">
        <v>1.5386660580912501</v>
      </c>
      <c r="N22" s="72">
        <v>1.8410095532001296</v>
      </c>
      <c r="O22" s="72">
        <v>1.6089830446622146</v>
      </c>
      <c r="P22" s="72">
        <v>1.2000706622022572</v>
      </c>
      <c r="Q22" s="72">
        <v>1.9566255851724468</v>
      </c>
      <c r="R22" s="72">
        <v>2.6081971911722555</v>
      </c>
      <c r="S22" s="72">
        <v>2.5143307537976503</v>
      </c>
      <c r="T22" s="72">
        <v>21.105850432550035</v>
      </c>
      <c r="U22" s="72">
        <v>48.287474921180852</v>
      </c>
      <c r="V22" s="72">
        <v>48.232540364956535</v>
      </c>
      <c r="W22" s="72">
        <v>58.225852679850959</v>
      </c>
      <c r="X22" s="72">
        <v>50.51829559568165</v>
      </c>
      <c r="Y22" s="72">
        <v>43.539218496226233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33.762081688126663</v>
      </c>
      <c r="C24" s="72">
        <v>52.51012805971088</v>
      </c>
      <c r="D24" s="72">
        <v>49.047964576500256</v>
      </c>
      <c r="E24" s="72">
        <v>45.481699937409125</v>
      </c>
      <c r="F24" s="72">
        <v>44.110714902695982</v>
      </c>
      <c r="G24" s="72">
        <v>46.768316878863331</v>
      </c>
      <c r="H24" s="72">
        <v>46.08534019728981</v>
      </c>
      <c r="I24" s="72">
        <v>48.072478183053491</v>
      </c>
      <c r="J24" s="72">
        <v>42.412708872460982</v>
      </c>
      <c r="K24" s="72">
        <v>42.991765159817881</v>
      </c>
      <c r="L24" s="72">
        <v>20.275416824749474</v>
      </c>
      <c r="M24" s="72">
        <v>23.599401187392935</v>
      </c>
      <c r="N24" s="72">
        <v>26.266183008254369</v>
      </c>
      <c r="O24" s="72">
        <v>29.558591178865175</v>
      </c>
      <c r="P24" s="72">
        <v>43.575058576702709</v>
      </c>
      <c r="Q24" s="72">
        <v>39.249966117905657</v>
      </c>
      <c r="R24" s="72">
        <v>36.327487993524834</v>
      </c>
      <c r="S24" s="72">
        <v>40.128252061612358</v>
      </c>
      <c r="T24" s="72">
        <v>51.231917987021269</v>
      </c>
      <c r="U24" s="72">
        <v>55.05113097028201</v>
      </c>
      <c r="V24" s="72">
        <v>52.814431637971637</v>
      </c>
      <c r="W24" s="72">
        <v>39.941714924371325</v>
      </c>
      <c r="X24" s="72">
        <v>41.804901171185811</v>
      </c>
      <c r="Y24" s="72">
        <v>39.89128946496529</v>
      </c>
      <c r="DA24" s="89" t="s">
        <v>381</v>
      </c>
    </row>
    <row r="25" spans="1:105" ht="12" customHeight="1" x14ac:dyDescent="0.25">
      <c r="A25" s="73" t="s">
        <v>53</v>
      </c>
      <c r="B25" s="74">
        <v>59.823891342382325</v>
      </c>
      <c r="C25" s="74">
        <v>43.662904974410921</v>
      </c>
      <c r="D25" s="74">
        <v>43.243419672970766</v>
      </c>
      <c r="E25" s="74">
        <v>42.640281587752256</v>
      </c>
      <c r="F25" s="74">
        <v>40.233870819416488</v>
      </c>
      <c r="G25" s="74">
        <v>38.989534669980458</v>
      </c>
      <c r="H25" s="74">
        <v>39.023714417063239</v>
      </c>
      <c r="I25" s="74">
        <v>42.616364832623283</v>
      </c>
      <c r="J25" s="74">
        <v>40.389642077003003</v>
      </c>
      <c r="K25" s="74">
        <v>36.598748859991808</v>
      </c>
      <c r="L25" s="74">
        <v>31.857879272755337</v>
      </c>
      <c r="M25" s="74">
        <v>38.707802760205517</v>
      </c>
      <c r="N25" s="74">
        <v>46.816617981370996</v>
      </c>
      <c r="O25" s="74">
        <v>58.931720707721638</v>
      </c>
      <c r="P25" s="74">
        <v>57.856418698468268</v>
      </c>
      <c r="Q25" s="74">
        <v>68.344834945179414</v>
      </c>
      <c r="R25" s="74">
        <v>69.088433589605131</v>
      </c>
      <c r="S25" s="74">
        <v>69.512874621283842</v>
      </c>
      <c r="T25" s="74">
        <v>67.745278380616796</v>
      </c>
      <c r="U25" s="74">
        <v>73.659320444763921</v>
      </c>
      <c r="V25" s="74">
        <v>59.235677411304458</v>
      </c>
      <c r="W25" s="74">
        <v>82.122499137889449</v>
      </c>
      <c r="X25" s="74">
        <v>52.69017983694782</v>
      </c>
      <c r="Y25" s="74">
        <v>53.031400125934489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3.79767841788478</v>
      </c>
      <c r="M26" s="77">
        <v>4.4902837489251937</v>
      </c>
      <c r="N26" s="77">
        <v>4.7530524505588989</v>
      </c>
      <c r="O26" s="77">
        <v>5.2785038693035249</v>
      </c>
      <c r="P26" s="77">
        <v>4.609716251074806</v>
      </c>
      <c r="Q26" s="77">
        <v>4.6575236457437663</v>
      </c>
      <c r="R26" s="77">
        <v>4.6813413585554597</v>
      </c>
      <c r="S26" s="77">
        <v>5.8517626827171103</v>
      </c>
      <c r="T26" s="77">
        <v>6.4010318142734306</v>
      </c>
      <c r="U26" s="77">
        <v>6.8309544282029231</v>
      </c>
      <c r="V26" s="77">
        <v>7.2370593293207222</v>
      </c>
      <c r="W26" s="77">
        <v>7.786414445399827</v>
      </c>
      <c r="X26" s="77">
        <v>8.16852966466036</v>
      </c>
      <c r="Y26" s="77">
        <v>7.6669819432502146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61.295711955568322</v>
      </c>
      <c r="C27" s="69">
        <f t="shared" si="10"/>
        <v>49.014546992550748</v>
      </c>
      <c r="D27" s="69">
        <f t="shared" si="10"/>
        <v>46.446257073038367</v>
      </c>
      <c r="E27" s="69">
        <f t="shared" si="10"/>
        <v>54.388360063007184</v>
      </c>
      <c r="F27" s="69">
        <f t="shared" si="10"/>
        <v>56.773181320934185</v>
      </c>
      <c r="G27" s="69">
        <f t="shared" si="10"/>
        <v>54.223025655782422</v>
      </c>
      <c r="H27" s="69">
        <f t="shared" si="10"/>
        <v>49.597882068252559</v>
      </c>
      <c r="I27" s="69">
        <f t="shared" si="10"/>
        <v>53.92319067870001</v>
      </c>
      <c r="J27" s="69">
        <f t="shared" si="10"/>
        <v>49.996054323869167</v>
      </c>
      <c r="K27" s="69">
        <f t="shared" si="10"/>
        <v>49.217649249470625</v>
      </c>
      <c r="L27" s="69">
        <f t="shared" si="10"/>
        <v>36.541304572097374</v>
      </c>
      <c r="M27" s="69">
        <f t="shared" si="10"/>
        <v>42.712027266019916</v>
      </c>
      <c r="N27" s="69">
        <f t="shared" si="10"/>
        <v>42.644353830325151</v>
      </c>
      <c r="O27" s="69">
        <f t="shared" si="10"/>
        <v>42.538138757267006</v>
      </c>
      <c r="P27" s="69">
        <f t="shared" si="10"/>
        <v>53.193228109427196</v>
      </c>
      <c r="Q27" s="69">
        <f t="shared" si="10"/>
        <v>52.633914280206717</v>
      </c>
      <c r="R27" s="69">
        <f t="shared" ref="R27:V27" si="11">SUM(R28:R32)</f>
        <v>53.679388922305009</v>
      </c>
      <c r="S27" s="69">
        <f t="shared" si="11"/>
        <v>66.164806527126146</v>
      </c>
      <c r="T27" s="69">
        <f t="shared" si="11"/>
        <v>65.575520004383904</v>
      </c>
      <c r="U27" s="69">
        <f t="shared" si="11"/>
        <v>68.20802125821649</v>
      </c>
      <c r="V27" s="69">
        <f t="shared" si="11"/>
        <v>71.338967334010135</v>
      </c>
      <c r="W27" s="69">
        <f t="shared" ref="W27:Y27" si="12">SUM(W28:W32)</f>
        <v>84.448990301762237</v>
      </c>
      <c r="X27" s="69">
        <f t="shared" si="12"/>
        <v>88.781954637675341</v>
      </c>
      <c r="Y27" s="69">
        <f t="shared" si="12"/>
        <v>81.41622243875112</v>
      </c>
      <c r="DA27" s="88" t="s">
        <v>249</v>
      </c>
    </row>
    <row r="28" spans="1:105" ht="12" customHeight="1" x14ac:dyDescent="0.25">
      <c r="A28" s="28" t="s">
        <v>51</v>
      </c>
      <c r="B28" s="72">
        <v>0.81388962246539875</v>
      </c>
      <c r="C28" s="72">
        <v>0.82910148882065871</v>
      </c>
      <c r="D28" s="72">
        <v>1.4977473152115541</v>
      </c>
      <c r="E28" s="72">
        <v>1.0304332209605358</v>
      </c>
      <c r="F28" s="72">
        <v>1.3831942235161045</v>
      </c>
      <c r="G28" s="72">
        <v>0.71187299773334844</v>
      </c>
      <c r="H28" s="72">
        <v>0.77047746230515357</v>
      </c>
      <c r="I28" s="72">
        <v>0.76714535342857704</v>
      </c>
      <c r="J28" s="72">
        <v>1.1273626947784965</v>
      </c>
      <c r="K28" s="72">
        <v>0.82923993866754775</v>
      </c>
      <c r="L28" s="72">
        <v>0.79412325743093826</v>
      </c>
      <c r="M28" s="72">
        <v>0.8818192328580915</v>
      </c>
      <c r="N28" s="72">
        <v>0.85209565217945282</v>
      </c>
      <c r="O28" s="72">
        <v>0.50172299948504473</v>
      </c>
      <c r="P28" s="72">
        <v>0.42654966362040553</v>
      </c>
      <c r="Q28" s="72">
        <v>0.3940957294353683</v>
      </c>
      <c r="R28" s="72">
        <v>0.67641157924906847</v>
      </c>
      <c r="S28" s="72">
        <v>0.77959300659214692</v>
      </c>
      <c r="T28" s="72">
        <v>1.0558042803827921</v>
      </c>
      <c r="U28" s="72">
        <v>1.018382198145565</v>
      </c>
      <c r="V28" s="72">
        <v>1.9436878061859131</v>
      </c>
      <c r="W28" s="72">
        <v>2.1912544641201204</v>
      </c>
      <c r="X28" s="72">
        <v>2.2973943547645481</v>
      </c>
      <c r="Y28" s="72">
        <v>0.29149554656331594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1.5349862048626131</v>
      </c>
      <c r="C29" s="72">
        <v>1.6402227177436324</v>
      </c>
      <c r="D29" s="72">
        <v>1.4947730154399685</v>
      </c>
      <c r="E29" s="72">
        <v>1.3725538726039741</v>
      </c>
      <c r="F29" s="72">
        <v>1.463877253475284</v>
      </c>
      <c r="G29" s="72">
        <v>1.617706232185435</v>
      </c>
      <c r="H29" s="72">
        <v>1.5635575774024564</v>
      </c>
      <c r="I29" s="72">
        <v>1.6325253482363928</v>
      </c>
      <c r="J29" s="72">
        <v>1.6338527755004615</v>
      </c>
      <c r="K29" s="72">
        <v>1.5836631119501399</v>
      </c>
      <c r="L29" s="72">
        <v>1.4691409768117161</v>
      </c>
      <c r="M29" s="72">
        <v>1.562019927786364</v>
      </c>
      <c r="N29" s="72">
        <v>1.5268554146832753</v>
      </c>
      <c r="O29" s="72">
        <v>1.4174286683213286</v>
      </c>
      <c r="P29" s="72">
        <v>1.4174284916405688</v>
      </c>
      <c r="Q29" s="72">
        <v>1.4173115505875609</v>
      </c>
      <c r="R29" s="72">
        <v>1.4118180949651282</v>
      </c>
      <c r="S29" s="72">
        <v>1.2964555268940481</v>
      </c>
      <c r="T29" s="72">
        <v>0.54934556224324071</v>
      </c>
      <c r="U29" s="72">
        <v>1.0986911244864817</v>
      </c>
      <c r="V29" s="72">
        <v>0.65921467469188877</v>
      </c>
      <c r="W29" s="72">
        <v>1.5381675742810736</v>
      </c>
      <c r="X29" s="72">
        <v>1.4282984618324259</v>
      </c>
      <c r="Y29" s="72">
        <v>1.2085602369351296</v>
      </c>
      <c r="DA29" s="89" t="s">
        <v>385</v>
      </c>
    </row>
    <row r="30" spans="1:105" ht="12" customHeight="1" x14ac:dyDescent="0.25">
      <c r="A30" s="28" t="s">
        <v>189</v>
      </c>
      <c r="B30" s="72">
        <v>40.923604422627093</v>
      </c>
      <c r="C30" s="72">
        <v>26.480236899040065</v>
      </c>
      <c r="D30" s="72">
        <v>25.184851343984011</v>
      </c>
      <c r="E30" s="72">
        <v>31.81618809823998</v>
      </c>
      <c r="F30" s="72">
        <v>33.067176839248511</v>
      </c>
      <c r="G30" s="72">
        <v>31.869120588106789</v>
      </c>
      <c r="H30" s="72">
        <v>29.555411065332315</v>
      </c>
      <c r="I30" s="72">
        <v>31.649798984760508</v>
      </c>
      <c r="J30" s="72">
        <v>30.470161478135076</v>
      </c>
      <c r="K30" s="72">
        <v>30.419330174719811</v>
      </c>
      <c r="L30" s="72">
        <v>17.073057425162542</v>
      </c>
      <c r="M30" s="72">
        <v>19.338222311235551</v>
      </c>
      <c r="N30" s="72">
        <v>17.775829400715185</v>
      </c>
      <c r="O30" s="72">
        <v>18.835924978034601</v>
      </c>
      <c r="P30" s="72">
        <v>26.587440027398475</v>
      </c>
      <c r="Q30" s="72">
        <v>24.00799472350473</v>
      </c>
      <c r="R30" s="72">
        <v>24.093595476236484</v>
      </c>
      <c r="S30" s="72">
        <v>31.861960153976444</v>
      </c>
      <c r="T30" s="72">
        <v>33.972519774827489</v>
      </c>
      <c r="U30" s="72">
        <v>35.432688644479036</v>
      </c>
      <c r="V30" s="72">
        <v>36.286939029114009</v>
      </c>
      <c r="W30" s="72">
        <v>43.540147225814493</v>
      </c>
      <c r="X30" s="72">
        <v>45.489965522945305</v>
      </c>
      <c r="Y30" s="72">
        <v>41.086272702830769</v>
      </c>
      <c r="DA30" s="89" t="s">
        <v>386</v>
      </c>
    </row>
    <row r="31" spans="1:105" ht="12" customHeight="1" x14ac:dyDescent="0.25">
      <c r="A31" s="28" t="s">
        <v>202</v>
      </c>
      <c r="B31" s="72">
        <v>1.858577550879387E-4</v>
      </c>
      <c r="C31" s="72">
        <v>1.1416734457822946E-2</v>
      </c>
      <c r="D31" s="72">
        <v>1.2087780059692306E-2</v>
      </c>
      <c r="E31" s="72">
        <v>1.4938586199061165E-2</v>
      </c>
      <c r="F31" s="72">
        <v>2.2638068031490596E-2</v>
      </c>
      <c r="G31" s="72">
        <v>2.8026482462886939E-2</v>
      </c>
      <c r="H31" s="72">
        <v>2.419843124380942E-2</v>
      </c>
      <c r="I31" s="72">
        <v>4.3866021159298725E-2</v>
      </c>
      <c r="J31" s="72">
        <v>3.8715847754416673E-2</v>
      </c>
      <c r="K31" s="72">
        <v>4.2314754137743382E-2</v>
      </c>
      <c r="L31" s="72">
        <v>0.74650894394086875</v>
      </c>
      <c r="M31" s="72">
        <v>0.81532165189138095</v>
      </c>
      <c r="N31" s="72">
        <v>0.97172388838042478</v>
      </c>
      <c r="O31" s="72">
        <v>0.87859259787100574</v>
      </c>
      <c r="P31" s="72">
        <v>0.60670932659435362</v>
      </c>
      <c r="Q31" s="72">
        <v>0.94606859654151132</v>
      </c>
      <c r="R31" s="72">
        <v>1.2611063341931785</v>
      </c>
      <c r="S31" s="72">
        <v>1.2396102034967043</v>
      </c>
      <c r="T31" s="72">
        <v>1.4251934651762688</v>
      </c>
      <c r="U31" s="72">
        <v>1.5095060666857743</v>
      </c>
      <c r="V31" s="72">
        <v>1.5118945256520491</v>
      </c>
      <c r="W31" s="72">
        <v>1.5405560332473487</v>
      </c>
      <c r="X31" s="72">
        <v>1.3088755135186771</v>
      </c>
      <c r="Y31" s="72">
        <v>0.98165663513900836</v>
      </c>
      <c r="DA31" s="89" t="s">
        <v>387</v>
      </c>
    </row>
    <row r="32" spans="1:105" ht="12" customHeight="1" x14ac:dyDescent="0.25">
      <c r="A32" s="32" t="s">
        <v>53</v>
      </c>
      <c r="B32" s="77">
        <v>18.023045847858128</v>
      </c>
      <c r="C32" s="77">
        <v>20.053569152488567</v>
      </c>
      <c r="D32" s="77">
        <v>18.256797618343139</v>
      </c>
      <c r="E32" s="77">
        <v>20.154246285003641</v>
      </c>
      <c r="F32" s="77">
        <v>20.836294936662799</v>
      </c>
      <c r="G32" s="77">
        <v>19.99629935529396</v>
      </c>
      <c r="H32" s="77">
        <v>17.684237531968822</v>
      </c>
      <c r="I32" s="77">
        <v>19.829854971115228</v>
      </c>
      <c r="J32" s="77">
        <v>16.725961527700719</v>
      </c>
      <c r="K32" s="77">
        <v>16.34310126999539</v>
      </c>
      <c r="L32" s="77">
        <v>16.45847396875131</v>
      </c>
      <c r="M32" s="77">
        <v>20.114644142248533</v>
      </c>
      <c r="N32" s="77">
        <v>21.517849474366813</v>
      </c>
      <c r="O32" s="77">
        <v>20.904469513555028</v>
      </c>
      <c r="P32" s="77">
        <v>24.155100600173398</v>
      </c>
      <c r="Q32" s="77">
        <v>25.868443680137545</v>
      </c>
      <c r="R32" s="77">
        <v>26.236457437661148</v>
      </c>
      <c r="S32" s="77">
        <v>30.987187636166805</v>
      </c>
      <c r="T32" s="77">
        <v>28.572656921754113</v>
      </c>
      <c r="U32" s="77">
        <v>29.148753224419632</v>
      </c>
      <c r="V32" s="77">
        <v>30.937231298366278</v>
      </c>
      <c r="W32" s="77">
        <v>35.638865004299198</v>
      </c>
      <c r="X32" s="77">
        <v>38.257420784614382</v>
      </c>
      <c r="Y32" s="77">
        <v>37.848237317282894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1193.2962449646143</v>
      </c>
      <c r="C3" s="65">
        <f t="shared" si="0"/>
        <v>1520.7552276093804</v>
      </c>
      <c r="D3" s="65">
        <f t="shared" si="0"/>
        <v>1473.5494002898793</v>
      </c>
      <c r="E3" s="65">
        <f t="shared" si="0"/>
        <v>1381.3232964313747</v>
      </c>
      <c r="F3" s="65">
        <f t="shared" si="0"/>
        <v>1297.0729242192988</v>
      </c>
      <c r="G3" s="65">
        <f t="shared" si="0"/>
        <v>1240.4674781697447</v>
      </c>
      <c r="H3" s="65">
        <f t="shared" si="0"/>
        <v>1121.6414168556073</v>
      </c>
      <c r="I3" s="65">
        <f t="shared" si="0"/>
        <v>1009.0232337524851</v>
      </c>
      <c r="J3" s="65">
        <f t="shared" si="0"/>
        <v>1033.2078245641551</v>
      </c>
      <c r="K3" s="65">
        <f t="shared" si="0"/>
        <v>1048.8319892492191</v>
      </c>
      <c r="L3" s="65">
        <f t="shared" si="0"/>
        <v>1551.6148592024981</v>
      </c>
      <c r="M3" s="65">
        <f t="shared" si="0"/>
        <v>1441.4045609111097</v>
      </c>
      <c r="N3" s="65">
        <f t="shared" si="0"/>
        <v>1491.0224362940041</v>
      </c>
      <c r="O3" s="65">
        <f t="shared" si="0"/>
        <v>1526.3070721308804</v>
      </c>
      <c r="P3" s="65">
        <f t="shared" si="0"/>
        <v>1236.5558469769092</v>
      </c>
      <c r="Q3" s="65">
        <f t="shared" si="0"/>
        <v>1412.7736677160676</v>
      </c>
      <c r="R3" s="65">
        <f t="shared" ref="R3:V3" si="1">SUM(R4,R15,R17,R27)</f>
        <v>1496.2526769353874</v>
      </c>
      <c r="S3" s="65">
        <f t="shared" si="1"/>
        <v>1556.3550496334278</v>
      </c>
      <c r="T3" s="65">
        <f t="shared" si="1"/>
        <v>1457.4137017412511</v>
      </c>
      <c r="U3" s="65">
        <f t="shared" si="1"/>
        <v>1530.5282122226868</v>
      </c>
      <c r="V3" s="65">
        <f t="shared" si="1"/>
        <v>1629.5214280301468</v>
      </c>
      <c r="W3" s="65">
        <f t="shared" ref="W3:Y3" si="2">SUM(W4,W15,W17,W27)</f>
        <v>1808.1848897389473</v>
      </c>
      <c r="X3" s="65">
        <f t="shared" si="2"/>
        <v>1653.645366287963</v>
      </c>
      <c r="Y3" s="65">
        <f t="shared" si="2"/>
        <v>1514.6843768730641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1048.1273945307182</v>
      </c>
      <c r="C4" s="69">
        <f t="shared" si="3"/>
        <v>1387.9200506850154</v>
      </c>
      <c r="D4" s="69">
        <f t="shared" si="3"/>
        <v>1341.8097326275777</v>
      </c>
      <c r="E4" s="69">
        <f t="shared" si="3"/>
        <v>1244.5228988138265</v>
      </c>
      <c r="F4" s="69">
        <f t="shared" si="3"/>
        <v>1159.098574142723</v>
      </c>
      <c r="G4" s="69">
        <f t="shared" si="3"/>
        <v>1101.4716535579078</v>
      </c>
      <c r="H4" s="69">
        <f t="shared" si="3"/>
        <v>982.2948489350656</v>
      </c>
      <c r="I4" s="69">
        <f t="shared" si="3"/>
        <v>860.09361122630708</v>
      </c>
      <c r="J4" s="69">
        <f t="shared" si="3"/>
        <v>888.29681986229184</v>
      </c>
      <c r="K4" s="69">
        <f t="shared" si="3"/>
        <v>903.76860331279931</v>
      </c>
      <c r="L4" s="69">
        <f t="shared" si="3"/>
        <v>1453.1471793604296</v>
      </c>
      <c r="M4" s="69">
        <f t="shared" si="3"/>
        <v>1327.9799412231969</v>
      </c>
      <c r="N4" s="69">
        <f t="shared" si="3"/>
        <v>1367.0605627663549</v>
      </c>
      <c r="O4" s="69">
        <f t="shared" si="3"/>
        <v>1383.1853686364711</v>
      </c>
      <c r="P4" s="69">
        <f t="shared" si="3"/>
        <v>1059.9438783704461</v>
      </c>
      <c r="Q4" s="69">
        <f t="shared" si="3"/>
        <v>1235.058629859054</v>
      </c>
      <c r="R4" s="69">
        <f t="shared" ref="R4:V4" si="4">SUM(R5:R14)</f>
        <v>1318.4820812406128</v>
      </c>
      <c r="S4" s="69">
        <f t="shared" si="4"/>
        <v>1352.3616022839651</v>
      </c>
      <c r="T4" s="69">
        <f t="shared" si="4"/>
        <v>1203.3687570580335</v>
      </c>
      <c r="U4" s="69">
        <f t="shared" si="4"/>
        <v>1242.8757785497885</v>
      </c>
      <c r="V4" s="69">
        <f t="shared" si="4"/>
        <v>1337.9841251139715</v>
      </c>
      <c r="W4" s="69">
        <f t="shared" ref="W4:Y4" si="5">SUM(W5:W14)</f>
        <v>1511.2408939826958</v>
      </c>
      <c r="X4" s="69">
        <f t="shared" si="5"/>
        <v>1361.9741307276154</v>
      </c>
      <c r="Y4" s="69">
        <f t="shared" si="5"/>
        <v>1232.4975315303991</v>
      </c>
      <c r="DA4" s="88" t="s">
        <v>391</v>
      </c>
    </row>
    <row r="5" spans="1:105" ht="12" customHeight="1" x14ac:dyDescent="0.25">
      <c r="A5" s="28" t="s">
        <v>51</v>
      </c>
      <c r="B5" s="72">
        <v>28.737081218379565</v>
      </c>
      <c r="C5" s="72">
        <v>38.248630251569097</v>
      </c>
      <c r="D5" s="72">
        <v>64.600109377955292</v>
      </c>
      <c r="E5" s="72">
        <v>41.338691544858051</v>
      </c>
      <c r="F5" s="72">
        <v>52.505982615929312</v>
      </c>
      <c r="G5" s="72">
        <v>25.012850575754435</v>
      </c>
      <c r="H5" s="72">
        <v>23.471721607929027</v>
      </c>
      <c r="I5" s="72">
        <v>20.619226257576301</v>
      </c>
      <c r="J5" s="72">
        <v>31.357216495422652</v>
      </c>
      <c r="K5" s="72">
        <v>23.260873440312775</v>
      </c>
      <c r="L5" s="72">
        <v>28.093926748235699</v>
      </c>
      <c r="M5" s="72">
        <v>25.367304558242036</v>
      </c>
      <c r="N5" s="72">
        <v>23.864157823877864</v>
      </c>
      <c r="O5" s="72">
        <v>14.282087143948123</v>
      </c>
      <c r="P5" s="72">
        <v>10.215267179596642</v>
      </c>
      <c r="Q5" s="72">
        <v>9.3680561547965784</v>
      </c>
      <c r="R5" s="72">
        <v>16.06156886899177</v>
      </c>
      <c r="S5" s="72">
        <v>19.268137017038139</v>
      </c>
      <c r="T5" s="72">
        <v>16.784607856052997</v>
      </c>
      <c r="U5" s="72">
        <v>16.060760596614816</v>
      </c>
      <c r="V5" s="72">
        <v>31.335831235898286</v>
      </c>
      <c r="W5" s="72">
        <v>33.978921450153543</v>
      </c>
      <c r="X5" s="72">
        <v>29.908666499460438</v>
      </c>
      <c r="Y5" s="72">
        <v>19.785396235704521</v>
      </c>
      <c r="DA5" s="89" t="s">
        <v>392</v>
      </c>
    </row>
    <row r="6" spans="1:105" ht="12" customHeight="1" x14ac:dyDescent="0.25">
      <c r="A6" s="28" t="s">
        <v>74</v>
      </c>
      <c r="B6" s="72">
        <v>4.2967157315397824</v>
      </c>
      <c r="C6" s="72">
        <v>4.3225313394545246</v>
      </c>
      <c r="D6" s="72">
        <v>8.2178175459156577</v>
      </c>
      <c r="E6" s="72">
        <v>2.8814709944371231</v>
      </c>
      <c r="F6" s="72">
        <v>0.67875097911913351</v>
      </c>
      <c r="G6" s="72">
        <v>1.7271804348747399</v>
      </c>
      <c r="H6" s="72">
        <v>6.4103218407159019</v>
      </c>
      <c r="I6" s="72">
        <v>4.1221839980984685</v>
      </c>
      <c r="J6" s="72">
        <v>7.0857818302923752</v>
      </c>
      <c r="K6" s="72">
        <v>7.178023089821628</v>
      </c>
      <c r="L6" s="72">
        <v>4.9111229064376385</v>
      </c>
      <c r="M6" s="72">
        <v>1.323232629565636</v>
      </c>
      <c r="N6" s="72">
        <v>3.8077648105133979</v>
      </c>
      <c r="O6" s="72">
        <v>2.7294585261200197</v>
      </c>
      <c r="P6" s="72">
        <v>0.26144994520769865</v>
      </c>
      <c r="Q6" s="72">
        <v>0.24754785673469654</v>
      </c>
      <c r="R6" s="72">
        <v>2.7467077711550889</v>
      </c>
      <c r="S6" s="72">
        <v>2.6729959540177068</v>
      </c>
      <c r="T6" s="72">
        <v>2.4596942891745415</v>
      </c>
      <c r="U6" s="72">
        <v>2.0548753329009455</v>
      </c>
      <c r="V6" s="72">
        <v>2.133807472834456</v>
      </c>
      <c r="W6" s="72">
        <v>2.8063204062065332</v>
      </c>
      <c r="X6" s="72">
        <v>2.1998100656246629</v>
      </c>
      <c r="Y6" s="72">
        <v>0.93202074532784396</v>
      </c>
      <c r="DA6" s="89" t="s">
        <v>393</v>
      </c>
    </row>
    <row r="7" spans="1:105" ht="12" customHeight="1" x14ac:dyDescent="0.25">
      <c r="A7" s="28" t="s">
        <v>200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394</v>
      </c>
    </row>
    <row r="8" spans="1:105" ht="12" customHeight="1" x14ac:dyDescent="0.25">
      <c r="A8" s="28" t="s">
        <v>189</v>
      </c>
      <c r="B8" s="72">
        <v>646.99337761533025</v>
      </c>
      <c r="C8" s="72">
        <v>675.56977864691771</v>
      </c>
      <c r="D8" s="72">
        <v>657.57352369181103</v>
      </c>
      <c r="E8" s="72">
        <v>660.57892802414392</v>
      </c>
      <c r="F8" s="72">
        <v>612.78487020493787</v>
      </c>
      <c r="G8" s="72">
        <v>586.81379781605551</v>
      </c>
      <c r="H8" s="72">
        <v>531.55283656190545</v>
      </c>
      <c r="I8" s="72">
        <v>456.8792513426709</v>
      </c>
      <c r="J8" s="72">
        <v>493.53041780098607</v>
      </c>
      <c r="K8" s="72">
        <v>508.96974273529349</v>
      </c>
      <c r="L8" s="72">
        <v>602.70682182078826</v>
      </c>
      <c r="M8" s="72">
        <v>530.79382325629877</v>
      </c>
      <c r="N8" s="72">
        <v>498.75958735447892</v>
      </c>
      <c r="O8" s="72">
        <v>536.18334261142991</v>
      </c>
      <c r="P8" s="72">
        <v>468.00186084937792</v>
      </c>
      <c r="Q8" s="72">
        <v>492.21764590000095</v>
      </c>
      <c r="R8" s="72">
        <v>516.00144022345751</v>
      </c>
      <c r="S8" s="72">
        <v>568.34953167936374</v>
      </c>
      <c r="T8" s="72">
        <v>545.76716565049628</v>
      </c>
      <c r="U8" s="72">
        <v>564.41866082857666</v>
      </c>
      <c r="V8" s="72">
        <v>591.73678513832192</v>
      </c>
      <c r="W8" s="72">
        <v>678.12866922947956</v>
      </c>
      <c r="X8" s="72">
        <v>603.97902601244493</v>
      </c>
      <c r="Y8" s="72">
        <v>577.83375218912613</v>
      </c>
      <c r="DA8" s="89" t="s">
        <v>395</v>
      </c>
    </row>
    <row r="9" spans="1:105" ht="12" customHeight="1" x14ac:dyDescent="0.25">
      <c r="A9" s="28" t="s">
        <v>202</v>
      </c>
      <c r="B9" s="72">
        <v>9.3078433507308309E-2</v>
      </c>
      <c r="C9" s="72">
        <v>8.8424911672762825</v>
      </c>
      <c r="D9" s="72">
        <v>9.0231249580737867</v>
      </c>
      <c r="E9" s="72">
        <v>10.536828384317815</v>
      </c>
      <c r="F9" s="72">
        <v>15.172069266523632</v>
      </c>
      <c r="G9" s="72">
        <v>17.619015509053114</v>
      </c>
      <c r="H9" s="72">
        <v>12.945922135145514</v>
      </c>
      <c r="I9" s="72">
        <v>20.223387272405503</v>
      </c>
      <c r="J9" s="72">
        <v>19.264838427175249</v>
      </c>
      <c r="K9" s="72">
        <v>21.604981209766546</v>
      </c>
      <c r="L9" s="72">
        <v>433.79740686745743</v>
      </c>
      <c r="M9" s="72">
        <v>409.91564060157953</v>
      </c>
      <c r="N9" s="72">
        <v>453.95598319192055</v>
      </c>
      <c r="O9" s="72">
        <v>423.95448621478619</v>
      </c>
      <c r="P9" s="72">
        <v>235.96613370842542</v>
      </c>
      <c r="Q9" s="72">
        <v>352.654917781954</v>
      </c>
      <c r="R9" s="72">
        <v>400.68131858925727</v>
      </c>
      <c r="S9" s="72">
        <v>389.83077604847892</v>
      </c>
      <c r="T9" s="72">
        <v>295.99178320226417</v>
      </c>
      <c r="U9" s="72">
        <v>307.86652019240762</v>
      </c>
      <c r="V9" s="72">
        <v>313.76409766758633</v>
      </c>
      <c r="W9" s="72">
        <v>373.36910313265378</v>
      </c>
      <c r="X9" s="72">
        <v>328.13219112613046</v>
      </c>
      <c r="Y9" s="72">
        <v>245.35936218893633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247.74575869921725</v>
      </c>
      <c r="C11" s="72">
        <v>543.84743703820084</v>
      </c>
      <c r="D11" s="72">
        <v>490.93186271818888</v>
      </c>
      <c r="E11" s="72">
        <v>427.99869503199619</v>
      </c>
      <c r="F11" s="72">
        <v>390.42260401252594</v>
      </c>
      <c r="G11" s="72">
        <v>390.88842047799636</v>
      </c>
      <c r="H11" s="72">
        <v>337.24796423608637</v>
      </c>
      <c r="I11" s="72">
        <v>294.67705047545928</v>
      </c>
      <c r="J11" s="72">
        <v>272.90688336374319</v>
      </c>
      <c r="K11" s="72">
        <v>283.81504600642774</v>
      </c>
      <c r="L11" s="72">
        <v>322.51446589309438</v>
      </c>
      <c r="M11" s="72">
        <v>298.77446132239498</v>
      </c>
      <c r="N11" s="72">
        <v>315.91088525225319</v>
      </c>
      <c r="O11" s="72">
        <v>328.45173694004615</v>
      </c>
      <c r="P11" s="72">
        <v>269.32355322118798</v>
      </c>
      <c r="Q11" s="72">
        <v>290.73215697339521</v>
      </c>
      <c r="R11" s="72">
        <v>290.61799798096695</v>
      </c>
      <c r="S11" s="72">
        <v>291.85173546548128</v>
      </c>
      <c r="T11" s="72">
        <v>260.46439063170413</v>
      </c>
      <c r="U11" s="72">
        <v>249.76650777236182</v>
      </c>
      <c r="V11" s="72">
        <v>256.40711851466392</v>
      </c>
      <c r="W11" s="72">
        <v>270.92973888909961</v>
      </c>
      <c r="X11" s="72">
        <v>214.93014477164724</v>
      </c>
      <c r="Y11" s="72">
        <v>184.90115407710394</v>
      </c>
      <c r="DA11" s="89" t="s">
        <v>398</v>
      </c>
    </row>
    <row r="12" spans="1:105" ht="12" customHeight="1" x14ac:dyDescent="0.25">
      <c r="A12" s="28" t="s">
        <v>95</v>
      </c>
      <c r="B12" s="72">
        <v>2.7271870624680381</v>
      </c>
      <c r="C12" s="72">
        <v>3.6844695042225974</v>
      </c>
      <c r="D12" s="72">
        <v>4.2637113556887041</v>
      </c>
      <c r="E12" s="72">
        <v>4.6538414761766225</v>
      </c>
      <c r="F12" s="72">
        <v>4.5590912530071286</v>
      </c>
      <c r="G12" s="72">
        <v>4.823835637465363</v>
      </c>
      <c r="H12" s="72">
        <v>4.800762804550164</v>
      </c>
      <c r="I12" s="72">
        <v>4.5460756773943949</v>
      </c>
      <c r="J12" s="72">
        <v>4.9601928993742304</v>
      </c>
      <c r="K12" s="72">
        <v>5.1047958093936154</v>
      </c>
      <c r="L12" s="72">
        <v>5.8048127022821543</v>
      </c>
      <c r="M12" s="72">
        <v>5.8156868986316619</v>
      </c>
      <c r="N12" s="72">
        <v>7.5888427062242467</v>
      </c>
      <c r="O12" s="72">
        <v>12.441567370243616</v>
      </c>
      <c r="P12" s="72">
        <v>16.103507883705312</v>
      </c>
      <c r="Q12" s="72">
        <v>25.643409930685511</v>
      </c>
      <c r="R12" s="72">
        <v>27.141033118420349</v>
      </c>
      <c r="S12" s="72">
        <v>34.08663353380399</v>
      </c>
      <c r="T12" s="72">
        <v>37.664888825950307</v>
      </c>
      <c r="U12" s="72">
        <v>41.758356882987499</v>
      </c>
      <c r="V12" s="72">
        <v>54.749051477754989</v>
      </c>
      <c r="W12" s="72">
        <v>74.996050284579454</v>
      </c>
      <c r="X12" s="72">
        <v>104.15810304668581</v>
      </c>
      <c r="Y12" s="72">
        <v>125.52108075817419</v>
      </c>
      <c r="DA12" s="89" t="s">
        <v>399</v>
      </c>
    </row>
    <row r="13" spans="1:105" ht="12" customHeight="1" x14ac:dyDescent="0.25">
      <c r="A13" s="73" t="s">
        <v>94</v>
      </c>
      <c r="B13" s="74">
        <v>100.04737416020974</v>
      </c>
      <c r="C13" s="74">
        <v>93.949286784080002</v>
      </c>
      <c r="D13" s="74">
        <v>88.539188716113642</v>
      </c>
      <c r="E13" s="74">
        <v>78.751190790291872</v>
      </c>
      <c r="F13" s="74">
        <v>66.685878870697977</v>
      </c>
      <c r="G13" s="74">
        <v>59.367505119878473</v>
      </c>
      <c r="H13" s="74">
        <v>52.376443517772039</v>
      </c>
      <c r="I13" s="74">
        <v>47.581258152420013</v>
      </c>
      <c r="J13" s="74">
        <v>47.088661778748452</v>
      </c>
      <c r="K13" s="74">
        <v>41.565129979289786</v>
      </c>
      <c r="L13" s="74">
        <v>38.302283495646194</v>
      </c>
      <c r="M13" s="74">
        <v>40.975359285063455</v>
      </c>
      <c r="N13" s="74">
        <v>48.611094170482332</v>
      </c>
      <c r="O13" s="74">
        <v>50.041015484405989</v>
      </c>
      <c r="P13" s="74">
        <v>48.089016128030714</v>
      </c>
      <c r="Q13" s="74">
        <v>51.207081368767078</v>
      </c>
      <c r="R13" s="74">
        <v>51.485075716315251</v>
      </c>
      <c r="S13" s="74">
        <v>31.589865633696316</v>
      </c>
      <c r="T13" s="74">
        <v>30.282999201579983</v>
      </c>
      <c r="U13" s="74">
        <v>46.627576503959368</v>
      </c>
      <c r="V13" s="74">
        <v>72.868795204052276</v>
      </c>
      <c r="W13" s="74">
        <v>60.349856652984279</v>
      </c>
      <c r="X13" s="74">
        <v>64.062576140282047</v>
      </c>
      <c r="Y13" s="74">
        <v>66.309093676397396</v>
      </c>
      <c r="DA13" s="90" t="s">
        <v>400</v>
      </c>
    </row>
    <row r="14" spans="1:105" ht="12" customHeight="1" x14ac:dyDescent="0.25">
      <c r="A14" s="75" t="s">
        <v>97</v>
      </c>
      <c r="B14" s="76">
        <v>17.486821610066361</v>
      </c>
      <c r="C14" s="76">
        <v>19.455425953294569</v>
      </c>
      <c r="D14" s="76">
        <v>18.660394263830874</v>
      </c>
      <c r="E14" s="76">
        <v>17.783252567604578</v>
      </c>
      <c r="F14" s="76">
        <v>16.289326939981873</v>
      </c>
      <c r="G14" s="76">
        <v>15.219047986829809</v>
      </c>
      <c r="H14" s="76">
        <v>13.488876230961198</v>
      </c>
      <c r="I14" s="76">
        <v>11.445178050282285</v>
      </c>
      <c r="J14" s="76">
        <v>12.102827266549646</v>
      </c>
      <c r="K14" s="76">
        <v>12.270011042493849</v>
      </c>
      <c r="L14" s="76">
        <v>17.016338926487904</v>
      </c>
      <c r="M14" s="76">
        <v>15.014432671420941</v>
      </c>
      <c r="N14" s="76">
        <v>14.562247456604448</v>
      </c>
      <c r="O14" s="76">
        <v>15.101674345491077</v>
      </c>
      <c r="P14" s="76">
        <v>11.983089454914536</v>
      </c>
      <c r="Q14" s="76">
        <v>12.98781389271986</v>
      </c>
      <c r="R14" s="76">
        <v>13.746938972048655</v>
      </c>
      <c r="S14" s="76">
        <v>14.711926952085141</v>
      </c>
      <c r="T14" s="76">
        <v>13.953227400811135</v>
      </c>
      <c r="U14" s="76">
        <v>14.322520439979899</v>
      </c>
      <c r="V14" s="76">
        <v>14.988638402859022</v>
      </c>
      <c r="W14" s="76">
        <v>16.68223393753901</v>
      </c>
      <c r="X14" s="76">
        <v>14.603613065340024</v>
      </c>
      <c r="Y14" s="76">
        <v>11.855671659628729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0.19971364643141812</v>
      </c>
      <c r="C15" s="69">
        <f t="shared" si="6"/>
        <v>0.39723790145061827</v>
      </c>
      <c r="D15" s="69">
        <f t="shared" si="6"/>
        <v>0.67481237900754065</v>
      </c>
      <c r="E15" s="69">
        <f t="shared" si="6"/>
        <v>0.99185044434721281</v>
      </c>
      <c r="F15" s="69">
        <f t="shared" si="6"/>
        <v>1.1136724251576648</v>
      </c>
      <c r="G15" s="69">
        <f t="shared" si="6"/>
        <v>1.4971484931320902</v>
      </c>
      <c r="H15" s="69">
        <f t="shared" si="6"/>
        <v>2.0629463663011118</v>
      </c>
      <c r="I15" s="69">
        <f t="shared" si="6"/>
        <v>3.077502714024797</v>
      </c>
      <c r="J15" s="69">
        <f t="shared" si="6"/>
        <v>2.6384515307315075</v>
      </c>
      <c r="K15" s="69">
        <f t="shared" si="6"/>
        <v>3.3490564649054417</v>
      </c>
      <c r="L15" s="69">
        <f t="shared" si="6"/>
        <v>4.3393712043000976</v>
      </c>
      <c r="M15" s="69">
        <f t="shared" si="6"/>
        <v>4.1993781590773462</v>
      </c>
      <c r="N15" s="69">
        <f t="shared" si="6"/>
        <v>7.147715249315981</v>
      </c>
      <c r="O15" s="69">
        <f t="shared" si="6"/>
        <v>6.9884267958256894</v>
      </c>
      <c r="P15" s="69">
        <f t="shared" si="6"/>
        <v>5.698910222297453</v>
      </c>
      <c r="Q15" s="69">
        <f t="shared" si="6"/>
        <v>9.5440899291693828</v>
      </c>
      <c r="R15" s="69">
        <f t="shared" si="6"/>
        <v>9.9766854253506541</v>
      </c>
      <c r="S15" s="69">
        <f t="shared" si="6"/>
        <v>10.485125511090683</v>
      </c>
      <c r="T15" s="69">
        <f t="shared" si="6"/>
        <v>11.615111779568116</v>
      </c>
      <c r="U15" s="69">
        <f t="shared" si="6"/>
        <v>11.805036198908596</v>
      </c>
      <c r="V15" s="69">
        <f t="shared" si="6"/>
        <v>12.542854296305791</v>
      </c>
      <c r="W15" s="69">
        <f t="shared" si="6"/>
        <v>12.273459793994101</v>
      </c>
      <c r="X15" s="69">
        <f t="shared" si="6"/>
        <v>12.867127410257842</v>
      </c>
      <c r="Y15" s="69">
        <f t="shared" si="6"/>
        <v>8.2076146303354296</v>
      </c>
      <c r="DA15" s="88" t="s">
        <v>402</v>
      </c>
    </row>
    <row r="16" spans="1:105" ht="12" customHeight="1" x14ac:dyDescent="0.25">
      <c r="A16" s="28" t="s">
        <v>91</v>
      </c>
      <c r="B16" s="72">
        <v>0.19971364643141812</v>
      </c>
      <c r="C16" s="72">
        <v>0.39723790145061827</v>
      </c>
      <c r="D16" s="72">
        <v>0.67481237900754065</v>
      </c>
      <c r="E16" s="72">
        <v>0.99185044434721281</v>
      </c>
      <c r="F16" s="72">
        <v>1.1136724251576648</v>
      </c>
      <c r="G16" s="72">
        <v>1.4971484931320902</v>
      </c>
      <c r="H16" s="72">
        <v>2.0629463663011118</v>
      </c>
      <c r="I16" s="72">
        <v>3.077502714024797</v>
      </c>
      <c r="J16" s="72">
        <v>2.6384515307315075</v>
      </c>
      <c r="K16" s="72">
        <v>3.3490564649054417</v>
      </c>
      <c r="L16" s="72">
        <v>4.3393712043000976</v>
      </c>
      <c r="M16" s="72">
        <v>4.1993781590773462</v>
      </c>
      <c r="N16" s="72">
        <v>7.147715249315981</v>
      </c>
      <c r="O16" s="72">
        <v>6.9884267958256894</v>
      </c>
      <c r="P16" s="72">
        <v>5.698910222297453</v>
      </c>
      <c r="Q16" s="72">
        <v>9.5440899291693828</v>
      </c>
      <c r="R16" s="72">
        <v>9.9766854253506541</v>
      </c>
      <c r="S16" s="72">
        <v>10.485125511090683</v>
      </c>
      <c r="T16" s="72">
        <v>11.615111779568116</v>
      </c>
      <c r="U16" s="72">
        <v>11.805036198908596</v>
      </c>
      <c r="V16" s="72">
        <v>12.542854296305791</v>
      </c>
      <c r="W16" s="72">
        <v>12.273459793994101</v>
      </c>
      <c r="X16" s="72">
        <v>12.867127410257842</v>
      </c>
      <c r="Y16" s="72">
        <v>8.2076146303354296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106.72120218486614</v>
      </c>
      <c r="C17" s="69">
        <f t="shared" si="7"/>
        <v>100.88344127126189</v>
      </c>
      <c r="D17" s="69">
        <f t="shared" si="7"/>
        <v>101.21522353716816</v>
      </c>
      <c r="E17" s="69">
        <f t="shared" si="7"/>
        <v>100.96288260079568</v>
      </c>
      <c r="F17" s="69">
        <f t="shared" si="7"/>
        <v>100.42491667677341</v>
      </c>
      <c r="G17" s="69">
        <f t="shared" si="7"/>
        <v>102.58022747293586</v>
      </c>
      <c r="H17" s="69">
        <f t="shared" si="7"/>
        <v>105.3447811248349</v>
      </c>
      <c r="I17" s="69">
        <f t="shared" si="7"/>
        <v>110.9680744152809</v>
      </c>
      <c r="J17" s="69">
        <f t="shared" si="7"/>
        <v>110.18618741772934</v>
      </c>
      <c r="K17" s="69">
        <f t="shared" si="7"/>
        <v>110.10659014267313</v>
      </c>
      <c r="L17" s="69">
        <f t="shared" si="7"/>
        <v>69.88956648679482</v>
      </c>
      <c r="M17" s="69">
        <f t="shared" si="7"/>
        <v>80.694242009939828</v>
      </c>
      <c r="N17" s="69">
        <f t="shared" si="7"/>
        <v>88.025196459071651</v>
      </c>
      <c r="O17" s="69">
        <f t="shared" si="7"/>
        <v>107.44391230686362</v>
      </c>
      <c r="P17" s="69">
        <f t="shared" si="7"/>
        <v>135.32043348175281</v>
      </c>
      <c r="Q17" s="69">
        <f t="shared" si="7"/>
        <v>132.4977817693964</v>
      </c>
      <c r="R17" s="69">
        <f t="shared" ref="R17:V17" si="8">SUM(R18:R26)</f>
        <v>131.27287115419546</v>
      </c>
      <c r="S17" s="69">
        <f t="shared" si="8"/>
        <v>148.41946149033927</v>
      </c>
      <c r="T17" s="69">
        <f t="shared" si="8"/>
        <v>197.78445760234658</v>
      </c>
      <c r="U17" s="69">
        <f t="shared" si="8"/>
        <v>229.09497155551185</v>
      </c>
      <c r="V17" s="69">
        <f t="shared" si="8"/>
        <v>229.47809588537319</v>
      </c>
      <c r="W17" s="69">
        <f t="shared" ref="W17:Y17" si="9">SUM(W18:W26)</f>
        <v>225.65113807435955</v>
      </c>
      <c r="X17" s="69">
        <f t="shared" si="9"/>
        <v>216.00779357231303</v>
      </c>
      <c r="Y17" s="69">
        <f t="shared" si="9"/>
        <v>215.18393358453551</v>
      </c>
      <c r="DA17" s="88" t="s">
        <v>404</v>
      </c>
    </row>
    <row r="18" spans="1:105" ht="12" customHeight="1" x14ac:dyDescent="0.25">
      <c r="A18" s="28" t="s">
        <v>51</v>
      </c>
      <c r="B18" s="72">
        <v>1.9911199112504514</v>
      </c>
      <c r="C18" s="72">
        <v>2.0260064309734522</v>
      </c>
      <c r="D18" s="72">
        <v>3.6169657188341975</v>
      </c>
      <c r="E18" s="72">
        <v>2.4981765485346275</v>
      </c>
      <c r="F18" s="72">
        <v>3.4231594231037872</v>
      </c>
      <c r="G18" s="72">
        <v>2.0420395077745859</v>
      </c>
      <c r="H18" s="72">
        <v>2.1500674257435759</v>
      </c>
      <c r="I18" s="72">
        <v>2.1914164390294513</v>
      </c>
      <c r="J18" s="72">
        <v>3.2659000818533594</v>
      </c>
      <c r="K18" s="72">
        <v>2.3505920708647055</v>
      </c>
      <c r="L18" s="72">
        <v>1.243490883674732</v>
      </c>
      <c r="M18" s="72">
        <v>1.4194143533856767</v>
      </c>
      <c r="N18" s="72">
        <v>1.4186836689969851</v>
      </c>
      <c r="O18" s="72">
        <v>0.96739290996424343</v>
      </c>
      <c r="P18" s="72">
        <v>1.101325007788915</v>
      </c>
      <c r="Q18" s="72">
        <v>0.95840863541025745</v>
      </c>
      <c r="R18" s="72">
        <v>1.5375009858850963</v>
      </c>
      <c r="S18" s="72">
        <v>2.0416531186473152</v>
      </c>
      <c r="T18" s="72">
        <v>2.2242872287923885</v>
      </c>
      <c r="U18" s="72">
        <v>2.4459274843664511</v>
      </c>
      <c r="V18" s="72">
        <v>4.8484071452878945</v>
      </c>
      <c r="W18" s="72">
        <v>3.9112598199993873</v>
      </c>
      <c r="X18" s="72">
        <v>4.6892286739652018</v>
      </c>
      <c r="Y18" s="72">
        <v>2.4655222703995485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1.3552172683190742</v>
      </c>
      <c r="C19" s="72">
        <v>1.3562664276137519</v>
      </c>
      <c r="D19" s="72">
        <v>1.3681212984156614</v>
      </c>
      <c r="E19" s="72">
        <v>1.3614805449547411</v>
      </c>
      <c r="F19" s="72">
        <v>1.3602989500249665</v>
      </c>
      <c r="G19" s="72">
        <v>1.3712011828405837</v>
      </c>
      <c r="H19" s="72">
        <v>1.3796128538222572</v>
      </c>
      <c r="I19" s="72">
        <v>1.3912106555841715</v>
      </c>
      <c r="J19" s="72">
        <v>1.4121074663725537</v>
      </c>
      <c r="K19" s="72">
        <v>1.4318784497032175</v>
      </c>
      <c r="L19" s="72">
        <v>1.4576873236648018</v>
      </c>
      <c r="M19" s="72">
        <v>1.4433987403136475</v>
      </c>
      <c r="N19" s="72">
        <v>1.4379735043720721</v>
      </c>
      <c r="O19" s="72">
        <v>1.4637087284745971</v>
      </c>
      <c r="P19" s="72">
        <v>1.4684838564563596</v>
      </c>
      <c r="Q19" s="72">
        <v>1.5619745380030416</v>
      </c>
      <c r="R19" s="72">
        <v>1.7078496523994546</v>
      </c>
      <c r="S19" s="72">
        <v>2.0385541368084814</v>
      </c>
      <c r="T19" s="72">
        <v>2.2470381842171481</v>
      </c>
      <c r="U19" s="72">
        <v>1.6618579503764233</v>
      </c>
      <c r="V19" s="72">
        <v>2.0988315607760133</v>
      </c>
      <c r="W19" s="72">
        <v>2.5181511000992285</v>
      </c>
      <c r="X19" s="72">
        <v>2.6880296733165863</v>
      </c>
      <c r="Y19" s="72">
        <v>3.6097044890320977</v>
      </c>
      <c r="DA19" s="89" t="s">
        <v>406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407</v>
      </c>
    </row>
    <row r="21" spans="1:105" ht="12" customHeight="1" x14ac:dyDescent="0.25">
      <c r="A21" s="28" t="s">
        <v>189</v>
      </c>
      <c r="B21" s="72">
        <v>45.811182065602189</v>
      </c>
      <c r="C21" s="72">
        <v>35.160325137108302</v>
      </c>
      <c r="D21" s="72">
        <v>36.405839999942906</v>
      </c>
      <c r="E21" s="72">
        <v>39.982093146437244</v>
      </c>
      <c r="F21" s="72">
        <v>40.63111838180339</v>
      </c>
      <c r="G21" s="72">
        <v>42.624597720604399</v>
      </c>
      <c r="H21" s="72">
        <v>45.452197719721667</v>
      </c>
      <c r="I21" s="72">
        <v>47.247368319196305</v>
      </c>
      <c r="J21" s="72">
        <v>50.710471714078935</v>
      </c>
      <c r="K21" s="72">
        <v>53.096862047865436</v>
      </c>
      <c r="L21" s="72">
        <v>28.817423328877307</v>
      </c>
      <c r="M21" s="72">
        <v>32.040432315449543</v>
      </c>
      <c r="N21" s="72">
        <v>31.866542746302663</v>
      </c>
      <c r="O21" s="72">
        <v>41.249173610991505</v>
      </c>
      <c r="P21" s="72">
        <v>59.396789543450787</v>
      </c>
      <c r="Q21" s="72">
        <v>52.417593211236081</v>
      </c>
      <c r="R21" s="72">
        <v>50.977824439709359</v>
      </c>
      <c r="S21" s="72">
        <v>61.910128439343879</v>
      </c>
      <c r="T21" s="72">
        <v>88.919600229694495</v>
      </c>
      <c r="U21" s="72">
        <v>92.628429392955724</v>
      </c>
      <c r="V21" s="72">
        <v>100.06089217077978</v>
      </c>
      <c r="W21" s="72">
        <v>82.367563309452748</v>
      </c>
      <c r="X21" s="72">
        <v>94.863755197922714</v>
      </c>
      <c r="Y21" s="72">
        <v>101.19197985178138</v>
      </c>
      <c r="DA21" s="89" t="s">
        <v>408</v>
      </c>
    </row>
    <row r="22" spans="1:105" ht="12" customHeight="1" x14ac:dyDescent="0.25">
      <c r="A22" s="28" t="s">
        <v>202</v>
      </c>
      <c r="B22" s="72">
        <v>1.3650244617697648E-4</v>
      </c>
      <c r="C22" s="72">
        <v>1.0482565476835681E-2</v>
      </c>
      <c r="D22" s="72">
        <v>1.1009519535932632E-2</v>
      </c>
      <c r="E22" s="72">
        <v>1.374274834345574E-2</v>
      </c>
      <c r="F22" s="72">
        <v>2.1395743232948277E-2</v>
      </c>
      <c r="G22" s="72">
        <v>2.699076981940431E-2</v>
      </c>
      <c r="H22" s="72">
        <v>2.3221281752404857E-2</v>
      </c>
      <c r="I22" s="72">
        <v>4.3634719543660133E-2</v>
      </c>
      <c r="J22" s="72">
        <v>4.035564374510759E-2</v>
      </c>
      <c r="K22" s="72">
        <v>4.4941703557045867E-2</v>
      </c>
      <c r="L22" s="72">
        <v>0.86962783107231512</v>
      </c>
      <c r="M22" s="72">
        <v>0.94904382858381464</v>
      </c>
      <c r="N22" s="72">
        <v>1.1376125996168711</v>
      </c>
      <c r="O22" s="72">
        <v>1.0009058590451814</v>
      </c>
      <c r="P22" s="72">
        <v>0.75067775654673818</v>
      </c>
      <c r="Q22" s="72">
        <v>1.2318420130077827</v>
      </c>
      <c r="R22" s="72">
        <v>1.6910716267520316</v>
      </c>
      <c r="S22" s="72">
        <v>1.6336933581406388</v>
      </c>
      <c r="T22" s="72">
        <v>14.545184396126311</v>
      </c>
      <c r="U22" s="72">
        <v>33.712461205813625</v>
      </c>
      <c r="V22" s="72">
        <v>33.942274065014551</v>
      </c>
      <c r="W22" s="72">
        <v>41.258280982039643</v>
      </c>
      <c r="X22" s="72">
        <v>35.958517710746769</v>
      </c>
      <c r="Y22" s="72">
        <v>31.172463915984583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24.427977090605268</v>
      </c>
      <c r="C24" s="72">
        <v>38.094549931503686</v>
      </c>
      <c r="D24" s="72">
        <v>35.693315646809857</v>
      </c>
      <c r="E24" s="72">
        <v>33.197144232248661</v>
      </c>
      <c r="F24" s="72">
        <v>32.275060372447577</v>
      </c>
      <c r="G24" s="72">
        <v>34.335275064901772</v>
      </c>
      <c r="H24" s="72">
        <v>33.939085033727501</v>
      </c>
      <c r="I24" s="72">
        <v>35.520109227665202</v>
      </c>
      <c r="J24" s="72">
        <v>31.415800158933884</v>
      </c>
      <c r="K24" s="72">
        <v>31.94926570916892</v>
      </c>
      <c r="L24" s="72">
        <v>15.116576755601198</v>
      </c>
      <c r="M24" s="72">
        <v>17.680520426570506</v>
      </c>
      <c r="N24" s="72">
        <v>19.835457998787501</v>
      </c>
      <c r="O24" s="72">
        <v>22.498462563741569</v>
      </c>
      <c r="P24" s="72">
        <v>33.279021291901522</v>
      </c>
      <c r="Q24" s="72">
        <v>30.062659753240265</v>
      </c>
      <c r="R24" s="72">
        <v>27.929129068490667</v>
      </c>
      <c r="S24" s="72">
        <v>31.020208433589431</v>
      </c>
      <c r="T24" s="72">
        <v>39.781055693210703</v>
      </c>
      <c r="U24" s="72">
        <v>42.923410673490977</v>
      </c>
      <c r="V24" s="72">
        <v>41.351793630412658</v>
      </c>
      <c r="W24" s="72">
        <v>31.438596518151808</v>
      </c>
      <c r="X24" s="72">
        <v>33.064177934841759</v>
      </c>
      <c r="Y24" s="72">
        <v>31.713575205376248</v>
      </c>
      <c r="DA24" s="89" t="s">
        <v>411</v>
      </c>
    </row>
    <row r="25" spans="1:105" ht="12" customHeight="1" x14ac:dyDescent="0.25">
      <c r="A25" s="73" t="s">
        <v>53</v>
      </c>
      <c r="B25" s="74">
        <v>33.135569346642988</v>
      </c>
      <c r="C25" s="74">
        <v>24.235810778585865</v>
      </c>
      <c r="D25" s="74">
        <v>24.119971353629609</v>
      </c>
      <c r="E25" s="74">
        <v>23.910245380276947</v>
      </c>
      <c r="F25" s="74">
        <v>22.713883806160737</v>
      </c>
      <c r="G25" s="74">
        <v>22.180123226995111</v>
      </c>
      <c r="H25" s="74">
        <v>22.400596810067491</v>
      </c>
      <c r="I25" s="74">
        <v>24.574335054262104</v>
      </c>
      <c r="J25" s="74">
        <v>23.341552352745506</v>
      </c>
      <c r="K25" s="74">
        <v>21.233050161513802</v>
      </c>
      <c r="L25" s="74">
        <v>18.587081946019687</v>
      </c>
      <c r="M25" s="74">
        <v>22.671148596711454</v>
      </c>
      <c r="N25" s="74">
        <v>27.575873490436656</v>
      </c>
      <c r="O25" s="74">
        <v>34.985764765342992</v>
      </c>
      <c r="P25" s="74">
        <v>34.714419774533674</v>
      </c>
      <c r="Q25" s="74">
        <v>41.607779972755189</v>
      </c>
      <c r="R25" s="74">
        <v>42.748154022403398</v>
      </c>
      <c r="S25" s="74">
        <v>43.923461321092404</v>
      </c>
      <c r="T25" s="74">
        <v>43.66626005603208</v>
      </c>
      <c r="U25" s="74">
        <v>48.891930420305698</v>
      </c>
      <c r="V25" s="74">
        <v>39.938837983781582</v>
      </c>
      <c r="W25" s="74">
        <v>56.370871899216922</v>
      </c>
      <c r="X25" s="74">
        <v>36.575554716859671</v>
      </c>
      <c r="Y25" s="74">
        <v>37.36370590871141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3.7976784178847796</v>
      </c>
      <c r="M26" s="77">
        <v>4.4902837489251972</v>
      </c>
      <c r="N26" s="77">
        <v>4.7530524505588945</v>
      </c>
      <c r="O26" s="77">
        <v>5.2785038693035302</v>
      </c>
      <c r="P26" s="77">
        <v>4.6097162510748051</v>
      </c>
      <c r="Q26" s="77">
        <v>4.657523645743769</v>
      </c>
      <c r="R26" s="77">
        <v>4.6813413585554526</v>
      </c>
      <c r="S26" s="77">
        <v>5.8517626827171272</v>
      </c>
      <c r="T26" s="77">
        <v>6.4010318142734253</v>
      </c>
      <c r="U26" s="77">
        <v>6.8309544282029071</v>
      </c>
      <c r="V26" s="77">
        <v>7.2370593293207239</v>
      </c>
      <c r="W26" s="77">
        <v>7.7864144453998207</v>
      </c>
      <c r="X26" s="77">
        <v>8.1685296646603334</v>
      </c>
      <c r="Y26" s="77">
        <v>7.6669819432502102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38.247934602598335</v>
      </c>
      <c r="C27" s="69">
        <f t="shared" si="10"/>
        <v>31.554497751652335</v>
      </c>
      <c r="D27" s="69">
        <f t="shared" si="10"/>
        <v>29.849631746125862</v>
      </c>
      <c r="E27" s="69">
        <f t="shared" si="10"/>
        <v>34.845664572405326</v>
      </c>
      <c r="F27" s="69">
        <f t="shared" si="10"/>
        <v>36.435760974644879</v>
      </c>
      <c r="G27" s="69">
        <f t="shared" si="10"/>
        <v>34.918448645769203</v>
      </c>
      <c r="H27" s="69">
        <f t="shared" si="10"/>
        <v>31.938840429405658</v>
      </c>
      <c r="I27" s="69">
        <f t="shared" si="10"/>
        <v>34.884045396872324</v>
      </c>
      <c r="J27" s="69">
        <f t="shared" si="10"/>
        <v>32.08636575340249</v>
      </c>
      <c r="K27" s="69">
        <f t="shared" si="10"/>
        <v>31.607739328841191</v>
      </c>
      <c r="L27" s="69">
        <f t="shared" si="10"/>
        <v>24.238742150973515</v>
      </c>
      <c r="M27" s="69">
        <f t="shared" si="10"/>
        <v>28.530999518895619</v>
      </c>
      <c r="N27" s="69">
        <f t="shared" si="10"/>
        <v>28.788961819261566</v>
      </c>
      <c r="O27" s="69">
        <f t="shared" si="10"/>
        <v>28.689364391719835</v>
      </c>
      <c r="P27" s="69">
        <f t="shared" si="10"/>
        <v>35.592624902412787</v>
      </c>
      <c r="Q27" s="69">
        <f t="shared" si="10"/>
        <v>35.673166158447991</v>
      </c>
      <c r="R27" s="69">
        <f t="shared" ref="R27:V27" si="11">SUM(R28:R32)</f>
        <v>36.521039115228419</v>
      </c>
      <c r="S27" s="69">
        <f t="shared" si="11"/>
        <v>45.088860348032775</v>
      </c>
      <c r="T27" s="69">
        <f t="shared" si="11"/>
        <v>44.645375301302948</v>
      </c>
      <c r="U27" s="69">
        <f t="shared" si="11"/>
        <v>46.75242591847784</v>
      </c>
      <c r="V27" s="69">
        <f t="shared" si="11"/>
        <v>49.516352734496301</v>
      </c>
      <c r="W27" s="69">
        <f t="shared" ref="W27:Y27" si="12">SUM(W28:W32)</f>
        <v>59.019397887897881</v>
      </c>
      <c r="X27" s="69">
        <f t="shared" si="12"/>
        <v>62.796314577776982</v>
      </c>
      <c r="Y27" s="69">
        <f t="shared" si="12"/>
        <v>58.795297127794207</v>
      </c>
      <c r="DA27" s="88" t="s">
        <v>414</v>
      </c>
    </row>
    <row r="28" spans="1:105" ht="12" customHeight="1" x14ac:dyDescent="0.25">
      <c r="A28" s="28" t="s">
        <v>51</v>
      </c>
      <c r="B28" s="72">
        <v>0.46661676741166253</v>
      </c>
      <c r="C28" s="72">
        <v>0.47638669193797961</v>
      </c>
      <c r="D28" s="72">
        <v>0.86236492284381128</v>
      </c>
      <c r="E28" s="72">
        <v>0.59435343799483209</v>
      </c>
      <c r="F28" s="72">
        <v>0.79906252742384065</v>
      </c>
      <c r="G28" s="72">
        <v>0.41194910927668904</v>
      </c>
      <c r="H28" s="72">
        <v>0.44669226435004517</v>
      </c>
      <c r="I28" s="72">
        <v>0.44517814238653092</v>
      </c>
      <c r="J28" s="72">
        <v>0.65455008629366729</v>
      </c>
      <c r="K28" s="72">
        <v>0.48171998478478473</v>
      </c>
      <c r="L28" s="72">
        <v>0.4615891927381251</v>
      </c>
      <c r="M28" s="72">
        <v>0.51279255300698023</v>
      </c>
      <c r="N28" s="72">
        <v>0.49570933586387184</v>
      </c>
      <c r="O28" s="72">
        <v>0.29196477018031242</v>
      </c>
      <c r="P28" s="72">
        <v>0.24823847335017232</v>
      </c>
      <c r="Q28" s="72">
        <v>0.22939784465051113</v>
      </c>
      <c r="R28" s="72">
        <v>0.39464627014698739</v>
      </c>
      <c r="S28" s="72">
        <v>0.45615291112724721</v>
      </c>
      <c r="T28" s="72">
        <v>0.62053345054749143</v>
      </c>
      <c r="U28" s="72">
        <v>0.60096916243181886</v>
      </c>
      <c r="V28" s="72">
        <v>1.1520972060863857</v>
      </c>
      <c r="W28" s="72">
        <v>1.3002318785021276</v>
      </c>
      <c r="X28" s="72">
        <v>1.3645292738691843</v>
      </c>
      <c r="Y28" s="72">
        <v>0.1733160274661483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0.8870200738878794</v>
      </c>
      <c r="C29" s="72">
        <v>0.94973707833874665</v>
      </c>
      <c r="D29" s="72">
        <v>0.86709922683213081</v>
      </c>
      <c r="E29" s="72">
        <v>0.79731689378309056</v>
      </c>
      <c r="F29" s="72">
        <v>0.85200118306440464</v>
      </c>
      <c r="G29" s="72">
        <v>0.94366016320342039</v>
      </c>
      <c r="H29" s="72">
        <v>0.91410793261542378</v>
      </c>
      <c r="I29" s="72">
        <v>0.95541204439676586</v>
      </c>
      <c r="J29" s="72">
        <v>0.9566445769729125</v>
      </c>
      <c r="K29" s="72">
        <v>0.92782125367989976</v>
      </c>
      <c r="L29" s="72">
        <v>0.86124234293166479</v>
      </c>
      <c r="M29" s="72">
        <v>0.91605670636108816</v>
      </c>
      <c r="N29" s="72">
        <v>0.89584589694947758</v>
      </c>
      <c r="O29" s="72">
        <v>0.83200863259308666</v>
      </c>
      <c r="P29" s="72">
        <v>0.83221020635336906</v>
      </c>
      <c r="Q29" s="72">
        <v>0.83254016767078631</v>
      </c>
      <c r="R29" s="72">
        <v>0.83005880960614609</v>
      </c>
      <c r="S29" s="72">
        <v>0.76314387529547845</v>
      </c>
      <c r="T29" s="72">
        <v>0.32367622439393057</v>
      </c>
      <c r="U29" s="72">
        <v>0.65091906682560929</v>
      </c>
      <c r="V29" s="72">
        <v>0.39278303246835544</v>
      </c>
      <c r="W29" s="72">
        <v>0.92343888146936748</v>
      </c>
      <c r="X29" s="72">
        <v>0.8606514372727776</v>
      </c>
      <c r="Y29" s="72">
        <v>0.73028410707163127</v>
      </c>
      <c r="DA29" s="89" t="s">
        <v>416</v>
      </c>
    </row>
    <row r="30" spans="1:105" ht="12" customHeight="1" x14ac:dyDescent="0.25">
      <c r="A30" s="28" t="s">
        <v>189</v>
      </c>
      <c r="B30" s="72">
        <v>23.611651581505406</v>
      </c>
      <c r="C30" s="72">
        <v>15.304505100354625</v>
      </c>
      <c r="D30" s="72">
        <v>14.581627096955026</v>
      </c>
      <c r="E30" s="72">
        <v>18.458723936092301</v>
      </c>
      <c r="F30" s="72">
        <v>19.226663445327077</v>
      </c>
      <c r="G30" s="72">
        <v>18.57171658134903</v>
      </c>
      <c r="H30" s="72">
        <v>17.264422030127442</v>
      </c>
      <c r="I30" s="72">
        <v>18.510747243690631</v>
      </c>
      <c r="J30" s="72">
        <v>17.82887084409904</v>
      </c>
      <c r="K30" s="72">
        <v>17.811632591242976</v>
      </c>
      <c r="L30" s="72">
        <v>10.002176643563198</v>
      </c>
      <c r="M30" s="72">
        <v>11.33711399397753</v>
      </c>
      <c r="N30" s="72">
        <v>10.431013554107617</v>
      </c>
      <c r="O30" s="72">
        <v>11.06373826195729</v>
      </c>
      <c r="P30" s="72">
        <v>15.626329944428919</v>
      </c>
      <c r="Q30" s="72">
        <v>14.121152683952372</v>
      </c>
      <c r="R30" s="72">
        <v>14.192044624541129</v>
      </c>
      <c r="S30" s="72">
        <v>18.823582627625971</v>
      </c>
      <c r="T30" s="72">
        <v>20.151604838289575</v>
      </c>
      <c r="U30" s="72">
        <v>21.129974951156793</v>
      </c>
      <c r="V30" s="72">
        <v>21.774453143865014</v>
      </c>
      <c r="W30" s="72">
        <v>26.288277157179532</v>
      </c>
      <c r="X30" s="72">
        <v>27.606773797265223</v>
      </c>
      <c r="Y30" s="72">
        <v>25.036122794361901</v>
      </c>
      <c r="DA30" s="89" t="s">
        <v>417</v>
      </c>
    </row>
    <row r="31" spans="1:105" ht="12" customHeight="1" x14ac:dyDescent="0.25">
      <c r="A31" s="28" t="s">
        <v>202</v>
      </c>
      <c r="B31" s="72">
        <v>1.0547313341299421E-4</v>
      </c>
      <c r="C31" s="72">
        <v>6.5221077471193118E-3</v>
      </c>
      <c r="D31" s="72">
        <v>6.9174636663622427E-3</v>
      </c>
      <c r="E31" s="72">
        <v>8.5588736328699126E-3</v>
      </c>
      <c r="F31" s="72">
        <v>1.2981687536714694E-2</v>
      </c>
      <c r="G31" s="72">
        <v>1.6084568294670878E-2</v>
      </c>
      <c r="H31" s="72">
        <v>1.3896476391776744E-2</v>
      </c>
      <c r="I31" s="72">
        <v>2.5205036134961091E-2</v>
      </c>
      <c r="J31" s="72">
        <v>2.2273789116566363E-2</v>
      </c>
      <c r="K31" s="72">
        <v>2.4357542263325222E-2</v>
      </c>
      <c r="L31" s="72">
        <v>0.42990980935730438</v>
      </c>
      <c r="M31" s="72">
        <v>0.46962194272403696</v>
      </c>
      <c r="N31" s="72">
        <v>0.55974385000464721</v>
      </c>
      <c r="O31" s="72">
        <v>0.50612679731607579</v>
      </c>
      <c r="P31" s="72">
        <v>0.3495378386614556</v>
      </c>
      <c r="Q31" s="72">
        <v>0.54526611382347501</v>
      </c>
      <c r="R31" s="72">
        <v>0.72812012426632899</v>
      </c>
      <c r="S31" s="72">
        <v>0.71761576006940775</v>
      </c>
      <c r="T31" s="72">
        <v>0.82827608410246389</v>
      </c>
      <c r="U31" s="72">
        <v>0.87911998508679656</v>
      </c>
      <c r="V31" s="72">
        <v>0.881346679838244</v>
      </c>
      <c r="W31" s="72">
        <v>0.89877942086584217</v>
      </c>
      <c r="X31" s="72">
        <v>0.76445407186594316</v>
      </c>
      <c r="Y31" s="72">
        <v>0.57483806737590226</v>
      </c>
      <c r="DA31" s="89" t="s">
        <v>418</v>
      </c>
    </row>
    <row r="32" spans="1:105" ht="12" customHeight="1" x14ac:dyDescent="0.25">
      <c r="A32" s="32" t="s">
        <v>53</v>
      </c>
      <c r="B32" s="77">
        <v>13.282540706659972</v>
      </c>
      <c r="C32" s="77">
        <v>14.817346773273865</v>
      </c>
      <c r="D32" s="77">
        <v>13.531623035828531</v>
      </c>
      <c r="E32" s="77">
        <v>14.986711430902233</v>
      </c>
      <c r="F32" s="77">
        <v>15.54505213129284</v>
      </c>
      <c r="G32" s="77">
        <v>14.975038223645399</v>
      </c>
      <c r="H32" s="77">
        <v>13.299721725920966</v>
      </c>
      <c r="I32" s="77">
        <v>14.947502930263433</v>
      </c>
      <c r="J32" s="77">
        <v>12.624026456920305</v>
      </c>
      <c r="K32" s="77">
        <v>12.362207956870206</v>
      </c>
      <c r="L32" s="77">
        <v>12.483824162383222</v>
      </c>
      <c r="M32" s="77">
        <v>15.295414322825986</v>
      </c>
      <c r="N32" s="77">
        <v>16.406649182335951</v>
      </c>
      <c r="O32" s="77">
        <v>15.99552592967307</v>
      </c>
      <c r="P32" s="77">
        <v>18.536308439618871</v>
      </c>
      <c r="Q32" s="77">
        <v>19.944809348350848</v>
      </c>
      <c r="R32" s="77">
        <v>20.376169286667832</v>
      </c>
      <c r="S32" s="77">
        <v>24.328365173914673</v>
      </c>
      <c r="T32" s="77">
        <v>22.721284703969484</v>
      </c>
      <c r="U32" s="77">
        <v>23.49144275297682</v>
      </c>
      <c r="V32" s="77">
        <v>25.315672672238303</v>
      </c>
      <c r="W32" s="77">
        <v>29.608670549881015</v>
      </c>
      <c r="X32" s="77">
        <v>32.199905997503855</v>
      </c>
      <c r="Y32" s="77">
        <v>32.280736131518623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0.50007135930858648</v>
      </c>
      <c r="C3" s="66">
        <f>IF(RES_hh_tes!C3=0,"",RES_hh_tes!C3/RES_hh_fec!C3)</f>
        <v>0.52842676267816968</v>
      </c>
      <c r="D3" s="66">
        <f>IF(RES_hh_tes!D3=0,"",RES_hh_tes!D3/RES_hh_fec!D3)</f>
        <v>0.52870654434381104</v>
      </c>
      <c r="E3" s="66">
        <f>IF(RES_hh_tes!E3=0,"",RES_hh_tes!E3/RES_hh_fec!E3)</f>
        <v>0.52659464727777583</v>
      </c>
      <c r="F3" s="66">
        <f>IF(RES_hh_tes!F3=0,"",RES_hh_tes!F3/RES_hh_fec!F3)</f>
        <v>0.53040494499605551</v>
      </c>
      <c r="G3" s="66">
        <f>IF(RES_hh_tes!G3=0,"",RES_hh_tes!G3/RES_hh_fec!G3)</f>
        <v>0.53620889772384117</v>
      </c>
      <c r="H3" s="66">
        <f>IF(RES_hh_tes!H3=0,"",RES_hh_tes!H3/RES_hh_fec!H3)</f>
        <v>0.53997024487721312</v>
      </c>
      <c r="I3" s="66">
        <f>IF(RES_hh_tes!I3=0,"",RES_hh_tes!I3/RES_hh_fec!I3)</f>
        <v>0.54822265164649486</v>
      </c>
      <c r="J3" s="66">
        <f>IF(RES_hh_tes!J3=0,"",RES_hh_tes!J3/RES_hh_fec!J3)</f>
        <v>0.54654157663778802</v>
      </c>
      <c r="K3" s="66">
        <f>IF(RES_hh_tes!K3=0,"",RES_hh_tes!K3/RES_hh_fec!K3)</f>
        <v>0.55115014965373155</v>
      </c>
      <c r="L3" s="66">
        <f>IF(RES_hh_tes!L3=0,"",RES_hh_tes!L3/RES_hh_fec!L3)</f>
        <v>0.55737999710821096</v>
      </c>
      <c r="M3" s="66">
        <f>IF(RES_hh_tes!M3=0,"",RES_hh_tes!M3/RES_hh_fec!M3)</f>
        <v>0.56611273213970781</v>
      </c>
      <c r="N3" s="66">
        <f>IF(RES_hh_tes!N3=0,"",RES_hh_tes!N3/RES_hh_fec!N3)</f>
        <v>0.57879541255731881</v>
      </c>
      <c r="O3" s="66">
        <f>IF(RES_hh_tes!O3=0,"",RES_hh_tes!O3/RES_hh_fec!O3)</f>
        <v>0.58813880126032814</v>
      </c>
      <c r="P3" s="66">
        <f>IF(RES_hh_tes!P3=0,"",RES_hh_tes!P3/RES_hh_fec!P3)</f>
        <v>0.59586210102140358</v>
      </c>
      <c r="Q3" s="66">
        <f>IF(RES_hh_tes!Q3=0,"",RES_hh_tes!Q3/RES_hh_fec!Q3)</f>
        <v>0.60499397863776783</v>
      </c>
      <c r="R3" s="66">
        <f>IF(RES_hh_tes!R3=0,"",RES_hh_tes!R3/RES_hh_fec!R3)</f>
        <v>0.61129280638188788</v>
      </c>
      <c r="S3" s="66">
        <f>IF(RES_hh_tes!S3=0,"",RES_hh_tes!S3/RES_hh_fec!S3)</f>
        <v>0.62315272023549961</v>
      </c>
      <c r="T3" s="66">
        <f>IF(RES_hh_tes!T3=0,"",RES_hh_tes!T3/RES_hh_fec!T3)</f>
        <v>0.63975560070889625</v>
      </c>
      <c r="U3" s="66">
        <f>IF(RES_hh_tes!U3=0,"",RES_hh_tes!U3/RES_hh_fec!U3)</f>
        <v>0.6538386926604085</v>
      </c>
      <c r="V3" s="66">
        <f>IF(RES_hh_tes!V3=0,"",RES_hh_tes!V3/RES_hh_fec!V3)</f>
        <v>0.67101558753265766</v>
      </c>
      <c r="W3" s="66">
        <f>IF(RES_hh_tes!W3=0,"",RES_hh_tes!W3/RES_hh_fec!W3)</f>
        <v>0.68399960434039864</v>
      </c>
      <c r="X3" s="66">
        <f>IF(RES_hh_tes!X3=0,"",RES_hh_tes!X3/RES_hh_fec!X3)</f>
        <v>0.70914163441573441</v>
      </c>
      <c r="Y3" s="66">
        <f>IF(RES_hh_tes!Y3=0,"",RES_hh_tes!Y3/RES_hh_fec!Y3)</f>
        <v>0.73464272685343079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0.49322575160501836</v>
      </c>
      <c r="C4" s="70">
        <f>IF(RES_hh_tes!C4=0,"",RES_hh_tes!C4/RES_hh_fec!C4)</f>
        <v>0.52364032619803125</v>
      </c>
      <c r="D4" s="70">
        <f>IF(RES_hh_tes!D4=0,"",RES_hh_tes!D4/RES_hh_fec!D4)</f>
        <v>0.5238563885086136</v>
      </c>
      <c r="E4" s="70">
        <f>IF(RES_hh_tes!E4=0,"",RES_hh_tes!E4/RES_hh_fec!E4)</f>
        <v>0.52096249473126521</v>
      </c>
      <c r="F4" s="70">
        <f>IF(RES_hh_tes!F4=0,"",RES_hh_tes!F4/RES_hh_fec!F4)</f>
        <v>0.52429317219444327</v>
      </c>
      <c r="G4" s="70">
        <f>IF(RES_hh_tes!G4=0,"",RES_hh_tes!G4/RES_hh_fec!G4)</f>
        <v>0.52978718345443332</v>
      </c>
      <c r="H4" s="70">
        <f>IF(RES_hh_tes!H4=0,"",RES_hh_tes!H4/RES_hh_fec!H4)</f>
        <v>0.5329045855909772</v>
      </c>
      <c r="I4" s="70">
        <f>IF(RES_hh_tes!I4=0,"",RES_hh_tes!I4/RES_hh_fec!I4)</f>
        <v>0.53952625314059877</v>
      </c>
      <c r="J4" s="70">
        <f>IF(RES_hh_tes!J4=0,"",RES_hh_tes!J4/RES_hh_fec!J4)</f>
        <v>0.53867074473849608</v>
      </c>
      <c r="K4" s="70">
        <f>IF(RES_hh_tes!K4=0,"",RES_hh_tes!K4/RES_hh_fec!K4)</f>
        <v>0.54319248905627959</v>
      </c>
      <c r="L4" s="70">
        <f>IF(RES_hh_tes!L4=0,"",RES_hh_tes!L4/RES_hh_fec!L4)</f>
        <v>0.55275198324667207</v>
      </c>
      <c r="M4" s="70">
        <f>IF(RES_hh_tes!M4=0,"",RES_hh_tes!M4/RES_hh_fec!M4)</f>
        <v>0.56060402111714658</v>
      </c>
      <c r="N4" s="70">
        <f>IF(RES_hh_tes!N4=0,"",RES_hh_tes!N4/RES_hh_fec!N4)</f>
        <v>0.57241318447806699</v>
      </c>
      <c r="O4" s="70">
        <f>IF(RES_hh_tes!O4=0,"",RES_hh_tes!O4/RES_hh_fec!O4)</f>
        <v>0.5817523120827145</v>
      </c>
      <c r="P4" s="70">
        <f>IF(RES_hh_tes!P4=0,"",RES_hh_tes!P4/RES_hh_fec!P4)</f>
        <v>0.58720917417261043</v>
      </c>
      <c r="Q4" s="70">
        <f>IF(RES_hh_tes!Q4=0,"",RES_hh_tes!Q4/RES_hh_fec!Q4)</f>
        <v>0.59623891998076683</v>
      </c>
      <c r="R4" s="70">
        <f>IF(RES_hh_tes!R4=0,"",RES_hh_tes!R4/RES_hh_fec!R4)</f>
        <v>0.60260967357804729</v>
      </c>
      <c r="S4" s="70">
        <f>IF(RES_hh_tes!S4=0,"",RES_hh_tes!S4/RES_hh_fec!S4)</f>
        <v>0.61359301787571485</v>
      </c>
      <c r="T4" s="70">
        <f>IF(RES_hh_tes!T4=0,"",RES_hh_tes!T4/RES_hh_fec!T4)</f>
        <v>0.62802170163442195</v>
      </c>
      <c r="U4" s="70">
        <f>IF(RES_hh_tes!U4=0,"",RES_hh_tes!U4/RES_hh_fec!U4)</f>
        <v>0.64151410213977689</v>
      </c>
      <c r="V4" s="70">
        <f>IF(RES_hh_tes!V4=0,"",RES_hh_tes!V4/RES_hh_fec!V4)</f>
        <v>0.66006824416689514</v>
      </c>
      <c r="W4" s="70">
        <f>IF(RES_hh_tes!W4=0,"",RES_hh_tes!W4/RES_hh_fec!W4)</f>
        <v>0.67496250757386678</v>
      </c>
      <c r="X4" s="70">
        <f>IF(RES_hh_tes!X4=0,"",RES_hh_tes!X4/RES_hh_fec!X4)</f>
        <v>0.70145489130648186</v>
      </c>
      <c r="Y4" s="70">
        <f>IF(RES_hh_tes!Y4=0,"",RES_hh_tes!Y4/RES_hh_fec!Y4)</f>
        <v>0.73121522787992566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0.52983322536770838</v>
      </c>
      <c r="C5" s="78">
        <f>IF(RES_hh_tes!C5=0,"",RES_hh_tes!C5/RES_hh_fec!C5)</f>
        <v>0.53212687139273829</v>
      </c>
      <c r="D5" s="78">
        <f>IF(RES_hh_tes!D5=0,"",RES_hh_tes!D5/RES_hh_fec!D5)</f>
        <v>0.5346662269403315</v>
      </c>
      <c r="E5" s="78">
        <f>IF(RES_hh_tes!E5=0,"",RES_hh_tes!E5/RES_hh_fec!E5)</f>
        <v>0.53745329107521933</v>
      </c>
      <c r="F5" s="78">
        <f>IF(RES_hh_tes!F5=0,"",RES_hh_tes!F5/RES_hh_fec!F5)</f>
        <v>0.54082132332673793</v>
      </c>
      <c r="G5" s="78">
        <f>IF(RES_hh_tes!G5=0,"",RES_hh_tes!G5/RES_hh_fec!G5)</f>
        <v>0.5423207725649476</v>
      </c>
      <c r="H5" s="78">
        <f>IF(RES_hh_tes!H5=0,"",RES_hh_tes!H5/RES_hh_fec!H5)</f>
        <v>0.5454041417523684</v>
      </c>
      <c r="I5" s="78">
        <f>IF(RES_hh_tes!I5=0,"",RES_hh_tes!I5/RES_hh_fec!I5)</f>
        <v>0.5506484598541268</v>
      </c>
      <c r="J5" s="78">
        <f>IF(RES_hh_tes!J5=0,"",RES_hh_tes!J5/RES_hh_fec!J5)</f>
        <v>0.55674165224866401</v>
      </c>
      <c r="K5" s="78">
        <f>IF(RES_hh_tes!K5=0,"",RES_hh_tes!K5/RES_hh_fec!K5)</f>
        <v>0.55999150767235062</v>
      </c>
      <c r="L5" s="78">
        <f>IF(RES_hh_tes!L5=0,"",RES_hh_tes!L5/RES_hh_fec!L5)</f>
        <v>0.56364750558730303</v>
      </c>
      <c r="M5" s="78">
        <f>IF(RES_hh_tes!M5=0,"",RES_hh_tes!M5/RES_hh_fec!M5)</f>
        <v>0.56835094414876264</v>
      </c>
      <c r="N5" s="78">
        <f>IF(RES_hh_tes!N5=0,"",RES_hh_tes!N5/RES_hh_fec!N5)</f>
        <v>0.57510842436273246</v>
      </c>
      <c r="O5" s="78">
        <f>IF(RES_hh_tes!O5=0,"",RES_hh_tes!O5/RES_hh_fec!O5)</f>
        <v>0.5837343230608778</v>
      </c>
      <c r="P5" s="78">
        <f>IF(RES_hh_tes!P5=0,"",RES_hh_tes!P5/RES_hh_fec!P5)</f>
        <v>0.58446391470690695</v>
      </c>
      <c r="Q5" s="78">
        <f>IF(RES_hh_tes!Q5=0,"",RES_hh_tes!Q5/RES_hh_fec!Q5)</f>
        <v>0.58521978216874238</v>
      </c>
      <c r="R5" s="78">
        <f>IF(RES_hh_tes!R5=0,"",RES_hh_tes!R5/RES_hh_fec!R5)</f>
        <v>0.6041221141012294</v>
      </c>
      <c r="S5" s="78">
        <f>IF(RES_hh_tes!S5=0,"",RES_hh_tes!S5/RES_hh_fec!S5)</f>
        <v>0.62612000590102923</v>
      </c>
      <c r="T5" s="78">
        <f>IF(RES_hh_tes!T5=0,"",RES_hh_tes!T5/RES_hh_fec!T5)</f>
        <v>0.64836539435778251</v>
      </c>
      <c r="U5" s="78">
        <f>IF(RES_hh_tes!U5=0,"",RES_hh_tes!U5/RES_hh_fec!U5)</f>
        <v>0.67063397764794497</v>
      </c>
      <c r="V5" s="78">
        <f>IF(RES_hh_tes!V5=0,"",RES_hh_tes!V5/RES_hh_fec!V5)</f>
        <v>0.69600326097412868</v>
      </c>
      <c r="W5" s="78">
        <f>IF(RES_hh_tes!W5=0,"",RES_hh_tes!W5/RES_hh_fec!W5)</f>
        <v>0.70751439159634022</v>
      </c>
      <c r="X5" s="78">
        <f>IF(RES_hh_tes!X5=0,"",RES_hh_tes!X5/RES_hh_fec!X5)</f>
        <v>0.71607762279688381</v>
      </c>
      <c r="Y5" s="78">
        <f>IF(RES_hh_tes!Y5=0,"",RES_hh_tes!Y5/RES_hh_fec!Y5)</f>
        <v>0.72331777712562539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0.48321450056431792</v>
      </c>
      <c r="C6" s="78">
        <f>IF(RES_hh_tes!C6=0,"",RES_hh_tes!C6/RES_hh_fec!C6)</f>
        <v>0.49108449647135755</v>
      </c>
      <c r="D6" s="78">
        <f>IF(RES_hh_tes!D6=0,"",RES_hh_tes!D6/RES_hh_fec!D6)</f>
        <v>0.49397396265737614</v>
      </c>
      <c r="E6" s="78">
        <f>IF(RES_hh_tes!E6=0,"",RES_hh_tes!E6/RES_hh_fec!E6)</f>
        <v>0.49604380547578952</v>
      </c>
      <c r="F6" s="78">
        <f>IF(RES_hh_tes!F6=0,"",RES_hh_tes!F6/RES_hh_fec!F6)</f>
        <v>0.50205231893453706</v>
      </c>
      <c r="G6" s="78">
        <f>IF(RES_hh_tes!G6=0,"",RES_hh_tes!G6/RES_hh_fec!G6)</f>
        <v>0.50727885065400136</v>
      </c>
      <c r="H6" s="78">
        <f>IF(RES_hh_tes!H6=0,"",RES_hh_tes!H6/RES_hh_fec!H6)</f>
        <v>0.52246684989346093</v>
      </c>
      <c r="I6" s="78">
        <f>IF(RES_hh_tes!I6=0,"",RES_hh_tes!I6/RES_hh_fec!I6)</f>
        <v>0.52803180235613234</v>
      </c>
      <c r="J6" s="78">
        <f>IF(RES_hh_tes!J6=0,"",RES_hh_tes!J6/RES_hh_fec!J6)</f>
        <v>0.53336614138141447</v>
      </c>
      <c r="K6" s="78">
        <f>IF(RES_hh_tes!K6=0,"",RES_hh_tes!K6/RES_hh_fec!K6)</f>
        <v>0.53844811296442308</v>
      </c>
      <c r="L6" s="78">
        <f>IF(RES_hh_tes!L6=0,"",RES_hh_tes!L6/RES_hh_fec!L6)</f>
        <v>0.54328716218615536</v>
      </c>
      <c r="M6" s="78">
        <f>IF(RES_hh_tes!M6=0,"",RES_hh_tes!M6/RES_hh_fec!M6)</f>
        <v>0.54824586272629172</v>
      </c>
      <c r="N6" s="78">
        <f>IF(RES_hh_tes!N6=0,"",RES_hh_tes!N6/RES_hh_fec!N6)</f>
        <v>0.55191019638607774</v>
      </c>
      <c r="O6" s="78">
        <f>IF(RES_hh_tes!O6=0,"",RES_hh_tes!O6/RES_hh_fec!O6)</f>
        <v>0.5653736298988159</v>
      </c>
      <c r="P6" s="78">
        <f>IF(RES_hh_tes!P6=0,"",RES_hh_tes!P6/RES_hh_fec!P6)</f>
        <v>0.56591965880472472</v>
      </c>
      <c r="Q6" s="78">
        <f>IF(RES_hh_tes!Q6=0,"",RES_hh_tes!Q6/RES_hh_fec!Q6)</f>
        <v>0.56685649610302058</v>
      </c>
      <c r="R6" s="78">
        <f>IF(RES_hh_tes!R6=0,"",RES_hh_tes!R6/RES_hh_fec!R6)</f>
        <v>0.57269739198104985</v>
      </c>
      <c r="S6" s="78">
        <f>IF(RES_hh_tes!S6=0,"",RES_hh_tes!S6/RES_hh_fec!S6)</f>
        <v>0.58009336890124075</v>
      </c>
      <c r="T6" s="78">
        <f>IF(RES_hh_tes!T6=0,"",RES_hh_tes!T6/RES_hh_fec!T6)</f>
        <v>0.58915001795874422</v>
      </c>
      <c r="U6" s="78">
        <f>IF(RES_hh_tes!U6=0,"",RES_hh_tes!U6/RES_hh_fec!U6)</f>
        <v>0.60331554319246139</v>
      </c>
      <c r="V6" s="78">
        <f>IF(RES_hh_tes!V6=0,"",RES_hh_tes!V6/RES_hh_fec!V6)</f>
        <v>0.62649017871261203</v>
      </c>
      <c r="W6" s="78">
        <f>IF(RES_hh_tes!W6=0,"",RES_hh_tes!W6/RES_hh_fec!W6)</f>
        <v>0.65493615783713144</v>
      </c>
      <c r="X6" s="78">
        <f>IF(RES_hh_tes!X6=0,"",RES_hh_tes!X6/RES_hh_fec!X6)</f>
        <v>0.69042543109642551</v>
      </c>
      <c r="Y6" s="78">
        <f>IF(RES_hh_tes!Y6=0,"",RES_hh_tes!Y6/RES_hh_fec!Y6)</f>
        <v>0.70690210657351982</v>
      </c>
      <c r="DA6" s="89" t="s">
        <v>422</v>
      </c>
    </row>
    <row r="7" spans="1:105" ht="12" customHeight="1" x14ac:dyDescent="0.25">
      <c r="A7" s="28" t="s">
        <v>200</v>
      </c>
      <c r="B7" s="78" t="str">
        <f>IF(RES_hh_tes!B7=0,"",RES_hh_tes!B7/RES_hh_fec!B7)</f>
        <v/>
      </c>
      <c r="C7" s="78" t="str">
        <f>IF(RES_hh_tes!C7=0,"",RES_hh_tes!C7/RES_hh_fec!C7)</f>
        <v/>
      </c>
      <c r="D7" s="78" t="str">
        <f>IF(RES_hh_tes!D7=0,"",RES_hh_tes!D7/RES_hh_fec!D7)</f>
        <v/>
      </c>
      <c r="E7" s="78" t="str">
        <f>IF(RES_hh_tes!E7=0,"",RES_hh_tes!E7/RES_hh_fec!E7)</f>
        <v/>
      </c>
      <c r="F7" s="78" t="str">
        <f>IF(RES_hh_tes!F7=0,"",RES_hh_tes!F7/RES_hh_fec!F7)</f>
        <v/>
      </c>
      <c r="G7" s="78" t="str">
        <f>IF(RES_hh_tes!G7=0,"",RES_hh_tes!G7/RES_hh_fec!G7)</f>
        <v/>
      </c>
      <c r="H7" s="78" t="str">
        <f>IF(RES_hh_tes!H7=0,"",RES_hh_tes!H7/RES_hh_fec!H7)</f>
        <v/>
      </c>
      <c r="I7" s="78" t="str">
        <f>IF(RES_hh_tes!I7=0,"",RES_hh_tes!I7/RES_hh_fec!I7)</f>
        <v/>
      </c>
      <c r="J7" s="78" t="str">
        <f>IF(RES_hh_tes!J7=0,"",RES_hh_tes!J7/RES_hh_fec!J7)</f>
        <v/>
      </c>
      <c r="K7" s="78" t="str">
        <f>IF(RES_hh_tes!K7=0,"",RES_hh_tes!K7/RES_hh_fec!K7)</f>
        <v/>
      </c>
      <c r="L7" s="78" t="str">
        <f>IF(RES_hh_tes!L7=0,"",RES_hh_tes!L7/RES_hh_fec!L7)</f>
        <v/>
      </c>
      <c r="M7" s="78" t="str">
        <f>IF(RES_hh_tes!M7=0,"",RES_hh_tes!M7/RES_hh_fec!M7)</f>
        <v/>
      </c>
      <c r="N7" s="78" t="str">
        <f>IF(RES_hh_tes!N7=0,"",RES_hh_tes!N7/RES_hh_fec!N7)</f>
        <v/>
      </c>
      <c r="O7" s="78" t="str">
        <f>IF(RES_hh_tes!O7=0,"",RES_hh_tes!O7/RES_hh_fec!O7)</f>
        <v/>
      </c>
      <c r="P7" s="78" t="str">
        <f>IF(RES_hh_tes!P7=0,"",RES_hh_tes!P7/RES_hh_fec!P7)</f>
        <v/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X7" s="78" t="str">
        <f>IF(RES_hh_tes!X7=0,"",RES_hh_tes!X7/RES_hh_fec!X7)</f>
        <v/>
      </c>
      <c r="Y7" s="78" t="str">
        <f>IF(RES_hh_tes!Y7=0,"",RES_hh_tes!Y7/RES_hh_fec!Y7)</f>
        <v/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0.43095230783457894</v>
      </c>
      <c r="C8" s="78">
        <f>IF(RES_hh_tes!C8=0,"",RES_hh_tes!C8/RES_hh_fec!C8)</f>
        <v>0.43455826971399369</v>
      </c>
      <c r="D8" s="78">
        <f>IF(RES_hh_tes!D8=0,"",RES_hh_tes!D8/RES_hh_fec!D8)</f>
        <v>0.43828127649692089</v>
      </c>
      <c r="E8" s="78">
        <f>IF(RES_hh_tes!E8=0,"",RES_hh_tes!E8/RES_hh_fec!E8)</f>
        <v>0.44239372994766196</v>
      </c>
      <c r="F8" s="78">
        <f>IF(RES_hh_tes!F8=0,"",RES_hh_tes!F8/RES_hh_fec!F8)</f>
        <v>0.44733542143692345</v>
      </c>
      <c r="G8" s="78">
        <f>IF(RES_hh_tes!G8=0,"",RES_hh_tes!G8/RES_hh_fec!G8)</f>
        <v>0.45205084026400794</v>
      </c>
      <c r="H8" s="78">
        <f>IF(RES_hh_tes!H8=0,"",RES_hh_tes!H8/RES_hh_fec!H8)</f>
        <v>0.45758552860922336</v>
      </c>
      <c r="I8" s="78">
        <f>IF(RES_hh_tes!I8=0,"",RES_hh_tes!I8/RES_hh_fec!I8)</f>
        <v>0.46408975876749781</v>
      </c>
      <c r="J8" s="78">
        <f>IF(RES_hh_tes!J8=0,"",RES_hh_tes!J8/RES_hh_fec!J8)</f>
        <v>0.46900547850366148</v>
      </c>
      <c r="K8" s="78">
        <f>IF(RES_hh_tes!K8=0,"",RES_hh_tes!K8/RES_hh_fec!K8)</f>
        <v>0.47437010619099862</v>
      </c>
      <c r="L8" s="78">
        <f>IF(RES_hh_tes!L8=0,"",RES_hh_tes!L8/RES_hh_fec!L8)</f>
        <v>0.4781814999474423</v>
      </c>
      <c r="M8" s="78">
        <f>IF(RES_hh_tes!M8=0,"",RES_hh_tes!M8/RES_hh_fec!M8)</f>
        <v>0.48540592579059849</v>
      </c>
      <c r="N8" s="78">
        <f>IF(RES_hh_tes!N8=0,"",RES_hh_tes!N8/RES_hh_fec!N8)</f>
        <v>0.49493624007901915</v>
      </c>
      <c r="O8" s="78">
        <f>IF(RES_hh_tes!O8=0,"",RES_hh_tes!O8/RES_hh_fec!O8)</f>
        <v>0.50941419988326408</v>
      </c>
      <c r="P8" s="78">
        <f>IF(RES_hh_tes!P8=0,"",RES_hh_tes!P8/RES_hh_fec!P8)</f>
        <v>0.51615447449894203</v>
      </c>
      <c r="Q8" s="78">
        <f>IF(RES_hh_tes!Q8=0,"",RES_hh_tes!Q8/RES_hh_fec!Q8)</f>
        <v>0.52561895395586422</v>
      </c>
      <c r="R8" s="78">
        <f>IF(RES_hh_tes!R8=0,"",RES_hh_tes!R8/RES_hh_fec!R8)</f>
        <v>0.5384603272895232</v>
      </c>
      <c r="S8" s="78">
        <f>IF(RES_hh_tes!S8=0,"",RES_hh_tes!S8/RES_hh_fec!S8)</f>
        <v>0.55849315739612804</v>
      </c>
      <c r="T8" s="78">
        <f>IF(RES_hh_tes!T8=0,"",RES_hh_tes!T8/RES_hh_fec!T8)</f>
        <v>0.57789660408611809</v>
      </c>
      <c r="U8" s="78">
        <f>IF(RES_hh_tes!U8=0,"",RES_hh_tes!U8/RES_hh_fec!U8)</f>
        <v>0.59917789527011955</v>
      </c>
      <c r="V8" s="78">
        <f>IF(RES_hh_tes!V8=0,"",RES_hh_tes!V8/RES_hh_fec!V8)</f>
        <v>0.61815199328697013</v>
      </c>
      <c r="W8" s="78">
        <f>IF(RES_hh_tes!W8=0,"",RES_hh_tes!W8/RES_hh_fec!W8)</f>
        <v>0.63700279419798944</v>
      </c>
      <c r="X8" s="78">
        <f>IF(RES_hh_tes!X8=0,"",RES_hh_tes!X8/RES_hh_fec!X8)</f>
        <v>0.65162888853893819</v>
      </c>
      <c r="Y8" s="78">
        <f>IF(RES_hh_tes!Y8=0,"",RES_hh_tes!Y8/RES_hh_fec!Y8)</f>
        <v>0.66610560892752746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0.39053085785531655</v>
      </c>
      <c r="C9" s="78">
        <f>IF(RES_hh_tes!C9=0,"",RES_hh_tes!C9/RES_hh_fec!C9)</f>
        <v>0.44569463805560317</v>
      </c>
      <c r="D9" s="78">
        <f>IF(RES_hh_tes!D9=0,"",RES_hh_tes!D9/RES_hh_fec!D9)</f>
        <v>0.46490860933061362</v>
      </c>
      <c r="E9" s="78">
        <f>IF(RES_hh_tes!E9=0,"",RES_hh_tes!E9/RES_hh_fec!E9)</f>
        <v>0.47990385761316157</v>
      </c>
      <c r="F9" s="78">
        <f>IF(RES_hh_tes!F9=0,"",RES_hh_tes!F9/RES_hh_fec!F9)</f>
        <v>0.49077162131987034</v>
      </c>
      <c r="G9" s="78">
        <f>IF(RES_hh_tes!G9=0,"",RES_hh_tes!G9/RES_hh_fec!G9)</f>
        <v>0.50035818846881253</v>
      </c>
      <c r="H9" s="78">
        <f>IF(RES_hh_tes!H9=0,"",RES_hh_tes!H9/RES_hh_fec!H9)</f>
        <v>0.50695503795302477</v>
      </c>
      <c r="I9" s="78">
        <f>IF(RES_hh_tes!I9=0,"",RES_hh_tes!I9/RES_hh_fec!I9)</f>
        <v>0.51698179418669299</v>
      </c>
      <c r="J9" s="78">
        <f>IF(RES_hh_tes!J9=0,"",RES_hh_tes!J9/RES_hh_fec!J9)</f>
        <v>0.54448146967177147</v>
      </c>
      <c r="K9" s="78">
        <f>IF(RES_hh_tes!K9=0,"",RES_hh_tes!K9/RES_hh_fec!K9)</f>
        <v>0.56047396760151114</v>
      </c>
      <c r="L9" s="78">
        <f>IF(RES_hh_tes!L9=0,"",RES_hh_tes!L9/RES_hh_fec!L9)</f>
        <v>0.57277055477389238</v>
      </c>
      <c r="M9" s="78">
        <f>IF(RES_hh_tes!M9=0,"",RES_hh_tes!M9/RES_hh_fec!M9)</f>
        <v>0.57588979767175452</v>
      </c>
      <c r="N9" s="78">
        <f>IF(RES_hh_tes!N9=0,"",RES_hh_tes!N9/RES_hh_fec!N9)</f>
        <v>0.57853686193490828</v>
      </c>
      <c r="O9" s="78">
        <f>IF(RES_hh_tes!O9=0,"",RES_hh_tes!O9/RES_hh_fec!O9)</f>
        <v>0.57926788692866482</v>
      </c>
      <c r="P9" s="78">
        <f>IF(RES_hh_tes!P9=0,"",RES_hh_tes!P9/RES_hh_fec!P9)</f>
        <v>0.57963061035043018</v>
      </c>
      <c r="Q9" s="78">
        <f>IF(RES_hh_tes!Q9=0,"",RES_hh_tes!Q9/RES_hh_fec!Q9)</f>
        <v>0.58087512848314871</v>
      </c>
      <c r="R9" s="78">
        <f>IF(RES_hh_tes!R9=0,"",RES_hh_tes!R9/RES_hh_fec!R9)</f>
        <v>0.5831384065611227</v>
      </c>
      <c r="S9" s="78">
        <f>IF(RES_hh_tes!S9=0,"",RES_hh_tes!S9/RES_hh_fec!S9)</f>
        <v>0.58484502953514894</v>
      </c>
      <c r="T9" s="78">
        <f>IF(RES_hh_tes!T9=0,"",RES_hh_tes!T9/RES_hh_fec!T9)</f>
        <v>0.58559917990856847</v>
      </c>
      <c r="U9" s="78">
        <f>IF(RES_hh_tes!U9=0,"",RES_hh_tes!U9/RES_hh_fec!U9)</f>
        <v>0.58632463890112829</v>
      </c>
      <c r="V9" s="78">
        <f>IF(RES_hh_tes!V9=0,"",RES_hh_tes!V9/RES_hh_fec!V9)</f>
        <v>0.58971825742231587</v>
      </c>
      <c r="W9" s="78">
        <f>IF(RES_hh_tes!W9=0,"",RES_hh_tes!W9/RES_hh_fec!W9)</f>
        <v>0.59649946422478473</v>
      </c>
      <c r="X9" s="78">
        <f>IF(RES_hh_tes!X9=0,"",RES_hh_tes!X9/RES_hh_fec!X9)</f>
        <v>0.60390541894416661</v>
      </c>
      <c r="Y9" s="78">
        <f>IF(RES_hh_tes!Y9=0,"",RES_hh_tes!Y9/RES_hh_fec!Y9)</f>
        <v>0.61139779646032566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0.665318883026911</v>
      </c>
      <c r="C11" s="78">
        <f>IF(RES_hh_tes!C11=0,"",RES_hh_tes!C11/RES_hh_fec!C11)</f>
        <v>0.6672566939278558</v>
      </c>
      <c r="D11" s="78">
        <f>IF(RES_hh_tes!D11=0,"",RES_hh_tes!D11/RES_hh_fec!D11)</f>
        <v>0.66935965442524903</v>
      </c>
      <c r="E11" s="78">
        <f>IF(RES_hh_tes!E11=0,"",RES_hh_tes!E11/RES_hh_fec!E11)</f>
        <v>0.67142277052049304</v>
      </c>
      <c r="F11" s="78">
        <f>IF(RES_hh_tes!F11=0,"",RES_hh_tes!F11/RES_hh_fec!F11)</f>
        <v>0.67312212489451728</v>
      </c>
      <c r="G11" s="78">
        <f>IF(RES_hh_tes!G11=0,"",RES_hh_tes!G11/RES_hh_fec!G11)</f>
        <v>0.67546247673643312</v>
      </c>
      <c r="H11" s="78">
        <f>IF(RES_hh_tes!H11=0,"",RES_hh_tes!H11/RES_hh_fec!H11)</f>
        <v>0.67758713651198943</v>
      </c>
      <c r="I11" s="78">
        <f>IF(RES_hh_tes!I11=0,"",RES_hh_tes!I11/RES_hh_fec!I11)</f>
        <v>0.6798177899301252</v>
      </c>
      <c r="J11" s="78">
        <f>IF(RES_hh_tes!J11=0,"",RES_hh_tes!J11/RES_hh_fec!J11)</f>
        <v>0.6813288147873523</v>
      </c>
      <c r="K11" s="78">
        <f>IF(RES_hh_tes!K11=0,"",RES_hh_tes!K11/RES_hh_fec!K11)</f>
        <v>0.68323105016582086</v>
      </c>
      <c r="L11" s="78">
        <f>IF(RES_hh_tes!L11=0,"",RES_hh_tes!L11/RES_hh_fec!L11)</f>
        <v>0.68494279187411478</v>
      </c>
      <c r="M11" s="78">
        <f>IF(RES_hh_tes!M11=0,"",RES_hh_tes!M11/RES_hh_fec!M11)</f>
        <v>0.68799528323930093</v>
      </c>
      <c r="N11" s="78">
        <f>IF(RES_hh_tes!N11=0,"",RES_hh_tes!N11/RES_hh_fec!N11)</f>
        <v>0.69331436836552329</v>
      </c>
      <c r="O11" s="78">
        <f>IF(RES_hh_tes!O11=0,"",RES_hh_tes!O11/RES_hh_fec!O11)</f>
        <v>0.6993139377162888</v>
      </c>
      <c r="P11" s="78">
        <f>IF(RES_hh_tes!P11=0,"",RES_hh_tes!P11/RES_hh_fec!P11)</f>
        <v>0.70117641485838911</v>
      </c>
      <c r="Q11" s="78">
        <f>IF(RES_hh_tes!Q11=0,"",RES_hh_tes!Q11/RES_hh_fec!Q11)</f>
        <v>0.70288707106240267</v>
      </c>
      <c r="R11" s="78">
        <f>IF(RES_hh_tes!R11=0,"",RES_hh_tes!R11/RES_hh_fec!R11)</f>
        <v>0.70520256465223496</v>
      </c>
      <c r="S11" s="78">
        <f>IF(RES_hh_tes!S11=0,"",RES_hh_tes!S11/RES_hh_fec!S11)</f>
        <v>0.708776732798446</v>
      </c>
      <c r="T11" s="78">
        <f>IF(RES_hh_tes!T11=0,"",RES_hh_tes!T11/RES_hh_fec!T11)</f>
        <v>0.71251930483062709</v>
      </c>
      <c r="U11" s="78">
        <f>IF(RES_hh_tes!U11=0,"",RES_hh_tes!U11/RES_hh_fec!U11)</f>
        <v>0.71585005736457008</v>
      </c>
      <c r="V11" s="78">
        <f>IF(RES_hh_tes!V11=0,"",RES_hh_tes!V11/RES_hh_fec!V11)</f>
        <v>0.71871344498366507</v>
      </c>
      <c r="W11" s="78">
        <f>IF(RES_hh_tes!W11=0,"",RES_hh_tes!W11/RES_hh_fec!W11)</f>
        <v>0.72141240643247861</v>
      </c>
      <c r="X11" s="78">
        <f>IF(RES_hh_tes!X11=0,"",RES_hh_tes!X11/RES_hh_fec!X11)</f>
        <v>0.72338444374766275</v>
      </c>
      <c r="Y11" s="78">
        <f>IF(RES_hh_tes!Y11=0,"",RES_hh_tes!Y11/RES_hh_fec!Y11)</f>
        <v>0.72527294759144401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1.4151246840482685</v>
      </c>
      <c r="C12" s="78">
        <f>IF(RES_hh_tes!C12=0,"",RES_hh_tes!C12/RES_hh_fec!C12)</f>
        <v>1.4296343798737168</v>
      </c>
      <c r="D12" s="78">
        <f>IF(RES_hh_tes!D12=0,"",RES_hh_tes!D12/RES_hh_fec!D12)</f>
        <v>1.4659560629071833</v>
      </c>
      <c r="E12" s="78">
        <f>IF(RES_hh_tes!E12=0,"",RES_hh_tes!E12/RES_hh_fec!E12)</f>
        <v>1.5072335990617776</v>
      </c>
      <c r="F12" s="78">
        <f>IF(RES_hh_tes!F12=0,"",RES_hh_tes!F12/RES_hh_fec!F12)</f>
        <v>1.5508603829285403</v>
      </c>
      <c r="G12" s="78">
        <f>IF(RES_hh_tes!G12=0,"",RES_hh_tes!G12/RES_hh_fec!G12)</f>
        <v>1.6006598118627213</v>
      </c>
      <c r="H12" s="78">
        <f>IF(RES_hh_tes!H12=0,"",RES_hh_tes!H12/RES_hh_fec!H12)</f>
        <v>1.653928125689494</v>
      </c>
      <c r="I12" s="78">
        <f>IF(RES_hh_tes!I12=0,"",RES_hh_tes!I12/RES_hh_fec!I12)</f>
        <v>1.7074976439131491</v>
      </c>
      <c r="J12" s="78">
        <f>IF(RES_hh_tes!J12=0,"",RES_hh_tes!J12/RES_hh_fec!J12)</f>
        <v>1.746274260323242</v>
      </c>
      <c r="K12" s="78">
        <f>IF(RES_hh_tes!K12=0,"",RES_hh_tes!K12/RES_hh_fec!K12)</f>
        <v>1.7726448101270027</v>
      </c>
      <c r="L12" s="78">
        <f>IF(RES_hh_tes!L12=0,"",RES_hh_tes!L12/RES_hh_fec!L12)</f>
        <v>1.7926076015578487</v>
      </c>
      <c r="M12" s="78">
        <f>IF(RES_hh_tes!M12=0,"",RES_hh_tes!M12/RES_hh_fec!M12)</f>
        <v>1.8784954840530455</v>
      </c>
      <c r="N12" s="78">
        <f>IF(RES_hh_tes!N12=0,"",RES_hh_tes!N12/RES_hh_fec!N12)</f>
        <v>2.0860958084402847</v>
      </c>
      <c r="O12" s="78">
        <f>IF(RES_hh_tes!O12=0,"",RES_hh_tes!O12/RES_hh_fec!O12)</f>
        <v>2.349427683362459</v>
      </c>
      <c r="P12" s="78">
        <f>IF(RES_hh_tes!P12=0,"",RES_hh_tes!P12/RES_hh_fec!P12)</f>
        <v>2.5433840641074825</v>
      </c>
      <c r="Q12" s="78">
        <f>IF(RES_hh_tes!Q12=0,"",RES_hh_tes!Q12/RES_hh_fec!Q12)</f>
        <v>2.6996884156749008</v>
      </c>
      <c r="R12" s="78">
        <f>IF(RES_hh_tes!R12=0,"",RES_hh_tes!R12/RES_hh_fec!R12)</f>
        <v>2.8033833254433245</v>
      </c>
      <c r="S12" s="78">
        <f>IF(RES_hh_tes!S12=0,"",RES_hh_tes!S12/RES_hh_fec!S12)</f>
        <v>2.9026839961197495</v>
      </c>
      <c r="T12" s="78">
        <f>IF(RES_hh_tes!T12=0,"",RES_hh_tes!T12/RES_hh_fec!T12)</f>
        <v>2.9845898474223636</v>
      </c>
      <c r="U12" s="78">
        <f>IF(RES_hh_tes!U12=0,"",RES_hh_tes!U12/RES_hh_fec!U12)</f>
        <v>3.0478124918247755</v>
      </c>
      <c r="V12" s="78">
        <f>IF(RES_hh_tes!V12=0,"",RES_hh_tes!V12/RES_hh_fec!V12)</f>
        <v>3.1054395704645428</v>
      </c>
      <c r="W12" s="78">
        <f>IF(RES_hh_tes!W12=0,"",RES_hh_tes!W12/RES_hh_fec!W12)</f>
        <v>3.1622785557836441</v>
      </c>
      <c r="X12" s="78">
        <f>IF(RES_hh_tes!X12=0,"",RES_hh_tes!X12/RES_hh_fec!X12)</f>
        <v>3.2167304771712781</v>
      </c>
      <c r="Y12" s="78">
        <f>IF(RES_hh_tes!Y12=0,"",RES_hh_tes!Y12/RES_hh_fec!Y12)</f>
        <v>3.2598643129861342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0.59346622487127754</v>
      </c>
      <c r="C13" s="79">
        <f>IF(RES_hh_tes!C13=0,"",RES_hh_tes!C13/RES_hh_fec!C13)</f>
        <v>0.59346622487127754</v>
      </c>
      <c r="D13" s="79">
        <f>IF(RES_hh_tes!D13=0,"",RES_hh_tes!D13/RES_hh_fec!D13)</f>
        <v>0.59346622487127754</v>
      </c>
      <c r="E13" s="79">
        <f>IF(RES_hh_tes!E13=0,"",RES_hh_tes!E13/RES_hh_fec!E13)</f>
        <v>0.59346622487127754</v>
      </c>
      <c r="F13" s="79">
        <f>IF(RES_hh_tes!F13=0,"",RES_hh_tes!F13/RES_hh_fec!F13)</f>
        <v>0.59366593345282637</v>
      </c>
      <c r="G13" s="79">
        <f>IF(RES_hh_tes!G13=0,"",RES_hh_tes!G13/RES_hh_fec!G13)</f>
        <v>0.59786611528970146</v>
      </c>
      <c r="H13" s="79">
        <f>IF(RES_hh_tes!H13=0,"",RES_hh_tes!H13/RES_hh_fec!H13)</f>
        <v>0.60421021386537432</v>
      </c>
      <c r="I13" s="79">
        <f>IF(RES_hh_tes!I13=0,"",RES_hh_tes!I13/RES_hh_fec!I13)</f>
        <v>0.61190817419700283</v>
      </c>
      <c r="J13" s="79">
        <f>IF(RES_hh_tes!J13=0,"",RES_hh_tes!J13/RES_hh_fec!J13)</f>
        <v>0.61732890961082099</v>
      </c>
      <c r="K13" s="79">
        <f>IF(RES_hh_tes!K13=0,"",RES_hh_tes!K13/RES_hh_fec!K13)</f>
        <v>0.62127044860279723</v>
      </c>
      <c r="L13" s="79">
        <f>IF(RES_hh_tes!L13=0,"",RES_hh_tes!L13/RES_hh_fec!L13)</f>
        <v>0.62636736219194433</v>
      </c>
      <c r="M13" s="79">
        <f>IF(RES_hh_tes!M13=0,"",RES_hh_tes!M13/RES_hh_fec!M13)</f>
        <v>0.639120549316883</v>
      </c>
      <c r="N13" s="79">
        <f>IF(RES_hh_tes!N13=0,"",RES_hh_tes!N13/RES_hh_fec!N13)</f>
        <v>0.66042077390781695</v>
      </c>
      <c r="O13" s="79">
        <f>IF(RES_hh_tes!O13=0,"",RES_hh_tes!O13/RES_hh_fec!O13)</f>
        <v>0.67786493518972235</v>
      </c>
      <c r="P13" s="79">
        <f>IF(RES_hh_tes!P13=0,"",RES_hh_tes!P13/RES_hh_fec!P13)</f>
        <v>0.67836146892537297</v>
      </c>
      <c r="Q13" s="79">
        <f>IF(RES_hh_tes!Q13=0,"",RES_hh_tes!Q13/RES_hh_fec!Q13)</f>
        <v>0.68007747325397061</v>
      </c>
      <c r="R13" s="79">
        <f>IF(RES_hh_tes!R13=0,"",RES_hh_tes!R13/RES_hh_fec!R13)</f>
        <v>0.68070948596946457</v>
      </c>
      <c r="S13" s="79">
        <f>IF(RES_hh_tes!S13=0,"",RES_hh_tes!S13/RES_hh_fec!S13)</f>
        <v>0.68380683597286851</v>
      </c>
      <c r="T13" s="79">
        <f>IF(RES_hh_tes!T13=0,"",RES_hh_tes!T13/RES_hh_fec!T13)</f>
        <v>0.68696356653258461</v>
      </c>
      <c r="U13" s="79">
        <f>IF(RES_hh_tes!U13=0,"",RES_hh_tes!U13/RES_hh_fec!U13)</f>
        <v>0.70588297707173431</v>
      </c>
      <c r="V13" s="79">
        <f>IF(RES_hh_tes!V13=0,"",RES_hh_tes!V13/RES_hh_fec!V13)</f>
        <v>0.72935664076142026</v>
      </c>
      <c r="W13" s="79">
        <f>IF(RES_hh_tes!W13=0,"",RES_hh_tes!W13/RES_hh_fec!W13)</f>
        <v>0.75210501857513812</v>
      </c>
      <c r="X13" s="79">
        <f>IF(RES_hh_tes!X13=0,"",RES_hh_tes!X13/RES_hh_fec!X13)</f>
        <v>0.77782640301179795</v>
      </c>
      <c r="Y13" s="79">
        <f>IF(RES_hh_tes!Y13=0,"",RES_hh_tes!Y13/RES_hh_fec!Y13)</f>
        <v>0.80098537983210416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1.681288911922902</v>
      </c>
      <c r="C15" s="70">
        <f>IF(RES_hh_tes!C15=0,"",RES_hh_tes!C15/RES_hh_fec!C15)</f>
        <v>1.9433952687874569</v>
      </c>
      <c r="D15" s="70">
        <f>IF(RES_hh_tes!D15=0,"",RES_hh_tes!D15/RES_hh_fec!D15)</f>
        <v>2.077276997792171</v>
      </c>
      <c r="E15" s="70">
        <f>IF(RES_hh_tes!E15=0,"",RES_hh_tes!E15/RES_hh_fec!E15)</f>
        <v>2.17891360340648</v>
      </c>
      <c r="F15" s="70">
        <f>IF(RES_hh_tes!F15=0,"",RES_hh_tes!F15/RES_hh_fec!F15)</f>
        <v>2.2613310891006879</v>
      </c>
      <c r="G15" s="70">
        <f>IF(RES_hh_tes!G15=0,"",RES_hh_tes!G15/RES_hh_fec!G15)</f>
        <v>2.3499523287016069</v>
      </c>
      <c r="H15" s="70">
        <f>IF(RES_hh_tes!H15=0,"",RES_hh_tes!H15/RES_hh_fec!H15)</f>
        <v>2.4300089110556375</v>
      </c>
      <c r="I15" s="70">
        <f>IF(RES_hh_tes!I15=0,"",RES_hh_tes!I15/RES_hh_fec!I15)</f>
        <v>2.5202545921873827</v>
      </c>
      <c r="J15" s="70">
        <f>IF(RES_hh_tes!J15=0,"",RES_hh_tes!J15/RES_hh_fec!J15)</f>
        <v>2.5908643877317137</v>
      </c>
      <c r="K15" s="70">
        <f>IF(RES_hh_tes!K15=0,"",RES_hh_tes!K15/RES_hh_fec!K15)</f>
        <v>2.7023745291723471</v>
      </c>
      <c r="L15" s="70">
        <f>IF(RES_hh_tes!L15=0,"",RES_hh_tes!L15/RES_hh_fec!L15)</f>
        <v>2.7854397160510858</v>
      </c>
      <c r="M15" s="70">
        <f>IF(RES_hh_tes!M15=0,"",RES_hh_tes!M15/RES_hh_fec!M15)</f>
        <v>2.8657929143147465</v>
      </c>
      <c r="N15" s="70">
        <f>IF(RES_hh_tes!N15=0,"",RES_hh_tes!N15/RES_hh_fec!N15)</f>
        <v>2.9767191101413877</v>
      </c>
      <c r="O15" s="70">
        <f>IF(RES_hh_tes!O15=0,"",RES_hh_tes!O15/RES_hh_fec!O15)</f>
        <v>3.0907950353965199</v>
      </c>
      <c r="P15" s="70">
        <f>IF(RES_hh_tes!P15=0,"",RES_hh_tes!P15/RES_hh_fec!P15)</f>
        <v>3.217220334440853</v>
      </c>
      <c r="Q15" s="70">
        <f>IF(RES_hh_tes!Q15=0,"",RES_hh_tes!Q15/RES_hh_fec!Q15)</f>
        <v>3.3666292349481335</v>
      </c>
      <c r="R15" s="70">
        <f>IF(RES_hh_tes!R15=0,"",RES_hh_tes!R15/RES_hh_fec!R15)</f>
        <v>3.477040800024815</v>
      </c>
      <c r="S15" s="70">
        <f>IF(RES_hh_tes!S15=0,"",RES_hh_tes!S15/RES_hh_fec!S15)</f>
        <v>3.5718221937312422</v>
      </c>
      <c r="T15" s="70">
        <f>IF(RES_hh_tes!T15=0,"",RES_hh_tes!T15/RES_hh_fec!T15)</f>
        <v>3.6410714284737771</v>
      </c>
      <c r="U15" s="70">
        <f>IF(RES_hh_tes!U15=0,"",RES_hh_tes!U15/RES_hh_fec!U15)</f>
        <v>3.6906605105727683</v>
      </c>
      <c r="V15" s="70">
        <f>IF(RES_hh_tes!V15=0,"",RES_hh_tes!V15/RES_hh_fec!V15)</f>
        <v>3.7307773776479896</v>
      </c>
      <c r="W15" s="70">
        <f>IF(RES_hh_tes!W15=0,"",RES_hh_tes!W15/RES_hh_fec!W15)</f>
        <v>3.7563246685302971</v>
      </c>
      <c r="X15" s="70">
        <f>IF(RES_hh_tes!X15=0,"",RES_hh_tes!X15/RES_hh_fec!X15)</f>
        <v>3.7789063581135989</v>
      </c>
      <c r="Y15" s="70">
        <f>IF(RES_hh_tes!Y15=0,"",RES_hh_tes!Y15/RES_hh_fec!Y15)</f>
        <v>3.8029704442550187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1.681288911922902</v>
      </c>
      <c r="C16" s="78">
        <f>IF(RES_hh_tes!C16=0,"",RES_hh_tes!C16/RES_hh_fec!C16)</f>
        <v>1.9433952687874569</v>
      </c>
      <c r="D16" s="78">
        <f>IF(RES_hh_tes!D16=0,"",RES_hh_tes!D16/RES_hh_fec!D16)</f>
        <v>2.077276997792171</v>
      </c>
      <c r="E16" s="78">
        <f>IF(RES_hh_tes!E16=0,"",RES_hh_tes!E16/RES_hh_fec!E16)</f>
        <v>2.17891360340648</v>
      </c>
      <c r="F16" s="78">
        <f>IF(RES_hh_tes!F16=0,"",RES_hh_tes!F16/RES_hh_fec!F16)</f>
        <v>2.2613310891006879</v>
      </c>
      <c r="G16" s="78">
        <f>IF(RES_hh_tes!G16=0,"",RES_hh_tes!G16/RES_hh_fec!G16)</f>
        <v>2.3499523287016069</v>
      </c>
      <c r="H16" s="78">
        <f>IF(RES_hh_tes!H16=0,"",RES_hh_tes!H16/RES_hh_fec!H16)</f>
        <v>2.4300089110556375</v>
      </c>
      <c r="I16" s="78">
        <f>IF(RES_hh_tes!I16=0,"",RES_hh_tes!I16/RES_hh_fec!I16)</f>
        <v>2.5202545921873827</v>
      </c>
      <c r="J16" s="78">
        <f>IF(RES_hh_tes!J16=0,"",RES_hh_tes!J16/RES_hh_fec!J16)</f>
        <v>2.5908643877317137</v>
      </c>
      <c r="K16" s="78">
        <f>IF(RES_hh_tes!K16=0,"",RES_hh_tes!K16/RES_hh_fec!K16)</f>
        <v>2.7023745291723471</v>
      </c>
      <c r="L16" s="78">
        <f>IF(RES_hh_tes!L16=0,"",RES_hh_tes!L16/RES_hh_fec!L16)</f>
        <v>2.7854397160510858</v>
      </c>
      <c r="M16" s="78">
        <f>IF(RES_hh_tes!M16=0,"",RES_hh_tes!M16/RES_hh_fec!M16)</f>
        <v>2.8657929143147465</v>
      </c>
      <c r="N16" s="78">
        <f>IF(RES_hh_tes!N16=0,"",RES_hh_tes!N16/RES_hh_fec!N16)</f>
        <v>2.9767191101413877</v>
      </c>
      <c r="O16" s="78">
        <f>IF(RES_hh_tes!O16=0,"",RES_hh_tes!O16/RES_hh_fec!O16)</f>
        <v>3.0907950353965199</v>
      </c>
      <c r="P16" s="78">
        <f>IF(RES_hh_tes!P16=0,"",RES_hh_tes!P16/RES_hh_fec!P16)</f>
        <v>3.217220334440853</v>
      </c>
      <c r="Q16" s="78">
        <f>IF(RES_hh_tes!Q16=0,"",RES_hh_tes!Q16/RES_hh_fec!Q16)</f>
        <v>3.3666292349481335</v>
      </c>
      <c r="R16" s="78">
        <f>IF(RES_hh_tes!R16=0,"",RES_hh_tes!R16/RES_hh_fec!R16)</f>
        <v>3.477040800024815</v>
      </c>
      <c r="S16" s="78">
        <f>IF(RES_hh_tes!S16=0,"",RES_hh_tes!S16/RES_hh_fec!S16)</f>
        <v>3.5718221937312422</v>
      </c>
      <c r="T16" s="78">
        <f>IF(RES_hh_tes!T16=0,"",RES_hh_tes!T16/RES_hh_fec!T16)</f>
        <v>3.6410714284737771</v>
      </c>
      <c r="U16" s="78">
        <f>IF(RES_hh_tes!U16=0,"",RES_hh_tes!U16/RES_hh_fec!U16)</f>
        <v>3.6906605105727683</v>
      </c>
      <c r="V16" s="78">
        <f>IF(RES_hh_tes!V16=0,"",RES_hh_tes!V16/RES_hh_fec!V16)</f>
        <v>3.7307773776479896</v>
      </c>
      <c r="W16" s="78">
        <f>IF(RES_hh_tes!W16=0,"",RES_hh_tes!W16/RES_hh_fec!W16)</f>
        <v>3.7563246685302971</v>
      </c>
      <c r="X16" s="78">
        <f>IF(RES_hh_tes!X16=0,"",RES_hh_tes!X16/RES_hh_fec!X16)</f>
        <v>3.7789063581135989</v>
      </c>
      <c r="Y16" s="78">
        <f>IF(RES_hh_tes!Y16=0,"",RES_hh_tes!Y16/RES_hh_fec!Y16)</f>
        <v>3.8029704442550187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0.53416297777209987</v>
      </c>
      <c r="C17" s="70">
        <f>IF(RES_hh_tes!C17=0,"",RES_hh_tes!C17/RES_hh_fec!C17)</f>
        <v>0.56627898224485629</v>
      </c>
      <c r="D17" s="70">
        <f>IF(RES_hh_tes!D17=0,"",RES_hh_tes!D17/RES_hh_fec!D17)</f>
        <v>0.56574840576161767</v>
      </c>
      <c r="E17" s="70">
        <f>IF(RES_hh_tes!E17=0,"",RES_hh_tes!E17/RES_hh_fec!E17)</f>
        <v>0.56281426738659024</v>
      </c>
      <c r="F17" s="70">
        <f>IF(RES_hh_tes!F17=0,"",RES_hh_tes!F17/RES_hh_fec!F17)</f>
        <v>0.56612490194057374</v>
      </c>
      <c r="G17" s="70">
        <f>IF(RES_hh_tes!G17=0,"",RES_hh_tes!G17/RES_hh_fec!G17)</f>
        <v>0.57160490091873761</v>
      </c>
      <c r="H17" s="70">
        <f>IF(RES_hh_tes!H17=0,"",RES_hh_tes!H17/RES_hh_fec!H17)</f>
        <v>0.57409631119179549</v>
      </c>
      <c r="I17" s="70">
        <f>IF(RES_hh_tes!I17=0,"",RES_hh_tes!I17/RES_hh_fec!I17)</f>
        <v>0.58029608676092759</v>
      </c>
      <c r="J17" s="70">
        <f>IF(RES_hh_tes!J17=0,"",RES_hh_tes!J17/RES_hh_fec!J17)</f>
        <v>0.57877257243081726</v>
      </c>
      <c r="K17" s="70">
        <f>IF(RES_hh_tes!K17=0,"",RES_hh_tes!K17/RES_hh_fec!K17)</f>
        <v>0.58343360010543766</v>
      </c>
      <c r="L17" s="70">
        <f>IF(RES_hh_tes!L17=0,"",RES_hh_tes!L17/RES_hh_fec!L17)</f>
        <v>0.59870761362777736</v>
      </c>
      <c r="M17" s="70">
        <f>IF(RES_hh_tes!M17=0,"",RES_hh_tes!M17/RES_hh_fec!M17)</f>
        <v>0.60613586333798164</v>
      </c>
      <c r="N17" s="70">
        <f>IF(RES_hh_tes!N17=0,"",RES_hh_tes!N17/RES_hh_fec!N17)</f>
        <v>0.61645704911768273</v>
      </c>
      <c r="O17" s="70">
        <f>IF(RES_hh_tes!O17=0,"",RES_hh_tes!O17/RES_hh_fec!O17)</f>
        <v>0.62203564539272893</v>
      </c>
      <c r="P17" s="70">
        <f>IF(RES_hh_tes!P17=0,"",RES_hh_tes!P17/RES_hh_fec!P17)</f>
        <v>0.62875297076403303</v>
      </c>
      <c r="Q17" s="70">
        <f>IF(RES_hh_tes!Q17=0,"",RES_hh_tes!Q17/RES_hh_fec!Q17)</f>
        <v>0.63608546344101913</v>
      </c>
      <c r="R17" s="70">
        <f>IF(RES_hh_tes!R17=0,"",RES_hh_tes!R17/RES_hh_fec!R17)</f>
        <v>0.64608098482030207</v>
      </c>
      <c r="S17" s="70">
        <f>IF(RES_hh_tes!S17=0,"",RES_hh_tes!S17/RES_hh_fec!S17)</f>
        <v>0.6612719648167249</v>
      </c>
      <c r="T17" s="70">
        <f>IF(RES_hh_tes!T17=0,"",RES_hh_tes!T17/RES_hh_fec!T17)</f>
        <v>0.67460120425142378</v>
      </c>
      <c r="U17" s="70">
        <f>IF(RES_hh_tes!U17=0,"",RES_hh_tes!U17/RES_hh_fec!U17)</f>
        <v>0.69000766254007062</v>
      </c>
      <c r="V17" s="70">
        <f>IF(RES_hh_tes!V17=0,"",RES_hh_tes!V17/RES_hh_fec!V17)</f>
        <v>0.70241130654559936</v>
      </c>
      <c r="W17" s="70">
        <f>IF(RES_hh_tes!W17=0,"",RES_hh_tes!W17/RES_hh_fec!W17)</f>
        <v>0.71221400761304998</v>
      </c>
      <c r="X17" s="70">
        <f>IF(RES_hh_tes!X17=0,"",RES_hh_tes!X17/RES_hh_fec!X17)</f>
        <v>0.72469195002720754</v>
      </c>
      <c r="Y17" s="70">
        <f>IF(RES_hh_tes!Y17=0,"",RES_hh_tes!Y17/RES_hh_fec!Y17)</f>
        <v>0.73522920624691979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0.57531070418947172</v>
      </c>
      <c r="C18" s="78">
        <f>IF(RES_hh_tes!C18=0,"",RES_hh_tes!C18/RES_hh_fec!C18)</f>
        <v>0.57980849876429763</v>
      </c>
      <c r="D18" s="78">
        <f>IF(RES_hh_tes!D18=0,"",RES_hh_tes!D18/RES_hh_fec!D18)</f>
        <v>0.58364996796202384</v>
      </c>
      <c r="E18" s="78">
        <f>IF(RES_hh_tes!E18=0,"",RES_hh_tes!E18/RES_hh_fec!E18)</f>
        <v>0.58695237000626088</v>
      </c>
      <c r="F18" s="78">
        <f>IF(RES_hh_tes!F18=0,"",RES_hh_tes!F18/RES_hh_fec!F18)</f>
        <v>0.58987202098446379</v>
      </c>
      <c r="G18" s="78">
        <f>IF(RES_hh_tes!G18=0,"",RES_hh_tes!G18/RES_hh_fec!G18)</f>
        <v>0.5923676887565732</v>
      </c>
      <c r="H18" s="78">
        <f>IF(RES_hh_tes!H18=0,"",RES_hh_tes!H18/RES_hh_fec!H18)</f>
        <v>0.59344407363927065</v>
      </c>
      <c r="I18" s="78">
        <f>IF(RES_hh_tes!I18=0,"",RES_hh_tes!I18/RES_hh_fec!I18)</f>
        <v>0.59706670637392045</v>
      </c>
      <c r="J18" s="78">
        <f>IF(RES_hh_tes!J18=0,"",RES_hh_tes!J18/RES_hh_fec!J18)</f>
        <v>0.60422595910068178</v>
      </c>
      <c r="K18" s="78">
        <f>IF(RES_hh_tes!K18=0,"",RES_hh_tes!K18/RES_hh_fec!K18)</f>
        <v>0.6097315595939562</v>
      </c>
      <c r="L18" s="78">
        <f>IF(RES_hh_tes!L18=0,"",RES_hh_tes!L18/RES_hh_fec!L18)</f>
        <v>0.61598951457131779</v>
      </c>
      <c r="M18" s="78">
        <f>IF(RES_hh_tes!M18=0,"",RES_hh_tes!M18/RES_hh_fec!M18)</f>
        <v>0.62348432952969135</v>
      </c>
      <c r="N18" s="78">
        <f>IF(RES_hh_tes!N18=0,"",RES_hh_tes!N18/RES_hh_fec!N18)</f>
        <v>0.63284548159038112</v>
      </c>
      <c r="O18" s="78">
        <f>IF(RES_hh_tes!O18=0,"",RES_hh_tes!O18/RES_hh_fec!O18)</f>
        <v>0.64420661055935224</v>
      </c>
      <c r="P18" s="78">
        <f>IF(RES_hh_tes!P18=0,"",RES_hh_tes!P18/RES_hh_fec!P18)</f>
        <v>0.64754508930207744</v>
      </c>
      <c r="Q18" s="78">
        <f>IF(RES_hh_tes!Q18=0,"",RES_hh_tes!Q18/RES_hh_fec!Q18)</f>
        <v>0.64926892488042387</v>
      </c>
      <c r="R18" s="78">
        <f>IF(RES_hh_tes!R18=0,"",RES_hh_tes!R18/RES_hh_fec!R18)</f>
        <v>0.65955598578230945</v>
      </c>
      <c r="S18" s="78">
        <f>IF(RES_hh_tes!S18=0,"",RES_hh_tes!S18/RES_hh_fec!S18)</f>
        <v>0.67123569372999881</v>
      </c>
      <c r="T18" s="78">
        <f>IF(RES_hh_tes!T18=0,"",RES_hh_tes!T18/RES_hh_fec!T18)</f>
        <v>0.68210423815409582</v>
      </c>
      <c r="U18" s="78">
        <f>IF(RES_hh_tes!U18=0,"",RES_hh_tes!U18/RES_hh_fec!U18)</f>
        <v>0.69452434280580744</v>
      </c>
      <c r="V18" s="78">
        <f>IF(RES_hh_tes!V18=0,"",RES_hh_tes!V18/RES_hh_fec!V18)</f>
        <v>0.71133857627425368</v>
      </c>
      <c r="W18" s="78">
        <f>IF(RES_hh_tes!W18=0,"",RES_hh_tes!W18/RES_hh_fec!W18)</f>
        <v>0.71675161199579229</v>
      </c>
      <c r="X18" s="78">
        <f>IF(RES_hh_tes!X18=0,"",RES_hh_tes!X18/RES_hh_fec!X18)</f>
        <v>0.72325681851816237</v>
      </c>
      <c r="Y18" s="78">
        <f>IF(RES_hh_tes!Y18=0,"",RES_hh_tes!Y18/RES_hh_fec!Y18)</f>
        <v>0.73601047302679301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0.49097463438330841</v>
      </c>
      <c r="C19" s="78">
        <f>IF(RES_hh_tes!C19=0,"",RES_hh_tes!C19/RES_hh_fec!C19)</f>
        <v>0.49462116655805527</v>
      </c>
      <c r="D19" s="78">
        <f>IF(RES_hh_tes!D19=0,"",RES_hh_tes!D19/RES_hh_fec!D19)</f>
        <v>0.4985424343631864</v>
      </c>
      <c r="E19" s="78">
        <f>IF(RES_hh_tes!E19=0,"",RES_hh_tes!E19/RES_hh_fec!E19)</f>
        <v>0.50299234695986195</v>
      </c>
      <c r="F19" s="78">
        <f>IF(RES_hh_tes!F19=0,"",RES_hh_tes!F19/RES_hh_fec!F19)</f>
        <v>0.5080225003513732</v>
      </c>
      <c r="G19" s="78">
        <f>IF(RES_hh_tes!G19=0,"",RES_hh_tes!G19/RES_hh_fec!G19)</f>
        <v>0.51388596955981114</v>
      </c>
      <c r="H19" s="78">
        <f>IF(RES_hh_tes!H19=0,"",RES_hh_tes!H19/RES_hh_fec!H19)</f>
        <v>0.52110003630683621</v>
      </c>
      <c r="I19" s="78">
        <f>IF(RES_hh_tes!I19=0,"",RES_hh_tes!I19/RES_hh_fec!I19)</f>
        <v>0.5256955791938821</v>
      </c>
      <c r="J19" s="78">
        <f>IF(RES_hh_tes!J19=0,"",RES_hh_tes!J19/RES_hh_fec!J19)</f>
        <v>0.53083887139855646</v>
      </c>
      <c r="K19" s="78">
        <f>IF(RES_hh_tes!K19=0,"",RES_hh_tes!K19/RES_hh_fec!K19)</f>
        <v>0.53740920653097379</v>
      </c>
      <c r="L19" s="78">
        <f>IF(RES_hh_tes!L19=0,"",RES_hh_tes!L19/RES_hh_fec!L19)</f>
        <v>0.54483224465936264</v>
      </c>
      <c r="M19" s="78">
        <f>IF(RES_hh_tes!M19=0,"",RES_hh_tes!M19/RES_hh_fec!M19)</f>
        <v>0.55163556908724576</v>
      </c>
      <c r="N19" s="78">
        <f>IF(RES_hh_tes!N19=0,"",RES_hh_tes!N19/RES_hh_fec!N19)</f>
        <v>0.5615268123669872</v>
      </c>
      <c r="O19" s="78">
        <f>IF(RES_hh_tes!O19=0,"",RES_hh_tes!O19/RES_hh_fec!O19)</f>
        <v>0.57527270070665315</v>
      </c>
      <c r="P19" s="78">
        <f>IF(RES_hh_tes!P19=0,"",RES_hh_tes!P19/RES_hh_fec!P19)</f>
        <v>0.58381239610305147</v>
      </c>
      <c r="Q19" s="78">
        <f>IF(RES_hh_tes!Q19=0,"",RES_hh_tes!Q19/RES_hh_fec!Q19)</f>
        <v>0.61477137133134974</v>
      </c>
      <c r="R19" s="78">
        <f>IF(RES_hh_tes!R19=0,"",RES_hh_tes!R19/RES_hh_fec!R19)</f>
        <v>0.66154630098043232</v>
      </c>
      <c r="S19" s="78">
        <f>IF(RES_hh_tes!S19=0,"",RES_hh_tes!S19/RES_hh_fec!S19)</f>
        <v>0.70655987570741929</v>
      </c>
      <c r="T19" s="78">
        <f>IF(RES_hh_tes!T19=0,"",RES_hh_tes!T19/RES_hh_fec!T19)</f>
        <v>0.75747982847667916</v>
      </c>
      <c r="U19" s="78">
        <f>IF(RES_hh_tes!U19=0,"",RES_hh_tes!U19/RES_hh_fec!U19)</f>
        <v>0.79609460716659131</v>
      </c>
      <c r="V19" s="78">
        <f>IF(RES_hh_tes!V19=0,"",RES_hh_tes!V19/RES_hh_fec!V19)</f>
        <v>0.83056597151767619</v>
      </c>
      <c r="W19" s="78">
        <f>IF(RES_hh_tes!W19=0,"",RES_hh_tes!W19/RES_hh_fec!W19)</f>
        <v>0.84887238533779785</v>
      </c>
      <c r="X19" s="78">
        <f>IF(RES_hh_tes!X19=0,"",RES_hh_tes!X19/RES_hh_fec!X19)</f>
        <v>0.87377660219269293</v>
      </c>
      <c r="Y19" s="78">
        <f>IF(RES_hh_tes!Y19=0,"",RES_hh_tes!Y19/RES_hh_fec!Y19)</f>
        <v>0.88796185397647398</v>
      </c>
      <c r="DA19" s="89" t="s">
        <v>433</v>
      </c>
    </row>
    <row r="20" spans="1:105" ht="12" customHeight="1" x14ac:dyDescent="0.25">
      <c r="A20" s="28" t="s">
        <v>200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X20" s="78" t="str">
        <f>IF(RES_hh_tes!X20=0,"",RES_hh_tes!X20/RES_hh_fec!X20)</f>
        <v/>
      </c>
      <c r="Y20" s="78" t="str">
        <f>IF(RES_hh_tes!Y20=0,"",RES_hh_tes!Y20/RES_hh_fec!Y20)</f>
        <v/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0.45818539811515152</v>
      </c>
      <c r="C21" s="78">
        <f>IF(RES_hh_tes!C21=0,"",RES_hh_tes!C21/RES_hh_fec!C21)</f>
        <v>0.46433804000283013</v>
      </c>
      <c r="D21" s="78">
        <f>IF(RES_hh_tes!D21=0,"",RES_hh_tes!D21/RES_hh_fec!D21)</f>
        <v>0.46884135268732796</v>
      </c>
      <c r="E21" s="78">
        <f>IF(RES_hh_tes!E21=0,"",RES_hh_tes!E21/RES_hh_fec!E21)</f>
        <v>0.47440835094100875</v>
      </c>
      <c r="F21" s="78">
        <f>IF(RES_hh_tes!F21=0,"",RES_hh_tes!F21/RES_hh_fec!F21)</f>
        <v>0.48070725993190327</v>
      </c>
      <c r="G21" s="78">
        <f>IF(RES_hh_tes!G21=0,"",RES_hh_tes!G21/RES_hh_fec!G21)</f>
        <v>0.48694002652326229</v>
      </c>
      <c r="H21" s="78">
        <f>IF(RES_hh_tes!H21=0,"",RES_hh_tes!H21/RES_hh_fec!H21)</f>
        <v>0.49365047660349448</v>
      </c>
      <c r="I21" s="78">
        <f>IF(RES_hh_tes!I21=0,"",RES_hh_tes!I21/RES_hh_fec!I21)</f>
        <v>0.50188016444438577</v>
      </c>
      <c r="J21" s="78">
        <f>IF(RES_hh_tes!J21=0,"",RES_hh_tes!J21/RES_hh_fec!J21)</f>
        <v>0.50996217960709822</v>
      </c>
      <c r="K21" s="78">
        <f>IF(RES_hh_tes!K21=0,"",RES_hh_tes!K21/RES_hh_fec!K21)</f>
        <v>0.51785373162051551</v>
      </c>
      <c r="L21" s="78">
        <f>IF(RES_hh_tes!L21=0,"",RES_hh_tes!L21/RES_hh_fec!L21)</f>
        <v>0.52690086766975353</v>
      </c>
      <c r="M21" s="78">
        <f>IF(RES_hh_tes!M21=0,"",RES_hh_tes!M21/RES_hh_fec!M21)</f>
        <v>0.53490182649667273</v>
      </c>
      <c r="N21" s="78">
        <f>IF(RES_hh_tes!N21=0,"",RES_hh_tes!N21/RES_hh_fec!N21)</f>
        <v>0.54647730587101584</v>
      </c>
      <c r="O21" s="78">
        <f>IF(RES_hh_tes!O21=0,"",RES_hh_tes!O21/RES_hh_fec!O21)</f>
        <v>0.56270110088587122</v>
      </c>
      <c r="P21" s="78">
        <f>IF(RES_hh_tes!P21=0,"",RES_hh_tes!P21/RES_hh_fec!P21)</f>
        <v>0.57242756347431512</v>
      </c>
      <c r="Q21" s="78">
        <f>IF(RES_hh_tes!Q21=0,"",RES_hh_tes!Q21/RES_hh_fec!Q21)</f>
        <v>0.58192611198844391</v>
      </c>
      <c r="R21" s="78">
        <f>IF(RES_hh_tes!R21=0,"",RES_hh_tes!R21/RES_hh_fec!R21)</f>
        <v>0.59577803406358165</v>
      </c>
      <c r="S21" s="78">
        <f>IF(RES_hh_tes!S21=0,"",RES_hh_tes!S21/RES_hh_fec!S21)</f>
        <v>0.61595143118795337</v>
      </c>
      <c r="T21" s="78">
        <f>IF(RES_hh_tes!T21=0,"",RES_hh_tes!T21/RES_hh_fec!T21)</f>
        <v>0.63298890502363636</v>
      </c>
      <c r="U21" s="78">
        <f>IF(RES_hh_tes!U21=0,"",RES_hh_tes!U21/RES_hh_fec!U21)</f>
        <v>0.64965986198017267</v>
      </c>
      <c r="V21" s="78">
        <f>IF(RES_hh_tes!V21=0,"",RES_hh_tes!V21/RES_hh_fec!V21)</f>
        <v>0.66779442093072627</v>
      </c>
      <c r="W21" s="78">
        <f>IF(RES_hh_tes!W21=0,"",RES_hh_tes!W21/RES_hh_fec!W21)</f>
        <v>0.68451023336498984</v>
      </c>
      <c r="X21" s="78">
        <f>IF(RES_hh_tes!X21=0,"",RES_hh_tes!X21/RES_hh_fec!X21)</f>
        <v>0.70099806445856938</v>
      </c>
      <c r="Y21" s="78">
        <f>IF(RES_hh_tes!Y21=0,"",RES_hh_tes!Y21/RES_hh_fec!Y21)</f>
        <v>0.71700190695639465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0.40039867932433026</v>
      </c>
      <c r="C22" s="78">
        <f>IF(RES_hh_tes!C22=0,"",RES_hh_tes!C22/RES_hh_fec!C22)</f>
        <v>0.50505593077724409</v>
      </c>
      <c r="D22" s="78">
        <f>IF(RES_hh_tes!D22=0,"",RES_hh_tes!D22/RES_hh_fec!D22)</f>
        <v>0.51030612309075452</v>
      </c>
      <c r="E22" s="78">
        <f>IF(RES_hh_tes!E22=0,"",RES_hh_tes!E22/RES_hh_fec!E22)</f>
        <v>0.51632840850881156</v>
      </c>
      <c r="F22" s="78">
        <f>IF(RES_hh_tes!F22=0,"",RES_hh_tes!F22/RES_hh_fec!F22)</f>
        <v>0.52223285845287959</v>
      </c>
      <c r="G22" s="78">
        <f>IF(RES_hh_tes!G22=0,"",RES_hh_tes!G22/RES_hh_fec!G22)</f>
        <v>0.52923481284687113</v>
      </c>
      <c r="H22" s="78">
        <f>IF(RES_hh_tes!H22=0,"",RES_hh_tes!H22/RES_hh_fec!H22)</f>
        <v>0.53415465081951474</v>
      </c>
      <c r="I22" s="78">
        <f>IF(RES_hh_tes!I22=0,"",RES_hh_tes!I22/RES_hh_fec!I22)</f>
        <v>0.54310142212056056</v>
      </c>
      <c r="J22" s="78">
        <f>IF(RES_hh_tes!J22=0,"",RES_hh_tes!J22/RES_hh_fec!J22)</f>
        <v>0.56195802933267303</v>
      </c>
      <c r="K22" s="78">
        <f>IF(RES_hh_tes!K22=0,"",RES_hh_tes!K22/RES_hh_fec!K22)</f>
        <v>0.56802772175830374</v>
      </c>
      <c r="L22" s="78">
        <f>IF(RES_hh_tes!L22=0,"",RES_hh_tes!L22/RES_hh_fec!L22)</f>
        <v>0.61388143316395771</v>
      </c>
      <c r="M22" s="78">
        <f>IF(RES_hh_tes!M22=0,"",RES_hh_tes!M22/RES_hh_fec!M22)</f>
        <v>0.61679649303574346</v>
      </c>
      <c r="N22" s="78">
        <f>IF(RES_hh_tes!N22=0,"",RES_hh_tes!N22/RES_hh_fec!N22)</f>
        <v>0.6179286781208817</v>
      </c>
      <c r="O22" s="78">
        <f>IF(RES_hh_tes!O22=0,"",RES_hh_tes!O22/RES_hh_fec!O22)</f>
        <v>0.62207359012618357</v>
      </c>
      <c r="P22" s="78">
        <f>IF(RES_hh_tes!P22=0,"",RES_hh_tes!P22/RES_hh_fec!P22)</f>
        <v>0.62552796280276091</v>
      </c>
      <c r="Q22" s="78">
        <f>IF(RES_hh_tes!Q22=0,"",RES_hh_tes!Q22/RES_hh_fec!Q22)</f>
        <v>0.62957472412853821</v>
      </c>
      <c r="R22" s="78">
        <f>IF(RES_hh_tes!R22=0,"",RES_hh_tes!R22/RES_hh_fec!R22)</f>
        <v>0.64836801161954272</v>
      </c>
      <c r="S22" s="78">
        <f>IF(RES_hh_tes!S22=0,"",RES_hh_tes!S22/RES_hh_fec!S22)</f>
        <v>0.64975276449731401</v>
      </c>
      <c r="T22" s="78">
        <f>IF(RES_hh_tes!T22=0,"",RES_hh_tes!T22/RES_hh_fec!T22)</f>
        <v>0.68915414911186523</v>
      </c>
      <c r="U22" s="78">
        <f>IF(RES_hh_tes!U22=0,"",RES_hh_tes!U22/RES_hh_fec!U22)</f>
        <v>0.69816160942029226</v>
      </c>
      <c r="V22" s="78">
        <f>IF(RES_hh_tes!V22=0,"",RES_hh_tes!V22/RES_hh_fec!V22)</f>
        <v>0.70372146704666194</v>
      </c>
      <c r="W22" s="78">
        <f>IF(RES_hh_tes!W22=0,"",RES_hh_tes!W22/RES_hh_fec!W22)</f>
        <v>0.70859041273116574</v>
      </c>
      <c r="X22" s="78">
        <f>IF(RES_hh_tes!X22=0,"",RES_hh_tes!X22/RES_hh_fec!X22)</f>
        <v>0.71179198123660636</v>
      </c>
      <c r="Y22" s="78">
        <f>IF(RES_hh_tes!Y22=0,"",RES_hh_tes!Y22/RES_hh_fec!Y22)</f>
        <v>0.71596287192629471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0.72353290642016355</v>
      </c>
      <c r="C24" s="78">
        <f>IF(RES_hh_tes!C24=0,"",RES_hh_tes!C24/RES_hh_fec!C24)</f>
        <v>0.72547052043341431</v>
      </c>
      <c r="D24" s="78">
        <f>IF(RES_hh_tes!D24=0,"",RES_hh_tes!D24/RES_hh_fec!D24)</f>
        <v>0.72772266810662223</v>
      </c>
      <c r="E24" s="78">
        <f>IF(RES_hh_tes!E24=0,"",RES_hh_tes!E24/RES_hh_fec!E24)</f>
        <v>0.72990113117877764</v>
      </c>
      <c r="F24" s="78">
        <f>IF(RES_hh_tes!F24=0,"",RES_hh_tes!F24/RES_hh_fec!F24)</f>
        <v>0.73168300363399852</v>
      </c>
      <c r="G24" s="78">
        <f>IF(RES_hh_tes!G24=0,"",RES_hh_tes!G24/RES_hh_fec!G24)</f>
        <v>0.73415674021015287</v>
      </c>
      <c r="H24" s="78">
        <f>IF(RES_hh_tes!H24=0,"",RES_hh_tes!H24/RES_hh_fec!H24)</f>
        <v>0.73643993704799415</v>
      </c>
      <c r="I24" s="78">
        <f>IF(RES_hh_tes!I24=0,"",RES_hh_tes!I24/RES_hh_fec!I24)</f>
        <v>0.7388865848024192</v>
      </c>
      <c r="J24" s="78">
        <f>IF(RES_hh_tes!J24=0,"",RES_hh_tes!J24/RES_hh_fec!J24)</f>
        <v>0.74071666239013778</v>
      </c>
      <c r="K24" s="78">
        <f>IF(RES_hh_tes!K24=0,"",RES_hh_tes!K24/RES_hh_fec!K24)</f>
        <v>0.74314849809958961</v>
      </c>
      <c r="L24" s="78">
        <f>IF(RES_hh_tes!L24=0,"",RES_hh_tes!L24/RES_hh_fec!L24)</f>
        <v>0.74556182426538009</v>
      </c>
      <c r="M24" s="78">
        <f>IF(RES_hh_tes!M24=0,"",RES_hh_tes!M24/RES_hh_fec!M24)</f>
        <v>0.74919360394685097</v>
      </c>
      <c r="N24" s="78">
        <f>IF(RES_hh_tes!N24=0,"",RES_hh_tes!N24/RES_hh_fec!N24)</f>
        <v>0.75517093566865201</v>
      </c>
      <c r="O24" s="78">
        <f>IF(RES_hh_tes!O24=0,"",RES_hh_tes!O24/RES_hh_fec!O24)</f>
        <v>0.7611480001735772</v>
      </c>
      <c r="P24" s="78">
        <f>IF(RES_hh_tes!P24=0,"",RES_hh_tes!P24/RES_hh_fec!P24)</f>
        <v>0.76371719003710214</v>
      </c>
      <c r="Q24" s="78">
        <f>IF(RES_hh_tes!Q24=0,"",RES_hh_tes!Q24/RES_hh_fec!Q24)</f>
        <v>0.76592829820369746</v>
      </c>
      <c r="R24" s="78">
        <f>IF(RES_hh_tes!R24=0,"",RES_hh_tes!R24/RES_hh_fec!R24)</f>
        <v>0.76881531344718557</v>
      </c>
      <c r="S24" s="78">
        <f>IF(RES_hh_tes!S24=0,"",RES_hh_tes!S24/RES_hh_fec!S24)</f>
        <v>0.77302665428739425</v>
      </c>
      <c r="T24" s="78">
        <f>IF(RES_hh_tes!T24=0,"",RES_hh_tes!T24/RES_hh_fec!T24)</f>
        <v>0.77648968175051647</v>
      </c>
      <c r="U24" s="78">
        <f>IF(RES_hh_tes!U24=0,"",RES_hh_tes!U24/RES_hh_fec!U24)</f>
        <v>0.77970079664052894</v>
      </c>
      <c r="V24" s="78">
        <f>IF(RES_hh_tes!V24=0,"",RES_hh_tes!V24/RES_hh_fec!V24)</f>
        <v>0.78296390490136858</v>
      </c>
      <c r="W24" s="78">
        <f>IF(RES_hh_tes!W24=0,"",RES_hh_tes!W24/RES_hh_fec!W24)</f>
        <v>0.78711183477424629</v>
      </c>
      <c r="X24" s="78">
        <f>IF(RES_hh_tes!X24=0,"",RES_hh_tes!X24/RES_hh_fec!X24)</f>
        <v>0.79091630427370485</v>
      </c>
      <c r="Y24" s="78">
        <f>IF(RES_hh_tes!Y24=0,"",RES_hh_tes!Y24/RES_hh_fec!Y24)</f>
        <v>0.79500000202372101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0.5538852221598638</v>
      </c>
      <c r="C25" s="79">
        <f>IF(RES_hh_tes!C25=0,"",RES_hh_tes!C25/RES_hh_fec!C25)</f>
        <v>0.55506638398863983</v>
      </c>
      <c r="D25" s="79">
        <f>IF(RES_hh_tes!D25=0,"",RES_hh_tes!D25/RES_hh_fec!D25)</f>
        <v>0.55777206187756145</v>
      </c>
      <c r="E25" s="79">
        <f>IF(RES_hh_tes!E25=0,"",RES_hh_tes!E25/RES_hh_fec!E25)</f>
        <v>0.56074313981886992</v>
      </c>
      <c r="F25" s="79">
        <f>IF(RES_hh_tes!F25=0,"",RES_hh_tes!F25/RES_hh_fec!F25)</f>
        <v>0.56454632237868674</v>
      </c>
      <c r="G25" s="79">
        <f>IF(RES_hh_tes!G25=0,"",RES_hh_tes!G25/RES_hh_fec!G25)</f>
        <v>0.56887376099085485</v>
      </c>
      <c r="H25" s="79">
        <f>IF(RES_hh_tes!H25=0,"",RES_hh_tes!H25/RES_hh_fec!H25)</f>
        <v>0.57402523426300911</v>
      </c>
      <c r="I25" s="79">
        <f>IF(RES_hh_tes!I25=0,"",RES_hh_tes!I25/RES_hh_fec!I25)</f>
        <v>0.57664080807404261</v>
      </c>
      <c r="J25" s="79">
        <f>IF(RES_hh_tes!J25=0,"",RES_hh_tes!J25/RES_hh_fec!J25)</f>
        <v>0.57790936369885992</v>
      </c>
      <c r="K25" s="79">
        <f>IF(RES_hh_tes!K25=0,"",RES_hh_tes!K25/RES_hh_fec!K25)</f>
        <v>0.5801578147586588</v>
      </c>
      <c r="L25" s="79">
        <f>IF(RES_hh_tes!L25=0,"",RES_hh_tes!L25/RES_hh_fec!L25)</f>
        <v>0.58343751594021653</v>
      </c>
      <c r="M25" s="79">
        <f>IF(RES_hh_tes!M25=0,"",RES_hh_tes!M25/RES_hh_fec!M25)</f>
        <v>0.58569970342049671</v>
      </c>
      <c r="N25" s="79">
        <f>IF(RES_hh_tes!N25=0,"",RES_hh_tes!N25/RES_hh_fec!N25)</f>
        <v>0.58901891421139163</v>
      </c>
      <c r="O25" s="79">
        <f>IF(RES_hh_tes!O25=0,"",RES_hh_tes!O25/RES_hh_fec!O25)</f>
        <v>0.59366609943155657</v>
      </c>
      <c r="P25" s="79">
        <f>IF(RES_hh_tes!P25=0,"",RES_hh_tes!P25/RES_hh_fec!P25)</f>
        <v>0.60000982700736583</v>
      </c>
      <c r="Q25" s="79">
        <f>IF(RES_hh_tes!Q25=0,"",RES_hh_tes!Q25/RES_hh_fec!Q25)</f>
        <v>0.60879187148713598</v>
      </c>
      <c r="R25" s="79">
        <f>IF(RES_hh_tes!R25=0,"",RES_hh_tes!R25/RES_hh_fec!R25)</f>
        <v>0.6187454513201639</v>
      </c>
      <c r="S25" s="79">
        <f>IF(RES_hh_tes!S25=0,"",RES_hh_tes!S25/RES_hh_fec!S25)</f>
        <v>0.6318751966508902</v>
      </c>
      <c r="T25" s="79">
        <f>IF(RES_hh_tes!T25=0,"",RES_hh_tes!T25/RES_hh_fec!T25)</f>
        <v>0.64456536455130753</v>
      </c>
      <c r="U25" s="79">
        <f>IF(RES_hh_tes!U25=0,"",RES_hh_tes!U25/RES_hh_fec!U25)</f>
        <v>0.66375755471392195</v>
      </c>
      <c r="V25" s="79">
        <f>IF(RES_hh_tes!V25=0,"",RES_hh_tes!V25/RES_hh_fec!V25)</f>
        <v>0.67423619901339571</v>
      </c>
      <c r="W25" s="79">
        <f>IF(RES_hh_tes!W25=0,"",RES_hh_tes!W25/RES_hh_fec!W25)</f>
        <v>0.68642421371719664</v>
      </c>
      <c r="X25" s="79">
        <f>IF(RES_hh_tes!X25=0,"",RES_hh_tes!X25/RES_hh_fec!X25)</f>
        <v>0.69416264719620246</v>
      </c>
      <c r="Y25" s="79">
        <f>IF(RES_hh_tes!Y25=0,"",RES_hh_tes!Y25/RES_hh_fec!Y25)</f>
        <v>0.70455816403080507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>
        <f>IF(RES_hh_tes!L26=0,"",RES_hh_tes!L26/RES_hh_fec!L26)</f>
        <v>0.99999999999999989</v>
      </c>
      <c r="M26" s="81">
        <f>IF(RES_hh_tes!M26=0,"",RES_hh_tes!M26/RES_hh_fec!M26)</f>
        <v>1.0000000000000009</v>
      </c>
      <c r="N26" s="81">
        <f>IF(RES_hh_tes!N26=0,"",RES_hh_tes!N26/RES_hh_fec!N26)</f>
        <v>0.99999999999999911</v>
      </c>
      <c r="O26" s="81">
        <f>IF(RES_hh_tes!O26=0,"",RES_hh_tes!O26/RES_hh_fec!O26)</f>
        <v>1.0000000000000011</v>
      </c>
      <c r="P26" s="81">
        <f>IF(RES_hh_tes!P26=0,"",RES_hh_tes!P26/RES_hh_fec!P26)</f>
        <v>0.99999999999999978</v>
      </c>
      <c r="Q26" s="81">
        <f>IF(RES_hh_tes!Q26=0,"",RES_hh_tes!Q26/RES_hh_fec!Q26)</f>
        <v>1.0000000000000007</v>
      </c>
      <c r="R26" s="81">
        <f>IF(RES_hh_tes!R26=0,"",RES_hh_tes!R26/RES_hh_fec!R26)</f>
        <v>0.99999999999999845</v>
      </c>
      <c r="S26" s="81">
        <f>IF(RES_hh_tes!S26=0,"",RES_hh_tes!S26/RES_hh_fec!S26)</f>
        <v>1.0000000000000029</v>
      </c>
      <c r="T26" s="81">
        <f>IF(RES_hh_tes!T26=0,"",RES_hh_tes!T26/RES_hh_fec!T26)</f>
        <v>0.99999999999999922</v>
      </c>
      <c r="U26" s="81">
        <f>IF(RES_hh_tes!U26=0,"",RES_hh_tes!U26/RES_hh_fec!U26)</f>
        <v>0.99999999999999767</v>
      </c>
      <c r="V26" s="81">
        <f>IF(RES_hh_tes!V26=0,"",RES_hh_tes!V26/RES_hh_fec!V26)</f>
        <v>1.0000000000000002</v>
      </c>
      <c r="W26" s="81">
        <f>IF(RES_hh_tes!W26=0,"",RES_hh_tes!W26/RES_hh_fec!W26)</f>
        <v>0.99999999999999922</v>
      </c>
      <c r="X26" s="81">
        <f>IF(RES_hh_tes!X26=0,"",RES_hh_tes!X26/RES_hh_fec!X26)</f>
        <v>0.99999999999999678</v>
      </c>
      <c r="Y26" s="81">
        <f>IF(RES_hh_tes!Y26=0,"",RES_hh_tes!Y26/RES_hh_fec!Y26)</f>
        <v>0.99999999999999944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0.62399038011538677</v>
      </c>
      <c r="C27" s="70">
        <f>IF(RES_hh_tes!C27=0,"",RES_hh_tes!C27/RES_hh_fec!C27)</f>
        <v>0.64377821866736828</v>
      </c>
      <c r="D27" s="70">
        <f>IF(RES_hh_tes!D27=0,"",RES_hh_tes!D27/RES_hh_fec!D27)</f>
        <v>0.64267033830489873</v>
      </c>
      <c r="E27" s="70">
        <f>IF(RES_hh_tes!E27=0,"",RES_hh_tes!E27/RES_hh_fec!E27)</f>
        <v>0.64068239108584513</v>
      </c>
      <c r="F27" s="70">
        <f>IF(RES_hh_tes!F27=0,"",RES_hh_tes!F27/RES_hh_fec!F27)</f>
        <v>0.6417776866981697</v>
      </c>
      <c r="G27" s="70">
        <f>IF(RES_hh_tes!G27=0,"",RES_hh_tes!G27/RES_hh_fec!G27)</f>
        <v>0.6439782403039962</v>
      </c>
      <c r="H27" s="70">
        <f>IF(RES_hh_tes!H27=0,"",RES_hh_tes!H27/RES_hh_fec!H27)</f>
        <v>0.64395573152607666</v>
      </c>
      <c r="I27" s="70">
        <f>IF(RES_hh_tes!I27=0,"",RES_hh_tes!I27/RES_hh_fec!I27)</f>
        <v>0.64692101779970779</v>
      </c>
      <c r="J27" s="70">
        <f>IF(RES_hh_tes!J27=0,"",RES_hh_tes!J27/RES_hh_fec!J27)</f>
        <v>0.64177796002761334</v>
      </c>
      <c r="K27" s="70">
        <f>IF(RES_hh_tes!K27=0,"",RES_hh_tes!K27/RES_hh_fec!K27)</f>
        <v>0.64220335206645729</v>
      </c>
      <c r="L27" s="70">
        <f>IF(RES_hh_tes!L27=0,"",RES_hh_tes!L27/RES_hh_fec!L27)</f>
        <v>0.66332448813231504</v>
      </c>
      <c r="M27" s="70">
        <f>IF(RES_hh_tes!M27=0,"",RES_hh_tes!M27/RES_hh_fec!M27)</f>
        <v>0.66798514013859067</v>
      </c>
      <c r="N27" s="70">
        <f>IF(RES_hh_tes!N27=0,"",RES_hh_tes!N27/RES_hh_fec!N27)</f>
        <v>0.67509433801736318</v>
      </c>
      <c r="O27" s="70">
        <f>IF(RES_hh_tes!O27=0,"",RES_hh_tes!O27/RES_hh_fec!O27)</f>
        <v>0.67443863859273079</v>
      </c>
      <c r="P27" s="70">
        <f>IF(RES_hh_tes!P27=0,"",RES_hh_tes!P27/RES_hh_fec!P27)</f>
        <v>0.66911947568199692</v>
      </c>
      <c r="Q27" s="70">
        <f>IF(RES_hh_tes!Q27=0,"",RES_hh_tes!Q27/RES_hh_fec!Q27)</f>
        <v>0.6777600838982839</v>
      </c>
      <c r="R27" s="70">
        <f>IF(RES_hh_tes!R27=0,"",RES_hh_tes!R27/RES_hh_fec!R27)</f>
        <v>0.68035497140417511</v>
      </c>
      <c r="S27" s="70">
        <f>IF(RES_hh_tes!S27=0,"",RES_hh_tes!S27/RES_hh_fec!S27)</f>
        <v>0.68146289114511827</v>
      </c>
      <c r="T27" s="70">
        <f>IF(RES_hh_tes!T27=0,"",RES_hh_tes!T27/RES_hh_fec!T27)</f>
        <v>0.68082380892013183</v>
      </c>
      <c r="U27" s="70">
        <f>IF(RES_hh_tes!U27=0,"",RES_hh_tes!U27/RES_hh_fec!U27)</f>
        <v>0.68543882458466621</v>
      </c>
      <c r="V27" s="70">
        <f>IF(RES_hh_tes!V27=0,"",RES_hh_tes!V27/RES_hh_fec!V27)</f>
        <v>0.69409965668075879</v>
      </c>
      <c r="W27" s="70">
        <f>IF(RES_hh_tes!W27=0,"",RES_hh_tes!W27/RES_hh_fec!W27)</f>
        <v>0.69887630008367663</v>
      </c>
      <c r="X27" s="70">
        <f>IF(RES_hh_tes!X27=0,"",RES_hh_tes!X27/RES_hh_fec!X27)</f>
        <v>0.70730943955956627</v>
      </c>
      <c r="Y27" s="70">
        <f>IF(RES_hh_tes!Y27=0,"",RES_hh_tes!Y27/RES_hh_fec!Y27)</f>
        <v>0.722157026777133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0.5733170131819687</v>
      </c>
      <c r="C28" s="78">
        <f>IF(RES_hh_tes!C28=0,"",RES_hh_tes!C28/RES_hh_fec!C28)</f>
        <v>0.5745818797353841</v>
      </c>
      <c r="D28" s="78">
        <f>IF(RES_hh_tes!D28=0,"",RES_hh_tes!D28/RES_hh_fec!D28)</f>
        <v>0.57577464107956278</v>
      </c>
      <c r="E28" s="78">
        <f>IF(RES_hh_tes!E28=0,"",RES_hh_tes!E28/RES_hh_fec!E28)</f>
        <v>0.57679956925378961</v>
      </c>
      <c r="F28" s="78">
        <f>IF(RES_hh_tes!F28=0,"",RES_hh_tes!F28/RES_hh_fec!F28)</f>
        <v>0.57769365562604025</v>
      </c>
      <c r="G28" s="78">
        <f>IF(RES_hh_tes!G28=0,"",RES_hh_tes!G28/RES_hh_fec!G28)</f>
        <v>0.57868343171936953</v>
      </c>
      <c r="H28" s="78">
        <f>IF(RES_hh_tes!H28=0,"",RES_hh_tes!H28/RES_hh_fec!H28)</f>
        <v>0.57976032551764534</v>
      </c>
      <c r="I28" s="78">
        <f>IF(RES_hh_tes!I28=0,"",RES_hh_tes!I28/RES_hh_fec!I28)</f>
        <v>0.58030481498312037</v>
      </c>
      <c r="J28" s="78">
        <f>IF(RES_hh_tes!J28=0,"",RES_hh_tes!J28/RES_hh_fec!J28)</f>
        <v>0.5806029322464612</v>
      </c>
      <c r="K28" s="78">
        <f>IF(RES_hh_tes!K28=0,"",RES_hh_tes!K28/RES_hh_fec!K28)</f>
        <v>0.58091749121349556</v>
      </c>
      <c r="L28" s="78">
        <f>IF(RES_hh_tes!L28=0,"",RES_hh_tes!L28/RES_hh_fec!L28)</f>
        <v>0.58125635840386869</v>
      </c>
      <c r="M28" s="78">
        <f>IF(RES_hh_tes!M28=0,"",RES_hh_tes!M28/RES_hh_fec!M28)</f>
        <v>0.58151663504202833</v>
      </c>
      <c r="N28" s="78">
        <f>IF(RES_hh_tes!N28=0,"",RES_hh_tes!N28/RES_hh_fec!N28)</f>
        <v>0.58175315716723619</v>
      </c>
      <c r="O28" s="78">
        <f>IF(RES_hh_tes!O28=0,"",RES_hh_tes!O28/RES_hh_fec!O28)</f>
        <v>0.58192423006315708</v>
      </c>
      <c r="P28" s="78">
        <f>IF(RES_hh_tes!P28=0,"",RES_hh_tes!P28/RES_hh_fec!P28)</f>
        <v>0.58196851274763717</v>
      </c>
      <c r="Q28" s="78">
        <f>IF(RES_hh_tes!Q28=0,"",RES_hh_tes!Q28/RES_hh_fec!Q28)</f>
        <v>0.58208660362591513</v>
      </c>
      <c r="R28" s="78">
        <f>IF(RES_hh_tes!R28=0,"",RES_hh_tes!R28/RES_hh_fec!R28)</f>
        <v>0.58344103243340639</v>
      </c>
      <c r="S28" s="78">
        <f>IF(RES_hh_tes!S28=0,"",RES_hh_tes!S28/RES_hh_fec!S28)</f>
        <v>0.58511673048638424</v>
      </c>
      <c r="T28" s="78">
        <f>IF(RES_hh_tes!T28=0,"",RES_hh_tes!T28/RES_hh_fec!T28)</f>
        <v>0.58773530480716651</v>
      </c>
      <c r="U28" s="78">
        <f>IF(RES_hh_tes!U28=0,"",RES_hh_tes!U28/RES_hh_fec!U28)</f>
        <v>0.59012143331468359</v>
      </c>
      <c r="V28" s="78">
        <f>IF(RES_hh_tes!V28=0,"",RES_hh_tes!V28/RES_hh_fec!V28)</f>
        <v>0.5927377855742888</v>
      </c>
      <c r="W28" s="78">
        <f>IF(RES_hh_tes!W28=0,"",RES_hh_tes!W28/RES_hh_fec!W28)</f>
        <v>0.59337329360523383</v>
      </c>
      <c r="X28" s="78">
        <f>IF(RES_hh_tes!X28=0,"",RES_hh_tes!X28/RES_hh_fec!X28)</f>
        <v>0.59394647289843716</v>
      </c>
      <c r="Y28" s="78">
        <f>IF(RES_hh_tes!Y28=0,"",RES_hh_tes!Y28/RES_hh_fec!Y28)</f>
        <v>0.59457521567487215</v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0.5778684336562302</v>
      </c>
      <c r="C29" s="78">
        <f>IF(RES_hh_tes!C29=0,"",RES_hh_tes!C29/RES_hh_fec!C29)</f>
        <v>0.57902934038448739</v>
      </c>
      <c r="D29" s="78">
        <f>IF(RES_hh_tes!D29=0,"",RES_hh_tes!D29/RES_hh_fec!D29)</f>
        <v>0.58008755702410808</v>
      </c>
      <c r="E29" s="78">
        <f>IF(RES_hh_tes!E29=0,"",RES_hh_tes!E29/RES_hh_fec!E29)</f>
        <v>0.58090025440709392</v>
      </c>
      <c r="F29" s="78">
        <f>IF(RES_hh_tes!F29=0,"",RES_hh_tes!F29/RES_hh_fec!F29)</f>
        <v>0.58201681940321903</v>
      </c>
      <c r="G29" s="78">
        <f>IF(RES_hh_tes!G29=0,"",RES_hh_tes!G29/RES_hh_fec!G29)</f>
        <v>0.58333221720274009</v>
      </c>
      <c r="H29" s="78">
        <f>IF(RES_hh_tes!H29=0,"",RES_hh_tes!H29/RES_hh_fec!H29)</f>
        <v>0.58463336804905797</v>
      </c>
      <c r="I29" s="78">
        <f>IF(RES_hh_tes!I29=0,"",RES_hh_tes!I29/RES_hh_fec!I29)</f>
        <v>0.58523565678713141</v>
      </c>
      <c r="J29" s="78">
        <f>IF(RES_hh_tes!J29=0,"",RES_hh_tes!J29/RES_hh_fec!J29)</f>
        <v>0.58551455266823849</v>
      </c>
      <c r="K29" s="78">
        <f>IF(RES_hh_tes!K29=0,"",RES_hh_tes!K29/RES_hh_fec!K29)</f>
        <v>0.58587034494815671</v>
      </c>
      <c r="L29" s="78">
        <f>IF(RES_hh_tes!L29=0,"",RES_hh_tes!L29/RES_hh_fec!L29)</f>
        <v>0.58622171495121322</v>
      </c>
      <c r="M29" s="78">
        <f>IF(RES_hh_tes!M29=0,"",RES_hh_tes!M29/RES_hh_fec!M29)</f>
        <v>0.58645647860542305</v>
      </c>
      <c r="N29" s="78">
        <f>IF(RES_hh_tes!N29=0,"",RES_hh_tes!N29/RES_hh_fec!N29)</f>
        <v>0.58672608312117636</v>
      </c>
      <c r="O29" s="78">
        <f>IF(RES_hh_tes!O29=0,"",RES_hh_tes!O29/RES_hh_fec!O29)</f>
        <v>0.58698448196228503</v>
      </c>
      <c r="P29" s="78">
        <f>IF(RES_hh_tes!P29=0,"",RES_hh_tes!P29/RES_hh_fec!P29)</f>
        <v>0.58712676601423974</v>
      </c>
      <c r="Q29" s="78">
        <f>IF(RES_hh_tes!Q29=0,"",RES_hh_tes!Q29/RES_hh_fec!Q29)</f>
        <v>0.5874080171897621</v>
      </c>
      <c r="R29" s="78">
        <f>IF(RES_hh_tes!R29=0,"",RES_hh_tes!R29/RES_hh_fec!R29)</f>
        <v>0.58793608933497088</v>
      </c>
      <c r="S29" s="78">
        <f>IF(RES_hh_tes!S29=0,"",RES_hh_tes!S29/RES_hh_fec!S29)</f>
        <v>0.58863868406173703</v>
      </c>
      <c r="T29" s="78">
        <f>IF(RES_hh_tes!T29=0,"",RES_hh_tes!T29/RES_hh_fec!T29)</f>
        <v>0.58920331143152538</v>
      </c>
      <c r="U29" s="78">
        <f>IF(RES_hh_tes!U29=0,"",RES_hh_tes!U29/RES_hh_fec!U29)</f>
        <v>0.59244955412727396</v>
      </c>
      <c r="V29" s="78">
        <f>IF(RES_hh_tes!V29=0,"",RES_hh_tes!V29/RES_hh_fec!V29)</f>
        <v>0.59583478273134438</v>
      </c>
      <c r="W29" s="78">
        <f>IF(RES_hh_tes!W29=0,"",RES_hh_tes!W29/RES_hh_fec!W29)</f>
        <v>0.6003499858596193</v>
      </c>
      <c r="X29" s="78">
        <f>IF(RES_hh_tes!X29=0,"",RES_hh_tes!X29/RES_hh_fec!X29)</f>
        <v>0.60257114340696738</v>
      </c>
      <c r="Y29" s="78">
        <f>IF(RES_hh_tes!Y29=0,"",RES_hh_tes!Y29/RES_hh_fec!Y29)</f>
        <v>0.60425958487895359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0.57696901127434108</v>
      </c>
      <c r="C30" s="78">
        <f>IF(RES_hh_tes!C30=0,"",RES_hh_tes!C30/RES_hh_fec!C30)</f>
        <v>0.57795952350069146</v>
      </c>
      <c r="D30" s="78">
        <f>IF(RES_hh_tes!D30=0,"",RES_hh_tes!D30/RES_hh_fec!D30)</f>
        <v>0.57898404472568732</v>
      </c>
      <c r="E30" s="78">
        <f>IF(RES_hh_tes!E30=0,"",RES_hh_tes!E30/RES_hh_fec!E30)</f>
        <v>0.58016767687872095</v>
      </c>
      <c r="F30" s="78">
        <f>IF(RES_hh_tes!F30=0,"",RES_hh_tes!F30/RES_hh_fec!F30)</f>
        <v>0.5814425446355711</v>
      </c>
      <c r="G30" s="78">
        <f>IF(RES_hh_tes!G30=0,"",RES_hh_tes!G30/RES_hh_fec!G30)</f>
        <v>0.58274957823215845</v>
      </c>
      <c r="H30" s="78">
        <f>IF(RES_hh_tes!H30=0,"",RES_hh_tes!H30/RES_hh_fec!H30)</f>
        <v>0.58413743567850873</v>
      </c>
      <c r="I30" s="78">
        <f>IF(RES_hh_tes!I30=0,"",RES_hh_tes!I30/RES_hh_fec!I30)</f>
        <v>0.58486144738560963</v>
      </c>
      <c r="J30" s="78">
        <f>IF(RES_hh_tes!J30=0,"",RES_hh_tes!J30/RES_hh_fec!J30)</f>
        <v>0.58512557791637454</v>
      </c>
      <c r="K30" s="78">
        <f>IF(RES_hh_tes!K30=0,"",RES_hh_tes!K30/RES_hh_fec!K30)</f>
        <v>0.58553664689321305</v>
      </c>
      <c r="L30" s="78">
        <f>IF(RES_hh_tes!L30=0,"",RES_hh_tes!L30/RES_hh_fec!L30)</f>
        <v>0.58584566281735995</v>
      </c>
      <c r="M30" s="78">
        <f>IF(RES_hh_tes!M30=0,"",RES_hh_tes!M30/RES_hh_fec!M30)</f>
        <v>0.58625419707739324</v>
      </c>
      <c r="N30" s="78">
        <f>IF(RES_hh_tes!N30=0,"",RES_hh_tes!N30/RES_hh_fec!N30)</f>
        <v>0.58680882444157234</v>
      </c>
      <c r="O30" s="78">
        <f>IF(RES_hh_tes!O30=0,"",RES_hh_tes!O30/RES_hh_fec!O30)</f>
        <v>0.58737430069716257</v>
      </c>
      <c r="P30" s="78">
        <f>IF(RES_hh_tes!P30=0,"",RES_hh_tes!P30/RES_hh_fec!P30)</f>
        <v>0.587733528625769</v>
      </c>
      <c r="Q30" s="78">
        <f>IF(RES_hh_tes!Q30=0,"",RES_hh_tes!Q30/RES_hh_fec!Q30)</f>
        <v>0.58818542933647155</v>
      </c>
      <c r="R30" s="78">
        <f>IF(RES_hh_tes!R30=0,"",RES_hh_tes!R30/RES_hh_fec!R30)</f>
        <v>0.58903805530140751</v>
      </c>
      <c r="S30" s="78">
        <f>IF(RES_hh_tes!S30=0,"",RES_hh_tes!S30/RES_hh_fec!S30)</f>
        <v>0.59078545502721513</v>
      </c>
      <c r="T30" s="78">
        <f>IF(RES_hh_tes!T30=0,"",RES_hh_tes!T30/RES_hh_fec!T30)</f>
        <v>0.59317368778812951</v>
      </c>
      <c r="U30" s="78">
        <f>IF(RES_hh_tes!U30=0,"",RES_hh_tes!U30/RES_hh_fec!U30)</f>
        <v>0.59634128144123133</v>
      </c>
      <c r="V30" s="78">
        <f>IF(RES_hh_tes!V30=0,"",RES_hh_tes!V30/RES_hh_fec!V30)</f>
        <v>0.60006310056615053</v>
      </c>
      <c r="W30" s="78">
        <f>IF(RES_hh_tes!W30=0,"",RES_hh_tes!W30/RES_hh_fec!W30)</f>
        <v>0.60377097534464674</v>
      </c>
      <c r="X30" s="78">
        <f>IF(RES_hh_tes!X30=0,"",RES_hh_tes!X30/RES_hh_fec!X30)</f>
        <v>0.60687612047848805</v>
      </c>
      <c r="Y30" s="78">
        <f>IF(RES_hh_tes!Y30=0,"",RES_hh_tes!Y30/RES_hh_fec!Y30)</f>
        <v>0.60935492921062562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0.56749385229090676</v>
      </c>
      <c r="C31" s="78">
        <f>IF(RES_hh_tes!C31=0,"",RES_hh_tes!C31/RES_hh_fec!C31)</f>
        <v>0.57127611850954896</v>
      </c>
      <c r="D31" s="78">
        <f>IF(RES_hh_tes!D31=0,"",RES_hh_tes!D31/RES_hh_fec!D31)</f>
        <v>0.57226915382329735</v>
      </c>
      <c r="E31" s="78">
        <f>IF(RES_hh_tes!E31=0,"",RES_hh_tes!E31/RES_hh_fec!E31)</f>
        <v>0.57293732611776915</v>
      </c>
      <c r="F31" s="78">
        <f>IF(RES_hh_tes!F31=0,"",RES_hh_tes!F31/RES_hh_fec!F31)</f>
        <v>0.57344502713997358</v>
      </c>
      <c r="G31" s="78">
        <f>IF(RES_hh_tes!G31=0,"",RES_hh_tes!G31/RES_hh_fec!G31)</f>
        <v>0.57390606602060357</v>
      </c>
      <c r="H31" s="78">
        <f>IF(RES_hh_tes!H31=0,"",RES_hh_tes!H31/RES_hh_fec!H31)</f>
        <v>0.57427178860331374</v>
      </c>
      <c r="I31" s="78">
        <f>IF(RES_hh_tes!I31=0,"",RES_hh_tes!I31/RES_hh_fec!I31)</f>
        <v>0.57459134584897553</v>
      </c>
      <c r="J31" s="78">
        <f>IF(RES_hh_tes!J31=0,"",RES_hh_tes!J31/RES_hh_fec!J31)</f>
        <v>0.57531451352567597</v>
      </c>
      <c r="K31" s="78">
        <f>IF(RES_hh_tes!K31=0,"",RES_hh_tes!K31/RES_hh_fec!K31)</f>
        <v>0.57562764476986739</v>
      </c>
      <c r="L31" s="78">
        <f>IF(RES_hh_tes!L31=0,"",RES_hh_tes!L31/RES_hh_fec!L31)</f>
        <v>0.57589371546947965</v>
      </c>
      <c r="M31" s="78">
        <f>IF(RES_hh_tes!M31=0,"",RES_hh_tes!M31/RES_hh_fec!M31)</f>
        <v>0.57599591723660137</v>
      </c>
      <c r="N31" s="78">
        <f>IF(RES_hh_tes!N31=0,"",RES_hh_tes!N31/RES_hh_fec!N31)</f>
        <v>0.57603178917168951</v>
      </c>
      <c r="O31" s="78">
        <f>IF(RES_hh_tes!O31=0,"",RES_hh_tes!O31/RES_hh_fec!O31)</f>
        <v>0.57606540112279081</v>
      </c>
      <c r="P31" s="78">
        <f>IF(RES_hh_tes!P31=0,"",RES_hh_tes!P31/RES_hh_fec!P31)</f>
        <v>0.57612076053539374</v>
      </c>
      <c r="Q31" s="78">
        <f>IF(RES_hh_tes!Q31=0,"",RES_hh_tes!Q31/RES_hh_fec!Q31)</f>
        <v>0.57634944846153124</v>
      </c>
      <c r="R31" s="78">
        <f>IF(RES_hh_tes!R31=0,"",RES_hh_tes!R31/RES_hh_fec!R31)</f>
        <v>0.57736616217391412</v>
      </c>
      <c r="S31" s="78">
        <f>IF(RES_hh_tes!S31=0,"",RES_hh_tes!S31/RES_hh_fec!S31)</f>
        <v>0.57890436690917058</v>
      </c>
      <c r="T31" s="78">
        <f>IF(RES_hh_tes!T31=0,"",RES_hh_tes!T31/RES_hh_fec!T31)</f>
        <v>0.58116747258592172</v>
      </c>
      <c r="U31" s="78">
        <f>IF(RES_hh_tes!U31=0,"",RES_hh_tes!U31/RES_hh_fec!U31)</f>
        <v>0.58238916986731015</v>
      </c>
      <c r="V31" s="78">
        <f>IF(RES_hh_tes!V31=0,"",RES_hh_tes!V31/RES_hh_fec!V31)</f>
        <v>0.58294190823803482</v>
      </c>
      <c r="W31" s="78">
        <f>IF(RES_hh_tes!W31=0,"",RES_hh_tes!W31/RES_hh_fec!W31)</f>
        <v>0.58341235337691599</v>
      </c>
      <c r="X31" s="78">
        <f>IF(RES_hh_tes!X31=0,"",RES_hh_tes!X31/RES_hh_fec!X31)</f>
        <v>0.58405407081903871</v>
      </c>
      <c r="Y31" s="78">
        <f>IF(RES_hh_tes!Y31=0,"",RES_hh_tes!Y31/RES_hh_fec!Y31)</f>
        <v>0.58557956702905778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0.73697536025734955</v>
      </c>
      <c r="C32" s="81">
        <f>IF(RES_hh_tes!C32=0,"",RES_hh_tes!C32/RES_hh_fec!C32)</f>
        <v>0.73888825777605238</v>
      </c>
      <c r="D32" s="81">
        <f>IF(RES_hh_tes!D32=0,"",RES_hh_tes!D32/RES_hh_fec!D32)</f>
        <v>0.74118272649486527</v>
      </c>
      <c r="E32" s="81">
        <f>IF(RES_hh_tes!E32=0,"",RES_hh_tes!E32/RES_hh_fec!E32)</f>
        <v>0.74360068935217571</v>
      </c>
      <c r="F32" s="81">
        <f>IF(RES_hh_tes!F32=0,"",RES_hh_tes!F32/RES_hh_fec!F32)</f>
        <v>0.74605644518595871</v>
      </c>
      <c r="G32" s="81">
        <f>IF(RES_hh_tes!G32=0,"",RES_hh_tes!G32/RES_hh_fec!G32)</f>
        <v>0.74889048006179215</v>
      </c>
      <c r="H32" s="81">
        <f>IF(RES_hh_tes!H32=0,"",RES_hh_tes!H32/RES_hh_fec!H32)</f>
        <v>0.75206644911200082</v>
      </c>
      <c r="I32" s="81">
        <f>IF(RES_hh_tes!I32=0,"",RES_hh_tes!I32/RES_hh_fec!I32)</f>
        <v>0.75378780893942099</v>
      </c>
      <c r="J32" s="81">
        <f>IF(RES_hh_tes!J32=0,"",RES_hh_tes!J32/RES_hh_fec!J32)</f>
        <v>0.75475639687518181</v>
      </c>
      <c r="K32" s="81">
        <f>IF(RES_hh_tes!K32=0,"",RES_hh_tes!K32/RES_hh_fec!K32)</f>
        <v>0.75641750929893692</v>
      </c>
      <c r="L32" s="81">
        <f>IF(RES_hh_tes!L32=0,"",RES_hh_tes!L32/RES_hh_fec!L32)</f>
        <v>0.75850435381102099</v>
      </c>
      <c r="M32" s="81">
        <f>IF(RES_hh_tes!M32=0,"",RES_hh_tes!M32/RES_hh_fec!M32)</f>
        <v>0.76041187776718844</v>
      </c>
      <c r="N32" s="81">
        <f>IF(RES_hh_tes!N32=0,"",RES_hh_tes!N32/RES_hh_fec!N32)</f>
        <v>0.76246695571880496</v>
      </c>
      <c r="O32" s="81">
        <f>IF(RES_hh_tes!O32=0,"",RES_hh_tes!O32/RES_hh_fec!O32)</f>
        <v>0.76517253495962356</v>
      </c>
      <c r="P32" s="81">
        <f>IF(RES_hh_tes!P32=0,"",RES_hh_tes!P32/RES_hh_fec!P32)</f>
        <v>0.76738692777316808</v>
      </c>
      <c r="Q32" s="81">
        <f>IF(RES_hh_tes!Q32=0,"",RES_hh_tes!Q32/RES_hh_fec!Q32)</f>
        <v>0.77100924953073169</v>
      </c>
      <c r="R32" s="81">
        <f>IF(RES_hh_tes!R32=0,"",RES_hh_tes!R32/RES_hh_fec!R32)</f>
        <v>0.77663569234079755</v>
      </c>
      <c r="S32" s="81">
        <f>IF(RES_hh_tes!S32=0,"",RES_hh_tes!S32/RES_hh_fec!S32)</f>
        <v>0.78511046112231675</v>
      </c>
      <c r="T32" s="81">
        <f>IF(RES_hh_tes!T32=0,"",RES_hh_tes!T32/RES_hh_fec!T32)</f>
        <v>0.79521077672935547</v>
      </c>
      <c r="U32" s="81">
        <f>IF(RES_hh_tes!U32=0,"",RES_hh_tes!U32/RES_hh_fec!U32)</f>
        <v>0.80591586789710956</v>
      </c>
      <c r="V32" s="81">
        <f>IF(RES_hh_tes!V32=0,"",RES_hh_tes!V32/RES_hh_fec!V32)</f>
        <v>0.818291476314985</v>
      </c>
      <c r="W32" s="81">
        <f>IF(RES_hh_tes!W32=0,"",RES_hh_tes!W32/RES_hh_fec!W32)</f>
        <v>0.83079723628429958</v>
      </c>
      <c r="X32" s="81">
        <f>IF(RES_hh_tes!X32=0,"",RES_hh_tes!X32/RES_hh_fec!X32)</f>
        <v>0.84166431863732383</v>
      </c>
      <c r="Y32" s="81">
        <f>IF(RES_hh_tes!Y32=0,"",RES_hh_tes!Y32/RES_hh_fec!Y32)</f>
        <v>0.85289932688035786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4148.2618170004298</v>
      </c>
      <c r="C3" s="65">
        <f t="shared" si="0"/>
        <v>4259.7280880914959</v>
      </c>
      <c r="D3" s="65">
        <f t="shared" si="0"/>
        <v>4384.2608975628264</v>
      </c>
      <c r="E3" s="65">
        <f t="shared" si="0"/>
        <v>4166.5068872357451</v>
      </c>
      <c r="F3" s="65">
        <f t="shared" si="0"/>
        <v>3965.1646399462547</v>
      </c>
      <c r="G3" s="65">
        <f t="shared" si="0"/>
        <v>3570.3972708900333</v>
      </c>
      <c r="H3" s="65">
        <f t="shared" si="0"/>
        <v>3265.8001651121212</v>
      </c>
      <c r="I3" s="65">
        <f t="shared" si="0"/>
        <v>2822.3605244596215</v>
      </c>
      <c r="J3" s="65">
        <f t="shared" si="0"/>
        <v>3097.3838306369389</v>
      </c>
      <c r="K3" s="65">
        <f t="shared" si="0"/>
        <v>3078.9876636766517</v>
      </c>
      <c r="L3" s="65">
        <f t="shared" si="0"/>
        <v>3391.6044028456545</v>
      </c>
      <c r="M3" s="65">
        <f t="shared" si="0"/>
        <v>2978.1850523281005</v>
      </c>
      <c r="N3" s="65">
        <f t="shared" si="0"/>
        <v>2764.2615060816752</v>
      </c>
      <c r="O3" s="65">
        <f t="shared" si="0"/>
        <v>2823.3755391262448</v>
      </c>
      <c r="P3" s="65">
        <f t="shared" si="0"/>
        <v>2529.2831051591988</v>
      </c>
      <c r="Q3" s="65">
        <f t="shared" si="0"/>
        <v>2554.0267777900158</v>
      </c>
      <c r="R3" s="65">
        <f t="shared" ref="R3:V3" si="1">SUM(R4,R15,R17,R27)</f>
        <v>2655.2701730198655</v>
      </c>
      <c r="S3" s="65">
        <f t="shared" si="1"/>
        <v>2867.3019179266807</v>
      </c>
      <c r="T3" s="65">
        <f t="shared" si="1"/>
        <v>2771.4386180165816</v>
      </c>
      <c r="U3" s="65">
        <f t="shared" si="1"/>
        <v>2763.4473975307369</v>
      </c>
      <c r="V3" s="65">
        <f t="shared" si="1"/>
        <v>2919.177094369411</v>
      </c>
      <c r="W3" s="65">
        <f t="shared" ref="W3:Y3" si="2">SUM(W4,W15,W17,W27)</f>
        <v>3133.6995844154699</v>
      </c>
      <c r="X3" s="65">
        <f t="shared" si="2"/>
        <v>2825.2302281640914</v>
      </c>
      <c r="Y3" s="65">
        <f t="shared" si="2"/>
        <v>2609.5951451804099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3787.2347376217749</v>
      </c>
      <c r="C4" s="69">
        <f t="shared" si="3"/>
        <v>3989.1855692673598</v>
      </c>
      <c r="D4" s="69">
        <f t="shared" si="3"/>
        <v>4097.7794253404372</v>
      </c>
      <c r="E4" s="69">
        <f t="shared" si="3"/>
        <v>3859.8643767149683</v>
      </c>
      <c r="F4" s="69">
        <f t="shared" si="3"/>
        <v>3646.5340069690142</v>
      </c>
      <c r="G4" s="69">
        <f t="shared" si="3"/>
        <v>3260.368048143504</v>
      </c>
      <c r="H4" s="69">
        <f t="shared" si="3"/>
        <v>2949.7155389813897</v>
      </c>
      <c r="I4" s="69">
        <f t="shared" si="3"/>
        <v>2496.24580654189</v>
      </c>
      <c r="J4" s="69">
        <f t="shared" si="3"/>
        <v>2752.4114486141207</v>
      </c>
      <c r="K4" s="69">
        <f t="shared" si="3"/>
        <v>2735.2032280231083</v>
      </c>
      <c r="L4" s="69">
        <f t="shared" si="3"/>
        <v>3199.9262729035854</v>
      </c>
      <c r="M4" s="69">
        <f t="shared" si="3"/>
        <v>2767.4026412158405</v>
      </c>
      <c r="N4" s="69">
        <f t="shared" si="3"/>
        <v>2561.591915730497</v>
      </c>
      <c r="O4" s="69">
        <f t="shared" si="3"/>
        <v>2588.0474898188377</v>
      </c>
      <c r="P4" s="69">
        <f t="shared" si="3"/>
        <v>2203.8473771421513</v>
      </c>
      <c r="Q4" s="69">
        <f t="shared" si="3"/>
        <v>2267.7727529840581</v>
      </c>
      <c r="R4" s="69">
        <f t="shared" ref="R4:V4" si="4">SUM(R5:R14)</f>
        <v>2374.5876276956701</v>
      </c>
      <c r="S4" s="69">
        <f t="shared" si="4"/>
        <v>2529.5507943103835</v>
      </c>
      <c r="T4" s="69">
        <f t="shared" si="4"/>
        <v>2334.8040748417566</v>
      </c>
      <c r="U4" s="69">
        <f t="shared" si="4"/>
        <v>2318.5274319018886</v>
      </c>
      <c r="V4" s="69">
        <f t="shared" si="4"/>
        <v>2438.3830057166665</v>
      </c>
      <c r="W4" s="69">
        <f t="shared" ref="W4:Y4" si="5">SUM(W5:W14)</f>
        <v>2705.9710882709128</v>
      </c>
      <c r="X4" s="69">
        <f t="shared" si="5"/>
        <v>2353.3350744803051</v>
      </c>
      <c r="Y4" s="69">
        <f t="shared" si="5"/>
        <v>2152.7898662387051</v>
      </c>
      <c r="DA4" s="88" t="s">
        <v>266</v>
      </c>
    </row>
    <row r="5" spans="1:105" ht="12" customHeight="1" x14ac:dyDescent="0.25">
      <c r="A5" s="28" t="s">
        <v>51</v>
      </c>
      <c r="B5" s="72">
        <v>237.47224467450243</v>
      </c>
      <c r="C5" s="72">
        <v>314.46570894827653</v>
      </c>
      <c r="D5" s="72">
        <v>529.82421790783667</v>
      </c>
      <c r="E5" s="72">
        <v>337.315602709323</v>
      </c>
      <c r="F5" s="72">
        <v>425.45293778986246</v>
      </c>
      <c r="G5" s="72">
        <v>202.36818662647158</v>
      </c>
      <c r="H5" s="72">
        <v>188.8312054617343</v>
      </c>
      <c r="I5" s="72">
        <v>163.31966879333262</v>
      </c>
      <c r="J5" s="72">
        <v>245.69763303001844</v>
      </c>
      <c r="K5" s="72">
        <v>179.87324685200107</v>
      </c>
      <c r="L5" s="72">
        <v>215.59004130748085</v>
      </c>
      <c r="M5" s="72">
        <v>192.60735030647481</v>
      </c>
      <c r="N5" s="72">
        <v>176.42592344739867</v>
      </c>
      <c r="O5" s="72">
        <v>103.07198771207372</v>
      </c>
      <c r="P5" s="72">
        <v>72.953683483060374</v>
      </c>
      <c r="Q5" s="72">
        <v>67.082211600641756</v>
      </c>
      <c r="R5" s="72">
        <v>111.08913192631937</v>
      </c>
      <c r="S5" s="72">
        <v>127.13069530463574</v>
      </c>
      <c r="T5" s="72">
        <v>105.56593183705567</v>
      </c>
      <c r="U5" s="72">
        <v>96.991707525559804</v>
      </c>
      <c r="V5" s="72">
        <v>180.96005054230724</v>
      </c>
      <c r="W5" s="72">
        <v>194.21441271913847</v>
      </c>
      <c r="X5" s="72">
        <v>167.8766531292124</v>
      </c>
      <c r="Y5" s="72">
        <v>111.77254047060703</v>
      </c>
      <c r="DA5" s="89" t="s">
        <v>447</v>
      </c>
    </row>
    <row r="6" spans="1:105" ht="12" customHeight="1" x14ac:dyDescent="0.25">
      <c r="A6" s="28" t="s">
        <v>74</v>
      </c>
      <c r="B6" s="72">
        <v>23.491364215682673</v>
      </c>
      <c r="C6" s="72">
        <v>23.253776915875093</v>
      </c>
      <c r="D6" s="72">
        <v>43.95051937047284</v>
      </c>
      <c r="E6" s="72">
        <v>15.346374649208157</v>
      </c>
      <c r="F6" s="72">
        <v>3.5716843137220162</v>
      </c>
      <c r="G6" s="72">
        <v>8.9950281809385846</v>
      </c>
      <c r="H6" s="72">
        <v>32.414003095206809</v>
      </c>
      <c r="I6" s="72">
        <v>20.624283401511157</v>
      </c>
      <c r="J6" s="72">
        <v>35.097316196592544</v>
      </c>
      <c r="K6" s="72">
        <v>35.218638799424134</v>
      </c>
      <c r="L6" s="72">
        <v>23.881573327666903</v>
      </c>
      <c r="M6" s="72">
        <v>6.3763539012823003</v>
      </c>
      <c r="N6" s="72">
        <v>18.226919401079289</v>
      </c>
      <c r="O6" s="72">
        <v>12.754179534793723</v>
      </c>
      <c r="P6" s="72">
        <v>1.2205212615597734</v>
      </c>
      <c r="Q6" s="72">
        <v>1.1537125512470481</v>
      </c>
      <c r="R6" s="72">
        <v>12.670647986795483</v>
      </c>
      <c r="S6" s="72">
        <v>12.173402314205317</v>
      </c>
      <c r="T6" s="72">
        <v>11.029779039999998</v>
      </c>
      <c r="U6" s="72">
        <v>8.998135719999997</v>
      </c>
      <c r="V6" s="72">
        <v>8.9981357200000076</v>
      </c>
      <c r="W6" s="72">
        <v>11.320089520000005</v>
      </c>
      <c r="X6" s="72">
        <v>8.4174390399999979</v>
      </c>
      <c r="Y6" s="72">
        <v>3.4831957199999999</v>
      </c>
      <c r="DA6" s="89" t="s">
        <v>448</v>
      </c>
    </row>
    <row r="7" spans="1:105" ht="12" customHeight="1" x14ac:dyDescent="0.25">
      <c r="A7" s="28" t="s">
        <v>200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449</v>
      </c>
    </row>
    <row r="8" spans="1:105" ht="12" customHeight="1" x14ac:dyDescent="0.25">
      <c r="A8" s="28" t="s">
        <v>189</v>
      </c>
      <c r="B8" s="72">
        <v>3526.2711287315897</v>
      </c>
      <c r="C8" s="72">
        <v>3651.4660834032084</v>
      </c>
      <c r="D8" s="72">
        <v>3524.0046880621276</v>
      </c>
      <c r="E8" s="72">
        <v>3507.2023993564371</v>
      </c>
      <c r="F8" s="72">
        <v>3217.5093848654296</v>
      </c>
      <c r="G8" s="72">
        <v>3049.0048333360937</v>
      </c>
      <c r="H8" s="72">
        <v>2728.4703304244485</v>
      </c>
      <c r="I8" s="72">
        <v>2312.3018543470462</v>
      </c>
      <c r="J8" s="72">
        <v>2471.6164993875095</v>
      </c>
      <c r="K8" s="72">
        <v>2520.1113423716829</v>
      </c>
      <c r="L8" s="72">
        <v>2960.4546582684375</v>
      </c>
      <c r="M8" s="72">
        <v>2568.4189370080835</v>
      </c>
      <c r="N8" s="72">
        <v>2366.939072882019</v>
      </c>
      <c r="O8" s="72">
        <v>2472.2213225719702</v>
      </c>
      <c r="P8" s="72">
        <v>2129.6731723975313</v>
      </c>
      <c r="Q8" s="72">
        <v>2199.5368288321692</v>
      </c>
      <c r="R8" s="72">
        <v>2250.8278477825552</v>
      </c>
      <c r="S8" s="72">
        <v>2390.2466966915426</v>
      </c>
      <c r="T8" s="72">
        <v>2218.2083639647008</v>
      </c>
      <c r="U8" s="72">
        <v>2212.5375886563288</v>
      </c>
      <c r="V8" s="72">
        <v>2248.4248194543593</v>
      </c>
      <c r="W8" s="72">
        <v>2500.4365860317744</v>
      </c>
      <c r="X8" s="72">
        <v>2177.0409823110926</v>
      </c>
      <c r="Y8" s="72">
        <v>2037.5341300480979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257.28721015133442</v>
      </c>
      <c r="C17" s="69">
        <f t="shared" si="7"/>
        <v>200.38534617233788</v>
      </c>
      <c r="D17" s="69">
        <f t="shared" si="7"/>
        <v>216.81062814975255</v>
      </c>
      <c r="E17" s="69">
        <f t="shared" si="7"/>
        <v>223.76772478619492</v>
      </c>
      <c r="F17" s="69">
        <f t="shared" si="7"/>
        <v>231.03375097897577</v>
      </c>
      <c r="G17" s="69">
        <f t="shared" si="7"/>
        <v>227.77795377724743</v>
      </c>
      <c r="H17" s="69">
        <f t="shared" si="7"/>
        <v>239.1536088605076</v>
      </c>
      <c r="I17" s="69">
        <f t="shared" si="7"/>
        <v>244.11697309139635</v>
      </c>
      <c r="J17" s="69">
        <f t="shared" si="7"/>
        <v>264.1698842467913</v>
      </c>
      <c r="K17" s="69">
        <f t="shared" si="7"/>
        <v>264.5609469111331</v>
      </c>
      <c r="L17" s="69">
        <f t="shared" si="7"/>
        <v>144.26085932701207</v>
      </c>
      <c r="M17" s="69">
        <f t="shared" si="7"/>
        <v>157.42888958080744</v>
      </c>
      <c r="N17" s="69">
        <f t="shared" si="7"/>
        <v>153.26117648140897</v>
      </c>
      <c r="O17" s="69">
        <f t="shared" si="7"/>
        <v>185.22803691391542</v>
      </c>
      <c r="P17" s="69">
        <f t="shared" si="7"/>
        <v>257.46219461239559</v>
      </c>
      <c r="Q17" s="69">
        <f t="shared" si="7"/>
        <v>224.46831750523341</v>
      </c>
      <c r="R17" s="69">
        <f t="shared" ref="R17:V17" si="8">SUM(R18:R26)</f>
        <v>217.53548528434052</v>
      </c>
      <c r="S17" s="69">
        <f t="shared" si="8"/>
        <v>256.26825356806802</v>
      </c>
      <c r="T17" s="69">
        <f t="shared" si="8"/>
        <v>351.08334233339798</v>
      </c>
      <c r="U17" s="69">
        <f t="shared" si="8"/>
        <v>354.66881213305925</v>
      </c>
      <c r="V17" s="69">
        <f t="shared" si="8"/>
        <v>386.00964844965995</v>
      </c>
      <c r="W17" s="69">
        <f t="shared" ref="W17:Y17" si="9">SUM(W18:W26)</f>
        <v>312.53663335776167</v>
      </c>
      <c r="X17" s="69">
        <f t="shared" si="9"/>
        <v>352.04119975194175</v>
      </c>
      <c r="Y17" s="69">
        <f t="shared" si="9"/>
        <v>355.918086466771</v>
      </c>
      <c r="DA17" s="88" t="s">
        <v>268</v>
      </c>
    </row>
    <row r="18" spans="1:105" ht="12" customHeight="1" x14ac:dyDescent="0.25">
      <c r="A18" s="28" t="s">
        <v>51</v>
      </c>
      <c r="B18" s="72">
        <v>15.153199876759491</v>
      </c>
      <c r="C18" s="72">
        <v>15.287231446159584</v>
      </c>
      <c r="D18" s="72">
        <v>27.17523015999484</v>
      </c>
      <c r="E18" s="72">
        <v>18.665545950266516</v>
      </c>
      <c r="F18" s="72">
        <v>25.431142499574086</v>
      </c>
      <c r="G18" s="72">
        <v>15.125441829986384</v>
      </c>
      <c r="H18" s="72">
        <v>15.897159590134985</v>
      </c>
      <c r="I18" s="72">
        <v>16.008204204170841</v>
      </c>
      <c r="J18" s="72">
        <v>23.578745564992055</v>
      </c>
      <c r="K18" s="72">
        <v>16.694006908602155</v>
      </c>
      <c r="L18" s="72">
        <v>8.7315857911642087</v>
      </c>
      <c r="M18" s="72">
        <v>9.8242356122849195</v>
      </c>
      <c r="N18" s="72">
        <v>9.5313386824646305</v>
      </c>
      <c r="O18" s="72">
        <v>6.3261855521978951</v>
      </c>
      <c r="P18" s="72">
        <v>7.0990573363065765</v>
      </c>
      <c r="Q18" s="72">
        <v>6.1859012936427069</v>
      </c>
      <c r="R18" s="72">
        <v>9.7402943015786434</v>
      </c>
      <c r="S18" s="72">
        <v>12.565367381281225</v>
      </c>
      <c r="T18" s="72">
        <v>13.297577608106963</v>
      </c>
      <c r="U18" s="72">
        <v>14.262976107560695</v>
      </c>
      <c r="V18" s="72">
        <v>27.395263683519428</v>
      </c>
      <c r="W18" s="72">
        <v>22.067601504761686</v>
      </c>
      <c r="X18" s="72">
        <v>26.059269055508391</v>
      </c>
      <c r="Y18" s="72">
        <v>13.688140190660709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7.2922482712879777</v>
      </c>
      <c r="C19" s="72">
        <v>7.2440908606213634</v>
      </c>
      <c r="D19" s="72">
        <v>7.2499339274083656</v>
      </c>
      <c r="E19" s="72">
        <v>7.1509153533324898</v>
      </c>
      <c r="F19" s="72">
        <v>7.0739663555374364</v>
      </c>
      <c r="G19" s="72">
        <v>7.0493000012727016</v>
      </c>
      <c r="H19" s="72">
        <v>6.9943555169348866</v>
      </c>
      <c r="I19" s="72">
        <v>6.9914965107232776</v>
      </c>
      <c r="J19" s="72">
        <v>7.0277549043138432</v>
      </c>
      <c r="K19" s="72">
        <v>7.0390269080776742</v>
      </c>
      <c r="L19" s="72">
        <v>7.0682703046107411</v>
      </c>
      <c r="M19" s="72">
        <v>6.9126669824807925</v>
      </c>
      <c r="N19" s="72">
        <v>6.7653763430470759</v>
      </c>
      <c r="O19" s="72">
        <v>6.7219065752852671</v>
      </c>
      <c r="P19" s="72">
        <v>6.6451905552869635</v>
      </c>
      <c r="Q19" s="72">
        <v>6.712308208752952</v>
      </c>
      <c r="R19" s="72">
        <v>6.8202605332045065</v>
      </c>
      <c r="S19" s="72">
        <v>7.6222792057946807</v>
      </c>
      <c r="T19" s="72">
        <v>7.8370200000000105</v>
      </c>
      <c r="U19" s="72">
        <v>5.5149400000000073</v>
      </c>
      <c r="V19" s="72">
        <v>6.6759799999999991</v>
      </c>
      <c r="W19" s="72">
        <v>7.8370200000000052</v>
      </c>
      <c r="X19" s="72">
        <v>8.1272799999999972</v>
      </c>
      <c r="Y19" s="72">
        <v>10.739620000000011</v>
      </c>
      <c r="DA19" s="89" t="s">
        <v>459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460</v>
      </c>
    </row>
    <row r="21" spans="1:105" ht="12" customHeight="1" x14ac:dyDescent="0.25">
      <c r="A21" s="28" t="s">
        <v>189</v>
      </c>
      <c r="B21" s="72">
        <v>234.84176200328693</v>
      </c>
      <c r="C21" s="72">
        <v>177.85402386555694</v>
      </c>
      <c r="D21" s="72">
        <v>182.38546406234934</v>
      </c>
      <c r="E21" s="72">
        <v>197.95126348259592</v>
      </c>
      <c r="F21" s="72">
        <v>198.52864212386424</v>
      </c>
      <c r="G21" s="72">
        <v>205.60321194598833</v>
      </c>
      <c r="H21" s="72">
        <v>216.26209375343774</v>
      </c>
      <c r="I21" s="72">
        <v>221.11727237650223</v>
      </c>
      <c r="J21" s="72">
        <v>233.56338377748543</v>
      </c>
      <c r="K21" s="72">
        <v>240.82791309445329</v>
      </c>
      <c r="L21" s="72">
        <v>128.46100323123713</v>
      </c>
      <c r="M21" s="72">
        <v>140.69198698604171</v>
      </c>
      <c r="N21" s="72">
        <v>136.96446145589726</v>
      </c>
      <c r="O21" s="72">
        <v>172.17994478643226</v>
      </c>
      <c r="P21" s="72">
        <v>243.71794672080205</v>
      </c>
      <c r="Q21" s="72">
        <v>211.57010800283777</v>
      </c>
      <c r="R21" s="72">
        <v>200.97493044955738</v>
      </c>
      <c r="S21" s="72">
        <v>236.08060698099212</v>
      </c>
      <c r="T21" s="72">
        <v>329.94874472529102</v>
      </c>
      <c r="U21" s="72">
        <v>334.89089602549853</v>
      </c>
      <c r="V21" s="72">
        <v>351.93840476614054</v>
      </c>
      <c r="W21" s="72">
        <v>282.63201185299999</v>
      </c>
      <c r="X21" s="72">
        <v>317.85465069643334</v>
      </c>
      <c r="Y21" s="72">
        <v>331.4903262761103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103.73986922732064</v>
      </c>
      <c r="C27" s="69">
        <f t="shared" si="10"/>
        <v>70.157172651798888</v>
      </c>
      <c r="D27" s="69">
        <f t="shared" si="10"/>
        <v>69.670844072637209</v>
      </c>
      <c r="E27" s="69">
        <f t="shared" si="10"/>
        <v>82.874785734582304</v>
      </c>
      <c r="F27" s="69">
        <f t="shared" si="10"/>
        <v>87.596881998264763</v>
      </c>
      <c r="G27" s="69">
        <f t="shared" si="10"/>
        <v>82.251268969281739</v>
      </c>
      <c r="H27" s="69">
        <f t="shared" si="10"/>
        <v>76.931017270224132</v>
      </c>
      <c r="I27" s="69">
        <f t="shared" si="10"/>
        <v>81.997744826335264</v>
      </c>
      <c r="J27" s="69">
        <f t="shared" si="10"/>
        <v>80.802497776026826</v>
      </c>
      <c r="K27" s="69">
        <f t="shared" si="10"/>
        <v>79.223488742410268</v>
      </c>
      <c r="L27" s="69">
        <f t="shared" si="10"/>
        <v>47.41727061505707</v>
      </c>
      <c r="M27" s="69">
        <f t="shared" si="10"/>
        <v>53.353521531452763</v>
      </c>
      <c r="N27" s="69">
        <f t="shared" si="10"/>
        <v>49.408413869769191</v>
      </c>
      <c r="O27" s="69">
        <f t="shared" si="10"/>
        <v>50.100012393491994</v>
      </c>
      <c r="P27" s="69">
        <f t="shared" si="10"/>
        <v>67.973533404651704</v>
      </c>
      <c r="Q27" s="69">
        <f t="shared" si="10"/>
        <v>61.785707300724276</v>
      </c>
      <c r="R27" s="69">
        <f t="shared" ref="R27:V27" si="11">SUM(R28:R32)</f>
        <v>63.147060039854729</v>
      </c>
      <c r="S27" s="69">
        <f t="shared" si="11"/>
        <v>81.482870048229387</v>
      </c>
      <c r="T27" s="69">
        <f t="shared" si="11"/>
        <v>85.551200841427274</v>
      </c>
      <c r="U27" s="69">
        <f t="shared" si="11"/>
        <v>90.25115349578887</v>
      </c>
      <c r="V27" s="69">
        <f t="shared" si="11"/>
        <v>94.784440203084756</v>
      </c>
      <c r="W27" s="69">
        <f t="shared" ref="W27:Y27" si="12">SUM(W28:W32)</f>
        <v>115.1918627867955</v>
      </c>
      <c r="X27" s="69">
        <f t="shared" si="12"/>
        <v>119.8539539318444</v>
      </c>
      <c r="Y27" s="69">
        <f t="shared" si="12"/>
        <v>100.88719247493381</v>
      </c>
      <c r="DA27" s="88" t="s">
        <v>269</v>
      </c>
    </row>
    <row r="28" spans="1:105" ht="12" customHeight="1" x14ac:dyDescent="0.25">
      <c r="A28" s="28" t="s">
        <v>51</v>
      </c>
      <c r="B28" s="72">
        <v>3.5634847291677558</v>
      </c>
      <c r="C28" s="72">
        <v>3.6272734170619154</v>
      </c>
      <c r="D28" s="72">
        <v>6.5677990149957539</v>
      </c>
      <c r="E28" s="72">
        <v>4.518978576154951</v>
      </c>
      <c r="F28" s="72">
        <v>6.0614944168168376</v>
      </c>
      <c r="G28" s="72">
        <v>3.1234733935748564</v>
      </c>
      <c r="H28" s="72">
        <v>3.3807043402508015</v>
      </c>
      <c r="I28" s="72">
        <v>3.3459405021189208</v>
      </c>
      <c r="J28" s="72">
        <v>4.9179130019292101</v>
      </c>
      <c r="K28" s="72">
        <v>3.5908908760470233</v>
      </c>
      <c r="L28" s="72">
        <v>3.4348814670115586</v>
      </c>
      <c r="M28" s="72">
        <v>3.8053506893418074</v>
      </c>
      <c r="N28" s="72">
        <v>3.6228834718085685</v>
      </c>
      <c r="O28" s="72">
        <v>2.113626341973212</v>
      </c>
      <c r="P28" s="72">
        <v>1.7804295798330616</v>
      </c>
      <c r="Q28" s="72">
        <v>1.6515001357289254</v>
      </c>
      <c r="R28" s="72">
        <v>2.8263072719670062</v>
      </c>
      <c r="S28" s="72">
        <v>3.2205957207623004</v>
      </c>
      <c r="T28" s="72">
        <v>4.305423051415322</v>
      </c>
      <c r="U28" s="72">
        <v>4.124438657617655</v>
      </c>
      <c r="V28" s="72">
        <v>7.8123065035848605</v>
      </c>
      <c r="W28" s="72">
        <v>8.8613513915678226</v>
      </c>
      <c r="X28" s="72">
        <v>9.2339794593711204</v>
      </c>
      <c r="Y28" s="72">
        <v>1.1911087991432885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4.0552352330293555</v>
      </c>
      <c r="C29" s="72">
        <v>4.3332565035035469</v>
      </c>
      <c r="D29" s="72">
        <v>3.948997182118803</v>
      </c>
      <c r="E29" s="72">
        <v>3.6261099974593596</v>
      </c>
      <c r="F29" s="72">
        <v>3.8673745707405525</v>
      </c>
      <c r="G29" s="72">
        <v>4.2737708577887208</v>
      </c>
      <c r="H29" s="72">
        <v>4.1307171078582865</v>
      </c>
      <c r="I29" s="72">
        <v>4.3129210477655624</v>
      </c>
      <c r="J29" s="72">
        <v>4.316427939093626</v>
      </c>
      <c r="K29" s="72">
        <v>4.1838333324982067</v>
      </c>
      <c r="L29" s="72">
        <v>3.8812806477223494</v>
      </c>
      <c r="M29" s="72">
        <v>4.1266548362369093</v>
      </c>
      <c r="N29" s="72">
        <v>4.0337547358736412</v>
      </c>
      <c r="O29" s="72">
        <v>3.7446634099209986</v>
      </c>
      <c r="P29" s="72">
        <v>3.7446629431532594</v>
      </c>
      <c r="Q29" s="72">
        <v>3.7443540000000013</v>
      </c>
      <c r="R29" s="72">
        <v>3.7298410000000031</v>
      </c>
      <c r="S29" s="72">
        <v>3.425068000000004</v>
      </c>
      <c r="T29" s="72">
        <v>1.451300000000008</v>
      </c>
      <c r="U29" s="72">
        <v>2.9026000000000227</v>
      </c>
      <c r="V29" s="72">
        <v>1.7415600000000229</v>
      </c>
      <c r="W29" s="72">
        <v>4.0636400000000554</v>
      </c>
      <c r="X29" s="72">
        <v>3.7733800000000128</v>
      </c>
      <c r="Y29" s="72">
        <v>3.1928599999999938</v>
      </c>
      <c r="DA29" s="89" t="s">
        <v>468</v>
      </c>
    </row>
    <row r="30" spans="1:105" ht="12" customHeight="1" x14ac:dyDescent="0.25">
      <c r="A30" s="28" t="s">
        <v>189</v>
      </c>
      <c r="B30" s="72">
        <v>96.121149265123535</v>
      </c>
      <c r="C30" s="72">
        <v>62.196642731233432</v>
      </c>
      <c r="D30" s="72">
        <v>59.154047875522657</v>
      </c>
      <c r="E30" s="72">
        <v>74.729697160967987</v>
      </c>
      <c r="F30" s="72">
        <v>77.668013010707369</v>
      </c>
      <c r="G30" s="72">
        <v>74.854024717918165</v>
      </c>
      <c r="H30" s="72">
        <v>69.419595822115042</v>
      </c>
      <c r="I30" s="72">
        <v>74.338883276450787</v>
      </c>
      <c r="J30" s="72">
        <v>71.56815683500399</v>
      </c>
      <c r="K30" s="72">
        <v>71.448764533865045</v>
      </c>
      <c r="L30" s="72">
        <v>40.101108500323164</v>
      </c>
      <c r="M30" s="72">
        <v>45.421516005874047</v>
      </c>
      <c r="N30" s="72">
        <v>41.751775662086985</v>
      </c>
      <c r="O30" s="72">
        <v>44.241722641597782</v>
      </c>
      <c r="P30" s="72">
        <v>62.448440881665377</v>
      </c>
      <c r="Q30" s="72">
        <v>56.389853164995351</v>
      </c>
      <c r="R30" s="72">
        <v>56.590911767887718</v>
      </c>
      <c r="S30" s="72">
        <v>74.837206327467086</v>
      </c>
      <c r="T30" s="72">
        <v>79.794477790011939</v>
      </c>
      <c r="U30" s="72">
        <v>83.224114838171189</v>
      </c>
      <c r="V30" s="72">
        <v>85.230573699499871</v>
      </c>
      <c r="W30" s="72">
        <v>102.26687139522762</v>
      </c>
      <c r="X30" s="72">
        <v>106.84659447247327</v>
      </c>
      <c r="Y30" s="72">
        <v>96.503223675790537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15187.935684188402</v>
      </c>
      <c r="C3" s="65">
        <f>IF(RES_hh_fec!C3=0,0,1000*11630*RES_hh_fec!C3/RES_hh_num!C3)</f>
        <v>18273.368564957193</v>
      </c>
      <c r="D3" s="65">
        <f>IF(RES_hh_fec!D3=0,0,1000*11630*RES_hh_fec!D3/RES_hh_num!D3)</f>
        <v>17588.322639527833</v>
      </c>
      <c r="E3" s="65">
        <f>IF(RES_hh_fec!E3=0,0,1000*11630*RES_hh_fec!E3/RES_hh_num!E3)</f>
        <v>16464.560615395843</v>
      </c>
      <c r="F3" s="65">
        <f>IF(RES_hh_fec!F3=0,0,1000*11630*RES_hh_fec!F3/RES_hh_num!F3)</f>
        <v>15263.044628964695</v>
      </c>
      <c r="G3" s="65">
        <f>IF(RES_hh_fec!G3=0,0,1000*11630*RES_hh_fec!G3/RES_hh_num!G3)</f>
        <v>14347.104596058014</v>
      </c>
      <c r="H3" s="65">
        <f>IF(RES_hh_fec!H3=0,0,1000*11630*RES_hh_fec!H3/RES_hh_num!H3)</f>
        <v>12778.412522397202</v>
      </c>
      <c r="I3" s="65">
        <f>IF(RES_hh_fec!I3=0,0,1000*11630*RES_hh_fec!I3/RES_hh_num!I3)</f>
        <v>11118.657140493217</v>
      </c>
      <c r="J3" s="65">
        <f>IF(RES_hh_fec!J3=0,0,1000*11630*RES_hh_fec!J3/RES_hh_num!J3)</f>
        <v>11516.28312753195</v>
      </c>
      <c r="K3" s="65">
        <f>IF(RES_hh_fec!K3=0,0,1000*11630*RES_hh_fec!K3/RES_hh_num!K3)</f>
        <v>11447.451738866797</v>
      </c>
      <c r="L3" s="65">
        <f>IF(RES_hh_fec!L3=0,0,1000*11630*RES_hh_fec!L3/RES_hh_num!L3)</f>
        <v>16744.922385110549</v>
      </c>
      <c r="M3" s="65">
        <f>IF(RES_hh_fec!M3=0,0,1000*11630*RES_hh_fec!M3/RES_hh_num!M3)</f>
        <v>15238.415759788744</v>
      </c>
      <c r="N3" s="65">
        <f>IF(RES_hh_fec!N3=0,0,1000*11630*RES_hh_fec!N3/RES_hh_num!N3)</f>
        <v>15494.564100575442</v>
      </c>
      <c r="O3" s="65">
        <f>IF(RES_hh_fec!O3=0,0,1000*11630*RES_hh_fec!O3/RES_hh_num!O3)</f>
        <v>15590.466260303678</v>
      </c>
      <c r="P3" s="65">
        <f>IF(RES_hh_fec!P3=0,0,1000*11630*RES_hh_fec!P3/RES_hh_num!P3)</f>
        <v>12437.495033792233</v>
      </c>
      <c r="Q3" s="65">
        <f>IF(RES_hh_fec!Q3=0,0,1000*11630*RES_hh_fec!Q3/RES_hh_num!Q3)</f>
        <v>13971.476459140269</v>
      </c>
      <c r="R3" s="65">
        <f>IF(RES_hh_fec!R3=0,0,1000*11630*RES_hh_fec!R3/RES_hh_num!R3)</f>
        <v>14678.551686869501</v>
      </c>
      <c r="S3" s="65">
        <f>IF(RES_hh_fec!S3=0,0,1000*11630*RES_hh_fec!S3/RES_hh_num!S3)</f>
        <v>14968.56018110787</v>
      </c>
      <c r="T3" s="65">
        <f>IF(RES_hh_fec!T3=0,0,1000*11630*RES_hh_fec!T3/RES_hh_num!T3)</f>
        <v>13891.671516734054</v>
      </c>
      <c r="U3" s="65">
        <f>IF(RES_hh_fec!U3=0,0,1000*11630*RES_hh_fec!U3/RES_hh_num!U3)</f>
        <v>14280.209692783492</v>
      </c>
      <c r="V3" s="65">
        <f>IF(RES_hh_fec!V3=0,0,1000*11630*RES_hh_fec!V3/RES_hh_num!V3)</f>
        <v>14908.261926894378</v>
      </c>
      <c r="W3" s="65">
        <f>IF(RES_hh_fec!W3=0,0,1000*11630*RES_hh_fec!W3/RES_hh_num!W3)</f>
        <v>16245.65541788729</v>
      </c>
      <c r="X3" s="65">
        <f>IF(RES_hh_fec!X3=0,0,1000*11630*RES_hh_fec!X3/RES_hh_num!X3)</f>
        <v>14748.352646675468</v>
      </c>
      <c r="Y3" s="65">
        <f>IF(RES_hh_fec!Y3=0,0,1000*11630*RES_hh_fec!Y3/RES_hh_num!Y3)</f>
        <v>13365.689777843323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13525.420811957099</v>
      </c>
      <c r="C4" s="69">
        <f>IF(RES_hh_fec!C4=0,0,1000*11630*RES_hh_fec!C4/RES_hh_num!C4)</f>
        <v>16829.664783214615</v>
      </c>
      <c r="D4" s="69">
        <f>IF(RES_hh_fec!D4=0,0,1000*11630*RES_hh_fec!D4/RES_hh_num!D4)</f>
        <v>16164.158596030931</v>
      </c>
      <c r="E4" s="69">
        <f>IF(RES_hh_fec!E4=0,0,1000*11630*RES_hh_fec!E4/RES_hh_num!E4)</f>
        <v>14994.351330953712</v>
      </c>
      <c r="F4" s="69">
        <f>IF(RES_hh_fec!F4=0,0,1000*11630*RES_hh_fec!F4/RES_hh_num!F4)</f>
        <v>13798.456675837167</v>
      </c>
      <c r="G4" s="69">
        <f>IF(RES_hh_fec!G4=0,0,1000*11630*RES_hh_fec!G4/RES_hh_num!G4)</f>
        <v>12893.914184673731</v>
      </c>
      <c r="H4" s="69">
        <f>IF(RES_hh_fec!H4=0,0,1000*11630*RES_hh_fec!H4/RES_hh_num!H4)</f>
        <v>11339.270220590099</v>
      </c>
      <c r="I4" s="69">
        <f>IF(RES_hh_fec!I4=0,0,1000*11630*RES_hh_fec!I4/RES_hh_num!I4)</f>
        <v>9630.3326212757293</v>
      </c>
      <c r="J4" s="69">
        <f>IF(RES_hh_fec!J4=0,0,1000*11630*RES_hh_fec!J4/RES_hh_num!J4)</f>
        <v>10045.754717779948</v>
      </c>
      <c r="K4" s="69">
        <f>IF(RES_hh_fec!K4=0,0,1000*11630*RES_hh_fec!K4/RES_hh_num!K4)</f>
        <v>10008.668842585686</v>
      </c>
      <c r="L4" s="69">
        <f>IF(RES_hh_fec!L4=0,0,1000*11630*RES_hh_fec!L4/RES_hh_num!L4)</f>
        <v>15813.568406767685</v>
      </c>
      <c r="M4" s="69">
        <f>IF(RES_hh_fec!M4=0,0,1000*11630*RES_hh_fec!M4/RES_hh_num!M4)</f>
        <v>14177.255157667105</v>
      </c>
      <c r="N4" s="69">
        <f>IF(RES_hh_fec!N4=0,0,1000*11630*RES_hh_fec!N4/RES_hh_num!N4)</f>
        <v>14364.760556556123</v>
      </c>
      <c r="O4" s="69">
        <f>IF(RES_hh_fec!O4=0,0,1000*11630*RES_hh_fec!O4/RES_hh_num!O4)</f>
        <v>14283.65288299456</v>
      </c>
      <c r="P4" s="69">
        <f>IF(RES_hh_fec!P4=0,0,1000*11630*RES_hh_fec!P4/RES_hh_num!P4)</f>
        <v>10818.199535566835</v>
      </c>
      <c r="Q4" s="69">
        <f>IF(RES_hh_fec!Q4=0,0,1000*11630*RES_hh_fec!Q4/RES_hh_num!Q4)</f>
        <v>12393.330089055646</v>
      </c>
      <c r="R4" s="69">
        <f>IF(RES_hh_fec!R4=0,0,1000*11630*RES_hh_fec!R4/RES_hh_num!R4)</f>
        <v>13120.962189655471</v>
      </c>
      <c r="S4" s="69">
        <f>IF(RES_hh_fec!S4=0,0,1000*11630*RES_hh_fec!S4/RES_hh_num!S4)</f>
        <v>13209.253232785528</v>
      </c>
      <c r="T4" s="69">
        <f>IF(RES_hh_fec!T4=0,0,1000*11630*RES_hh_fec!T4/RES_hh_num!T4)</f>
        <v>11684.491965510928</v>
      </c>
      <c r="U4" s="69">
        <f>IF(RES_hh_fec!U4=0,0,1000*11630*RES_hh_fec!U4/RES_hh_num!U4)</f>
        <v>11819.126465649459</v>
      </c>
      <c r="V4" s="69">
        <f>IF(RES_hh_fec!V4=0,0,1000*11630*RES_hh_fec!V4/RES_hh_num!V4)</f>
        <v>12444.047744981433</v>
      </c>
      <c r="W4" s="69">
        <f>IF(RES_hh_fec!W4=0,0,1000*11630*RES_hh_fec!W4/RES_hh_num!W4)</f>
        <v>13759.552180913795</v>
      </c>
      <c r="X4" s="69">
        <f>IF(RES_hh_fec!X4=0,0,1000*11630*RES_hh_fec!X4/RES_hh_num!X4)</f>
        <v>12280.137508533104</v>
      </c>
      <c r="Y4" s="69">
        <f>IF(RES_hh_fec!Y4=0,0,1000*11630*RES_hh_fec!Y4/RES_hh_num!Y4)</f>
        <v>10926.630200665059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9598.8381489526237</v>
      </c>
      <c r="C5" s="72">
        <f>IF(RES_hh_fec!C5=0,0,1000*11630*RES_hh_fec!C5/RES_hh_num!C5)</f>
        <v>12758.897569928367</v>
      </c>
      <c r="D5" s="72">
        <f>IF(RES_hh_fec!D5=0,0,1000*11630*RES_hh_fec!D5/RES_hh_num!D5)</f>
        <v>21612.74698191855</v>
      </c>
      <c r="E5" s="72">
        <f>IF(RES_hh_fec!E5=0,0,1000*11630*RES_hh_fec!E5/RES_hh_num!E5)</f>
        <v>13936.771151081772</v>
      </c>
      <c r="F5" s="72">
        <f>IF(RES_hh_fec!F5=0,0,1000*11630*RES_hh_fec!F5/RES_hh_num!F5)</f>
        <v>17753.796612589776</v>
      </c>
      <c r="G5" s="72">
        <f>IF(RES_hh_fec!G5=0,0,1000*11630*RES_hh_fec!G5/RES_hh_num!G5)</f>
        <v>9060.7668864783118</v>
      </c>
      <c r="H5" s="72">
        <f>IF(RES_hh_fec!H5=0,0,1000*11630*RES_hh_fec!H5/RES_hh_num!H5)</f>
        <v>8867.5538436400966</v>
      </c>
      <c r="I5" s="72">
        <f>IF(RES_hh_fec!I5=0,0,1000*11630*RES_hh_fec!I5/RES_hh_num!I5)</f>
        <v>7827.1947538404247</v>
      </c>
      <c r="J5" s="72">
        <f>IF(RES_hh_fec!J5=0,0,1000*11630*RES_hh_fec!J5/RES_hh_num!J5)</f>
        <v>11941.834219580227</v>
      </c>
      <c r="K5" s="72">
        <f>IF(RES_hh_fec!K5=0,0,1000*11630*RES_hh_fec!K5/RES_hh_num!K5)</f>
        <v>9741.2046814119476</v>
      </c>
      <c r="L5" s="72">
        <f>IF(RES_hh_fec!L5=0,0,1000*11630*RES_hh_fec!L5/RES_hh_num!L5)</f>
        <v>13548.873422259201</v>
      </c>
      <c r="M5" s="72">
        <f>IF(RES_hh_fec!M5=0,0,1000*11630*RES_hh_fec!M5/RES_hh_num!M5)</f>
        <v>14286.447189484459</v>
      </c>
      <c r="N5" s="72">
        <f>IF(RES_hh_fec!N5=0,0,1000*11630*RES_hh_fec!N5/RES_hh_num!N5)</f>
        <v>15684.722198445286</v>
      </c>
      <c r="O5" s="72">
        <f>IF(RES_hh_fec!O5=0,0,1000*11630*RES_hh_fec!O5/RES_hh_num!O5)</f>
        <v>11927.750251129723</v>
      </c>
      <c r="P5" s="72">
        <f>IF(RES_hh_fec!P5=0,0,1000*11630*RES_hh_fec!P5/RES_hh_num!P5)</f>
        <v>10003.901612744778</v>
      </c>
      <c r="Q5" s="72">
        <f>IF(RES_hh_fec!Q5=0,0,1000*11630*RES_hh_fec!Q5/RES_hh_num!Q5)</f>
        <v>9661.1424859084509</v>
      </c>
      <c r="R5" s="72">
        <f>IF(RES_hh_fec!R5=0,0,1000*11630*RES_hh_fec!R5/RES_hh_num!R5)</f>
        <v>13665.803213955034</v>
      </c>
      <c r="S5" s="72">
        <f>IF(RES_hh_fec!S5=0,0,1000*11630*RES_hh_fec!S5/RES_hh_num!S5)</f>
        <v>14185.498739405202</v>
      </c>
      <c r="T5" s="72">
        <f>IF(RES_hh_fec!T5=0,0,1000*11630*RES_hh_fec!T5/RES_hh_num!T5)</f>
        <v>10710.893262821828</v>
      </c>
      <c r="U5" s="72">
        <f>IF(RES_hh_fec!U5=0,0,1000*11630*RES_hh_fec!U5/RES_hh_num!U5)</f>
        <v>8897.3450870394227</v>
      </c>
      <c r="V5" s="72">
        <f>IF(RES_hh_fec!V5=0,0,1000*11630*RES_hh_fec!V5/RES_hh_num!V5)</f>
        <v>13717.895808980727</v>
      </c>
      <c r="W5" s="72">
        <f>IF(RES_hh_fec!W5=0,0,1000*11630*RES_hh_fec!W5/RES_hh_num!W5)</f>
        <v>14102.756529484177</v>
      </c>
      <c r="X5" s="72">
        <f>IF(RES_hh_fec!X5=0,0,1000*11630*RES_hh_fec!X5/RES_hh_num!X5)</f>
        <v>12681.555705655977</v>
      </c>
      <c r="Y5" s="72">
        <f>IF(RES_hh_fec!Y5=0,0,1000*11630*RES_hh_fec!Y5/RES_hh_num!Y5)</f>
        <v>9673.8084055658928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14639.481249093058</v>
      </c>
      <c r="C6" s="72">
        <f>IF(RES_hh_fec!C6=0,0,1000*11630*RES_hh_fec!C6/RES_hh_num!C6)</f>
        <v>13246.298221610776</v>
      </c>
      <c r="D6" s="72">
        <f>IF(RES_hh_fec!D6=0,0,1000*11630*RES_hh_fec!D6/RES_hh_num!D6)</f>
        <v>25639.842359170401</v>
      </c>
      <c r="E6" s="72">
        <f>IF(RES_hh_fec!E6=0,0,1000*11630*RES_hh_fec!E6/RES_hh_num!E6)</f>
        <v>9416.9998612754753</v>
      </c>
      <c r="F6" s="72">
        <f>IF(RES_hh_fec!F6=0,0,1000*11630*RES_hh_fec!F6/RES_hh_num!F6)</f>
        <v>2141.834857973613</v>
      </c>
      <c r="G6" s="72">
        <f>IF(RES_hh_fec!G6=0,0,1000*11630*RES_hh_fec!G6/RES_hh_num!G6)</f>
        <v>5403.6250665004745</v>
      </c>
      <c r="H6" s="72">
        <f>IF(RES_hh_fec!H6=0,0,1000*11630*RES_hh_fec!H6/RES_hh_num!H6)</f>
        <v>15518.476241857063</v>
      </c>
      <c r="I6" s="72">
        <f>IF(RES_hh_fec!I6=0,0,1000*11630*RES_hh_fec!I6/RES_hh_num!I6)</f>
        <v>9795.2184420109643</v>
      </c>
      <c r="J6" s="72">
        <f>IF(RES_hh_fec!J6=0,0,1000*11630*RES_hh_fec!J6/RES_hh_num!J6)</f>
        <v>16856.297802589332</v>
      </c>
      <c r="K6" s="72">
        <f>IF(RES_hh_fec!K6=0,0,1000*11630*RES_hh_fec!K6/RES_hh_num!K6)</f>
        <v>17514.56281256603</v>
      </c>
      <c r="L6" s="72">
        <f>IF(RES_hh_fec!L6=0,0,1000*11630*RES_hh_fec!L6/RES_hh_num!L6)</f>
        <v>12667.919948341898</v>
      </c>
      <c r="M6" s="72">
        <f>IF(RES_hh_fec!M6=0,0,1000*11630*RES_hh_fec!M6/RES_hh_num!M6)</f>
        <v>5422.035894540435</v>
      </c>
      <c r="N6" s="72">
        <f>IF(RES_hh_fec!N6=0,0,1000*11630*RES_hh_fec!N6/RES_hh_num!N6)</f>
        <v>19642.164879691922</v>
      </c>
      <c r="O6" s="72">
        <f>IF(RES_hh_fec!O6=0,0,1000*11630*RES_hh_fec!O6/RES_hh_num!O6)</f>
        <v>14071.738969268701</v>
      </c>
      <c r="P6" s="72">
        <f>IF(RES_hh_fec!P6=0,0,1000*11630*RES_hh_fec!P6/RES_hh_num!P6)</f>
        <v>1338.5546931484798</v>
      </c>
      <c r="Q6" s="72">
        <f>IF(RES_hh_fec!Q6=0,0,1000*11630*RES_hh_fec!Q6/RES_hh_num!Q6)</f>
        <v>1315.7653723415235</v>
      </c>
      <c r="R6" s="72">
        <f>IF(RES_hh_fec!R6=0,0,1000*11630*RES_hh_fec!R6/RES_hh_num!R6)</f>
        <v>14862.381371296087</v>
      </c>
      <c r="S6" s="72">
        <f>IF(RES_hh_fec!S6=0,0,1000*11630*RES_hh_fec!S6/RES_hh_num!S6)</f>
        <v>15134.015984072519</v>
      </c>
      <c r="T6" s="72">
        <f>IF(RES_hh_fec!T6=0,0,1000*11630*RES_hh_fec!T6/RES_hh_num!T6)</f>
        <v>13747.20020133383</v>
      </c>
      <c r="U6" s="72">
        <f>IF(RES_hh_fec!U6=0,0,1000*11630*RES_hh_fec!U6/RES_hh_num!U6)</f>
        <v>11501.580849141819</v>
      </c>
      <c r="V6" s="72">
        <f>IF(RES_hh_fec!V6=0,0,1000*11630*RES_hh_fec!V6/RES_hh_num!V6)</f>
        <v>12039.952718676133</v>
      </c>
      <c r="W6" s="72">
        <f>IF(RES_hh_fec!W6=0,0,1000*11630*RES_hh_fec!W6/RES_hh_num!W6)</f>
        <v>16013.210511282496</v>
      </c>
      <c r="X6" s="72">
        <f>IF(RES_hh_fec!X6=0,0,1000*11630*RES_hh_fec!X6/RES_hh_num!X6)</f>
        <v>13469.687790298472</v>
      </c>
      <c r="Y6" s="72">
        <f>IF(RES_hh_fec!Y6=0,0,1000*11630*RES_hh_fec!Y6/RES_hh_num!Y6)</f>
        <v>7953.1466113416309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0</v>
      </c>
      <c r="C7" s="72">
        <f>IF(RES_hh_fec!C7=0,0,1000*11630*RES_hh_fec!C7/RES_hh_num!C7)</f>
        <v>0</v>
      </c>
      <c r="D7" s="72">
        <f>IF(RES_hh_fec!D7=0,0,1000*11630*RES_hh_fec!D7/RES_hh_num!D7)</f>
        <v>0</v>
      </c>
      <c r="E7" s="72">
        <f>IF(RES_hh_fec!E7=0,0,1000*11630*RES_hh_fec!E7/RES_hh_num!E7)</f>
        <v>0</v>
      </c>
      <c r="F7" s="72">
        <f>IF(RES_hh_fec!F7=0,0,1000*11630*RES_hh_fec!F7/RES_hh_num!F7)</f>
        <v>0</v>
      </c>
      <c r="G7" s="72">
        <f>IF(RES_hh_fec!G7=0,0,1000*11630*RES_hh_fec!G7/RES_hh_num!G7)</f>
        <v>0</v>
      </c>
      <c r="H7" s="72">
        <f>IF(RES_hh_fec!H7=0,0,1000*11630*RES_hh_fec!H7/RES_hh_num!H7)</f>
        <v>0</v>
      </c>
      <c r="I7" s="72">
        <f>IF(RES_hh_fec!I7=0,0,1000*11630*RES_hh_fec!I7/RES_hh_num!I7)</f>
        <v>0</v>
      </c>
      <c r="J7" s="72">
        <f>IF(RES_hh_fec!J7=0,0,1000*11630*RES_hh_fec!J7/RES_hh_num!J7)</f>
        <v>0</v>
      </c>
      <c r="K7" s="72">
        <f>IF(RES_hh_fec!K7=0,0,1000*11630*RES_hh_fec!K7/RES_hh_num!K7)</f>
        <v>0</v>
      </c>
      <c r="L7" s="72">
        <f>IF(RES_hh_fec!L7=0,0,1000*11630*RES_hh_fec!L7/RES_hh_num!L7)</f>
        <v>0</v>
      </c>
      <c r="M7" s="72">
        <f>IF(RES_hh_fec!M7=0,0,1000*11630*RES_hh_fec!M7/RES_hh_num!M7)</f>
        <v>0</v>
      </c>
      <c r="N7" s="72">
        <f>IF(RES_hh_fec!N7=0,0,1000*11630*RES_hh_fec!N7/RES_hh_num!N7)</f>
        <v>0</v>
      </c>
      <c r="O7" s="72">
        <f>IF(RES_hh_fec!O7=0,0,1000*11630*RES_hh_fec!O7/RES_hh_num!O7)</f>
        <v>0</v>
      </c>
      <c r="P7" s="72">
        <f>IF(RES_hh_fec!P7=0,0,1000*11630*RES_hh_fec!P7/RES_hh_num!P7)</f>
        <v>0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X7" s="72">
        <f>IF(RES_hh_fec!X7=0,0,1000*11630*RES_hh_fec!X7/RES_hh_num!X7)</f>
        <v>0</v>
      </c>
      <c r="Y7" s="72">
        <f>IF(RES_hh_fec!Y7=0,0,1000*11630*RES_hh_fec!Y7/RES_hh_num!Y7)</f>
        <v>0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18220.115142313149</v>
      </c>
      <c r="C8" s="72">
        <f>IF(RES_hh_fec!C8=0,0,1000*11630*RES_hh_fec!C8/RES_hh_num!C8)</f>
        <v>18643.514723984052</v>
      </c>
      <c r="D8" s="72">
        <f>IF(RES_hh_fec!D8=0,0,1000*11630*RES_hh_fec!D8/RES_hh_num!D8)</f>
        <v>17865.375592959859</v>
      </c>
      <c r="E8" s="72">
        <f>IF(RES_hh_fec!E8=0,0,1000*11630*RES_hh_fec!E8/RES_hh_num!E8)</f>
        <v>17629.046181768528</v>
      </c>
      <c r="F8" s="72">
        <f>IF(RES_hh_fec!F8=0,0,1000*11630*RES_hh_fec!F8/RES_hh_num!F8)</f>
        <v>15828.879536314975</v>
      </c>
      <c r="G8" s="72">
        <f>IF(RES_hh_fec!G8=0,0,1000*11630*RES_hh_fec!G8/RES_hh_num!G8)</f>
        <v>14892.773781982538</v>
      </c>
      <c r="H8" s="72">
        <f>IF(RES_hh_fec!H8=0,0,1000*11630*RES_hh_fec!H8/RES_hh_num!H8)</f>
        <v>13087.185656476573</v>
      </c>
      <c r="I8" s="72">
        <f>IF(RES_hh_fec!I8=0,0,1000*11630*RES_hh_fec!I8/RES_hh_num!I8)</f>
        <v>10720.002839079169</v>
      </c>
      <c r="J8" s="72">
        <f>IF(RES_hh_fec!J8=0,0,1000*11630*RES_hh_fec!J8/RES_hh_num!J8)</f>
        <v>11699.358101609545</v>
      </c>
      <c r="K8" s="72">
        <f>IF(RES_hh_fec!K8=0,0,1000*11630*RES_hh_fec!K8/RES_hh_num!K8)</f>
        <v>12281.568074814984</v>
      </c>
      <c r="L8" s="72">
        <f>IF(RES_hh_fec!L8=0,0,1000*11630*RES_hh_fec!L8/RES_hh_num!L8)</f>
        <v>16498.516937153592</v>
      </c>
      <c r="M8" s="72">
        <f>IF(RES_hh_fec!M8=0,0,1000*11630*RES_hh_fec!M8/RES_hh_num!M8)</f>
        <v>14661.759464976107</v>
      </c>
      <c r="N8" s="72">
        <f>IF(RES_hh_fec!N8=0,0,1000*11630*RES_hh_fec!N8/RES_hh_num!N8)</f>
        <v>14379.696529515162</v>
      </c>
      <c r="O8" s="72">
        <f>IF(RES_hh_fec!O8=0,0,1000*11630*RES_hh_fec!O8/RES_hh_num!O8)</f>
        <v>15252.050745046259</v>
      </c>
      <c r="P8" s="72">
        <f>IF(RES_hh_fec!P8=0,0,1000*11630*RES_hh_fec!P8/RES_hh_num!P8)</f>
        <v>13043.782998349583</v>
      </c>
      <c r="Q8" s="72">
        <f>IF(RES_hh_fec!Q8=0,0,1000*11630*RES_hh_fec!Q8/RES_hh_num!Q8)</f>
        <v>13442.484169318048</v>
      </c>
      <c r="R8" s="72">
        <f>IF(RES_hh_fec!R8=0,0,1000*11630*RES_hh_fec!R8/RES_hh_num!R8)</f>
        <v>13762.132599506438</v>
      </c>
      <c r="S8" s="72">
        <f>IF(RES_hh_fec!S8=0,0,1000*11630*RES_hh_fec!S8/RES_hh_num!S8)</f>
        <v>14253.994048667058</v>
      </c>
      <c r="T8" s="72">
        <f>IF(RES_hh_fec!T8=0,0,1000*11630*RES_hh_fec!T8/RES_hh_num!T8)</f>
        <v>13002.866676871427</v>
      </c>
      <c r="U8" s="72">
        <f>IF(RES_hh_fec!U8=0,0,1000*11630*RES_hh_fec!U8/RES_hh_num!U8)</f>
        <v>12594.832939104674</v>
      </c>
      <c r="V8" s="72">
        <f>IF(RES_hh_fec!V8=0,0,1000*11630*RES_hh_fec!V8/RES_hh_num!V8)</f>
        <v>12774.462248575461</v>
      </c>
      <c r="W8" s="72">
        <f>IF(RES_hh_fec!W8=0,0,1000*11630*RES_hh_fec!W8/RES_hh_num!W8)</f>
        <v>14063.283374245506</v>
      </c>
      <c r="X8" s="72">
        <f>IF(RES_hh_fec!X8=0,0,1000*11630*RES_hh_fec!X8/RES_hh_num!X8)</f>
        <v>12787.056287691214</v>
      </c>
      <c r="Y8" s="72">
        <f>IF(RES_hh_fec!Y8=0,0,1000*11630*RES_hh_fec!Y8/RES_hh_num!Y8)</f>
        <v>12128.192331353181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686.61719530638175</v>
      </c>
      <c r="C9" s="72">
        <f>IF(RES_hh_fec!C9=0,0,1000*11630*RES_hh_fec!C9/RES_hh_num!C9)</f>
        <v>25470.453664109056</v>
      </c>
      <c r="D9" s="72">
        <f>IF(RES_hh_fec!D9=0,0,1000*11630*RES_hh_fec!D9/RES_hh_num!D9)</f>
        <v>17357.698362367461</v>
      </c>
      <c r="E9" s="72">
        <f>IF(RES_hh_fec!E9=0,0,1000*11630*RES_hh_fec!E9/RES_hh_num!E9)</f>
        <v>14216.107156875536</v>
      </c>
      <c r="F9" s="72">
        <f>IF(RES_hh_fec!F9=0,0,1000*11630*RES_hh_fec!F9/RES_hh_num!F9)</f>
        <v>15749.879149257837</v>
      </c>
      <c r="G9" s="72">
        <f>IF(RES_hh_fec!G9=0,0,1000*11630*RES_hh_fec!G9/RES_hh_num!G9)</f>
        <v>14520.615768812833</v>
      </c>
      <c r="H9" s="72">
        <f>IF(RES_hh_fec!H9=0,0,1000*11630*RES_hh_fec!H9/RES_hh_num!H9)</f>
        <v>9317.94878937467</v>
      </c>
      <c r="I9" s="72">
        <f>IF(RES_hh_fec!I9=0,0,1000*11630*RES_hh_fec!I9/RES_hh_num!I9)</f>
        <v>11568.835147842055</v>
      </c>
      <c r="J9" s="72">
        <f>IF(RES_hh_fec!J9=0,0,1000*11630*RES_hh_fec!J9/RES_hh_num!J9)</f>
        <v>4293.4918733898421</v>
      </c>
      <c r="K9" s="72">
        <f>IF(RES_hh_fec!K9=0,0,1000*11630*RES_hh_fec!K9/RES_hh_num!K9)</f>
        <v>2151.6009575370467</v>
      </c>
      <c r="L9" s="72">
        <f>IF(RES_hh_fec!L9=0,0,1000*11630*RES_hh_fec!L9/RES_hh_num!L9)</f>
        <v>20398.45666504007</v>
      </c>
      <c r="M9" s="72">
        <f>IF(RES_hh_fec!M9=0,0,1000*11630*RES_hh_fec!M9/RES_hh_num!M9)</f>
        <v>16489.641157741575</v>
      </c>
      <c r="N9" s="72">
        <f>IF(RES_hh_fec!N9=0,0,1000*11630*RES_hh_fec!N9/RES_hh_num!N9)</f>
        <v>16561.504626151822</v>
      </c>
      <c r="O9" s="72">
        <f>IF(RES_hh_fec!O9=0,0,1000*11630*RES_hh_fec!O9/RES_hh_num!O9)</f>
        <v>15419.161261314866</v>
      </c>
      <c r="P9" s="72">
        <f>IF(RES_hh_fec!P9=0,0,1000*11630*RES_hh_fec!P9/RES_hh_num!P9)</f>
        <v>8773.6028032471841</v>
      </c>
      <c r="Q9" s="72">
        <f>IF(RES_hh_fec!Q9=0,0,1000*11630*RES_hh_fec!Q9/RES_hh_num!Q9)</f>
        <v>12940.42788458601</v>
      </c>
      <c r="R9" s="72">
        <f>IF(RES_hh_fec!R9=0,0,1000*11630*RES_hh_fec!R9/RES_hh_num!R9)</f>
        <v>14454.88946893355</v>
      </c>
      <c r="S9" s="72">
        <f>IF(RES_hh_fec!S9=0,0,1000*11630*RES_hh_fec!S9/RES_hh_num!S9)</f>
        <v>14297.428179548513</v>
      </c>
      <c r="T9" s="72">
        <f>IF(RES_hh_fec!T9=0,0,1000*11630*RES_hh_fec!T9/RES_hh_num!T9)</f>
        <v>11731.009160803455</v>
      </c>
      <c r="U9" s="72">
        <f>IF(RES_hh_fec!U9=0,0,1000*11630*RES_hh_fec!U9/RES_hh_num!U9)</f>
        <v>12778.896629239081</v>
      </c>
      <c r="V9" s="72">
        <f>IF(RES_hh_fec!V9=0,0,1000*11630*RES_hh_fec!V9/RES_hh_num!V9)</f>
        <v>13441.869536043403</v>
      </c>
      <c r="W9" s="72">
        <f>IF(RES_hh_fec!W9=0,0,1000*11630*RES_hh_fec!W9/RES_hh_num!W9)</f>
        <v>16150.493119401739</v>
      </c>
      <c r="X9" s="72">
        <f>IF(RES_hh_fec!X9=0,0,1000*11630*RES_hh_fec!X9/RES_hh_num!X9)</f>
        <v>14669.291393418845</v>
      </c>
      <c r="Y9" s="72">
        <f>IF(RES_hh_fec!Y9=0,0,1000*11630*RES_hh_fec!Y9/RES_hh_num!Y9)</f>
        <v>12015.730724056113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6876.933321636051</v>
      </c>
      <c r="C11" s="72">
        <f>IF(RES_hh_fec!C11=0,0,1000*11630*RES_hh_fec!C11/RES_hh_num!C11)</f>
        <v>14846.917321244013</v>
      </c>
      <c r="D11" s="72">
        <f>IF(RES_hh_fec!D11=0,0,1000*11630*RES_hh_fec!D11/RES_hh_num!D11)</f>
        <v>13129.006952455073</v>
      </c>
      <c r="E11" s="72">
        <f>IF(RES_hh_fec!E11=0,0,1000*11630*RES_hh_fec!E11/RES_hh_num!E11)</f>
        <v>11290.589479233477</v>
      </c>
      <c r="F11" s="72">
        <f>IF(RES_hh_fec!F11=0,0,1000*11630*RES_hh_fec!F11/RES_hh_num!F11)</f>
        <v>10428.356696248358</v>
      </c>
      <c r="G11" s="72">
        <f>IF(RES_hh_fec!G11=0,0,1000*11630*RES_hh_fec!G11/RES_hh_num!G11)</f>
        <v>10289.063691509044</v>
      </c>
      <c r="H11" s="72">
        <f>IF(RES_hh_fec!H11=0,0,1000*11630*RES_hh_fec!H11/RES_hh_num!H11)</f>
        <v>8920.7118319342862</v>
      </c>
      <c r="I11" s="72">
        <f>IF(RES_hh_fec!I11=0,0,1000*11630*RES_hh_fec!I11/RES_hh_num!I11)</f>
        <v>7865.1801443965105</v>
      </c>
      <c r="J11" s="72">
        <f>IF(RES_hh_fec!J11=0,0,1000*11630*RES_hh_fec!J11/RES_hh_num!J11)</f>
        <v>7786.3197992469695</v>
      </c>
      <c r="K11" s="72">
        <f>IF(RES_hh_fec!K11=0,0,1000*11630*RES_hh_fec!K11/RES_hh_num!K11)</f>
        <v>8658.6136358511339</v>
      </c>
      <c r="L11" s="72">
        <f>IF(RES_hh_fec!L11=0,0,1000*11630*RES_hh_fec!L11/RES_hh_num!L11)</f>
        <v>11272.604123427651</v>
      </c>
      <c r="M11" s="72">
        <f>IF(RES_hh_fec!M11=0,0,1000*11630*RES_hh_fec!M11/RES_hh_num!M11)</f>
        <v>11014.175070037494</v>
      </c>
      <c r="N11" s="72">
        <f>IF(RES_hh_fec!N11=0,0,1000*11630*RES_hh_fec!N11/RES_hh_num!N11)</f>
        <v>11722.077119263669</v>
      </c>
      <c r="O11" s="72">
        <f>IF(RES_hh_fec!O11=0,0,1000*11630*RES_hh_fec!O11/RES_hh_num!O11)</f>
        <v>11794.81636182408</v>
      </c>
      <c r="P11" s="72">
        <f>IF(RES_hh_fec!P11=0,0,1000*11630*RES_hh_fec!P11/RES_hh_num!P11)</f>
        <v>9506.5142982612124</v>
      </c>
      <c r="Q11" s="72">
        <f>IF(RES_hh_fec!Q11=0,0,1000*11630*RES_hh_fec!Q11/RES_hh_num!Q11)</f>
        <v>10533.123335169903</v>
      </c>
      <c r="R11" s="72">
        <f>IF(RES_hh_fec!R11=0,0,1000*11630*RES_hh_fec!R11/RES_hh_num!R11)</f>
        <v>10930.512624659177</v>
      </c>
      <c r="S11" s="72">
        <f>IF(RES_hh_fec!S11=0,0,1000*11630*RES_hh_fec!S11/RES_hh_num!S11)</f>
        <v>11369.411709527996</v>
      </c>
      <c r="T11" s="72">
        <f>IF(RES_hh_fec!T11=0,0,1000*11630*RES_hh_fec!T11/RES_hh_num!T11)</f>
        <v>10469.172354226905</v>
      </c>
      <c r="U11" s="72">
        <f>IF(RES_hh_fec!U11=0,0,1000*11630*RES_hh_fec!U11/RES_hh_num!U11)</f>
        <v>10521.07773932967</v>
      </c>
      <c r="V11" s="72">
        <f>IF(RES_hh_fec!V11=0,0,1000*11630*RES_hh_fec!V11/RES_hh_num!V11)</f>
        <v>11481.873140849169</v>
      </c>
      <c r="W11" s="72">
        <f>IF(RES_hh_fec!W11=0,0,1000*11630*RES_hh_fec!W11/RES_hh_num!W11)</f>
        <v>13123.585483228</v>
      </c>
      <c r="X11" s="72">
        <f>IF(RES_hh_fec!X11=0,0,1000*11630*RES_hh_fec!X11/RES_hh_num!X11)</f>
        <v>11585.138195780679</v>
      </c>
      <c r="Y11" s="72">
        <f>IF(RES_hh_fec!Y11=0,0,1000*11630*RES_hh_fec!Y11/RES_hh_num!Y11)</f>
        <v>10699.785291884826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4679.122582128919</v>
      </c>
      <c r="C12" s="72">
        <f>IF(RES_hh_fec!C12=0,0,1000*11630*RES_hh_fec!C12/RES_hh_num!C12)</f>
        <v>5895.547673646086</v>
      </c>
      <c r="D12" s="72">
        <f>IF(RES_hh_fec!D12=0,0,1000*11630*RES_hh_fec!D12/RES_hh_num!D12)</f>
        <v>5724.4341901251482</v>
      </c>
      <c r="E12" s="72">
        <f>IF(RES_hh_fec!E12=0,0,1000*11630*RES_hh_fec!E12/RES_hh_num!E12)</f>
        <v>5346.8751855895598</v>
      </c>
      <c r="F12" s="72">
        <f>IF(RES_hh_fec!F12=0,0,1000*11630*RES_hh_fec!F12/RES_hh_num!F12)</f>
        <v>4576.8290983347315</v>
      </c>
      <c r="G12" s="72">
        <f>IF(RES_hh_fec!G12=0,0,1000*11630*RES_hh_fec!G12/RES_hh_num!G12)</f>
        <v>4217.6656775371048</v>
      </c>
      <c r="H12" s="72">
        <f>IF(RES_hh_fec!H12=0,0,1000*11630*RES_hh_fec!H12/RES_hh_num!H12)</f>
        <v>3680.1196384150226</v>
      </c>
      <c r="I12" s="72">
        <f>IF(RES_hh_fec!I12=0,0,1000*11630*RES_hh_fec!I12/RES_hh_num!I12)</f>
        <v>3107.5816177969145</v>
      </c>
      <c r="J12" s="72">
        <f>IF(RES_hh_fec!J12=0,0,1000*11630*RES_hh_fec!J12/RES_hh_num!J12)</f>
        <v>3245.0250253123259</v>
      </c>
      <c r="K12" s="72">
        <f>IF(RES_hh_fec!K12=0,0,1000*11630*RES_hh_fec!K12/RES_hh_num!K12)</f>
        <v>3378.5570761900553</v>
      </c>
      <c r="L12" s="72">
        <f>IF(RES_hh_fec!L12=0,0,1000*11630*RES_hh_fec!L12/RES_hh_num!L12)</f>
        <v>4131.6737353831622</v>
      </c>
      <c r="M12" s="72">
        <f>IF(RES_hh_fec!M12=0,0,1000*11630*RES_hh_fec!M12/RES_hh_num!M12)</f>
        <v>3626.311154722197</v>
      </c>
      <c r="N12" s="72">
        <f>IF(RES_hh_fec!N12=0,0,1000*11630*RES_hh_fec!N12/RES_hh_num!N12)</f>
        <v>3205.38342389135</v>
      </c>
      <c r="O12" s="72">
        <f>IF(RES_hh_fec!O12=0,0,1000*11630*RES_hh_fec!O12/RES_hh_num!O12)</f>
        <v>3095.6281344994754</v>
      </c>
      <c r="P12" s="72">
        <f>IF(RES_hh_fec!P12=0,0,1000*11630*RES_hh_fec!P12/RES_hh_num!P12)</f>
        <v>2591.6190749191587</v>
      </c>
      <c r="Q12" s="72">
        <f>IF(RES_hh_fec!Q12=0,0,1000*11630*RES_hh_fec!Q12/RES_hh_num!Q12)</f>
        <v>3013.595281337266</v>
      </c>
      <c r="R12" s="72">
        <f>IF(RES_hh_fec!R12=0,0,1000*11630*RES_hh_fec!R12/RES_hh_num!R12)</f>
        <v>2634.4446962773345</v>
      </c>
      <c r="S12" s="72">
        <f>IF(RES_hh_fec!S12=0,0,1000*11630*RES_hh_fec!S12/RES_hh_num!S12)</f>
        <v>2735.3392662804217</v>
      </c>
      <c r="T12" s="72">
        <f>IF(RES_hh_fec!T12=0,0,1000*11630*RES_hh_fec!T12/RES_hh_num!T12)</f>
        <v>2521.1826264702472</v>
      </c>
      <c r="U12" s="72">
        <f>IF(RES_hh_fec!U12=0,0,1000*11630*RES_hh_fec!U12/RES_hh_num!U12)</f>
        <v>2366.0453560589299</v>
      </c>
      <c r="V12" s="72">
        <f>IF(RES_hh_fec!V12=0,0,1000*11630*RES_hh_fec!V12/RES_hh_num!V12)</f>
        <v>2481.3024903645069</v>
      </c>
      <c r="W12" s="72">
        <f>IF(RES_hh_fec!W12=0,0,1000*11630*RES_hh_fec!W12/RES_hh_num!W12)</f>
        <v>2605.1747847368374</v>
      </c>
      <c r="X12" s="72">
        <f>IF(RES_hh_fec!X12=0,0,1000*11630*RES_hh_fec!X12/RES_hh_num!X12)</f>
        <v>2700.006728372</v>
      </c>
      <c r="Y12" s="72">
        <f>IF(RES_hh_fec!Y12=0,0,1000*11630*RES_hh_fec!Y12/RES_hh_num!Y12)</f>
        <v>2654.7774464232489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12439.893287712235</v>
      </c>
      <c r="C13" s="74">
        <f>IF(RES_hh_fec!C13=0,0,1000*11630*RES_hh_fec!C13/RES_hh_num!C13)</f>
        <v>13537.693368156441</v>
      </c>
      <c r="D13" s="74">
        <f>IF(RES_hh_fec!D13=0,0,1000*11630*RES_hh_fec!D13/RES_hh_num!D13)</f>
        <v>13875.081708295644</v>
      </c>
      <c r="E13" s="74">
        <f>IF(RES_hh_fec!E13=0,0,1000*11630*RES_hh_fec!E13/RES_hh_num!E13)</f>
        <v>13400.362708622839</v>
      </c>
      <c r="F13" s="74">
        <f>IF(RES_hh_fec!F13=0,0,1000*11630*RES_hh_fec!F13/RES_hh_num!F13)</f>
        <v>12008.657684827658</v>
      </c>
      <c r="G13" s="74">
        <f>IF(RES_hh_fec!G13=0,0,1000*11630*RES_hh_fec!G13/RES_hh_num!G13)</f>
        <v>11061.014357208685</v>
      </c>
      <c r="H13" s="74">
        <f>IF(RES_hh_fec!H13=0,0,1000*11630*RES_hh_fec!H13/RES_hh_num!H13)</f>
        <v>9818.6155836399976</v>
      </c>
      <c r="I13" s="74">
        <f>IF(RES_hh_fec!I13=0,0,1000*11630*RES_hh_fec!I13/RES_hh_num!I13)</f>
        <v>8865.8564302186842</v>
      </c>
      <c r="J13" s="74">
        <f>IF(RES_hh_fec!J13=0,0,1000*11630*RES_hh_fec!J13/RES_hh_num!J13)</f>
        <v>9363.5704650293392</v>
      </c>
      <c r="K13" s="74">
        <f>IF(RES_hh_fec!K13=0,0,1000*11630*RES_hh_fec!K13/RES_hh_num!K13)</f>
        <v>9414.8103745871103</v>
      </c>
      <c r="L13" s="74">
        <f>IF(RES_hh_fec!L13=0,0,1000*11630*RES_hh_fec!L13/RES_hh_num!L13)</f>
        <v>10589.86541140245</v>
      </c>
      <c r="M13" s="74">
        <f>IF(RES_hh_fec!M13=0,0,1000*11630*RES_hh_fec!M13/RES_hh_num!M13)</f>
        <v>11682.863270043725</v>
      </c>
      <c r="N13" s="74">
        <f>IF(RES_hh_fec!N13=0,0,1000*11630*RES_hh_fec!N13/RES_hh_num!N13)</f>
        <v>12700.711338140023</v>
      </c>
      <c r="O13" s="74">
        <f>IF(RES_hh_fec!O13=0,0,1000*11630*RES_hh_fec!O13/RES_hh_num!O13)</f>
        <v>12190.208612222479</v>
      </c>
      <c r="P13" s="74">
        <f>IF(RES_hh_fec!P13=0,0,1000*11630*RES_hh_fec!P13/RES_hh_num!P13)</f>
        <v>11813.130819634904</v>
      </c>
      <c r="Q13" s="74">
        <f>IF(RES_hh_fec!Q13=0,0,1000*11630*RES_hh_fec!Q13/RES_hh_num!Q13)</f>
        <v>12242.645282787853</v>
      </c>
      <c r="R13" s="74">
        <f>IF(RES_hh_fec!R13=0,0,1000*11630*RES_hh_fec!R13/RES_hh_num!R13)</f>
        <v>12733.659300063306</v>
      </c>
      <c r="S13" s="74">
        <f>IF(RES_hh_fec!S13=0,0,1000*11630*RES_hh_fec!S13/RES_hh_num!S13)</f>
        <v>7890.9602606515709</v>
      </c>
      <c r="T13" s="74">
        <f>IF(RES_hh_fec!T13=0,0,1000*11630*RES_hh_fec!T13/RES_hh_num!T13)</f>
        <v>7832.1710462380915</v>
      </c>
      <c r="U13" s="74">
        <f>IF(RES_hh_fec!U13=0,0,1000*11630*RES_hh_fec!U13/RES_hh_num!U13)</f>
        <v>10830.478485891908</v>
      </c>
      <c r="V13" s="74">
        <f>IF(RES_hh_fec!V13=0,0,1000*11630*RES_hh_fec!V13/RES_hh_num!V13)</f>
        <v>15063.247707260962</v>
      </c>
      <c r="W13" s="74">
        <f>IF(RES_hh_fec!W13=0,0,1000*11630*RES_hh_fec!W13/RES_hh_num!W13)</f>
        <v>11669.887447611018</v>
      </c>
      <c r="X13" s="74">
        <f>IF(RES_hh_fec!X13=0,0,1000*11630*RES_hh_fec!X13/RES_hh_num!X13)</f>
        <v>11103.161804003978</v>
      </c>
      <c r="Y13" s="74">
        <f>IF(RES_hh_fec!Y13=0,0,1000*11630*RES_hh_fec!Y13/RES_hh_num!Y13)</f>
        <v>10332.834993253431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122.1561180700686</v>
      </c>
      <c r="C14" s="76">
        <f>IF(RES_hh_fec!C14=0,0,1000*11630*RES_hh_fec!C14/RES_hh_num!C14)</f>
        <v>133.84287723431157</v>
      </c>
      <c r="D14" s="76">
        <f>IF(RES_hh_fec!D14=0,0,1000*11630*RES_hh_fec!D14/RES_hh_num!D14)</f>
        <v>126.76750178646709</v>
      </c>
      <c r="E14" s="76">
        <f>IF(RES_hh_fec!E14=0,0,1000*11630*RES_hh_fec!E14/RES_hh_num!E14)</f>
        <v>119.47941590005405</v>
      </c>
      <c r="F14" s="76">
        <f>IF(RES_hh_fec!F14=0,0,1000*11630*RES_hh_fec!F14/RES_hh_num!F14)</f>
        <v>108.43408941346084</v>
      </c>
      <c r="G14" s="76">
        <f>IF(RES_hh_fec!G14=0,0,1000*11630*RES_hh_fec!G14/RES_hh_num!G14)</f>
        <v>100.42036898863968</v>
      </c>
      <c r="H14" s="76">
        <f>IF(RES_hh_fec!H14=0,0,1000*11630*RES_hh_fec!H14/RES_hh_num!H14)</f>
        <v>88.197087619387446</v>
      </c>
      <c r="I14" s="76">
        <f>IF(RES_hh_fec!I14=0,0,1000*11630*RES_hh_fec!I14/RES_hh_num!I14)</f>
        <v>73.409618122937971</v>
      </c>
      <c r="J14" s="76">
        <f>IF(RES_hh_fec!J14=0,0,1000*11630*RES_hh_fec!J14/RES_hh_num!J14)</f>
        <v>78.015977841601412</v>
      </c>
      <c r="K14" s="76">
        <f>IF(RES_hh_fec!K14=0,0,1000*11630*RES_hh_fec!K14/RES_hh_num!K14)</f>
        <v>77.52177800243129</v>
      </c>
      <c r="L14" s="76">
        <f>IF(RES_hh_fec!L14=0,0,1000*11630*RES_hh_fec!L14/RES_hh_num!L14)</f>
        <v>106.5604517619111</v>
      </c>
      <c r="M14" s="76">
        <f>IF(RES_hh_fec!M14=0,0,1000*11630*RES_hh_fec!M14/RES_hh_num!M14)</f>
        <v>93.40485365053442</v>
      </c>
      <c r="N14" s="76">
        <f>IF(RES_hh_fec!N14=0,0,1000*11630*RES_hh_fec!N14/RES_hh_num!N14)</f>
        <v>91.398738629220645</v>
      </c>
      <c r="O14" s="76">
        <f>IF(RES_hh_fec!O14=0,0,1000*11630*RES_hh_fec!O14/RES_hh_num!O14)</f>
        <v>95.16409392089794</v>
      </c>
      <c r="P14" s="76">
        <f>IF(RES_hh_fec!P14=0,0,1000*11630*RES_hh_fec!P14/RES_hh_num!P14)</f>
        <v>75.646341374539801</v>
      </c>
      <c r="Q14" s="76">
        <f>IF(RES_hh_fec!Q14=0,0,1000*11630*RES_hh_fec!Q14/RES_hh_num!Q14)</f>
        <v>82.286078579516314</v>
      </c>
      <c r="R14" s="76">
        <f>IF(RES_hh_fec!R14=0,0,1000*11630*RES_hh_fec!R14/RES_hh_num!R14)</f>
        <v>87.483317626154161</v>
      </c>
      <c r="S14" s="76">
        <f>IF(RES_hh_fec!S14=0,0,1000*11630*RES_hh_fec!S14/RES_hh_num!S14)</f>
        <v>93.88264400132249</v>
      </c>
      <c r="T14" s="76">
        <f>IF(RES_hh_fec!T14=0,0,1000*11630*RES_hh_fec!T14/RES_hh_num!T14)</f>
        <v>90.986485514266477</v>
      </c>
      <c r="U14" s="76">
        <f>IF(RES_hh_fec!U14=0,0,1000*11630*RES_hh_fec!U14/RES_hh_num!U14)</f>
        <v>94.207390133624912</v>
      </c>
      <c r="V14" s="76">
        <f>IF(RES_hh_fec!V14=0,0,1000*11630*RES_hh_fec!V14/RES_hh_num!V14)</f>
        <v>100.49067897484095</v>
      </c>
      <c r="W14" s="76">
        <f>IF(RES_hh_fec!W14=0,0,1000*11630*RES_hh_fec!W14/RES_hh_num!W14)</f>
        <v>113.68254375344827</v>
      </c>
      <c r="X14" s="76">
        <f>IF(RES_hh_fec!X14=0,0,1000*11630*RES_hh_fec!X14/RES_hh_num!X14)</f>
        <v>105.28770615527856</v>
      </c>
      <c r="Y14" s="76">
        <f>IF(RES_hh_fec!Y14=0,0,1000*11630*RES_hh_fec!Y14/RES_hh_num!Y14)</f>
        <v>89.98979330336455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0.75604535515618587</v>
      </c>
      <c r="C15" s="69">
        <f t="shared" si="0"/>
        <v>1.2978773051125911</v>
      </c>
      <c r="D15" s="69">
        <f t="shared" si="0"/>
        <v>2.0500433212003779</v>
      </c>
      <c r="E15" s="69">
        <f t="shared" si="0"/>
        <v>2.8571788797788606</v>
      </c>
      <c r="F15" s="69">
        <f t="shared" si="0"/>
        <v>3.0738145198259255</v>
      </c>
      <c r="G15" s="69">
        <f t="shared" si="0"/>
        <v>3.951106385151899</v>
      </c>
      <c r="H15" s="69">
        <f t="shared" si="0"/>
        <v>5.2224316701918259</v>
      </c>
      <c r="I15" s="69">
        <f t="shared" si="0"/>
        <v>7.3767009516107311</v>
      </c>
      <c r="J15" s="69">
        <f t="shared" si="0"/>
        <v>6.2037214735949737</v>
      </c>
      <c r="K15" s="69">
        <f t="shared" si="0"/>
        <v>7.4550362070507399</v>
      </c>
      <c r="L15" s="69">
        <f t="shared" si="0"/>
        <v>9.3709501345602426</v>
      </c>
      <c r="M15" s="69">
        <f t="shared" si="0"/>
        <v>8.7699482301532043</v>
      </c>
      <c r="N15" s="69">
        <f t="shared" si="0"/>
        <v>14.442741955279526</v>
      </c>
      <c r="O15" s="69">
        <f t="shared" si="0"/>
        <v>13.583329428881459</v>
      </c>
      <c r="P15" s="69">
        <f t="shared" si="0"/>
        <v>10.61636787142092</v>
      </c>
      <c r="Q15" s="69">
        <f t="shared" si="0"/>
        <v>16.961333612506831</v>
      </c>
      <c r="R15" s="69">
        <f t="shared" si="0"/>
        <v>17.206955797150776</v>
      </c>
      <c r="S15" s="69">
        <f t="shared" si="0"/>
        <v>17.59339469549359</v>
      </c>
      <c r="T15" s="69">
        <f t="shared" si="0"/>
        <v>19.452702667274899</v>
      </c>
      <c r="U15" s="69">
        <f t="shared" si="0"/>
        <v>19.513136747223047</v>
      </c>
      <c r="V15" s="69">
        <f t="shared" si="0"/>
        <v>20.639377292567652</v>
      </c>
      <c r="W15" s="69">
        <f t="shared" si="0"/>
        <v>20.079557319738431</v>
      </c>
      <c r="X15" s="69">
        <f t="shared" si="0"/>
        <v>21.535233763331071</v>
      </c>
      <c r="Y15" s="69">
        <f t="shared" si="0"/>
        <v>13.990699250689373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0.75604535515618587</v>
      </c>
      <c r="C16" s="72">
        <f>IF(RES_hh_fec!C16=0,0,1000*11630*RES_hh_fec!C16/RES_hh_num!C$3)</f>
        <v>1.2978773051125911</v>
      </c>
      <c r="D16" s="72">
        <f>IF(RES_hh_fec!D16=0,0,1000*11630*RES_hh_fec!D16/RES_hh_num!D$3)</f>
        <v>2.0500433212003779</v>
      </c>
      <c r="E16" s="72">
        <f>IF(RES_hh_fec!E16=0,0,1000*11630*RES_hh_fec!E16/RES_hh_num!E$3)</f>
        <v>2.8571788797788606</v>
      </c>
      <c r="F16" s="72">
        <f>IF(RES_hh_fec!F16=0,0,1000*11630*RES_hh_fec!F16/RES_hh_num!F$3)</f>
        <v>3.0738145198259255</v>
      </c>
      <c r="G16" s="72">
        <f>IF(RES_hh_fec!G16=0,0,1000*11630*RES_hh_fec!G16/RES_hh_num!G$3)</f>
        <v>3.951106385151899</v>
      </c>
      <c r="H16" s="72">
        <f>IF(RES_hh_fec!H16=0,0,1000*11630*RES_hh_fec!H16/RES_hh_num!H$3)</f>
        <v>5.2224316701918259</v>
      </c>
      <c r="I16" s="72">
        <f>IF(RES_hh_fec!I16=0,0,1000*11630*RES_hh_fec!I16/RES_hh_num!I$3)</f>
        <v>7.3767009516107311</v>
      </c>
      <c r="J16" s="72">
        <f>IF(RES_hh_fec!J16=0,0,1000*11630*RES_hh_fec!J16/RES_hh_num!J$3)</f>
        <v>6.2037214735949737</v>
      </c>
      <c r="K16" s="72">
        <f>IF(RES_hh_fec!K16=0,0,1000*11630*RES_hh_fec!K16/RES_hh_num!K$3)</f>
        <v>7.4550362070507399</v>
      </c>
      <c r="L16" s="72">
        <f>IF(RES_hh_fec!L16=0,0,1000*11630*RES_hh_fec!L16/RES_hh_num!L$3)</f>
        <v>9.3709501345602426</v>
      </c>
      <c r="M16" s="72">
        <f>IF(RES_hh_fec!M16=0,0,1000*11630*RES_hh_fec!M16/RES_hh_num!M$3)</f>
        <v>8.7699482301532043</v>
      </c>
      <c r="N16" s="72">
        <f>IF(RES_hh_fec!N16=0,0,1000*11630*RES_hh_fec!N16/RES_hh_num!N$3)</f>
        <v>14.442741955279526</v>
      </c>
      <c r="O16" s="72">
        <f>IF(RES_hh_fec!O16=0,0,1000*11630*RES_hh_fec!O16/RES_hh_num!O$3)</f>
        <v>13.583329428881459</v>
      </c>
      <c r="P16" s="72">
        <f>IF(RES_hh_fec!P16=0,0,1000*11630*RES_hh_fec!P16/RES_hh_num!P$3)</f>
        <v>10.61636787142092</v>
      </c>
      <c r="Q16" s="72">
        <f>IF(RES_hh_fec!Q16=0,0,1000*11630*RES_hh_fec!Q16/RES_hh_num!Q$3)</f>
        <v>16.961333612506831</v>
      </c>
      <c r="R16" s="72">
        <f>IF(RES_hh_fec!R16=0,0,1000*11630*RES_hh_fec!R16/RES_hh_num!R$3)</f>
        <v>17.206955797150776</v>
      </c>
      <c r="S16" s="72">
        <f>IF(RES_hh_fec!S16=0,0,1000*11630*RES_hh_fec!S16/RES_hh_num!S$3)</f>
        <v>17.59339469549359</v>
      </c>
      <c r="T16" s="72">
        <f>IF(RES_hh_fec!T16=0,0,1000*11630*RES_hh_fec!T16/RES_hh_num!T$3)</f>
        <v>19.452702667274899</v>
      </c>
      <c r="U16" s="72">
        <f>IF(RES_hh_fec!U16=0,0,1000*11630*RES_hh_fec!U16/RES_hh_num!U$3)</f>
        <v>19.513136747223047</v>
      </c>
      <c r="V16" s="72">
        <f>IF(RES_hh_fec!V16=0,0,1000*11630*RES_hh_fec!V16/RES_hh_num!V$3)</f>
        <v>20.639377292567652</v>
      </c>
      <c r="W16" s="72">
        <f>IF(RES_hh_fec!W16=0,0,1000*11630*RES_hh_fec!W16/RES_hh_num!W$3)</f>
        <v>20.079557319738431</v>
      </c>
      <c r="X16" s="72">
        <f>IF(RES_hh_fec!X16=0,0,1000*11630*RES_hh_fec!X16/RES_hh_num!X$3)</f>
        <v>21.535233763331071</v>
      </c>
      <c r="Y16" s="72">
        <f>IF(RES_hh_fec!Y16=0,0,1000*11630*RES_hh_fec!Y16/RES_hh_num!Y$3)</f>
        <v>13.990699250689373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1271.6259493597222</v>
      </c>
      <c r="C17" s="69">
        <f>IF(RES_hh_fec!C17=0,0,1000*11630*RES_hh_fec!C17/RES_hh_num!C17)</f>
        <v>1131.1847612406129</v>
      </c>
      <c r="D17" s="69">
        <f>IF(RES_hh_fec!D17=0,0,1000*11630*RES_hh_fec!D17/RES_hh_num!D17)</f>
        <v>1129.0077148834134</v>
      </c>
      <c r="E17" s="69">
        <f>IF(RES_hh_fec!E17=0,0,1000*11630*RES_hh_fec!E17/RES_hh_num!E17)</f>
        <v>1125.9727822191514</v>
      </c>
      <c r="F17" s="69">
        <f>IF(RES_hh_fec!F17=0,0,1000*11630*RES_hh_fec!F17/RES_hh_num!F17)</f>
        <v>1107.1681051849218</v>
      </c>
      <c r="G17" s="69">
        <f>IF(RES_hh_fec!G17=0,0,1000*11630*RES_hh_fec!G17/RES_hh_num!G17)</f>
        <v>1112.9627065461257</v>
      </c>
      <c r="H17" s="69">
        <f>IF(RES_hh_fec!H17=0,0,1000*11630*RES_hh_fec!H17/RES_hh_num!H17)</f>
        <v>1128.8103020209569</v>
      </c>
      <c r="I17" s="69">
        <f>IF(RES_hh_fec!I17=0,0,1000*11630*RES_hh_fec!I17/RES_hh_num!I17)</f>
        <v>1155.1983393372582</v>
      </c>
      <c r="J17" s="69">
        <f>IF(RES_hh_fec!J17=0,0,1000*11630*RES_hh_fec!J17/RES_hh_num!J17)</f>
        <v>1159.7571706830222</v>
      </c>
      <c r="K17" s="69">
        <f>IF(RES_hh_fec!K17=0,0,1000*11630*RES_hh_fec!K17/RES_hh_num!K17)</f>
        <v>1135.2583445266462</v>
      </c>
      <c r="L17" s="69">
        <f>IF(RES_hh_fec!L17=0,0,1000*11630*RES_hh_fec!L17/RES_hh_num!L17)</f>
        <v>702.17951178260182</v>
      </c>
      <c r="M17" s="69">
        <f>IF(RES_hh_fec!M17=0,0,1000*11630*RES_hh_fec!M17/RES_hh_num!M17)</f>
        <v>796.7634708679044</v>
      </c>
      <c r="N17" s="69">
        <f>IF(RES_hh_fec!N17=0,0,1000*11630*RES_hh_fec!N17/RES_hh_num!N17)</f>
        <v>858.86408974428855</v>
      </c>
      <c r="O17" s="69">
        <f>IF(RES_hh_fec!O17=0,0,1000*11630*RES_hh_fec!O17/RES_hh_num!O17)</f>
        <v>1037.6802729451731</v>
      </c>
      <c r="P17" s="69">
        <f>IF(RES_hh_fec!P17=0,0,1000*11630*RES_hh_fec!P17/RES_hh_num!P17)</f>
        <v>1289.8769407627938</v>
      </c>
      <c r="Q17" s="69">
        <f>IF(RES_hh_fec!Q17=0,0,1000*11630*RES_hh_fec!Q17/RES_hh_num!Q17)</f>
        <v>1246.2750503370944</v>
      </c>
      <c r="R17" s="69">
        <f>IF(RES_hh_fec!R17=0,0,1000*11630*RES_hh_fec!R17/RES_hh_num!R17)</f>
        <v>1218.4720623620256</v>
      </c>
      <c r="S17" s="69">
        <f>IF(RES_hh_fec!S17=0,0,1000*11630*RES_hh_fec!S17/RES_hh_num!S17)</f>
        <v>1345.1681769893353</v>
      </c>
      <c r="T17" s="69">
        <f>IF(RES_hh_fec!T17=0,0,1000*11630*RES_hh_fec!T17/RES_hh_num!T17)</f>
        <v>1787.8488617527612</v>
      </c>
      <c r="U17" s="69">
        <f>IF(RES_hh_fec!U17=0,0,1000*11630*RES_hh_fec!U17/RES_hh_num!U17)</f>
        <v>2025.4685595324188</v>
      </c>
      <c r="V17" s="69">
        <f>IF(RES_hh_fec!V17=0,0,1000*11630*RES_hh_fec!V17/RES_hh_num!V17)</f>
        <v>2005.6229539678923</v>
      </c>
      <c r="W17" s="69">
        <f>IF(RES_hh_fec!W17=0,0,1000*11630*RES_hh_fec!W17/RES_hh_num!W17)</f>
        <v>1947.0507399170035</v>
      </c>
      <c r="X17" s="69">
        <f>IF(RES_hh_fec!X17=0,0,1000*11630*RES_hh_fec!X17/RES_hh_num!X17)</f>
        <v>1885.1681894641083</v>
      </c>
      <c r="Y17" s="69">
        <f>IF(RES_hh_fec!Y17=0,0,1000*11630*RES_hh_fec!Y17/RES_hh_num!Y17)</f>
        <v>1897.2847053867615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894.68124946777414</v>
      </c>
      <c r="C18" s="72">
        <f>IF(RES_hh_fec!C18=0,0,1000*11630*RES_hh_fec!C18/RES_hh_num!C18)</f>
        <v>839.99958248164126</v>
      </c>
      <c r="D18" s="72">
        <f>IF(RES_hh_fec!D18=0,0,1000*11630*RES_hh_fec!D18/RES_hh_num!D18)</f>
        <v>1423.5204611430686</v>
      </c>
      <c r="E18" s="72">
        <f>IF(RES_hh_fec!E18=0,0,1000*11630*RES_hh_fec!E18/RES_hh_num!E18)</f>
        <v>958.82625294034619</v>
      </c>
      <c r="F18" s="72">
        <f>IF(RES_hh_fec!F18=0,0,1000*11630*RES_hh_fec!F18/RES_hh_num!F18)</f>
        <v>1310.8962651844784</v>
      </c>
      <c r="G18" s="72">
        <f>IF(RES_hh_fec!G18=0,0,1000*11630*RES_hh_fec!G18/RES_hh_num!G18)</f>
        <v>876.52806919358113</v>
      </c>
      <c r="H18" s="72">
        <f>IF(RES_hh_fec!H18=0,0,1000*11630*RES_hh_fec!H18/RES_hh_num!H18)</f>
        <v>946.53322559656647</v>
      </c>
      <c r="I18" s="72">
        <f>IF(RES_hh_fec!I18=0,0,1000*11630*RES_hh_fec!I18/RES_hh_num!I18)</f>
        <v>990.36305017173061</v>
      </c>
      <c r="J18" s="72">
        <f>IF(RES_hh_fec!J18=0,0,1000*11630*RES_hh_fec!J18/RES_hh_num!J18)</f>
        <v>1435.3529226466865</v>
      </c>
      <c r="K18" s="72">
        <f>IF(RES_hh_fec!K18=0,0,1000*11630*RES_hh_fec!K18/RES_hh_num!K18)</f>
        <v>1069.1319380178199</v>
      </c>
      <c r="L18" s="72">
        <f>IF(RES_hh_fec!L18=0,0,1000*11630*RES_hh_fec!L18/RES_hh_num!L18)</f>
        <v>623.96603460746155</v>
      </c>
      <c r="M18" s="72">
        <f>IF(RES_hh_fec!M18=0,0,1000*11630*RES_hh_fec!M18/RES_hh_num!M18)</f>
        <v>810.77505325611969</v>
      </c>
      <c r="N18" s="72">
        <f>IF(RES_hh_fec!N18=0,0,1000*11630*RES_hh_fec!N18/RES_hh_num!N18)</f>
        <v>937.59107287332256</v>
      </c>
      <c r="O18" s="72">
        <f>IF(RES_hh_fec!O18=0,0,1000*11630*RES_hh_fec!O18/RES_hh_num!O18)</f>
        <v>824.3050703279556</v>
      </c>
      <c r="P18" s="72">
        <f>IF(RES_hh_fec!P18=0,0,1000*11630*RES_hh_fec!P18/RES_hh_num!P18)</f>
        <v>1098.8861412629758</v>
      </c>
      <c r="Q18" s="72">
        <f>IF(RES_hh_fec!Q18=0,0,1000*11630*RES_hh_fec!Q18/RES_hh_num!Q18)</f>
        <v>967.83464670260639</v>
      </c>
      <c r="R18" s="72">
        <f>IF(RES_hh_fec!R18=0,0,1000*11630*RES_hh_fec!R18/RES_hh_num!R18)</f>
        <v>1293.3341195681085</v>
      </c>
      <c r="S18" s="72">
        <f>IF(RES_hh_fec!S18=0,0,1000*11630*RES_hh_fec!S18/RES_hh_num!S18)</f>
        <v>1540.0174200322194</v>
      </c>
      <c r="T18" s="72">
        <f>IF(RES_hh_fec!T18=0,0,1000*11630*RES_hh_fec!T18/RES_hh_num!T18)</f>
        <v>1562.9944565813225</v>
      </c>
      <c r="U18" s="72">
        <f>IF(RES_hh_fec!U18=0,0,1000*11630*RES_hh_fec!U18/RES_hh_num!U18)</f>
        <v>1552.1932933219041</v>
      </c>
      <c r="V18" s="72">
        <f>IF(RES_hh_fec!V18=0,0,1000*11630*RES_hh_fec!V18/RES_hh_num!V18)</f>
        <v>2418.3546215529718</v>
      </c>
      <c r="W18" s="72">
        <f>IF(RES_hh_fec!W18=0,0,1000*11630*RES_hh_fec!W18/RES_hh_num!W18)</f>
        <v>1911.3947002397911</v>
      </c>
      <c r="X18" s="72">
        <f>IF(RES_hh_fec!X18=0,0,1000*11630*RES_hh_fec!X18/RES_hh_num!X18)</f>
        <v>2264.3541713105515</v>
      </c>
      <c r="Y18" s="72">
        <f>IF(RES_hh_fec!Y18=0,0,1000*11630*RES_hh_fec!Y18/RES_hh_num!Y18)</f>
        <v>1443.2361775370293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1355.7654740203752</v>
      </c>
      <c r="C19" s="72">
        <f>IF(RES_hh_fec!C19=0,0,1000*11630*RES_hh_fec!C19/RES_hh_num!C19)</f>
        <v>1312.4461740074685</v>
      </c>
      <c r="D19" s="72">
        <f>IF(RES_hh_fec!D19=0,0,1000*11630*RES_hh_fec!D19/RES_hh_num!D19)</f>
        <v>1290.4552558682401</v>
      </c>
      <c r="E19" s="72">
        <f>IF(RES_hh_fec!E19=0,0,1000*11630*RES_hh_fec!E19/RES_hh_num!E19)</f>
        <v>1259.4879353775118</v>
      </c>
      <c r="F19" s="72">
        <f>IF(RES_hh_fec!F19=0,0,1000*11630*RES_hh_fec!F19/RES_hh_num!F19)</f>
        <v>1241.8606575888564</v>
      </c>
      <c r="G19" s="72">
        <f>IF(RES_hh_fec!G19=0,0,1000*11630*RES_hh_fec!G19/RES_hh_num!G19)</f>
        <v>1244.378540074101</v>
      </c>
      <c r="H19" s="72">
        <f>IF(RES_hh_fec!H19=0,0,1000*11630*RES_hh_fec!H19/RES_hh_num!H19)</f>
        <v>1245.7693935480515</v>
      </c>
      <c r="I19" s="72">
        <f>IF(RES_hh_fec!I19=0,0,1000*11630*RES_hh_fec!I19/RES_hh_num!I19)</f>
        <v>1255.1117551998648</v>
      </c>
      <c r="J19" s="72">
        <f>IF(RES_hh_fec!J19=0,0,1000*11630*RES_hh_fec!J19/RES_hh_num!J19)</f>
        <v>1188.257280780299</v>
      </c>
      <c r="K19" s="72">
        <f>IF(RES_hh_fec!K19=0,0,1000*11630*RES_hh_fec!K19/RES_hh_num!K19)</f>
        <v>1165.6730990176206</v>
      </c>
      <c r="L19" s="72">
        <f>IF(RES_hh_fec!L19=0,0,1000*11630*RES_hh_fec!L19/RES_hh_num!L19)</f>
        <v>1089.5277421615015</v>
      </c>
      <c r="M19" s="72">
        <f>IF(RES_hh_fec!M19=0,0,1000*11630*RES_hh_fec!M19/RES_hh_num!M19)</f>
        <v>1072.1498225631101</v>
      </c>
      <c r="N19" s="72">
        <f>IF(RES_hh_fec!N19=0,0,1000*11630*RES_hh_fec!N19/RES_hh_num!N19)</f>
        <v>1062.2165630106288</v>
      </c>
      <c r="O19" s="72">
        <f>IF(RES_hh_fec!O19=0,0,1000*11630*RES_hh_fec!O19/RES_hh_num!O19)</f>
        <v>1100.8581138408038</v>
      </c>
      <c r="P19" s="72">
        <f>IF(RES_hh_fec!P19=0,0,1000*11630*RES_hh_fec!P19/RES_hh_num!P19)</f>
        <v>1219.4992539570692</v>
      </c>
      <c r="Q19" s="72">
        <f>IF(RES_hh_fec!Q19=0,0,1000*11630*RES_hh_fec!Q19/RES_hh_num!Q19)</f>
        <v>1244.3176961059658</v>
      </c>
      <c r="R19" s="72">
        <f>IF(RES_hh_fec!R19=0,0,1000*11630*RES_hh_fec!R19/RES_hh_num!R19)</f>
        <v>1236.2184818660714</v>
      </c>
      <c r="S19" s="72">
        <f>IF(RES_hh_fec!S19=0,0,1000*11630*RES_hh_fec!S19/RES_hh_num!S19)</f>
        <v>1413.3638693661339</v>
      </c>
      <c r="T19" s="72">
        <f>IF(RES_hh_fec!T19=0,0,1000*11630*RES_hh_fec!T19/RES_hh_num!T19)</f>
        <v>1750.5581489750355</v>
      </c>
      <c r="U19" s="72">
        <f>IF(RES_hh_fec!U19=0,0,1000*11630*RES_hh_fec!U19/RES_hh_num!U19)</f>
        <v>1390.2409538898119</v>
      </c>
      <c r="V19" s="72">
        <f>IF(RES_hh_fec!V19=0,0,1000*11630*RES_hh_fec!V19/RES_hh_num!V19)</f>
        <v>1604.6349379682711</v>
      </c>
      <c r="W19" s="72">
        <f>IF(RES_hh_fec!W19=0,0,1000*11630*RES_hh_fec!W19/RES_hh_num!W19)</f>
        <v>1997.9152189020153</v>
      </c>
      <c r="X19" s="72">
        <f>IF(RES_hh_fec!X19=0,0,1000*11630*RES_hh_fec!X19/RES_hh_num!X19)</f>
        <v>1476.8338882926516</v>
      </c>
      <c r="Y19" s="72">
        <f>IF(RES_hh_fec!Y19=0,0,1000*11630*RES_hh_fec!Y19/RES_hh_num!Y19)</f>
        <v>1705.8552328261871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X20" s="72">
        <f>IF(RES_hh_fec!X20=0,0,1000*11630*RES_hh_fec!X20/RES_hh_num!X20)</f>
        <v>0</v>
      </c>
      <c r="Y20" s="72">
        <f>IF(RES_hh_fec!Y20=0,0,1000*11630*RES_hh_fec!Y20/RES_hh_num!Y20)</f>
        <v>0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1833.309537360853</v>
      </c>
      <c r="C21" s="72">
        <f>IF(RES_hh_fec!C21=0,0,1000*11630*RES_hh_fec!C21/RES_hh_num!C21)</f>
        <v>1296.4675563729581</v>
      </c>
      <c r="D21" s="72">
        <f>IF(RES_hh_fec!D21=0,0,1000*11630*RES_hh_fec!D21/RES_hh_num!D21)</f>
        <v>1302.7901044069379</v>
      </c>
      <c r="E21" s="72">
        <f>IF(RES_hh_fec!E21=0,0,1000*11630*RES_hh_fec!E21/RES_hh_num!E21)</f>
        <v>1364.3487061407511</v>
      </c>
      <c r="F21" s="72">
        <f>IF(RES_hh_fec!F21=0,0,1000*11630*RES_hh_fec!F21/RES_hh_num!F21)</f>
        <v>1308.8559479236528</v>
      </c>
      <c r="G21" s="72">
        <f>IF(RES_hh_fec!G21=0,0,1000*11630*RES_hh_fec!G21/RES_hh_num!G21)</f>
        <v>1309.3146488864097</v>
      </c>
      <c r="H21" s="72">
        <f>IF(RES_hh_fec!H21=0,0,1000*11630*RES_hh_fec!H21/RES_hh_num!H21)</f>
        <v>1328.0588010283961</v>
      </c>
      <c r="I21" s="72">
        <f>IF(RES_hh_fec!I21=0,0,1000*11630*RES_hh_fec!I21/RES_hh_num!I21)</f>
        <v>1284.7264941503024</v>
      </c>
      <c r="J21" s="72">
        <f>IF(RES_hh_fec!J21=0,0,1000*11630*RES_hh_fec!J21/RES_hh_num!J21)</f>
        <v>1351.2593026704419</v>
      </c>
      <c r="K21" s="72">
        <f>IF(RES_hh_fec!K21=0,0,1000*11630*RES_hh_fec!K21/RES_hh_num!K21)</f>
        <v>1409.0798154793188</v>
      </c>
      <c r="L21" s="72">
        <f>IF(RES_hh_fec!L21=0,0,1000*11630*RES_hh_fec!L21/RES_hh_num!L21)</f>
        <v>776.60901193253017</v>
      </c>
      <c r="M21" s="72">
        <f>IF(RES_hh_fec!M21=0,0,1000*11630*RES_hh_fec!M21/RES_hh_num!M21)</f>
        <v>890.29303415657569</v>
      </c>
      <c r="N21" s="72">
        <f>IF(RES_hh_fec!N21=0,0,1000*11630*RES_hh_fec!N21/RES_hh_num!N21)</f>
        <v>909.06629193090669</v>
      </c>
      <c r="O21" s="72">
        <f>IF(RES_hh_fec!O21=0,0,1000*11630*RES_hh_fec!O21/RES_hh_num!O21)</f>
        <v>1120.5457001416639</v>
      </c>
      <c r="P21" s="72">
        <f>IF(RES_hh_fec!P21=0,0,1000*11630*RES_hh_fec!P21/RES_hh_num!P21)</f>
        <v>1526.1210738013413</v>
      </c>
      <c r="Q21" s="72">
        <f>IF(RES_hh_fec!Q21=0,0,1000*11630*RES_hh_fec!Q21/RES_hh_num!Q21)</f>
        <v>1330.32986316804</v>
      </c>
      <c r="R21" s="72">
        <f>IF(RES_hh_fec!R21=0,0,1000*11630*RES_hh_fec!R21/RES_hh_num!R21)</f>
        <v>1258.4618963332916</v>
      </c>
      <c r="S21" s="72">
        <f>IF(RES_hh_fec!S21=0,0,1000*11630*RES_hh_fec!S21/RES_hh_num!S21)</f>
        <v>1438.2477328632517</v>
      </c>
      <c r="T21" s="72">
        <f>IF(RES_hh_fec!T21=0,0,1000*11630*RES_hh_fec!T21/RES_hh_num!T21)</f>
        <v>2017.9235940044937</v>
      </c>
      <c r="U21" s="72">
        <f>IF(RES_hh_fec!U21=0,0,1000*11630*RES_hh_fec!U21/RES_hh_num!U21)</f>
        <v>2082.1481912051977</v>
      </c>
      <c r="V21" s="72">
        <f>IF(RES_hh_fec!V21=0,0,1000*11630*RES_hh_fec!V21/RES_hh_num!V21)</f>
        <v>2198.1780005958904</v>
      </c>
      <c r="W21" s="72">
        <f>IF(RES_hh_fec!W21=0,0,1000*11630*RES_hh_fec!W21/RES_hh_num!W21)</f>
        <v>1783.8465965116957</v>
      </c>
      <c r="X21" s="72">
        <f>IF(RES_hh_fec!X21=0,0,1000*11630*RES_hh_fec!X21/RES_hh_num!X21)</f>
        <v>2000.6375297858031</v>
      </c>
      <c r="Y21" s="72">
        <f>IF(RES_hh_fec!Y21=0,0,1000*11630*RES_hh_fec!Y21/RES_hh_num!Y21)</f>
        <v>2005.6824057526485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991.21421411602194</v>
      </c>
      <c r="C22" s="72">
        <f>IF(RES_hh_fec!C22=0,0,1000*11630*RES_hh_fec!C22/RES_hh_num!C22)</f>
        <v>1653.3125691207688</v>
      </c>
      <c r="D22" s="72">
        <f>IF(RES_hh_fec!D22=0,0,1000*11630*RES_hh_fec!D22/RES_hh_num!D22)</f>
        <v>1206.2962196121507</v>
      </c>
      <c r="E22" s="72">
        <f>IF(RES_hh_fec!E22=0,0,1000*11630*RES_hh_fec!E22/RES_hh_num!E22)</f>
        <v>1071.0985837595622</v>
      </c>
      <c r="F22" s="72">
        <f>IF(RES_hh_fec!F22=0,0,1000*11630*RES_hh_fec!F22/RES_hh_num!F22)</f>
        <v>1287.7785122592029</v>
      </c>
      <c r="G22" s="72">
        <f>IF(RES_hh_fec!G22=0,0,1000*11630*RES_hh_fec!G22/RES_hh_num!G22)</f>
        <v>1289.4032198442369</v>
      </c>
      <c r="H22" s="72">
        <f>IF(RES_hh_fec!H22=0,0,1000*11630*RES_hh_fec!H22/RES_hh_num!H22)</f>
        <v>963.02948742022147</v>
      </c>
      <c r="I22" s="72">
        <f>IF(RES_hh_fec!I22=0,0,1000*11630*RES_hh_fec!I22/RES_hh_num!I22)</f>
        <v>1430.9280015751708</v>
      </c>
      <c r="J22" s="72">
        <f>IF(RES_hh_fec!J22=0,0,1000*11630*RES_hh_fec!J22/RES_hh_num!J22)</f>
        <v>797.68868487113912</v>
      </c>
      <c r="K22" s="72">
        <f>IF(RES_hh_fec!K22=0,0,1000*11630*RES_hh_fec!K22/RES_hh_num!K22)</f>
        <v>777.15565540673038</v>
      </c>
      <c r="L22" s="72">
        <f>IF(RES_hh_fec!L22=0,0,1000*11630*RES_hh_fec!L22/RES_hh_num!L22)</f>
        <v>971.86894040088077</v>
      </c>
      <c r="M22" s="72">
        <f>IF(RES_hh_fec!M22=0,0,1000*11630*RES_hh_fec!M22/RES_hh_num!M22)</f>
        <v>857.35369181684734</v>
      </c>
      <c r="N22" s="72">
        <f>IF(RES_hh_fec!N22=0,0,1000*11630*RES_hh_fec!N22/RES_hh_num!N22)</f>
        <v>987.08870516423895</v>
      </c>
      <c r="O22" s="72">
        <f>IF(RES_hh_fec!O22=0,0,1000*11630*RES_hh_fec!O22/RES_hh_num!O22)</f>
        <v>1012.3058052162055</v>
      </c>
      <c r="P22" s="72">
        <f>IF(RES_hh_fec!P22=0,0,1000*11630*RES_hh_fec!P22/RES_hh_num!P22)</f>
        <v>862.91713870485046</v>
      </c>
      <c r="Q22" s="72">
        <f>IF(RES_hh_fec!Q22=0,0,1000*11630*RES_hh_fec!Q22/RES_hh_num!Q22)</f>
        <v>1240.8285923744781</v>
      </c>
      <c r="R22" s="72">
        <f>IF(RES_hh_fec!R22=0,0,1000*11630*RES_hh_fec!R22/RES_hh_num!R22)</f>
        <v>918.46827751872263</v>
      </c>
      <c r="S22" s="72">
        <f>IF(RES_hh_fec!S22=0,0,1000*11630*RES_hh_fec!S22/RES_hh_num!S22)</f>
        <v>910.9837274266074</v>
      </c>
      <c r="T22" s="72">
        <f>IF(RES_hh_fec!T22=0,0,1000*11630*RES_hh_fec!T22/RES_hh_num!T22)</f>
        <v>1667.3530087120755</v>
      </c>
      <c r="U22" s="72">
        <f>IF(RES_hh_fec!U22=0,0,1000*11630*RES_hh_fec!U22/RES_hh_num!U22)</f>
        <v>2406.1807317017433</v>
      </c>
      <c r="V22" s="72">
        <f>IF(RES_hh_fec!V22=0,0,1000*11630*RES_hh_fec!V22/RES_hh_num!V22)</f>
        <v>1985.707312602683</v>
      </c>
      <c r="W22" s="72">
        <f>IF(RES_hh_fec!W22=0,0,1000*11630*RES_hh_fec!W22/RES_hh_num!W22)</f>
        <v>2182.7891134534593</v>
      </c>
      <c r="X22" s="72">
        <f>IF(RES_hh_fec!X22=0,0,1000*11630*RES_hh_fec!X22/RES_hh_num!X22)</f>
        <v>1925.6260947782032</v>
      </c>
      <c r="Y22" s="72">
        <f>IF(RES_hh_fec!Y22=0,0,1000*11630*RES_hh_fec!Y22/RES_hh_num!Y22)</f>
        <v>1835.592756794684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644.33462483637504</v>
      </c>
      <c r="C24" s="72">
        <f>IF(RES_hh_fec!C24=0,0,1000*11630*RES_hh_fec!C24/RES_hh_num!C24)</f>
        <v>996.47027904505705</v>
      </c>
      <c r="D24" s="72">
        <f>IF(RES_hh_fec!D24=0,0,1000*11630*RES_hh_fec!D24/RES_hh_num!D24)</f>
        <v>917.31365647555504</v>
      </c>
      <c r="E24" s="72">
        <f>IF(RES_hh_fec!E24=0,0,1000*11630*RES_hh_fec!E24/RES_hh_num!E24)</f>
        <v>845.81192538283744</v>
      </c>
      <c r="F24" s="72">
        <f>IF(RES_hh_fec!F24=0,0,1000*11630*RES_hh_fec!F24/RES_hh_num!F24)</f>
        <v>837.11926621523969</v>
      </c>
      <c r="G24" s="72">
        <f>IF(RES_hh_fec!G24=0,0,1000*11630*RES_hh_fec!G24/RES_hh_num!G24)</f>
        <v>884.11359584723994</v>
      </c>
      <c r="H24" s="72">
        <f>IF(RES_hh_fec!H24=0,0,1000*11630*RES_hh_fec!H24/RES_hh_num!H24)</f>
        <v>883.37311984243593</v>
      </c>
      <c r="I24" s="72">
        <f>IF(RES_hh_fec!I24=0,0,1000*11630*RES_hh_fec!I24/RES_hh_num!I24)</f>
        <v>937.9924925909786</v>
      </c>
      <c r="J24" s="72">
        <f>IF(RES_hh_fec!J24=0,0,1000*11630*RES_hh_fec!J24/RES_hh_num!J24)</f>
        <v>886.37835462465785</v>
      </c>
      <c r="K24" s="72">
        <f>IF(RES_hh_fec!K24=0,0,1000*11630*RES_hh_fec!K24/RES_hh_num!K24)</f>
        <v>956.46179428312735</v>
      </c>
      <c r="L24" s="72">
        <f>IF(RES_hh_fec!L24=0,0,1000*11630*RES_hh_fec!L24/RES_hh_num!L24)</f>
        <v>509.06854993326147</v>
      </c>
      <c r="M24" s="72">
        <f>IF(RES_hh_fec!M24=0,0,1000*11630*RES_hh_fec!M24/RES_hh_num!M24)</f>
        <v>626.01022242912723</v>
      </c>
      <c r="N24" s="72">
        <f>IF(RES_hh_fec!N24=0,0,1000*11630*RES_hh_fec!N24/RES_hh_num!N24)</f>
        <v>709.12066313509251</v>
      </c>
      <c r="O24" s="72">
        <f>IF(RES_hh_fec!O24=0,0,1000*11630*RES_hh_fec!O24/RES_hh_num!O24)</f>
        <v>795.64324345451678</v>
      </c>
      <c r="P24" s="72">
        <f>IF(RES_hh_fec!P24=0,0,1000*11630*RES_hh_fec!P24/RES_hh_num!P24)</f>
        <v>1137.1683348264048</v>
      </c>
      <c r="Q24" s="72">
        <f>IF(RES_hh_fec!Q24=0,0,1000*11630*RES_hh_fec!Q24/RES_hh_num!Q24)</f>
        <v>1046.9778459643867</v>
      </c>
      <c r="R24" s="72">
        <f>IF(RES_hh_fec!R24=0,0,1000*11630*RES_hh_fec!R24/RES_hh_num!R24)</f>
        <v>1003.6695744913666</v>
      </c>
      <c r="S24" s="72">
        <f>IF(RES_hh_fec!S24=0,0,1000*11630*RES_hh_fec!S24/RES_hh_num!S24)</f>
        <v>1146.1582534378042</v>
      </c>
      <c r="T24" s="72">
        <f>IF(RES_hh_fec!T24=0,0,1000*11630*RES_hh_fec!T24/RES_hh_num!T24)</f>
        <v>1560.1123978211199</v>
      </c>
      <c r="U24" s="72">
        <f>IF(RES_hh_fec!U24=0,0,1000*11630*RES_hh_fec!U24/RES_hh_num!U24)</f>
        <v>1801.9781908420741</v>
      </c>
      <c r="V24" s="72">
        <f>IF(RES_hh_fec!V24=0,0,1000*11630*RES_hh_fec!V24/RES_hh_num!V24)</f>
        <v>1874.1150588097762</v>
      </c>
      <c r="W24" s="72">
        <f>IF(RES_hh_fec!W24=0,0,1000*11630*RES_hh_fec!W24/RES_hh_num!W24)</f>
        <v>1587.1820049490332</v>
      </c>
      <c r="X24" s="72">
        <f>IF(RES_hh_fec!X24=0,0,1000*11630*RES_hh_fec!X24/RES_hh_num!X24)</f>
        <v>1779.140275917822</v>
      </c>
      <c r="Y24" s="72">
        <f>IF(RES_hh_fec!Y24=0,0,1000*11630*RES_hh_fec!Y24/RES_hh_num!Y24)</f>
        <v>1714.3120424112567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1351.202739709245</v>
      </c>
      <c r="C25" s="74">
        <f>IF(RES_hh_fec!C25=0,0,1000*11630*RES_hh_fec!C25/RES_hh_num!C25)</f>
        <v>1088.1085470640523</v>
      </c>
      <c r="D25" s="74">
        <f>IF(RES_hh_fec!D25=0,0,1000*11630*RES_hh_fec!D25/RES_hh_num!D25)</f>
        <v>1111.889516078835</v>
      </c>
      <c r="E25" s="74">
        <f>IF(RES_hh_fec!E25=0,0,1000*11630*RES_hh_fec!E25/RES_hh_num!E25)</f>
        <v>1147.4084152957071</v>
      </c>
      <c r="F25" s="74">
        <f>IF(RES_hh_fec!F25=0,0,1000*11630*RES_hh_fec!F25/RES_hh_num!F25)</f>
        <v>1107.3638517057357</v>
      </c>
      <c r="G25" s="74">
        <f>IF(RES_hh_fec!G25=0,0,1000*11630*RES_hh_fec!G25/RES_hh_num!G25)</f>
        <v>1102.2077982787378</v>
      </c>
      <c r="H25" s="74">
        <f>IF(RES_hh_fec!H25=0,0,1000*11630*RES_hh_fec!H25/RES_hh_num!H25)</f>
        <v>1113.0437095843686</v>
      </c>
      <c r="I25" s="74">
        <f>IF(RES_hh_fec!I25=0,0,1000*11630*RES_hh_fec!I25/RES_hh_num!I25)</f>
        <v>1212.8341722767452</v>
      </c>
      <c r="J25" s="74">
        <f>IF(RES_hh_fec!J25=0,0,1000*11630*RES_hh_fec!J25/RES_hh_num!J25)</f>
        <v>1102.9383982181942</v>
      </c>
      <c r="K25" s="74">
        <f>IF(RES_hh_fec!K25=0,0,1000*11630*RES_hh_fec!K25/RES_hh_num!K25)</f>
        <v>860.55855636973695</v>
      </c>
      <c r="L25" s="74">
        <f>IF(RES_hh_fec!L25=0,0,1000*11630*RES_hh_fec!L25/RES_hh_num!L25)</f>
        <v>652.23928700817976</v>
      </c>
      <c r="M25" s="74">
        <f>IF(RES_hh_fec!M25=0,0,1000*11630*RES_hh_fec!M25/RES_hh_num!M25)</f>
        <v>702.94522570172478</v>
      </c>
      <c r="N25" s="74">
        <f>IF(RES_hh_fec!N25=0,0,1000*11630*RES_hh_fec!N25/RES_hh_num!N25)</f>
        <v>801.60130723642067</v>
      </c>
      <c r="O25" s="74">
        <f>IF(RES_hh_fec!O25=0,0,1000*11630*RES_hh_fec!O25/RES_hh_num!O25)</f>
        <v>1013.1862409836008</v>
      </c>
      <c r="P25" s="74">
        <f>IF(RES_hh_fec!P25=0,0,1000*11630*RES_hh_fec!P25/RES_hh_num!P25)</f>
        <v>1041.6672205698321</v>
      </c>
      <c r="Q25" s="74">
        <f>IF(RES_hh_fec!Q25=0,0,1000*11630*RES_hh_fec!Q25/RES_hh_num!Q25)</f>
        <v>1203.312427200942</v>
      </c>
      <c r="R25" s="74">
        <f>IF(RES_hh_fec!R25=0,0,1000*11630*RES_hh_fec!R25/RES_hh_num!R25)</f>
        <v>1237.3546011616029</v>
      </c>
      <c r="S25" s="74">
        <f>IF(RES_hh_fec!S25=0,0,1000*11630*RES_hh_fec!S25/RES_hh_num!S25)</f>
        <v>1259.7268296660886</v>
      </c>
      <c r="T25" s="74">
        <f>IF(RES_hh_fec!T25=0,0,1000*11630*RES_hh_fec!T25/RES_hh_num!T25)</f>
        <v>1502.2128431823135</v>
      </c>
      <c r="U25" s="74">
        <f>IF(RES_hh_fec!U25=0,0,1000*11630*RES_hh_fec!U25/RES_hh_num!U25)</f>
        <v>1794.1456430561755</v>
      </c>
      <c r="V25" s="74">
        <f>IF(RES_hh_fec!V25=0,0,1000*11630*RES_hh_fec!V25/RES_hh_num!V25)</f>
        <v>1564.4479856966686</v>
      </c>
      <c r="W25" s="74">
        <f>IF(RES_hh_fec!W25=0,0,1000*11630*RES_hh_fec!W25/RES_hh_num!W25)</f>
        <v>2100.9803668660866</v>
      </c>
      <c r="X25" s="74">
        <f>IF(RES_hh_fec!X25=0,0,1000*11630*RES_hh_fec!X25/RES_hh_num!X25)</f>
        <v>1472.1109476286758</v>
      </c>
      <c r="Y25" s="74">
        <f>IF(RES_hh_fec!Y25=0,0,1000*11630*RES_hh_fec!Y25/RES_hh_num!Y25)</f>
        <v>1646.876324338099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303.93135102773891</v>
      </c>
      <c r="M26" s="77">
        <f>IF(RES_hh_fec!M26=0,0,1000*11630*RES_hh_fec!M26/RES_hh_num!M26)</f>
        <v>349.74617249554632</v>
      </c>
      <c r="N26" s="77">
        <f>IF(RES_hh_fec!N26=0,0,1000*11630*RES_hh_fec!N26/RES_hh_num!N26)</f>
        <v>381.27228709572842</v>
      </c>
      <c r="O26" s="77">
        <f>IF(RES_hh_fec!O26=0,0,1000*11630*RES_hh_fec!O26/RES_hh_num!O26)</f>
        <v>448.70735968073205</v>
      </c>
      <c r="P26" s="77">
        <f>IF(RES_hh_fec!P26=0,0,1000*11630*RES_hh_fec!P26/RES_hh_num!P26)</f>
        <v>494.89513329887001</v>
      </c>
      <c r="Q26" s="77">
        <f>IF(RES_hh_fec!Q26=0,0,1000*11630*RES_hh_fec!Q26/RES_hh_num!Q26)</f>
        <v>561.537185627501</v>
      </c>
      <c r="R26" s="77">
        <f>IF(RES_hh_fec!R26=0,0,1000*11630*RES_hh_fec!R26/RES_hh_num!R26)</f>
        <v>582.7936501140025</v>
      </c>
      <c r="S26" s="77">
        <f>IF(RES_hh_fec!S26=0,0,1000*11630*RES_hh_fec!S26/RES_hh_num!S26)</f>
        <v>647.22161463038867</v>
      </c>
      <c r="T26" s="77">
        <f>IF(RES_hh_fec!T26=0,0,1000*11630*RES_hh_fec!T26/RES_hh_num!T26)</f>
        <v>773.54059726926994</v>
      </c>
      <c r="U26" s="77">
        <f>IF(RES_hh_fec!U26=0,0,1000*11630*RES_hh_fec!U26/RES_hh_num!U26)</f>
        <v>961.22155137993195</v>
      </c>
      <c r="V26" s="77">
        <f>IF(RES_hh_fec!V26=0,0,1000*11630*RES_hh_fec!V26/RES_hh_num!V26)</f>
        <v>869.81728742094162</v>
      </c>
      <c r="W26" s="77">
        <f>IF(RES_hh_fec!W26=0,0,1000*11630*RES_hh_fec!W26/RES_hh_num!W26)</f>
        <v>945.42872952402809</v>
      </c>
      <c r="X26" s="77">
        <f>IF(RES_hh_fec!X26=0,0,1000*11630*RES_hh_fec!X26/RES_hh_num!X26)</f>
        <v>948.20788709339331</v>
      </c>
      <c r="Y26" s="77">
        <f>IF(RES_hh_fec!Y26=0,0,1000*11630*RES_hh_fec!Y26/RES_hh_num!Y26)</f>
        <v>850.1325248364891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390.13287751642753</v>
      </c>
      <c r="C27" s="69">
        <f>IF(RES_hh_fec!C27=0,0,1000*11630*RES_hh_fec!C27/RES_hh_num!C27)</f>
        <v>311.2211431968542</v>
      </c>
      <c r="D27" s="69">
        <f>IF(RES_hh_fec!D27=0,0,1000*11630*RES_hh_fec!D27/RES_hh_num!D27)</f>
        <v>293.10628529228762</v>
      </c>
      <c r="E27" s="69">
        <f>IF(RES_hh_fec!E27=0,0,1000*11630*RES_hh_fec!E27/RES_hh_num!E27)</f>
        <v>341.37932334320453</v>
      </c>
      <c r="F27" s="69">
        <f>IF(RES_hh_fec!F27=0,0,1000*11630*RES_hh_fec!F27/RES_hh_num!F27)</f>
        <v>354.34603342277666</v>
      </c>
      <c r="G27" s="69">
        <f>IF(RES_hh_fec!G27=0,0,1000*11630*RES_hh_fec!G27/RES_hh_num!G27)</f>
        <v>336.27659845300656</v>
      </c>
      <c r="H27" s="69">
        <f>IF(RES_hh_fec!H27=0,0,1000*11630*RES_hh_fec!H27/RES_hh_num!H27)</f>
        <v>305.10956811595457</v>
      </c>
      <c r="I27" s="69">
        <f>IF(RES_hh_fec!I27=0,0,1000*11630*RES_hh_fec!I27/RES_hh_num!I27)</f>
        <v>325.74947892862082</v>
      </c>
      <c r="J27" s="69">
        <f>IF(RES_hh_fec!J27=0,0,1000*11630*RES_hh_fec!J27/RES_hh_num!J27)</f>
        <v>304.56751759538639</v>
      </c>
      <c r="K27" s="69">
        <f>IF(RES_hh_fec!K27=0,0,1000*11630*RES_hh_fec!K27/RES_hh_num!K27)</f>
        <v>296.06951554741363</v>
      </c>
      <c r="L27" s="69">
        <f>IF(RES_hh_fec!L27=0,0,1000*11630*RES_hh_fec!L27/RES_hh_num!L27)</f>
        <v>219.80351642570105</v>
      </c>
      <c r="M27" s="69">
        <f>IF(RES_hh_fec!M27=0,0,1000*11630*RES_hh_fec!M27/RES_hh_num!M27)</f>
        <v>255.62718302357916</v>
      </c>
      <c r="N27" s="69">
        <f>IF(RES_hh_fec!N27=0,0,1000*11630*RES_hh_fec!N27/RES_hh_num!N27)</f>
        <v>256.49671231975373</v>
      </c>
      <c r="O27" s="69">
        <f>IF(RES_hh_fec!O27=0,0,1000*11630*RES_hh_fec!O27/RES_hh_num!O27)</f>
        <v>255.54977493506391</v>
      </c>
      <c r="P27" s="69">
        <f>IF(RES_hh_fec!P27=0,0,1000*11630*RES_hh_fec!P27/RES_hh_num!P27)</f>
        <v>318.80218959118287</v>
      </c>
      <c r="Q27" s="69">
        <f>IF(RES_hh_fec!Q27=0,0,1000*11630*RES_hh_fec!Q27/RES_hh_num!Q27)</f>
        <v>314.90998613502506</v>
      </c>
      <c r="R27" s="69">
        <f>IF(RES_hh_fec!R27=0,0,1000*11630*RES_hh_fec!R27/RES_hh_num!R27)</f>
        <v>321.91047905485357</v>
      </c>
      <c r="S27" s="69">
        <f>IF(RES_hh_fec!S27=0,0,1000*11630*RES_hh_fec!S27/RES_hh_num!S27)</f>
        <v>396.54537663751631</v>
      </c>
      <c r="T27" s="69">
        <f>IF(RES_hh_fec!T27=0,0,1000*11630*RES_hh_fec!T27/RES_hh_num!T27)</f>
        <v>399.87798680308975</v>
      </c>
      <c r="U27" s="69">
        <f>IF(RES_hh_fec!U27=0,0,1000*11630*RES_hh_fec!U27/RES_hh_num!U27)</f>
        <v>416.10153085439094</v>
      </c>
      <c r="V27" s="69">
        <f>IF(RES_hh_fec!V27=0,0,1000*11630*RES_hh_fec!V27/RES_hh_num!V27)</f>
        <v>437.95185065248296</v>
      </c>
      <c r="W27" s="69">
        <f>IF(RES_hh_fec!W27=0,0,1000*11630*RES_hh_fec!W27/RES_hh_num!W27)</f>
        <v>518.97293973675426</v>
      </c>
      <c r="X27" s="69">
        <f>IF(RES_hh_fec!X27=0,0,1000*11630*RES_hh_fec!X27/RES_hh_num!X27)</f>
        <v>561.5117149149246</v>
      </c>
      <c r="Y27" s="69">
        <f>IF(RES_hh_fec!Y27=0,0,1000*11630*RES_hh_fec!Y27/RES_hh_num!Y27)</f>
        <v>527.78417254081444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393.10338092414912</v>
      </c>
      <c r="C28" s="72">
        <f>IF(RES_hh_fec!C28=0,0,1000*11630*RES_hh_fec!C28/RES_hh_num!C28)</f>
        <v>375.04668669717074</v>
      </c>
      <c r="D28" s="72">
        <f>IF(RES_hh_fec!D28=0,0,1000*11630*RES_hh_fec!D28/RES_hh_num!D28)</f>
        <v>634.24123492245758</v>
      </c>
      <c r="E28" s="72">
        <f>IF(RES_hh_fec!E28=0,0,1000*11630*RES_hh_fec!E28/RES_hh_num!E28)</f>
        <v>421.36135718754724</v>
      </c>
      <c r="F28" s="72">
        <f>IF(RES_hh_fec!F28=0,0,1000*11630*RES_hh_fec!F28/RES_hh_num!F28)</f>
        <v>573.29111972531348</v>
      </c>
      <c r="G28" s="72">
        <f>IF(RES_hh_fec!G28=0,0,1000*11630*RES_hh_fec!G28/RES_hh_num!G28)</f>
        <v>296.45443347437396</v>
      </c>
      <c r="H28" s="72">
        <f>IF(RES_hh_fec!H28=0,0,1000*11630*RES_hh_fec!H28/RES_hh_num!H28)</f>
        <v>321.21640689019699</v>
      </c>
      <c r="I28" s="72">
        <f>IF(RES_hh_fec!I28=0,0,1000*11630*RES_hh_fec!I28/RES_hh_num!I28)</f>
        <v>317.90131695615008</v>
      </c>
      <c r="J28" s="72">
        <f>IF(RES_hh_fec!J28=0,0,1000*11630*RES_hh_fec!J28/RES_hh_num!J28)</f>
        <v>441.29205143798305</v>
      </c>
      <c r="K28" s="72">
        <f>IF(RES_hh_fec!K28=0,0,1000*11630*RES_hh_fec!K28/RES_hh_num!K28)</f>
        <v>322.6625342669069</v>
      </c>
      <c r="L28" s="72">
        <f>IF(RES_hh_fec!L28=0,0,1000*11630*RES_hh_fec!L28/RES_hh_num!L28)</f>
        <v>299.55737679354587</v>
      </c>
      <c r="M28" s="72">
        <f>IF(RES_hh_fec!M28=0,0,1000*11630*RES_hh_fec!M28/RES_hh_num!M28)</f>
        <v>342.8920284242069</v>
      </c>
      <c r="N28" s="72">
        <f>IF(RES_hh_fec!N28=0,0,1000*11630*RES_hh_fec!N28/RES_hh_num!N28)</f>
        <v>338.46348696495909</v>
      </c>
      <c r="O28" s="72">
        <f>IF(RES_hh_fec!O28=0,0,1000*11630*RES_hh_fec!O28/RES_hh_num!O28)</f>
        <v>265.3858409064934</v>
      </c>
      <c r="P28" s="72">
        <f>IF(RES_hh_fec!P28=0,0,1000*11630*RES_hh_fec!P28/RES_hh_num!P28)</f>
        <v>287.11497788547962</v>
      </c>
      <c r="Q28" s="72">
        <f>IF(RES_hh_fec!Q28=0,0,1000*11630*RES_hh_fec!Q28/RES_hh_num!Q28)</f>
        <v>289.55293027565438</v>
      </c>
      <c r="R28" s="72">
        <f>IF(RES_hh_fec!R28=0,0,1000*11630*RES_hh_fec!R28/RES_hh_num!R28)</f>
        <v>418.12834414088798</v>
      </c>
      <c r="S28" s="72">
        <f>IF(RES_hh_fec!S28=0,0,1000*11630*RES_hh_fec!S28/RES_hh_num!S28)</f>
        <v>430.80236941303184</v>
      </c>
      <c r="T28" s="72">
        <f>IF(RES_hh_fec!T28=0,0,1000*11630*RES_hh_fec!T28/RES_hh_num!T28)</f>
        <v>473.50778115270208</v>
      </c>
      <c r="U28" s="72">
        <f>IF(RES_hh_fec!U28=0,0,1000*11630*RES_hh_fec!U28/RES_hh_num!U28)</f>
        <v>394.09659483023063</v>
      </c>
      <c r="V28" s="72">
        <f>IF(RES_hh_fec!V28=0,0,1000*11630*RES_hh_fec!V28/RES_hh_num!V28)</f>
        <v>602.52923170675081</v>
      </c>
      <c r="W28" s="72">
        <f>IF(RES_hh_fec!W28=0,0,1000*11630*RES_hh_fec!W28/RES_hh_num!W28)</f>
        <v>698.94652965406874</v>
      </c>
      <c r="X28" s="72">
        <f>IF(RES_hh_fec!X28=0,0,1000*11630*RES_hh_fec!X28/RES_hh_num!X28)</f>
        <v>842.38275887230259</v>
      </c>
      <c r="Y28" s="72">
        <f>IF(RES_hh_fec!Y28=0,0,1000*11630*RES_hh_fec!Y28/RES_hh_num!Y28)</f>
        <v>201.39566366847052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382.8659266637826</v>
      </c>
      <c r="C29" s="72">
        <f>IF(RES_hh_fec!C29=0,0,1000*11630*RES_hh_fec!C29/RES_hh_num!C29)</f>
        <v>392.96685840097331</v>
      </c>
      <c r="D29" s="72">
        <f>IF(RES_hh_fec!D29=0,0,1000*11630*RES_hh_fec!D29/RES_hh_num!D29)</f>
        <v>351.09686491834293</v>
      </c>
      <c r="E29" s="72">
        <f>IF(RES_hh_fec!E29=0,0,1000*11630*RES_hh_fec!E29/RES_hh_num!E29)</f>
        <v>339.93784953328975</v>
      </c>
      <c r="F29" s="72">
        <f>IF(RES_hh_fec!F29=0,0,1000*11630*RES_hh_fec!F29/RES_hh_num!F29)</f>
        <v>363.69426967844208</v>
      </c>
      <c r="G29" s="72">
        <f>IF(RES_hh_fec!G29=0,0,1000*11630*RES_hh_fec!G29/RES_hh_num!G29)</f>
        <v>381.46641282069362</v>
      </c>
      <c r="H29" s="72">
        <f>IF(RES_hh_fec!H29=0,0,1000*11630*RES_hh_fec!H29/RES_hh_num!H29)</f>
        <v>347.21839615799905</v>
      </c>
      <c r="I29" s="72">
        <f>IF(RES_hh_fec!I29=0,0,1000*11630*RES_hh_fec!I29/RES_hh_num!I29)</f>
        <v>351.36334665758477</v>
      </c>
      <c r="J29" s="72">
        <f>IF(RES_hh_fec!J29=0,0,1000*11630*RES_hh_fec!J29/RES_hh_num!J29)</f>
        <v>333.68527138590508</v>
      </c>
      <c r="K29" s="72">
        <f>IF(RES_hh_fec!K29=0,0,1000*11630*RES_hh_fec!K29/RES_hh_num!K29)</f>
        <v>310.86284755570023</v>
      </c>
      <c r="L29" s="72">
        <f>IF(RES_hh_fec!L29=0,0,1000*11630*RES_hh_fec!L29/RES_hh_num!L29)</f>
        <v>272.32331708138503</v>
      </c>
      <c r="M29" s="72">
        <f>IF(RES_hh_fec!M29=0,0,1000*11630*RES_hh_fec!M29/RES_hh_num!M29)</f>
        <v>294.57736885883367</v>
      </c>
      <c r="N29" s="72">
        <f>IF(RES_hh_fec!N29=0,0,1000*11630*RES_hh_fec!N29/RES_hh_num!N29)</f>
        <v>301.8567744873356</v>
      </c>
      <c r="O29" s="72">
        <f>IF(RES_hh_fec!O29=0,0,1000*11630*RES_hh_fec!O29/RES_hh_num!O29)</f>
        <v>303.42908652218102</v>
      </c>
      <c r="P29" s="72">
        <f>IF(RES_hh_fec!P29=0,0,1000*11630*RES_hh_fec!P29/RES_hh_num!P29)</f>
        <v>337.44843212584829</v>
      </c>
      <c r="Q29" s="72">
        <f>IF(RES_hh_fec!Q29=0,0,1000*11630*RES_hh_fec!Q29/RES_hh_num!Q29)</f>
        <v>366.91597661235267</v>
      </c>
      <c r="R29" s="72">
        <f>IF(RES_hh_fec!R29=0,0,1000*11630*RES_hh_fec!R29/RES_hh_num!R29)</f>
        <v>419.0878900544792</v>
      </c>
      <c r="S29" s="72">
        <f>IF(RES_hh_fec!S29=0,0,1000*11630*RES_hh_fec!S29/RES_hh_num!S29)</f>
        <v>472.77617514667566</v>
      </c>
      <c r="T29" s="72">
        <f>IF(RES_hh_fec!T29=0,0,1000*11630*RES_hh_fec!T29/RES_hh_num!T29)</f>
        <v>274.76728405680757</v>
      </c>
      <c r="U29" s="72">
        <f>IF(RES_hh_fec!U29=0,0,1000*11630*RES_hh_fec!U29/RES_hh_num!U29)</f>
        <v>565.98944798803075</v>
      </c>
      <c r="V29" s="72">
        <f>IF(RES_hh_fec!V29=0,0,1000*11630*RES_hh_fec!V29/RES_hh_num!V29)</f>
        <v>363.26304983021396</v>
      </c>
      <c r="W29" s="72">
        <f>IF(RES_hh_fec!W29=0,0,1000*11630*RES_hh_fec!W29/RES_hh_num!W29)</f>
        <v>722.95865215360845</v>
      </c>
      <c r="X29" s="72">
        <f>IF(RES_hh_fec!X29=0,0,1000*11630*RES_hh_fec!X29/RES_hh_num!X29)</f>
        <v>650.37042837442209</v>
      </c>
      <c r="Y29" s="72">
        <f>IF(RES_hh_fec!Y29=0,0,1000*11630*RES_hh_fec!Y29/RES_hh_num!Y29)</f>
        <v>605.26894994210477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502.7501694720824</v>
      </c>
      <c r="C30" s="72">
        <f>IF(RES_hh_fec!C30=0,0,1000*11630*RES_hh_fec!C30/RES_hh_num!C30)</f>
        <v>324.33601551916587</v>
      </c>
      <c r="D30" s="72">
        <f>IF(RES_hh_fec!D30=0,0,1000*11630*RES_hh_fec!D30/RES_hh_num!D30)</f>
        <v>309.94591671194064</v>
      </c>
      <c r="E30" s="72">
        <f>IF(RES_hh_fec!E30=0,0,1000*11630*RES_hh_fec!E30/RES_hh_num!E30)</f>
        <v>386.3735982609337</v>
      </c>
      <c r="F30" s="72">
        <f>IF(RES_hh_fec!F30=0,0,1000*11630*RES_hh_fec!F30/RES_hh_num!F30)</f>
        <v>392.28276115933033</v>
      </c>
      <c r="G30" s="72">
        <f>IF(RES_hh_fec!G30=0,0,1000*11630*RES_hh_fec!G30/RES_hh_num!G30)</f>
        <v>371.79564407533252</v>
      </c>
      <c r="H30" s="72">
        <f>IF(RES_hh_fec!H30=0,0,1000*11630*RES_hh_fec!H30/RES_hh_num!H30)</f>
        <v>338.99770078229551</v>
      </c>
      <c r="I30" s="72">
        <f>IF(RES_hh_fec!I30=0,0,1000*11630*RES_hh_fec!I30/RES_hh_num!I30)</f>
        <v>351.16889818491029</v>
      </c>
      <c r="J30" s="72">
        <f>IF(RES_hh_fec!J30=0,0,1000*11630*RES_hh_fec!J30/RES_hh_num!J30)</f>
        <v>347.46250810463931</v>
      </c>
      <c r="K30" s="72">
        <f>IF(RES_hh_fec!K30=0,0,1000*11630*RES_hh_fec!K30/RES_hh_num!K30)</f>
        <v>356.79421863902161</v>
      </c>
      <c r="L30" s="72">
        <f>IF(RES_hh_fec!L30=0,0,1000*11630*RES_hh_fec!L30/RES_hh_num!L30)</f>
        <v>228.86056822737683</v>
      </c>
      <c r="M30" s="72">
        <f>IF(RES_hh_fec!M30=0,0,1000*11630*RES_hh_fec!M30/RES_hh_num!M30)</f>
        <v>283.91389234879767</v>
      </c>
      <c r="N30" s="72">
        <f>IF(RES_hh_fec!N30=0,0,1000*11630*RES_hh_fec!N30/RES_hh_num!N30)</f>
        <v>276.02772379498106</v>
      </c>
      <c r="O30" s="72">
        <f>IF(RES_hh_fec!O30=0,0,1000*11630*RES_hh_fec!O30/RES_hh_num!O30)</f>
        <v>286.99682623189409</v>
      </c>
      <c r="P30" s="72">
        <f>IF(RES_hh_fec!P30=0,0,1000*11630*RES_hh_fec!P30/RES_hh_num!P30)</f>
        <v>391.7035120447278</v>
      </c>
      <c r="Q30" s="72">
        <f>IF(RES_hh_fec!Q30=0,0,1000*11630*RES_hh_fec!Q30/RES_hh_num!Q30)</f>
        <v>355.88207828832759</v>
      </c>
      <c r="R30" s="72">
        <f>IF(RES_hh_fec!R30=0,0,1000*11630*RES_hh_fec!R30/RES_hh_num!R30)</f>
        <v>355.30463769871835</v>
      </c>
      <c r="S30" s="72">
        <f>IF(RES_hh_fec!S30=0,0,1000*11630*RES_hh_fec!S30/RES_hh_num!S30)</f>
        <v>457.44657316307149</v>
      </c>
      <c r="T30" s="72">
        <f>IF(RES_hh_fec!T30=0,0,1000*11630*RES_hh_fec!T30/RES_hh_num!T30)</f>
        <v>471.84618735444406</v>
      </c>
      <c r="U30" s="72">
        <f>IF(RES_hh_fec!U30=0,0,1000*11630*RES_hh_fec!U30/RES_hh_num!U30)</f>
        <v>485.52684349746585</v>
      </c>
      <c r="V30" s="72">
        <f>IF(RES_hh_fec!V30=0,0,1000*11630*RES_hh_fec!V30/RES_hh_num!V30)</f>
        <v>501.76753042715796</v>
      </c>
      <c r="W30" s="72">
        <f>IF(RES_hh_fec!W30=0,0,1000*11630*RES_hh_fec!W30/RES_hh_num!W30)</f>
        <v>611.54329316483063</v>
      </c>
      <c r="X30" s="72">
        <f>IF(RES_hh_fec!X30=0,0,1000*11630*RES_hh_fec!X30/RES_hh_num!X30)</f>
        <v>656.45099529713036</v>
      </c>
      <c r="Y30" s="72">
        <f>IF(RES_hh_fec!Y30=0,0,1000*11630*RES_hh_fec!Y30/RES_hh_num!Y30)</f>
        <v>613.5830873658241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16.627120705174825</v>
      </c>
      <c r="C31" s="72">
        <f>IF(RES_hh_fec!C31=0,0,1000*11630*RES_hh_fec!C31/RES_hh_num!C31)</f>
        <v>445.55913337074111</v>
      </c>
      <c r="D31" s="72">
        <f>IF(RES_hh_fec!D31=0,0,1000*11630*RES_hh_fec!D31/RES_hh_num!D31)</f>
        <v>347.11328912153459</v>
      </c>
      <c r="E31" s="72">
        <f>IF(RES_hh_fec!E31=0,0,1000*11630*RES_hh_fec!E31/RES_hh_num!E31)</f>
        <v>331.55678911275066</v>
      </c>
      <c r="F31" s="72">
        <f>IF(RES_hh_fec!F31=0,0,1000*11630*RES_hh_fec!F31/RES_hh_num!F31)</f>
        <v>402.56992539179765</v>
      </c>
      <c r="G31" s="72">
        <f>IF(RES_hh_fec!G31=0,0,1000*11630*RES_hh_fec!G31/RES_hh_num!G31)</f>
        <v>394.13300005244872</v>
      </c>
      <c r="H31" s="72">
        <f>IF(RES_hh_fec!H31=0,0,1000*11630*RES_hh_fec!H31/RES_hh_num!H31)</f>
        <v>287.75844106902201</v>
      </c>
      <c r="I31" s="72">
        <f>IF(RES_hh_fec!I31=0,0,1000*11630*RES_hh_fec!I31/RES_hh_num!I31)</f>
        <v>417.82295338463894</v>
      </c>
      <c r="J31" s="72">
        <f>IF(RES_hh_fec!J31=0,0,1000*11630*RES_hh_fec!J31/RES_hh_num!J31)</f>
        <v>97.460023676161455</v>
      </c>
      <c r="K31" s="72">
        <f>IF(RES_hh_fec!K31=0,0,1000*11630*RES_hh_fec!K31/RES_hh_num!K31)</f>
        <v>44.515657224962055</v>
      </c>
      <c r="L31" s="72">
        <f>IF(RES_hh_fec!L31=0,0,1000*11630*RES_hh_fec!L31/RES_hh_num!L31)</f>
        <v>357.23569180892497</v>
      </c>
      <c r="M31" s="72">
        <f>IF(RES_hh_fec!M31=0,0,1000*11630*RES_hh_fec!M31/RES_hh_num!M31)</f>
        <v>308.52446188250019</v>
      </c>
      <c r="N31" s="72">
        <f>IF(RES_hh_fec!N31=0,0,1000*11630*RES_hh_fec!N31/RES_hh_num!N31)</f>
        <v>357.63129183115001</v>
      </c>
      <c r="O31" s="72">
        <f>IF(RES_hh_fec!O31=0,0,1000*11630*RES_hh_fec!O31/RES_hh_num!O31)</f>
        <v>327.95300937958717</v>
      </c>
      <c r="P31" s="72">
        <f>IF(RES_hh_fec!P31=0,0,1000*11630*RES_hh_fec!P31/RES_hh_num!P31)</f>
        <v>235.06777720266291</v>
      </c>
      <c r="Q31" s="72">
        <f>IF(RES_hh_fec!Q31=0,0,1000*11630*RES_hh_fec!Q31/RES_hh_num!Q31)</f>
        <v>367.61703233470683</v>
      </c>
      <c r="R31" s="72">
        <f>IF(RES_hh_fec!R31=0,0,1000*11630*RES_hh_fec!R31/RES_hh_num!R31)</f>
        <v>444.09455176729443</v>
      </c>
      <c r="S31" s="72">
        <f>IF(RES_hh_fec!S31=0,0,1000*11630*RES_hh_fec!S31/RES_hh_num!S31)</f>
        <v>427.57857065179792</v>
      </c>
      <c r="T31" s="72">
        <f>IF(RES_hh_fec!T31=0,0,1000*11630*RES_hh_fec!T31/RES_hh_num!T31)</f>
        <v>477.1981343928141</v>
      </c>
      <c r="U31" s="72">
        <f>IF(RES_hh_fec!U31=0,0,1000*11630*RES_hh_fec!U31/RES_hh_num!U31)</f>
        <v>514.41836538680684</v>
      </c>
      <c r="V31" s="72">
        <f>IF(RES_hh_fec!V31=0,0,1000*11630*RES_hh_fec!V31/RES_hh_num!V31)</f>
        <v>546.18498845504712</v>
      </c>
      <c r="W31" s="72">
        <f>IF(RES_hh_fec!W31=0,0,1000*11630*RES_hh_fec!W31/RES_hh_num!W31)</f>
        <v>637.96705122727053</v>
      </c>
      <c r="X31" s="72">
        <f>IF(RES_hh_fec!X31=0,0,1000*11630*RES_hh_fec!X31/RES_hh_num!X31)</f>
        <v>668.28616306182346</v>
      </c>
      <c r="Y31" s="72">
        <f>IF(RES_hh_fec!Y31=0,0,1000*11630*RES_hh_fec!Y31/RES_hh_num!Y31)</f>
        <v>596.10832637148428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258.86002607098624</v>
      </c>
      <c r="C32" s="77">
        <f>IF(RES_hh_fec!C32=0,0,1000*11630*RES_hh_fec!C32/RES_hh_num!C32)</f>
        <v>288.80496968397057</v>
      </c>
      <c r="D32" s="77">
        <f>IF(RES_hh_fec!D32=0,0,1000*11630*RES_hh_fec!D32/RES_hh_num!D32)</f>
        <v>258.76788791295701</v>
      </c>
      <c r="E32" s="77">
        <f>IF(RES_hh_fec!E32=0,0,1000*11630*RES_hh_fec!E32/RES_hh_num!E32)</f>
        <v>286.09670942922259</v>
      </c>
      <c r="F32" s="77">
        <f>IF(RES_hh_fec!F32=0,0,1000*11630*RES_hh_fec!F32/RES_hh_num!F32)</f>
        <v>300.09908532693203</v>
      </c>
      <c r="G32" s="77">
        <f>IF(RES_hh_fec!G32=0,0,1000*11630*RES_hh_fec!G32/RES_hh_num!G32)</f>
        <v>290.5788806545217</v>
      </c>
      <c r="H32" s="77">
        <f>IF(RES_hh_fec!H32=0,0,1000*11630*RES_hh_fec!H32/RES_hh_num!H32)</f>
        <v>258.59024482146975</v>
      </c>
      <c r="I32" s="77">
        <f>IF(RES_hh_fec!I32=0,0,1000*11630*RES_hh_fec!I32/RES_hh_num!I32)</f>
        <v>290.57130351207422</v>
      </c>
      <c r="J32" s="77">
        <f>IF(RES_hh_fec!J32=0,0,1000*11630*RES_hh_fec!J32/RES_hh_num!J32)</f>
        <v>243.77407071892887</v>
      </c>
      <c r="K32" s="77">
        <f>IF(RES_hh_fec!K32=0,0,1000*11630*RES_hh_fec!K32/RES_hh_num!K32)</f>
        <v>225.84421769755713</v>
      </c>
      <c r="L32" s="77">
        <f>IF(RES_hh_fec!L32=0,0,1000*11630*RES_hh_fec!L32/RES_hh_num!L32)</f>
        <v>201.9208193804119</v>
      </c>
      <c r="M32" s="77">
        <f>IF(RES_hh_fec!M32=0,0,1000*11630*RES_hh_fec!M32/RES_hh_num!M32)</f>
        <v>227.39391710621004</v>
      </c>
      <c r="N32" s="77">
        <f>IF(RES_hh_fec!N32=0,0,1000*11630*RES_hh_fec!N32/RES_hh_num!N32)</f>
        <v>234.99991960492818</v>
      </c>
      <c r="O32" s="77">
        <f>IF(RES_hh_fec!O32=0,0,1000*11630*RES_hh_fec!O32/RES_hh_num!O32)</f>
        <v>228.25137089655601</v>
      </c>
      <c r="P32" s="77">
        <f>IF(RES_hh_fec!P32=0,0,1000*11630*RES_hh_fec!P32/RES_hh_num!P32)</f>
        <v>266.28960826803831</v>
      </c>
      <c r="Q32" s="77">
        <f>IF(RES_hh_fec!Q32=0,0,1000*11630*RES_hh_fec!Q32/RES_hh_num!Q32)</f>
        <v>281.54080540228904</v>
      </c>
      <c r="R32" s="77">
        <f>IF(RES_hh_fec!R32=0,0,1000*11630*RES_hh_fec!R32/RES_hh_num!R32)</f>
        <v>287.94813479668119</v>
      </c>
      <c r="S32" s="77">
        <f>IF(RES_hh_fec!S32=0,0,1000*11630*RES_hh_fec!S32/RES_hh_num!S32)</f>
        <v>345.25998586756413</v>
      </c>
      <c r="T32" s="77">
        <f>IF(RES_hh_fec!T32=0,0,1000*11630*RES_hh_fec!T32/RES_hh_num!T32)</f>
        <v>337.04491836068206</v>
      </c>
      <c r="U32" s="77">
        <f>IF(RES_hh_fec!U32=0,0,1000*11630*RES_hh_fec!U32/RES_hh_num!U32)</f>
        <v>349.15338029909805</v>
      </c>
      <c r="V32" s="77">
        <f>IF(RES_hh_fec!V32=0,0,1000*11630*RES_hh_fec!V32/RES_hh_num!V32)</f>
        <v>373.79449198544279</v>
      </c>
      <c r="W32" s="77">
        <f>IF(RES_hh_fec!W32=0,0,1000*11630*RES_hh_fec!W32/RES_hh_num!W32)</f>
        <v>425.03794249148825</v>
      </c>
      <c r="X32" s="77">
        <f>IF(RES_hh_fec!X32=0,0,1000*11630*RES_hh_fec!X32/RES_hh_num!X32)</f>
        <v>466.931899368095</v>
      </c>
      <c r="Y32" s="77">
        <f>IF(RES_hh_fec!Y32=0,0,1000*11630*RES_hh_fec!Y32/RES_hh_num!Y32)</f>
        <v>460.39412896160695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7595.051642683482</v>
      </c>
      <c r="C3" s="65">
        <f>IF(RES_hh_tes!C3=0,0,1000*11630*RES_hh_tes!C3/RES_hh_num!C3)</f>
        <v>9656.1369940053628</v>
      </c>
      <c r="D3" s="65">
        <f>IF(RES_hh_tes!D3=0,0,1000*11630*RES_hh_tes!D3/RES_hh_num!D3)</f>
        <v>9299.0612835487773</v>
      </c>
      <c r="E3" s="65">
        <f>IF(RES_hh_tes!E3=0,0,1000*11630*RES_hh_tes!E3/RES_hh_num!E3)</f>
        <v>8670.1494898479323</v>
      </c>
      <c r="F3" s="65">
        <f>IF(RES_hh_tes!F3=0,0,1000*11630*RES_hh_tes!F3/RES_hh_num!F3)</f>
        <v>8095.5943468983587</v>
      </c>
      <c r="G3" s="65">
        <f>IF(RES_hh_tes!G3=0,0,1000*11630*RES_hh_tes!G3/RES_hh_num!G3)</f>
        <v>7693.0451409809239</v>
      </c>
      <c r="H3" s="65">
        <f>IF(RES_hh_tes!H3=0,0,1000*11630*RES_hh_tes!H3/RES_hh_num!H3)</f>
        <v>6899.9625388608638</v>
      </c>
      <c r="I3" s="65">
        <f>IF(RES_hh_tes!I3=0,0,1000*11630*RES_hh_tes!I3/RES_hh_num!I3)</f>
        <v>6095.4997003094259</v>
      </c>
      <c r="J3" s="65">
        <f>IF(RES_hh_tes!J3=0,0,1000*11630*RES_hh_tes!J3/RES_hh_num!J3)</f>
        <v>6294.1275375284677</v>
      </c>
      <c r="K3" s="65">
        <f>IF(RES_hh_tes!K3=0,0,1000*11630*RES_hh_tes!K3/RES_hh_num!K3)</f>
        <v>6309.2647390303064</v>
      </c>
      <c r="L3" s="65">
        <f>IF(RES_hh_tes!L3=0,0,1000*11630*RES_hh_tes!L3/RES_hh_num!L3)</f>
        <v>9333.2847905901326</v>
      </c>
      <c r="M3" s="65">
        <f>IF(RES_hh_tes!M3=0,0,1000*11630*RES_hh_tes!M3/RES_hh_num!M3)</f>
        <v>8626.6611792547883</v>
      </c>
      <c r="N3" s="65">
        <f>IF(RES_hh_tes!N3=0,0,1000*11630*RES_hh_tes!N3/RES_hh_num!N3)</f>
        <v>8968.1826209883857</v>
      </c>
      <c r="O3" s="65">
        <f>IF(RES_hh_tes!O3=0,0,1000*11630*RES_hh_tes!O3/RES_hh_num!O3)</f>
        <v>9169.3581374245969</v>
      </c>
      <c r="P3" s="65">
        <f>IF(RES_hh_tes!P3=0,0,1000*11630*RES_hh_tes!P3/RES_hh_num!P3)</f>
        <v>7411.031922278713</v>
      </c>
      <c r="Q3" s="65">
        <f>IF(RES_hh_tes!Q3=0,0,1000*11630*RES_hh_tes!Q3/RES_hh_num!Q3)</f>
        <v>8452.6591304591839</v>
      </c>
      <c r="R3" s="65">
        <f>IF(RES_hh_tes!R3=0,0,1000*11630*RES_hh_tes!R3/RES_hh_num!R3)</f>
        <v>8972.8930542880516</v>
      </c>
      <c r="S3" s="65">
        <f>IF(RES_hh_tes!S3=0,0,1000*11630*RES_hh_tes!S3/RES_hh_num!S3)</f>
        <v>9327.698994866154</v>
      </c>
      <c r="T3" s="65">
        <f>IF(RES_hh_tes!T3=0,0,1000*11630*RES_hh_tes!T3/RES_hh_num!T3)</f>
        <v>8887.2746560388587</v>
      </c>
      <c r="U3" s="65">
        <f>IF(RES_hh_tes!U3=0,0,1000*11630*RES_hh_tes!U3/RES_hh_num!U3)</f>
        <v>9336.9536364460546</v>
      </c>
      <c r="V3" s="65">
        <f>IF(RES_hh_tes!V3=0,0,1000*11630*RES_hh_tes!V3/RES_hh_num!V3)</f>
        <v>10003.676135965781</v>
      </c>
      <c r="W3" s="65">
        <f>IF(RES_hh_tes!W3=0,0,1000*11630*RES_hh_tes!W3/RES_hh_num!W3)</f>
        <v>11112.021878085359</v>
      </c>
      <c r="X3" s="65">
        <f>IF(RES_hh_tes!X3=0,0,1000*11630*RES_hh_tes!X3/RES_hh_num!X3)</f>
        <v>10458.670900803063</v>
      </c>
      <c r="Y3" s="65">
        <f>IF(RES_hh_tes!Y3=0,0,1000*11630*RES_hh_tes!Y3/RES_hh_num!Y3)</f>
        <v>9819.0067846718448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6671.0858457516979</v>
      </c>
      <c r="C4" s="69">
        <f>IF(RES_hh_tes!C4=0,0,1000*11630*RES_hh_tes!C4/RES_hh_num!C4)</f>
        <v>8812.6911568860214</v>
      </c>
      <c r="D4" s="69">
        <f>IF(RES_hh_tes!D4=0,0,1000*11630*RES_hh_tes!D4/RES_hh_num!D4)</f>
        <v>8467.6977453972268</v>
      </c>
      <c r="E4" s="69">
        <f>IF(RES_hh_tes!E4=0,0,1000*11630*RES_hh_tes!E4/RES_hh_num!E4)</f>
        <v>7811.4946762507125</v>
      </c>
      <c r="F4" s="69">
        <f>IF(RES_hh_tes!F4=0,0,1000*11630*RES_hh_tes!F4/RES_hh_num!F4)</f>
        <v>7234.4366219622625</v>
      </c>
      <c r="G4" s="69">
        <f>IF(RES_hh_tes!G4=0,0,1000*11630*RES_hh_tes!G4/RES_hh_num!G4)</f>
        <v>6831.0304796014616</v>
      </c>
      <c r="H4" s="69">
        <f>IF(RES_hh_tes!H4=0,0,1000*11630*RES_hh_tes!H4/RES_hh_num!H4)</f>
        <v>6042.7490978076758</v>
      </c>
      <c r="I4" s="69">
        <f>IF(RES_hh_tes!I4=0,0,1000*11630*RES_hh_tes!I4/RES_hh_num!I4)</f>
        <v>5195.8172756545755</v>
      </c>
      <c r="J4" s="69">
        <f>IF(RES_hh_tes!J4=0,0,1000*11630*RES_hh_tes!J4/RES_hh_num!J4)</f>
        <v>5411.354175286785</v>
      </c>
      <c r="K4" s="69">
        <f>IF(RES_hh_tes!K4=0,0,1000*11630*RES_hh_tes!K4/RES_hh_num!K4)</f>
        <v>5436.6337407441533</v>
      </c>
      <c r="L4" s="69">
        <f>IF(RES_hh_tes!L4=0,0,1000*11630*RES_hh_tes!L4/RES_hh_num!L4)</f>
        <v>8740.9812990477531</v>
      </c>
      <c r="M4" s="69">
        <f>IF(RES_hh_tes!M4=0,0,1000*11630*RES_hh_tes!M4/RES_hh_num!M4)</f>
        <v>7947.8262497919841</v>
      </c>
      <c r="N4" s="69">
        <f>IF(RES_hh_tes!N4=0,0,1000*11630*RES_hh_tes!N4/RES_hh_num!N4)</f>
        <v>8222.5783344432202</v>
      </c>
      <c r="O4" s="69">
        <f>IF(RES_hh_tes!O4=0,0,1000*11630*RES_hh_tes!O4/RES_hh_num!O4)</f>
        <v>8309.5480896690169</v>
      </c>
      <c r="P4" s="69">
        <f>IF(RES_hh_tes!P4=0,0,1000*11630*RES_hh_tes!P4/RES_hh_num!P4)</f>
        <v>6352.5460153147187</v>
      </c>
      <c r="Q4" s="69">
        <f>IF(RES_hh_tes!Q4=0,0,1000*11630*RES_hh_tes!Q4/RES_hh_num!Q4)</f>
        <v>7389.3857472636782</v>
      </c>
      <c r="R4" s="69">
        <f>IF(RES_hh_tes!R4=0,0,1000*11630*RES_hh_tes!R4/RES_hh_num!R4)</f>
        <v>7906.8187421381836</v>
      </c>
      <c r="S4" s="69">
        <f>IF(RES_hh_tes!S4=0,0,1000*11630*RES_hh_tes!S4/RES_hh_num!S4)</f>
        <v>8105.1055549894145</v>
      </c>
      <c r="T4" s="69">
        <f>IF(RES_hh_tes!T4=0,0,1000*11630*RES_hh_tes!T4/RES_hh_num!T4)</f>
        <v>7338.1145269139042</v>
      </c>
      <c r="U4" s="69">
        <f>IF(RES_hh_tes!U4=0,0,1000*11630*RES_hh_tes!U4/RES_hh_num!U4)</f>
        <v>7582.1363026875888</v>
      </c>
      <c r="V4" s="69">
        <f>IF(RES_hh_tes!V4=0,0,1000*11630*RES_hh_tes!V4/RES_hh_num!V4)</f>
        <v>8213.9207453589042</v>
      </c>
      <c r="W4" s="69">
        <f>IF(RES_hh_tes!W4=0,0,1000*11630*RES_hh_tes!W4/RES_hh_num!W4)</f>
        <v>9287.181843123044</v>
      </c>
      <c r="X4" s="69">
        <f>IF(RES_hh_tes!X4=0,0,1000*11630*RES_hh_tes!X4/RES_hh_num!X4)</f>
        <v>8613.9625212767387</v>
      </c>
      <c r="Y4" s="69">
        <f>IF(RES_hh_tes!Y4=0,0,1000*11630*RES_hh_tes!Y4/RES_hh_num!Y4)</f>
        <v>7989.7183921389778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5085.7833762421724</v>
      </c>
      <c r="C5" s="72">
        <f>IF(RES_hh_tes!C5=0,0,1000*11630*RES_hh_tes!C5/RES_hh_num!C5)</f>
        <v>6789.3522463063937</v>
      </c>
      <c r="D5" s="72">
        <f>IF(RES_hh_tes!D5=0,0,1000*11630*RES_hh_tes!D5/RES_hh_num!D5)</f>
        <v>11555.605882638429</v>
      </c>
      <c r="E5" s="72">
        <f>IF(RES_hh_tes!E5=0,0,1000*11630*RES_hh_tes!E5/RES_hh_num!E5)</f>
        <v>7490.3635221110717</v>
      </c>
      <c r="F5" s="72">
        <f>IF(RES_hh_tes!F5=0,0,1000*11630*RES_hh_tes!F5/RES_hh_num!F5)</f>
        <v>9601.631778094561</v>
      </c>
      <c r="G5" s="72">
        <f>IF(RES_hh_tes!G5=0,0,1000*11630*RES_hh_tes!G5/RES_hh_num!G5)</f>
        <v>4913.8420979058119</v>
      </c>
      <c r="H5" s="72">
        <f>IF(RES_hh_tes!H5=0,0,1000*11630*RES_hh_tes!H5/RES_hh_num!H5)</f>
        <v>4836.4005935334426</v>
      </c>
      <c r="I5" s="72">
        <f>IF(RES_hh_tes!I5=0,0,1000*11630*RES_hh_tes!I5/RES_hh_num!I5)</f>
        <v>4310.0327361805312</v>
      </c>
      <c r="J5" s="72">
        <f>IF(RES_hh_tes!J5=0,0,1000*11630*RES_hh_tes!J5/RES_hh_num!J5)</f>
        <v>6648.5165142887308</v>
      </c>
      <c r="K5" s="72">
        <f>IF(RES_hh_tes!K5=0,0,1000*11630*RES_hh_tes!K5/RES_hh_num!K5)</f>
        <v>5454.9918960888363</v>
      </c>
      <c r="L5" s="72">
        <f>IF(RES_hh_tes!L5=0,0,1000*11630*RES_hh_tes!L5/RES_hh_num!L5)</f>
        <v>7636.7887079745042</v>
      </c>
      <c r="M5" s="72">
        <f>IF(RES_hh_tes!M5=0,0,1000*11630*RES_hh_tes!M5/RES_hh_num!M5)</f>
        <v>8119.7157486749302</v>
      </c>
      <c r="N5" s="72">
        <f>IF(RES_hh_tes!N5=0,0,1000*11630*RES_hh_tes!N5/RES_hh_num!N5)</f>
        <v>9020.4158701150409</v>
      </c>
      <c r="O5" s="72">
        <f>IF(RES_hh_tes!O5=0,0,1000*11630*RES_hh_tes!O5/RES_hh_num!O5)</f>
        <v>6962.6372184824222</v>
      </c>
      <c r="P5" s="72">
        <f>IF(RES_hh_tes!P5=0,0,1000*11630*RES_hh_tes!P5/RES_hh_num!P5)</f>
        <v>5846.9194989275529</v>
      </c>
      <c r="Q5" s="72">
        <f>IF(RES_hh_tes!Q5=0,0,1000*11630*RES_hh_tes!Q5/RES_hh_num!Q5)</f>
        <v>5653.891701104526</v>
      </c>
      <c r="R5" s="72">
        <f>IF(RES_hh_tes!R5=0,0,1000*11630*RES_hh_tes!R5/RES_hh_num!R5)</f>
        <v>8255.8139285058915</v>
      </c>
      <c r="S5" s="72">
        <f>IF(RES_hh_tes!S5=0,0,1000*11630*RES_hh_tes!S5/RES_hh_num!S5)</f>
        <v>8881.8245544254278</v>
      </c>
      <c r="T5" s="72">
        <f>IF(RES_hh_tes!T5=0,0,1000*11630*RES_hh_tes!T5/RES_hh_num!T5)</f>
        <v>6944.5725342735905</v>
      </c>
      <c r="U5" s="72">
        <f>IF(RES_hh_tes!U5=0,0,1000*11630*RES_hh_tes!U5/RES_hh_num!U5)</f>
        <v>5966.8619262276488</v>
      </c>
      <c r="V5" s="72">
        <f>IF(RES_hh_tes!V5=0,0,1000*11630*RES_hh_tes!V5/RES_hh_num!V5)</f>
        <v>9547.7002167539176</v>
      </c>
      <c r="W5" s="72">
        <f>IF(RES_hh_tes!W5=0,0,1000*11630*RES_hh_tes!W5/RES_hh_num!W5)</f>
        <v>9977.9032057893128</v>
      </c>
      <c r="X5" s="72">
        <f>IF(RES_hh_tes!X5=0,0,1000*11630*RES_hh_tes!X5/RES_hh_num!X5)</f>
        <v>9080.9782630723912</v>
      </c>
      <c r="Y5" s="72">
        <f>IF(RES_hh_tes!Y5=0,0,1000*11630*RES_hh_tes!Y5/RES_hh_num!Y5)</f>
        <v>6997.2375922531119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7074.009620301199</v>
      </c>
      <c r="C6" s="72">
        <f>IF(RES_hh_tes!C6=0,0,1000*11630*RES_hh_tes!C6/RES_hh_num!C6)</f>
        <v>6505.0516922691668</v>
      </c>
      <c r="D6" s="72">
        <f>IF(RES_hh_tes!D6=0,0,1000*11630*RES_hh_tes!D6/RES_hh_num!D6)</f>
        <v>12665.414532069852</v>
      </c>
      <c r="E6" s="72">
        <f>IF(RES_hh_tes!E6=0,0,1000*11630*RES_hh_tes!E6/RES_hh_num!E6)</f>
        <v>4671.2444473520691</v>
      </c>
      <c r="F6" s="72">
        <f>IF(RES_hh_tes!F6=0,0,1000*11630*RES_hh_tes!F6/RES_hh_num!F6)</f>
        <v>1075.313157220477</v>
      </c>
      <c r="G6" s="72">
        <f>IF(RES_hh_tes!G6=0,0,1000*11630*RES_hh_tes!G6/RES_hh_num!G6)</f>
        <v>2741.144713099512</v>
      </c>
      <c r="H6" s="72">
        <f>IF(RES_hh_tes!H6=0,0,1000*11630*RES_hh_tes!H6/RES_hh_num!H6)</f>
        <v>8107.8893972295746</v>
      </c>
      <c r="I6" s="72">
        <f>IF(RES_hh_tes!I6=0,0,1000*11630*RES_hh_tes!I6/RES_hh_num!I6)</f>
        <v>5172.1868484070765</v>
      </c>
      <c r="J6" s="72">
        <f>IF(RES_hh_tes!J6=0,0,1000*11630*RES_hh_tes!J6/RES_hh_num!J6)</f>
        <v>8990.5785169430856</v>
      </c>
      <c r="K6" s="72">
        <f>IF(RES_hh_tes!K6=0,0,1000*11630*RES_hh_tes!K6/RES_hh_num!K6)</f>
        <v>9430.683295823037</v>
      </c>
      <c r="L6" s="72">
        <f>IF(RES_hh_tes!L6=0,0,1000*11630*RES_hh_tes!L6/RES_hh_num!L6)</f>
        <v>6882.3182795360572</v>
      </c>
      <c r="M6" s="72">
        <f>IF(RES_hh_tes!M6=0,0,1000*11630*RES_hh_tes!M6/RES_hh_num!M6)</f>
        <v>2972.6087467352422</v>
      </c>
      <c r="N6" s="72">
        <f>IF(RES_hh_tes!N6=0,0,1000*11630*RES_hh_tes!N6/RES_hh_num!N6)</f>
        <v>10840.711076198488</v>
      </c>
      <c r="O6" s="72">
        <f>IF(RES_hh_tes!O6=0,0,1000*11630*RES_hh_tes!O6/RES_hh_num!O6)</f>
        <v>7955.7901400440678</v>
      </c>
      <c r="P6" s="72">
        <f>IF(RES_hh_tes!P6=0,0,1000*11630*RES_hh_tes!P6/RES_hh_num!P6)</f>
        <v>757.51441523805067</v>
      </c>
      <c r="Q6" s="72">
        <f>IF(RES_hh_tes!Q6=0,0,1000*11630*RES_hh_tes!Q6/RES_hh_num!Q6)</f>
        <v>745.8501486592022</v>
      </c>
      <c r="R6" s="72">
        <f>IF(RES_hh_tes!R6=0,0,1000*11630*RES_hh_tes!R6/RES_hh_num!R6)</f>
        <v>8511.6470499690076</v>
      </c>
      <c r="S6" s="72">
        <f>IF(RES_hh_tes!S6=0,0,1000*11630*RES_hh_tes!S6/RES_hh_num!S6)</f>
        <v>8779.1423172058549</v>
      </c>
      <c r="T6" s="72">
        <f>IF(RES_hh_tes!T6=0,0,1000*11630*RES_hh_tes!T6/RES_hh_num!T6)</f>
        <v>8099.1632454982773</v>
      </c>
      <c r="U6" s="72">
        <f>IF(RES_hh_tes!U6=0,0,1000*11630*RES_hh_tes!U6/RES_hh_num!U6)</f>
        <v>6939.0824975720079</v>
      </c>
      <c r="V6" s="72">
        <f>IF(RES_hh_tes!V6=0,0,1000*11630*RES_hh_tes!V6/RES_hh_num!V6)</f>
        <v>7542.9121304148102</v>
      </c>
      <c r="W6" s="72">
        <f>IF(RES_hh_tes!W6=0,0,1000*11630*RES_hh_tes!W6/RES_hh_num!W6)</f>
        <v>10487.630566896523</v>
      </c>
      <c r="X6" s="72">
        <f>IF(RES_hh_tes!X6=0,0,1000*11630*RES_hh_tes!X6/RES_hh_num!X6)</f>
        <v>9299.8149993510815</v>
      </c>
      <c r="Y6" s="72">
        <f>IF(RES_hh_tes!Y6=0,0,1000*11630*RES_hh_tes!Y6/RES_hh_num!Y6)</f>
        <v>5622.0960934454488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0</v>
      </c>
      <c r="C7" s="72">
        <f>IF(RES_hh_tes!C7=0,0,1000*11630*RES_hh_tes!C7/RES_hh_num!C7)</f>
        <v>0</v>
      </c>
      <c r="D7" s="72">
        <f>IF(RES_hh_tes!D7=0,0,1000*11630*RES_hh_tes!D7/RES_hh_num!D7)</f>
        <v>0</v>
      </c>
      <c r="E7" s="72">
        <f>IF(RES_hh_tes!E7=0,0,1000*11630*RES_hh_tes!E7/RES_hh_num!E7)</f>
        <v>0</v>
      </c>
      <c r="F7" s="72">
        <f>IF(RES_hh_tes!F7=0,0,1000*11630*RES_hh_tes!F7/RES_hh_num!F7)</f>
        <v>0</v>
      </c>
      <c r="G7" s="72">
        <f>IF(RES_hh_tes!G7=0,0,1000*11630*RES_hh_tes!G7/RES_hh_num!G7)</f>
        <v>0</v>
      </c>
      <c r="H7" s="72">
        <f>IF(RES_hh_tes!H7=0,0,1000*11630*RES_hh_tes!H7/RES_hh_num!H7)</f>
        <v>0</v>
      </c>
      <c r="I7" s="72">
        <f>IF(RES_hh_tes!I7=0,0,1000*11630*RES_hh_tes!I7/RES_hh_num!I7)</f>
        <v>0</v>
      </c>
      <c r="J7" s="72">
        <f>IF(RES_hh_tes!J7=0,0,1000*11630*RES_hh_tes!J7/RES_hh_num!J7)</f>
        <v>0</v>
      </c>
      <c r="K7" s="72">
        <f>IF(RES_hh_tes!K7=0,0,1000*11630*RES_hh_tes!K7/RES_hh_num!K7)</f>
        <v>0</v>
      </c>
      <c r="L7" s="72">
        <f>IF(RES_hh_tes!L7=0,0,1000*11630*RES_hh_tes!L7/RES_hh_num!L7)</f>
        <v>0</v>
      </c>
      <c r="M7" s="72">
        <f>IF(RES_hh_tes!M7=0,0,1000*11630*RES_hh_tes!M7/RES_hh_num!M7)</f>
        <v>0</v>
      </c>
      <c r="N7" s="72">
        <f>IF(RES_hh_tes!N7=0,0,1000*11630*RES_hh_tes!N7/RES_hh_num!N7)</f>
        <v>0</v>
      </c>
      <c r="O7" s="72">
        <f>IF(RES_hh_tes!O7=0,0,1000*11630*RES_hh_tes!O7/RES_hh_num!O7)</f>
        <v>0</v>
      </c>
      <c r="P7" s="72">
        <f>IF(RES_hh_tes!P7=0,0,1000*11630*RES_hh_tes!P7/RES_hh_num!P7)</f>
        <v>0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X7" s="72">
        <f>IF(RES_hh_tes!X7=0,0,1000*11630*RES_hh_tes!X7/RES_hh_num!X7)</f>
        <v>0</v>
      </c>
      <c r="Y7" s="72">
        <f>IF(RES_hh_tes!Y7=0,0,1000*11630*RES_hh_tes!Y7/RES_hh_num!Y7)</f>
        <v>0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7852.000669591609</v>
      </c>
      <c r="C8" s="72">
        <f>IF(RES_hh_tes!C8=0,0,1000*11630*RES_hh_tes!C8/RES_hh_num!C8)</f>
        <v>8101.6934998418756</v>
      </c>
      <c r="D8" s="72">
        <f>IF(RES_hh_tes!D8=0,0,1000*11630*RES_hh_tes!D8/RES_hh_num!D8)</f>
        <v>7830.0596199793827</v>
      </c>
      <c r="E8" s="72">
        <f>IF(RES_hh_tes!E8=0,0,1000*11630*RES_hh_tes!E8/RES_hh_num!E8)</f>
        <v>7798.9794957721679</v>
      </c>
      <c r="F8" s="72">
        <f>IF(RES_hh_tes!F8=0,0,1000*11630*RES_hh_tes!F8/RES_hh_num!F8)</f>
        <v>7080.8184982517523</v>
      </c>
      <c r="G8" s="72">
        <f>IF(RES_hh_tes!G8=0,0,1000*11630*RES_hh_tes!G8/RES_hh_num!G8)</f>
        <v>6732.2909020069928</v>
      </c>
      <c r="H8" s="72">
        <f>IF(RES_hh_tes!H8=0,0,1000*11630*RES_hh_tes!H8/RES_hh_num!H8)</f>
        <v>5988.5067666258774</v>
      </c>
      <c r="I8" s="72">
        <f>IF(RES_hh_tes!I8=0,0,1000*11630*RES_hh_tes!I8/RES_hh_num!I8)</f>
        <v>4975.0435315751429</v>
      </c>
      <c r="J8" s="72">
        <f>IF(RES_hh_tes!J8=0,0,1000*11630*RES_hh_tes!J8/RES_hh_num!J8)</f>
        <v>5487.0630446310734</v>
      </c>
      <c r="K8" s="72">
        <f>IF(RES_hh_tes!K8=0,0,1000*11630*RES_hh_tes!K8/RES_hh_num!K8)</f>
        <v>5826.0087518419623</v>
      </c>
      <c r="L8" s="72">
        <f>IF(RES_hh_tes!L8=0,0,1000*11630*RES_hh_tes!L8/RES_hh_num!L8)</f>
        <v>7889.2855759163867</v>
      </c>
      <c r="M8" s="72">
        <f>IF(RES_hh_tes!M8=0,0,1000*11630*RES_hh_tes!M8/RES_hh_num!M8)</f>
        <v>7116.9049268157978</v>
      </c>
      <c r="N8" s="72">
        <f>IF(RES_hh_tes!N8=0,0,1000*11630*RES_hh_tes!N8/RES_hh_num!N8)</f>
        <v>7117.0329337955545</v>
      </c>
      <c r="O8" s="72">
        <f>IF(RES_hh_tes!O8=0,0,1000*11630*RES_hh_tes!O8/RES_hh_num!O8)</f>
        <v>7769.6112268666811</v>
      </c>
      <c r="P8" s="72">
        <f>IF(RES_hh_tes!P8=0,0,1000*11630*RES_hh_tes!P8/RES_hh_num!P8)</f>
        <v>6732.6069589913641</v>
      </c>
      <c r="Q8" s="72">
        <f>IF(RES_hh_tes!Q8=0,0,1000*11630*RES_hh_tes!Q8/RES_hh_num!Q8)</f>
        <v>7065.624467645217</v>
      </c>
      <c r="R8" s="72">
        <f>IF(RES_hh_tes!R8=0,0,1000*11630*RES_hh_tes!R8/RES_hh_num!R8)</f>
        <v>7410.3624237320546</v>
      </c>
      <c r="S8" s="72">
        <f>IF(RES_hh_tes!S8=0,0,1000*11630*RES_hh_tes!S8/RES_hh_num!S8)</f>
        <v>7960.758141745684</v>
      </c>
      <c r="T8" s="72">
        <f>IF(RES_hh_tes!T8=0,0,1000*11630*RES_hh_tes!T8/RES_hh_num!T8)</f>
        <v>7514.3124959485449</v>
      </c>
      <c r="U8" s="72">
        <f>IF(RES_hh_tes!U8=0,0,1000*11630*RES_hh_tes!U8/RES_hh_num!U8)</f>
        <v>7546.5454917315137</v>
      </c>
      <c r="V8" s="72">
        <f>IF(RES_hh_tes!V8=0,0,1000*11630*RES_hh_tes!V8/RES_hh_num!V8)</f>
        <v>7896.5593021260711</v>
      </c>
      <c r="W8" s="72">
        <f>IF(RES_hh_tes!W8=0,0,1000*11630*RES_hh_tes!W8/RES_hh_num!W8)</f>
        <v>8958.3508049925167</v>
      </c>
      <c r="X8" s="72">
        <f>IF(RES_hh_tes!X8=0,0,1000*11630*RES_hh_tes!X8/RES_hh_num!X8)</f>
        <v>8332.4152764330684</v>
      </c>
      <c r="Y8" s="72">
        <f>IF(RES_hh_tes!Y8=0,0,1000*11630*RES_hh_tes!Y8/RES_hh_num!Y8)</f>
        <v>8078.6569380661786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268.14520230121269</v>
      </c>
      <c r="C9" s="72">
        <f>IF(RES_hh_tes!C9=0,0,1000*11630*RES_hh_tes!C9/RES_hh_num!C9)</f>
        <v>11352.044626937099</v>
      </c>
      <c r="D9" s="72">
        <f>IF(RES_hh_tes!D9=0,0,1000*11630*RES_hh_tes!D9/RES_hh_num!D9)</f>
        <v>8069.7434068285247</v>
      </c>
      <c r="E9" s="72">
        <f>IF(RES_hh_tes!E9=0,0,1000*11630*RES_hh_tes!E9/RES_hh_num!E9)</f>
        <v>6822.3646648266449</v>
      </c>
      <c r="F9" s="72">
        <f>IF(RES_hh_tes!F9=0,0,1000*11630*RES_hh_tes!F9/RES_hh_num!F9)</f>
        <v>7729.5937256732886</v>
      </c>
      <c r="G9" s="72">
        <f>IF(RES_hh_tes!G9=0,0,1000*11630*RES_hh_tes!G9/RES_hh_num!G9)</f>
        <v>7265.5090015348624</v>
      </c>
      <c r="H9" s="72">
        <f>IF(RES_hh_tes!H9=0,0,1000*11630*RES_hh_tes!H9/RES_hh_num!H9)</f>
        <v>4723.7810821617777</v>
      </c>
      <c r="I9" s="72">
        <f>IF(RES_hh_tes!I9=0,0,1000*11630*RES_hh_tes!I9/RES_hh_num!I9)</f>
        <v>5980.8771513814627</v>
      </c>
      <c r="J9" s="72">
        <f>IF(RES_hh_tes!J9=0,0,1000*11630*RES_hh_tes!J9/RES_hh_num!J9)</f>
        <v>2337.7267652471087</v>
      </c>
      <c r="K9" s="72">
        <f>IF(RES_hh_tes!K9=0,0,1000*11630*RES_hh_tes!K9/RES_hh_num!K9)</f>
        <v>1205.9163253659992</v>
      </c>
      <c r="L9" s="72">
        <f>IF(RES_hh_tes!L9=0,0,1000*11630*RES_hh_tes!L9/RES_hh_num!L9)</f>
        <v>11683.635340566205</v>
      </c>
      <c r="M9" s="72">
        <f>IF(RES_hh_tes!M9=0,0,1000*11630*RES_hh_tes!M9/RES_hh_num!M9)</f>
        <v>9496.2161100116336</v>
      </c>
      <c r="N9" s="72">
        <f>IF(RES_hh_tes!N9=0,0,1000*11630*RES_hh_tes!N9/RES_hh_num!N9)</f>
        <v>9581.4409153343386</v>
      </c>
      <c r="O9" s="72">
        <f>IF(RES_hh_tes!O9=0,0,1000*11630*RES_hh_tes!O9/RES_hh_num!O9)</f>
        <v>8931.8249620541883</v>
      </c>
      <c r="P9" s="72">
        <f>IF(RES_hh_tes!P9=0,0,1000*11630*RES_hh_tes!P9/RES_hh_num!P9)</f>
        <v>5085.4487478184092</v>
      </c>
      <c r="Q9" s="72">
        <f>IF(RES_hh_tes!Q9=0,0,1000*11630*RES_hh_tes!Q9/RES_hh_num!Q9)</f>
        <v>7516.7727100858183</v>
      </c>
      <c r="R9" s="72">
        <f>IF(RES_hh_tes!R9=0,0,1000*11630*RES_hh_tes!R9/RES_hh_num!R9)</f>
        <v>8429.2012119310639</v>
      </c>
      <c r="S9" s="72">
        <f>IF(RES_hh_tes!S9=0,0,1000*11630*RES_hh_tes!S9/RES_hh_num!S9)</f>
        <v>8361.7798059447196</v>
      </c>
      <c r="T9" s="72">
        <f>IF(RES_hh_tes!T9=0,0,1000*11630*RES_hh_tes!T9/RES_hh_num!T9)</f>
        <v>6869.6693440664076</v>
      </c>
      <c r="U9" s="72">
        <f>IF(RES_hh_tes!U9=0,0,1000*11630*RES_hh_tes!U9/RES_hh_num!U9)</f>
        <v>7492.5819516934507</v>
      </c>
      <c r="V9" s="72">
        <f>IF(RES_hh_tes!V9=0,0,1000*11630*RES_hh_tes!V9/RES_hh_num!V9)</f>
        <v>7926.9158792936287</v>
      </c>
      <c r="W9" s="72">
        <f>IF(RES_hh_tes!W9=0,0,1000*11630*RES_hh_tes!W9/RES_hh_num!W9)</f>
        <v>9633.7604926892091</v>
      </c>
      <c r="X9" s="72">
        <f>IF(RES_hh_tes!X9=0,0,1000*11630*RES_hh_tes!X9/RES_hh_num!X9)</f>
        <v>8858.8645645566648</v>
      </c>
      <c r="Y9" s="72">
        <f>IF(RES_hh_tes!Y9=0,0,1000*11630*RES_hh_tes!Y9/RES_hh_num!Y9)</f>
        <v>7346.3912875485403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4575.353596201443</v>
      </c>
      <c r="C11" s="72">
        <f>IF(RES_hh_tes!C11=0,0,1000*11630*RES_hh_tes!C11/RES_hh_num!C11)</f>
        <v>9906.7049667934971</v>
      </c>
      <c r="D11" s="72">
        <f>IF(RES_hh_tes!D11=0,0,1000*11630*RES_hh_tes!D11/RES_hh_num!D11)</f>
        <v>8788.0275566420187</v>
      </c>
      <c r="E11" s="72">
        <f>IF(RES_hh_tes!E11=0,0,1000*11630*RES_hh_tes!E11/RES_hh_num!E11)</f>
        <v>7580.7588689564709</v>
      </c>
      <c r="F11" s="72">
        <f>IF(RES_hh_tes!F11=0,0,1000*11630*RES_hh_tes!F11/RES_hh_num!F11)</f>
        <v>7019.5576185366626</v>
      </c>
      <c r="G11" s="72">
        <f>IF(RES_hh_tes!G11=0,0,1000*11630*RES_hh_tes!G11/RES_hh_num!G11)</f>
        <v>6949.8764443656073</v>
      </c>
      <c r="H11" s="72">
        <f>IF(RES_hh_tes!H11=0,0,1000*11630*RES_hh_tes!H11/RES_hh_num!H11)</f>
        <v>6044.5595858489769</v>
      </c>
      <c r="I11" s="72">
        <f>IF(RES_hh_tes!I11=0,0,1000*11630*RES_hh_tes!I11/RES_hh_num!I11)</f>
        <v>5346.8893831659389</v>
      </c>
      <c r="J11" s="72">
        <f>IF(RES_hh_tes!J11=0,0,1000*11630*RES_hh_tes!J11/RES_hh_num!J11)</f>
        <v>5305.0440403762332</v>
      </c>
      <c r="K11" s="72">
        <f>IF(RES_hh_tes!K11=0,0,1000*11630*RES_hh_tes!K11/RES_hh_num!K11)</f>
        <v>5915.8336874026663</v>
      </c>
      <c r="L11" s="72">
        <f>IF(RES_hh_tes!L11=0,0,1000*11630*RES_hh_tes!L11/RES_hh_num!L11)</f>
        <v>7721.0889399921934</v>
      </c>
      <c r="M11" s="72">
        <f>IF(RES_hh_tes!M11=0,0,1000*11630*RES_hh_tes!M11/RES_hh_num!M11)</f>
        <v>7577.7004969576947</v>
      </c>
      <c r="N11" s="72">
        <f>IF(RES_hh_tes!N11=0,0,1000*11630*RES_hh_tes!N11/RES_hh_num!N11)</f>
        <v>8127.084493874243</v>
      </c>
      <c r="O11" s="72">
        <f>IF(RES_hh_tes!O11=0,0,1000*11630*RES_hh_tes!O11/RES_hh_num!O11)</f>
        <v>8248.2794746277086</v>
      </c>
      <c r="P11" s="72">
        <f>IF(RES_hh_tes!P11=0,0,1000*11630*RES_hh_tes!P11/RES_hh_num!P11)</f>
        <v>6665.7436134548125</v>
      </c>
      <c r="Q11" s="72">
        <f>IF(RES_hh_tes!Q11=0,0,1000*11630*RES_hh_tes!Q11/RES_hh_num!Q11)</f>
        <v>7403.5962101966206</v>
      </c>
      <c r="R11" s="72">
        <f>IF(RES_hh_tes!R11=0,0,1000*11630*RES_hh_tes!R11/RES_hh_num!R11)</f>
        <v>7708.2255358732837</v>
      </c>
      <c r="S11" s="72">
        <f>IF(RES_hh_tes!S11=0,0,1000*11630*RES_hh_tes!S11/RES_hh_num!S11)</f>
        <v>8058.3744853196467</v>
      </c>
      <c r="T11" s="72">
        <f>IF(RES_hh_tes!T11=0,0,1000*11630*RES_hh_tes!T11/RES_hh_num!T11)</f>
        <v>7459.4874079857746</v>
      </c>
      <c r="U11" s="72">
        <f>IF(RES_hh_tes!U11=0,0,1000*11630*RES_hh_tes!U11/RES_hh_num!U11)</f>
        <v>7531.5141032362453</v>
      </c>
      <c r="V11" s="72">
        <f>IF(RES_hh_tes!V11=0,0,1000*11630*RES_hh_tes!V11/RES_hh_num!V11)</f>
        <v>8252.1765999251202</v>
      </c>
      <c r="W11" s="72">
        <f>IF(RES_hh_tes!W11=0,0,1000*11630*RES_hh_tes!W11/RES_hh_num!W11)</f>
        <v>9467.5173844778565</v>
      </c>
      <c r="X11" s="72">
        <f>IF(RES_hh_tes!X11=0,0,1000*11630*RES_hh_tes!X11/RES_hh_num!X11)</f>
        <v>8380.5087494946056</v>
      </c>
      <c r="Y11" s="72">
        <f>IF(RES_hh_tes!Y11=0,0,1000*11630*RES_hh_tes!Y11/RES_hh_num!Y11)</f>
        <v>7760.2648172408881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6621.5418656583051</v>
      </c>
      <c r="C12" s="72">
        <f>IF(RES_hh_tes!C12=0,0,1000*11630*RES_hh_tes!C12/RES_hh_num!C12)</f>
        <v>8428.4776424289557</v>
      </c>
      <c r="D12" s="72">
        <f>IF(RES_hh_tes!D12=0,0,1000*11630*RES_hh_tes!D12/RES_hh_num!D12)</f>
        <v>8391.7690077271327</v>
      </c>
      <c r="E12" s="72">
        <f>IF(RES_hh_tes!E12=0,0,1000*11630*RES_hh_tes!E12/RES_hh_num!E12)</f>
        <v>8058.9899297102629</v>
      </c>
      <c r="F12" s="72">
        <f>IF(RES_hh_tes!F12=0,0,1000*11630*RES_hh_tes!F12/RES_hh_num!F12)</f>
        <v>7098.022928041888</v>
      </c>
      <c r="G12" s="72">
        <f>IF(RES_hh_tes!G12=0,0,1000*11630*RES_hh_tes!G12/RES_hh_num!G12)</f>
        <v>6751.0479499063986</v>
      </c>
      <c r="H12" s="72">
        <f>IF(RES_hh_tes!H12=0,0,1000*11630*RES_hh_tes!H12/RES_hh_num!H12)</f>
        <v>6086.6533758768564</v>
      </c>
      <c r="I12" s="72">
        <f>IF(RES_hh_tes!I12=0,0,1000*11630*RES_hh_tes!I12/RES_hh_num!I12)</f>
        <v>5306.1882906560431</v>
      </c>
      <c r="J12" s="72">
        <f>IF(RES_hh_tes!J12=0,0,1000*11630*RES_hh_tes!J12/RES_hh_num!J12)</f>
        <v>5666.7036758076911</v>
      </c>
      <c r="K12" s="72">
        <f>IF(RES_hh_tes!K12=0,0,1000*11630*RES_hh_tes!K12/RES_hh_num!K12)</f>
        <v>5988.9816668261628</v>
      </c>
      <c r="L12" s="72">
        <f>IF(RES_hh_tes!L12=0,0,1000*11630*RES_hh_tes!L12/RES_hh_num!L12)</f>
        <v>7406.4697452047685</v>
      </c>
      <c r="M12" s="72">
        <f>IF(RES_hh_tes!M12=0,0,1000*11630*RES_hh_tes!M12/RES_hh_num!M12)</f>
        <v>6812.0091279168328</v>
      </c>
      <c r="N12" s="72">
        <f>IF(RES_hh_tes!N12=0,0,1000*11630*RES_hh_tes!N12/RES_hh_num!N12)</f>
        <v>6686.7369250237134</v>
      </c>
      <c r="O12" s="72">
        <f>IF(RES_hh_tes!O12=0,0,1000*11630*RES_hh_tes!O12/RES_hh_num!O12)</f>
        <v>7272.9544365887532</v>
      </c>
      <c r="P12" s="72">
        <f>IF(RES_hh_tes!P12=0,0,1000*11630*RES_hh_tes!P12/RES_hh_num!P12)</f>
        <v>6591.482655386365</v>
      </c>
      <c r="Q12" s="72">
        <f>IF(RES_hh_tes!Q12=0,0,1000*11630*RES_hh_tes!Q12/RES_hh_num!Q12)</f>
        <v>8135.7682705587604</v>
      </c>
      <c r="R12" s="72">
        <f>IF(RES_hh_tes!R12=0,0,1000*11630*RES_hh_tes!R12/RES_hh_num!R12)</f>
        <v>7385.3583333464821</v>
      </c>
      <c r="S12" s="72">
        <f>IF(RES_hh_tes!S12=0,0,1000*11630*RES_hh_tes!S12/RES_hh_num!S12)</f>
        <v>7939.8255121901175</v>
      </c>
      <c r="T12" s="72">
        <f>IF(RES_hh_tes!T12=0,0,1000*11630*RES_hh_tes!T12/RES_hh_num!T12)</f>
        <v>7524.6960704607491</v>
      </c>
      <c r="U12" s="72">
        <f>IF(RES_hh_tes!U12=0,0,1000*11630*RES_hh_tes!U12/RES_hh_num!U12)</f>
        <v>7211.2625924204058</v>
      </c>
      <c r="V12" s="72">
        <f>IF(RES_hh_tes!V12=0,0,1000*11630*RES_hh_tes!V12/RES_hh_num!V12)</f>
        <v>7705.5349398701546</v>
      </c>
      <c r="W12" s="72">
        <f>IF(RES_hh_tes!W12=0,0,1000*11630*RES_hh_tes!W12/RES_hh_num!W12)</f>
        <v>8238.2883558415724</v>
      </c>
      <c r="X12" s="72">
        <f>IF(RES_hh_tes!X12=0,0,1000*11630*RES_hh_tes!X12/RES_hh_num!X12)</f>
        <v>8685.1939317217257</v>
      </c>
      <c r="Y12" s="72">
        <f>IF(RES_hh_tes!Y12=0,0,1000*11630*RES_hh_tes!Y12/RES_hh_num!Y12)</f>
        <v>8654.2142565156082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7382.6565072601261</v>
      </c>
      <c r="C13" s="74">
        <f>IF(RES_hh_tes!C13=0,0,1000*11630*RES_hh_tes!C13/RES_hh_num!C13)</f>
        <v>8034.1637766647345</v>
      </c>
      <c r="D13" s="74">
        <f>IF(RES_hh_tes!D13=0,0,1000*11630*RES_hh_tes!D13/RES_hh_num!D13)</f>
        <v>8234.392361202732</v>
      </c>
      <c r="E13" s="74">
        <f>IF(RES_hh_tes!E13=0,0,1000*11630*RES_hh_tes!E13/RES_hh_num!E13)</f>
        <v>7952.6626685922447</v>
      </c>
      <c r="F13" s="74">
        <f>IF(RES_hh_tes!F13=0,0,1000*11630*RES_hh_tes!F13/RES_hh_num!F13)</f>
        <v>7129.1309739786693</v>
      </c>
      <c r="G13" s="74">
        <f>IF(RES_hh_tes!G13=0,0,1000*11630*RES_hh_tes!G13/RES_hh_num!G13)</f>
        <v>6613.005684907972</v>
      </c>
      <c r="H13" s="74">
        <f>IF(RES_hh_tes!H13=0,0,1000*11630*RES_hh_tes!H13/RES_hh_num!H13)</f>
        <v>5932.507821653021</v>
      </c>
      <c r="I13" s="74">
        <f>IF(RES_hh_tes!I13=0,0,1000*11630*RES_hh_tes!I13/RES_hh_num!I13)</f>
        <v>5425.0900209078718</v>
      </c>
      <c r="J13" s="74">
        <f>IF(RES_hh_tes!J13=0,0,1000*11630*RES_hh_tes!J13/RES_hh_num!J13)</f>
        <v>5780.4027452406508</v>
      </c>
      <c r="K13" s="74">
        <f>IF(RES_hh_tes!K13=0,0,1000*11630*RES_hh_tes!K13/RES_hh_num!K13)</f>
        <v>5849.1434649300045</v>
      </c>
      <c r="L13" s="74">
        <f>IF(RES_hh_tes!L13=0,0,1000*11630*RES_hh_tes!L13/RES_hh_num!L13)</f>
        <v>6633.1460637078626</v>
      </c>
      <c r="M13" s="74">
        <f>IF(RES_hh_tes!M13=0,0,1000*11630*RES_hh_tes!M13/RES_hh_num!M13)</f>
        <v>7466.7579907443824</v>
      </c>
      <c r="N13" s="74">
        <f>IF(RES_hh_tes!N13=0,0,1000*11630*RES_hh_tes!N13/RES_hh_num!N13)</f>
        <v>8387.8136111142194</v>
      </c>
      <c r="O13" s="74">
        <f>IF(RES_hh_tes!O13=0,0,1000*11630*RES_hh_tes!O13/RES_hh_num!O13)</f>
        <v>8263.3149708733854</v>
      </c>
      <c r="P13" s="74">
        <f>IF(RES_hh_tes!P13=0,0,1000*11630*RES_hh_tes!P13/RES_hh_num!P13)</f>
        <v>8013.5727754151276</v>
      </c>
      <c r="Q13" s="74">
        <f>IF(RES_hh_tes!Q13=0,0,1000*11630*RES_hh_tes!Q13/RES_hh_num!Q13)</f>
        <v>8325.947269863007</v>
      </c>
      <c r="R13" s="74">
        <f>IF(RES_hh_tes!R13=0,0,1000*11630*RES_hh_tes!R13/RES_hh_num!R13)</f>
        <v>8667.9226766563843</v>
      </c>
      <c r="S13" s="74">
        <f>IF(RES_hh_tes!S13=0,0,1000*11630*RES_hh_tes!S13/RES_hh_num!S13)</f>
        <v>5395.8925686237926</v>
      </c>
      <c r="T13" s="74">
        <f>IF(RES_hh_tes!T13=0,0,1000*11630*RES_hh_tes!T13/RES_hh_num!T13)</f>
        <v>5380.4161556169638</v>
      </c>
      <c r="U13" s="74">
        <f>IF(RES_hh_tes!U13=0,0,1000*11630*RES_hh_tes!U13/RES_hh_num!U13)</f>
        <v>7645.0503967327513</v>
      </c>
      <c r="V13" s="74">
        <f>IF(RES_hh_tes!V13=0,0,1000*11630*RES_hh_tes!V13/RES_hh_num!V13)</f>
        <v>10986.479746725021</v>
      </c>
      <c r="W13" s="74">
        <f>IF(RES_hh_tes!W13=0,0,1000*11630*RES_hh_tes!W13/RES_hh_num!W13)</f>
        <v>8776.9809155552557</v>
      </c>
      <c r="X13" s="74">
        <f>IF(RES_hh_tes!X13=0,0,1000*11630*RES_hh_tes!X13/RES_hh_num!X13)</f>
        <v>8636.3324080663988</v>
      </c>
      <c r="Y13" s="74">
        <f>IF(RES_hh_tes!Y13=0,0,1000*11630*RES_hh_tes!Y13/RES_hh_num!Y13)</f>
        <v>8276.4497618135556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122.1561180700686</v>
      </c>
      <c r="C14" s="76">
        <f>IF(RES_hh_tes!C14=0,0,1000*11630*RES_hh_tes!C14/RES_hh_num!C14)</f>
        <v>133.84287723431157</v>
      </c>
      <c r="D14" s="76">
        <f>IF(RES_hh_tes!D14=0,0,1000*11630*RES_hh_tes!D14/RES_hh_num!D14)</f>
        <v>126.76750178646709</v>
      </c>
      <c r="E14" s="76">
        <f>IF(RES_hh_tes!E14=0,0,1000*11630*RES_hh_tes!E14/RES_hh_num!E14)</f>
        <v>119.47941590005405</v>
      </c>
      <c r="F14" s="76">
        <f>IF(RES_hh_tes!F14=0,0,1000*11630*RES_hh_tes!F14/RES_hh_num!F14)</f>
        <v>108.43408941346084</v>
      </c>
      <c r="G14" s="76">
        <f>IF(RES_hh_tes!G14=0,0,1000*11630*RES_hh_tes!G14/RES_hh_num!G14)</f>
        <v>100.42036898863968</v>
      </c>
      <c r="H14" s="76">
        <f>IF(RES_hh_tes!H14=0,0,1000*11630*RES_hh_tes!H14/RES_hh_num!H14)</f>
        <v>88.197087619387446</v>
      </c>
      <c r="I14" s="76">
        <f>IF(RES_hh_tes!I14=0,0,1000*11630*RES_hh_tes!I14/RES_hh_num!I14)</f>
        <v>73.409618122937971</v>
      </c>
      <c r="J14" s="76">
        <f>IF(RES_hh_tes!J14=0,0,1000*11630*RES_hh_tes!J14/RES_hh_num!J14)</f>
        <v>78.015977841601412</v>
      </c>
      <c r="K14" s="76">
        <f>IF(RES_hh_tes!K14=0,0,1000*11630*RES_hh_tes!K14/RES_hh_num!K14)</f>
        <v>77.52177800243129</v>
      </c>
      <c r="L14" s="76">
        <f>IF(RES_hh_tes!L14=0,0,1000*11630*RES_hh_tes!L14/RES_hh_num!L14)</f>
        <v>106.5604517619111</v>
      </c>
      <c r="M14" s="76">
        <f>IF(RES_hh_tes!M14=0,0,1000*11630*RES_hh_tes!M14/RES_hh_num!M14)</f>
        <v>93.40485365053442</v>
      </c>
      <c r="N14" s="76">
        <f>IF(RES_hh_tes!N14=0,0,1000*11630*RES_hh_tes!N14/RES_hh_num!N14)</f>
        <v>91.398738629220645</v>
      </c>
      <c r="O14" s="76">
        <f>IF(RES_hh_tes!O14=0,0,1000*11630*RES_hh_tes!O14/RES_hh_num!O14)</f>
        <v>95.16409392089794</v>
      </c>
      <c r="P14" s="76">
        <f>IF(RES_hh_tes!P14=0,0,1000*11630*RES_hh_tes!P14/RES_hh_num!P14)</f>
        <v>75.646341374539801</v>
      </c>
      <c r="Q14" s="76">
        <f>IF(RES_hh_tes!Q14=0,0,1000*11630*RES_hh_tes!Q14/RES_hh_num!Q14)</f>
        <v>82.286078579516314</v>
      </c>
      <c r="R14" s="76">
        <f>IF(RES_hh_tes!R14=0,0,1000*11630*RES_hh_tes!R14/RES_hh_num!R14)</f>
        <v>87.483317626154161</v>
      </c>
      <c r="S14" s="76">
        <f>IF(RES_hh_tes!S14=0,0,1000*11630*RES_hh_tes!S14/RES_hh_num!S14)</f>
        <v>93.88264400132249</v>
      </c>
      <c r="T14" s="76">
        <f>IF(RES_hh_tes!T14=0,0,1000*11630*RES_hh_tes!T14/RES_hh_num!T14)</f>
        <v>90.986485514266477</v>
      </c>
      <c r="U14" s="76">
        <f>IF(RES_hh_tes!U14=0,0,1000*11630*RES_hh_tes!U14/RES_hh_num!U14)</f>
        <v>94.207390133624912</v>
      </c>
      <c r="V14" s="76">
        <f>IF(RES_hh_tes!V14=0,0,1000*11630*RES_hh_tes!V14/RES_hh_num!V14)</f>
        <v>100.49067897484095</v>
      </c>
      <c r="W14" s="76">
        <f>IF(RES_hh_tes!W14=0,0,1000*11630*RES_hh_tes!W14/RES_hh_num!W14)</f>
        <v>113.68254375344827</v>
      </c>
      <c r="X14" s="76">
        <f>IF(RES_hh_tes!X14=0,0,1000*11630*RES_hh_tes!X14/RES_hh_num!X14)</f>
        <v>105.28770615527856</v>
      </c>
      <c r="Y14" s="76">
        <f>IF(RES_hh_tes!Y14=0,0,1000*11630*RES_hh_tes!Y14/RES_hh_num!Y14)</f>
        <v>89.98979330336455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1.2711306725349079</v>
      </c>
      <c r="C15" s="69">
        <f t="shared" si="0"/>
        <v>2.5222886142224237</v>
      </c>
      <c r="D15" s="69">
        <f t="shared" si="0"/>
        <v>4.2585078356070127</v>
      </c>
      <c r="E15" s="69">
        <f t="shared" si="0"/>
        <v>6.2255459285158468</v>
      </c>
      <c r="F15" s="69">
        <f t="shared" si="0"/>
        <v>6.9509123358114682</v>
      </c>
      <c r="G15" s="69">
        <f t="shared" si="0"/>
        <v>9.284911650735495</v>
      </c>
      <c r="H15" s="69">
        <f t="shared" si="0"/>
        <v>12.690555495945313</v>
      </c>
      <c r="I15" s="69">
        <f t="shared" si="0"/>
        <v>18.59116444848998</v>
      </c>
      <c r="J15" s="69">
        <f t="shared" si="0"/>
        <v>16.073001037343726</v>
      </c>
      <c r="K15" s="69">
        <f t="shared" si="0"/>
        <v>20.146299959991541</v>
      </c>
      <c r="L15" s="69">
        <f t="shared" si="0"/>
        <v>26.102216681938362</v>
      </c>
      <c r="M15" s="69">
        <f t="shared" si="0"/>
        <v>25.132855496880204</v>
      </c>
      <c r="N15" s="69">
        <f t="shared" si="0"/>
        <v>42.991985981121353</v>
      </c>
      <c r="O15" s="69">
        <f t="shared" si="0"/>
        <v>41.983287162942261</v>
      </c>
      <c r="P15" s="69">
        <f t="shared" si="0"/>
        <v>34.155194593839944</v>
      </c>
      <c r="Q15" s="69">
        <f t="shared" si="0"/>
        <v>57.102521603573933</v>
      </c>
      <c r="R15" s="69">
        <f t="shared" si="0"/>
        <v>59.829287350916765</v>
      </c>
      <c r="S15" s="69">
        <f t="shared" si="0"/>
        <v>62.840477636437519</v>
      </c>
      <c r="T15" s="69">
        <f t="shared" si="0"/>
        <v>70.828679888410264</v>
      </c>
      <c r="U15" s="69">
        <f t="shared" si="0"/>
        <v>72.016363230382467</v>
      </c>
      <c r="V15" s="69">
        <f t="shared" si="0"/>
        <v>77.000921891853011</v>
      </c>
      <c r="W15" s="69">
        <f t="shared" si="0"/>
        <v>75.425336493301572</v>
      </c>
      <c r="X15" s="69">
        <f t="shared" si="0"/>
        <v>81.379631791714431</v>
      </c>
      <c r="Y15" s="69">
        <f t="shared" si="0"/>
        <v>53.206215744832527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1.2711306725349079</v>
      </c>
      <c r="C16" s="72">
        <f>IF(RES_hh_tes!C16=0,0,1000*11630*RES_hh_tes!C16/RES_hh_num!C$3)</f>
        <v>2.5222886142224237</v>
      </c>
      <c r="D16" s="72">
        <f>IF(RES_hh_tes!D16=0,0,1000*11630*RES_hh_tes!D16/RES_hh_num!D$3)</f>
        <v>4.2585078356070127</v>
      </c>
      <c r="E16" s="72">
        <f>IF(RES_hh_tes!E16=0,0,1000*11630*RES_hh_tes!E16/RES_hh_num!E$3)</f>
        <v>6.2255459285158468</v>
      </c>
      <c r="F16" s="72">
        <f>IF(RES_hh_tes!F16=0,0,1000*11630*RES_hh_tes!F16/RES_hh_num!F$3)</f>
        <v>6.9509123358114682</v>
      </c>
      <c r="G16" s="72">
        <f>IF(RES_hh_tes!G16=0,0,1000*11630*RES_hh_tes!G16/RES_hh_num!G$3)</f>
        <v>9.284911650735495</v>
      </c>
      <c r="H16" s="72">
        <f>IF(RES_hh_tes!H16=0,0,1000*11630*RES_hh_tes!H16/RES_hh_num!H$3)</f>
        <v>12.690555495945313</v>
      </c>
      <c r="I16" s="72">
        <f>IF(RES_hh_tes!I16=0,0,1000*11630*RES_hh_tes!I16/RES_hh_num!I$3)</f>
        <v>18.59116444848998</v>
      </c>
      <c r="J16" s="72">
        <f>IF(RES_hh_tes!J16=0,0,1000*11630*RES_hh_tes!J16/RES_hh_num!J$3)</f>
        <v>16.073001037343726</v>
      </c>
      <c r="K16" s="72">
        <f>IF(RES_hh_tes!K16=0,0,1000*11630*RES_hh_tes!K16/RES_hh_num!K$3)</f>
        <v>20.146299959991541</v>
      </c>
      <c r="L16" s="72">
        <f>IF(RES_hh_tes!L16=0,0,1000*11630*RES_hh_tes!L16/RES_hh_num!L$3)</f>
        <v>26.102216681938362</v>
      </c>
      <c r="M16" s="72">
        <f>IF(RES_hh_tes!M16=0,0,1000*11630*RES_hh_tes!M16/RES_hh_num!M$3)</f>
        <v>25.132855496880204</v>
      </c>
      <c r="N16" s="72">
        <f>IF(RES_hh_tes!N16=0,0,1000*11630*RES_hh_tes!N16/RES_hh_num!N$3)</f>
        <v>42.991985981121353</v>
      </c>
      <c r="O16" s="72">
        <f>IF(RES_hh_tes!O16=0,0,1000*11630*RES_hh_tes!O16/RES_hh_num!O$3)</f>
        <v>41.983287162942261</v>
      </c>
      <c r="P16" s="72">
        <f>IF(RES_hh_tes!P16=0,0,1000*11630*RES_hh_tes!P16/RES_hh_num!P$3)</f>
        <v>34.155194593839944</v>
      </c>
      <c r="Q16" s="72">
        <f>IF(RES_hh_tes!Q16=0,0,1000*11630*RES_hh_tes!Q16/RES_hh_num!Q$3)</f>
        <v>57.102521603573933</v>
      </c>
      <c r="R16" s="72">
        <f>IF(RES_hh_tes!R16=0,0,1000*11630*RES_hh_tes!R16/RES_hh_num!R$3)</f>
        <v>59.829287350916765</v>
      </c>
      <c r="S16" s="72">
        <f>IF(RES_hh_tes!S16=0,0,1000*11630*RES_hh_tes!S16/RES_hh_num!S$3)</f>
        <v>62.840477636437519</v>
      </c>
      <c r="T16" s="72">
        <f>IF(RES_hh_tes!T16=0,0,1000*11630*RES_hh_tes!T16/RES_hh_num!T$3)</f>
        <v>70.828679888410264</v>
      </c>
      <c r="U16" s="72">
        <f>IF(RES_hh_tes!U16=0,0,1000*11630*RES_hh_tes!U16/RES_hh_num!U$3)</f>
        <v>72.016363230382467</v>
      </c>
      <c r="V16" s="72">
        <f>IF(RES_hh_tes!V16=0,0,1000*11630*RES_hh_tes!V16/RES_hh_num!V$3)</f>
        <v>77.000921891853011</v>
      </c>
      <c r="W16" s="72">
        <f>IF(RES_hh_tes!W16=0,0,1000*11630*RES_hh_tes!W16/RES_hh_num!W$3)</f>
        <v>75.425336493301572</v>
      </c>
      <c r="X16" s="72">
        <f>IF(RES_hh_tes!X16=0,0,1000*11630*RES_hh_tes!X16/RES_hh_num!X$3)</f>
        <v>81.379631791714431</v>
      </c>
      <c r="Y16" s="72">
        <f>IF(RES_hh_tes!Y16=0,0,1000*11630*RES_hh_tes!Y16/RES_hh_num!Y$3)</f>
        <v>53.206215744832527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679.25550372226257</v>
      </c>
      <c r="C17" s="69">
        <f>IF(RES_hh_tes!C17=0,0,1000*11630*RES_hh_tes!C17/RES_hh_num!C17)</f>
        <v>640.56615532622516</v>
      </c>
      <c r="D17" s="69">
        <f>IF(RES_hh_tes!D17=0,0,1000*11630*RES_hh_tes!D17/RES_hh_num!D17)</f>
        <v>638.73431478785812</v>
      </c>
      <c r="E17" s="69">
        <f>IF(RES_hh_tes!E17=0,0,1000*11630*RES_hh_tes!E17/RES_hh_num!E17)</f>
        <v>633.71354652191246</v>
      </c>
      <c r="F17" s="69">
        <f>IF(RES_hh_tes!F17=0,0,1000*11630*RES_hh_tes!F17/RES_hh_num!F17)</f>
        <v>626.79543497954489</v>
      </c>
      <c r="G17" s="69">
        <f>IF(RES_hh_tes!G17=0,0,1000*11630*RES_hh_tes!G17/RES_hh_num!G17)</f>
        <v>636.17493760154821</v>
      </c>
      <c r="H17" s="69">
        <f>IF(RES_hh_tes!H17=0,0,1000*11630*RES_hh_tes!H17/RES_hh_num!H17)</f>
        <v>648.04583042552804</v>
      </c>
      <c r="I17" s="69">
        <f>IF(RES_hh_tes!I17=0,0,1000*11630*RES_hh_tes!I17/RES_hh_num!I17)</f>
        <v>670.35707575013305</v>
      </c>
      <c r="J17" s="69">
        <f>IF(RES_hh_tes!J17=0,0,1000*11630*RES_hh_tes!J17/RES_hh_num!J17)</f>
        <v>671.23564107129914</v>
      </c>
      <c r="K17" s="69">
        <f>IF(RES_hh_tes!K17=0,0,1000*11630*RES_hh_tes!K17/RES_hh_num!K17)</f>
        <v>662.34786299692053</v>
      </c>
      <c r="L17" s="69">
        <f>IF(RES_hh_tes!L17=0,0,1000*11630*RES_hh_tes!L17/RES_hh_num!L17)</f>
        <v>420.40021983767929</v>
      </c>
      <c r="M17" s="69">
        <f>IF(RES_hh_tes!M17=0,0,1000*11630*RES_hh_tes!M17/RES_hh_num!M17)</f>
        <v>482.94691429068399</v>
      </c>
      <c r="N17" s="69">
        <f>IF(RES_hh_tes!N17=0,0,1000*11630*RES_hh_tes!N17/RES_hh_num!N17)</f>
        <v>529.45282235690877</v>
      </c>
      <c r="O17" s="69">
        <f>IF(RES_hh_tes!O17=0,0,1000*11630*RES_hh_tes!O17/RES_hh_num!O17)</f>
        <v>645.47411829275393</v>
      </c>
      <c r="P17" s="69">
        <f>IF(RES_hh_tes!P17=0,0,1000*11630*RES_hh_tes!P17/RES_hh_num!P17)</f>
        <v>811.01395842462932</v>
      </c>
      <c r="Q17" s="69">
        <f>IF(RES_hh_tes!Q17=0,0,1000*11630*RES_hh_tes!Q17/RES_hh_num!Q17)</f>
        <v>792.73744296865016</v>
      </c>
      <c r="R17" s="69">
        <f>IF(RES_hh_tes!R17=0,0,1000*11630*RES_hh_tes!R17/RES_hh_num!R17)</f>
        <v>787.23163002688204</v>
      </c>
      <c r="S17" s="69">
        <f>IF(RES_hh_tes!S17=0,0,1000*11630*RES_hh_tes!S17/RES_hh_num!S17)</f>
        <v>889.52200340666968</v>
      </c>
      <c r="T17" s="69">
        <f>IF(RES_hh_tes!T17=0,0,1000*11630*RES_hh_tes!T17/RES_hh_num!T17)</f>
        <v>1206.0849951579501</v>
      </c>
      <c r="U17" s="69">
        <f>IF(RES_hh_tes!U17=0,0,1000*11630*RES_hh_tes!U17/RES_hh_num!U17)</f>
        <v>1397.5888263113682</v>
      </c>
      <c r="V17" s="69">
        <f>IF(RES_hh_tes!V17=0,0,1000*11630*RES_hh_tes!V17/RES_hh_num!V17)</f>
        <v>1408.7722395344317</v>
      </c>
      <c r="W17" s="69">
        <f>IF(RES_hh_tes!W17=0,0,1000*11630*RES_hh_tes!W17/RES_hh_num!W17)</f>
        <v>1386.7168105022433</v>
      </c>
      <c r="X17" s="69">
        <f>IF(RES_hh_tes!X17=0,0,1000*11630*RES_hh_tes!X17/RES_hh_num!X17)</f>
        <v>1366.1662113520051</v>
      </c>
      <c r="Y17" s="69">
        <f>IF(RES_hh_tes!Y17=0,0,1000*11630*RES_hh_tes!Y17/RES_hh_num!Y17)</f>
        <v>1394.9391279659296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514.71969965642154</v>
      </c>
      <c r="C18" s="72">
        <f>IF(RES_hh_tes!C18=0,0,1000*11630*RES_hh_tes!C18/RES_hh_num!C18)</f>
        <v>487.03889688131727</v>
      </c>
      <c r="D18" s="72">
        <f>IF(RES_hh_tes!D18=0,0,1000*11630*RES_hh_tes!D18/RES_hh_num!D18)</f>
        <v>830.83767153943745</v>
      </c>
      <c r="E18" s="72">
        <f>IF(RES_hh_tes!E18=0,0,1000*11630*RES_hh_tes!E18/RES_hh_num!E18)</f>
        <v>562.78534158755872</v>
      </c>
      <c r="F18" s="72">
        <f>IF(RES_hh_tes!F18=0,0,1000*11630*RES_hh_tes!F18/RES_hh_num!F18)</f>
        <v>773.26102924535382</v>
      </c>
      <c r="G18" s="72">
        <f>IF(RES_hh_tes!G18=0,0,1000*11630*RES_hh_tes!G18/RES_hh_num!G18)</f>
        <v>519.22690647846332</v>
      </c>
      <c r="H18" s="72">
        <f>IF(RES_hh_tes!H18=0,0,1000*11630*RES_hh_tes!H18/RES_hh_num!H18)</f>
        <v>561.7145332329452</v>
      </c>
      <c r="I18" s="72">
        <f>IF(RES_hh_tes!I18=0,0,1000*11630*RES_hh_tes!I18/RES_hh_num!I18)</f>
        <v>591.31280448046493</v>
      </c>
      <c r="J18" s="72">
        <f>IF(RES_hh_tes!J18=0,0,1000*11630*RES_hh_tes!J18/RES_hh_num!J18)</f>
        <v>867.27749633416079</v>
      </c>
      <c r="K18" s="72">
        <f>IF(RES_hh_tes!K18=0,0,1000*11630*RES_hh_tes!K18/RES_hh_num!K18)</f>
        <v>651.88348397931429</v>
      </c>
      <c r="L18" s="72">
        <f>IF(RES_hh_tes!L18=0,0,1000*11630*RES_hh_tes!L18/RES_hh_num!L18)</f>
        <v>384.3565347668403</v>
      </c>
      <c r="M18" s="72">
        <f>IF(RES_hh_tes!M18=0,0,1000*11630*RES_hh_tes!M18/RES_hh_num!M18)</f>
        <v>505.50554047879166</v>
      </c>
      <c r="N18" s="72">
        <f>IF(RES_hh_tes!N18=0,0,1000*11630*RES_hh_tes!N18/RES_hh_num!N18)</f>
        <v>593.3502740473599</v>
      </c>
      <c r="O18" s="72">
        <f>IF(RES_hh_tes!O18=0,0,1000*11630*RES_hh_tes!O18/RES_hh_num!O18)</f>
        <v>531.02277542286072</v>
      </c>
      <c r="P18" s="72">
        <f>IF(RES_hh_tes!P18=0,0,1000*11630*RES_hh_tes!P18/RES_hh_num!P18)</f>
        <v>711.57832447694898</v>
      </c>
      <c r="Q18" s="72">
        <f>IF(RES_hh_tes!Q18=0,0,1000*11630*RES_hh_tes!Q18/RES_hh_num!Q18)</f>
        <v>628.38496052662606</v>
      </c>
      <c r="R18" s="72">
        <f>IF(RES_hh_tes!R18=0,0,1000*11630*RES_hh_tes!R18/RES_hh_num!R18)</f>
        <v>853.02626017763907</v>
      </c>
      <c r="S18" s="72">
        <f>IF(RES_hh_tes!S18=0,0,1000*11630*RES_hh_tes!S18/RES_hh_num!S18)</f>
        <v>1033.7146612916099</v>
      </c>
      <c r="T18" s="72">
        <f>IF(RES_hh_tes!T18=0,0,1000*11630*RES_hh_tes!T18/RES_hh_num!T18)</f>
        <v>1066.1251430454779</v>
      </c>
      <c r="U18" s="72">
        <f>IF(RES_hh_tes!U18=0,0,1000*11630*RES_hh_tes!U18/RES_hh_num!U18)</f>
        <v>1078.0360269519774</v>
      </c>
      <c r="V18" s="72">
        <f>IF(RES_hh_tes!V18=0,0,1000*11630*RES_hh_tes!V18/RES_hh_num!V18)</f>
        <v>1720.2689334217528</v>
      </c>
      <c r="W18" s="72">
        <f>IF(RES_hh_tes!W18=0,0,1000*11630*RES_hh_tes!W18/RES_hh_num!W18)</f>
        <v>1369.9952325570844</v>
      </c>
      <c r="X18" s="72">
        <f>IF(RES_hh_tes!X18=0,0,1000*11630*RES_hh_tes!X18/RES_hh_num!X18)</f>
        <v>1637.7095939403994</v>
      </c>
      <c r="Y18" s="72">
        <f>IF(RES_hh_tes!Y18=0,0,1000*11630*RES_hh_tes!Y18/RES_hh_num!Y18)</f>
        <v>1062.2369417184098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665.64645791666669</v>
      </c>
      <c r="C19" s="72">
        <f>IF(RES_hh_tes!C19=0,0,1000*11630*RES_hh_tes!C19/RES_hh_num!C19)</f>
        <v>649.16365763223041</v>
      </c>
      <c r="D19" s="72">
        <f>IF(RES_hh_tes!D19=0,0,1000*11630*RES_hh_tes!D19/RES_hh_num!D19)</f>
        <v>643.346704697321</v>
      </c>
      <c r="E19" s="72">
        <f>IF(RES_hh_tes!E19=0,0,1000*11630*RES_hh_tes!E19/RES_hh_num!E19)</f>
        <v>633.51279258316549</v>
      </c>
      <c r="F19" s="72">
        <f>IF(RES_hh_tes!F19=0,0,1000*11630*RES_hh_tes!F19/RES_hh_num!F19)</f>
        <v>630.89315635629123</v>
      </c>
      <c r="G19" s="72">
        <f>IF(RES_hh_tes!G19=0,0,1000*11630*RES_hh_tes!G19/RES_hh_num!G19)</f>
        <v>639.46867256540179</v>
      </c>
      <c r="H19" s="72">
        <f>IF(RES_hh_tes!H19=0,0,1000*11630*RES_hh_tes!H19/RES_hh_num!H19)</f>
        <v>649.17047620783501</v>
      </c>
      <c r="I19" s="72">
        <f>IF(RES_hh_tes!I19=0,0,1000*11630*RES_hh_tes!I19/RES_hh_num!I19)</f>
        <v>659.80670110284291</v>
      </c>
      <c r="J19" s="72">
        <f>IF(RES_hh_tes!J19=0,0,1000*11630*RES_hh_tes!J19/RES_hh_num!J19)</f>
        <v>630.77315386053158</v>
      </c>
      <c r="K19" s="72">
        <f>IF(RES_hh_tes!K19=0,0,1000*11630*RES_hh_tes!K19/RES_hh_num!K19)</f>
        <v>626.44345521756088</v>
      </c>
      <c r="L19" s="72">
        <f>IF(RES_hh_tes!L19=0,0,1000*11630*RES_hh_tes!L19/RES_hh_num!L19)</f>
        <v>593.60984538049809</v>
      </c>
      <c r="M19" s="72">
        <f>IF(RES_hh_tes!M19=0,0,1000*11630*RES_hh_tes!M19/RES_hh_num!M19)</f>
        <v>591.43597751639072</v>
      </c>
      <c r="N19" s="72">
        <f>IF(RES_hh_tes!N19=0,0,1000*11630*RES_hh_tes!N19/RES_hh_num!N19)</f>
        <v>596.4630806707753</v>
      </c>
      <c r="O19" s="72">
        <f>IF(RES_hh_tes!O19=0,0,1000*11630*RES_hh_tes!O19/RES_hh_num!O19)</f>
        <v>633.29362024403133</v>
      </c>
      <c r="P19" s="72">
        <f>IF(RES_hh_tes!P19=0,0,1000*11630*RES_hh_tes!P19/RES_hh_num!P19)</f>
        <v>711.95878149856026</v>
      </c>
      <c r="Q19" s="72">
        <f>IF(RES_hh_tes!Q19=0,0,1000*11630*RES_hh_tes!Q19/RES_hh_num!Q19)</f>
        <v>764.97089640693036</v>
      </c>
      <c r="R19" s="72">
        <f>IF(RES_hh_tes!R19=0,0,1000*11630*RES_hh_tes!R19/RES_hh_num!R19)</f>
        <v>817.81576388214501</v>
      </c>
      <c r="S19" s="72">
        <f>IF(RES_hh_tes!S19=0,0,1000*11630*RES_hh_tes!S19/RES_hh_num!S19)</f>
        <v>998.62619986869299</v>
      </c>
      <c r="T19" s="72">
        <f>IF(RES_hh_tes!T19=0,0,1000*11630*RES_hh_tes!T19/RES_hh_num!T19)</f>
        <v>1326.0124864240629</v>
      </c>
      <c r="U19" s="72">
        <f>IF(RES_hh_tes!U19=0,0,1000*11630*RES_hh_tes!U19/RES_hh_num!U19)</f>
        <v>1106.7633260538169</v>
      </c>
      <c r="V19" s="72">
        <f>IF(RES_hh_tes!V19=0,0,1000*11630*RES_hh_tes!V19/RES_hh_num!V19)</f>
        <v>1332.7551761848231</v>
      </c>
      <c r="W19" s="72">
        <f>IF(RES_hh_tes!W19=0,0,1000*11630*RES_hh_tes!W19/RES_hh_num!W19)</f>
        <v>1695.9750575720423</v>
      </c>
      <c r="X19" s="72">
        <f>IF(RES_hh_tes!X19=0,0,1000*11630*RES_hh_tes!X19/RES_hh_num!X19)</f>
        <v>1290.422896915376</v>
      </c>
      <c r="Y19" s="72">
        <f>IF(RES_hh_tes!Y19=0,0,1000*11630*RES_hh_tes!Y19/RES_hh_num!Y19)</f>
        <v>1514.7343751558108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X20" s="72">
        <f>IF(RES_hh_tes!X20=0,0,1000*11630*RES_hh_tes!X20/RES_hh_num!X20)</f>
        <v>0</v>
      </c>
      <c r="Y20" s="72">
        <f>IF(RES_hh_tes!Y20=0,0,1000*11630*RES_hh_tes!Y20/RES_hh_num!Y20)</f>
        <v>0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839.99566024398678</v>
      </c>
      <c r="C21" s="72">
        <f>IF(RES_hh_tes!C21=0,0,1000*11630*RES_hh_tes!C21/RES_hh_num!C21)</f>
        <v>601.99920405347802</v>
      </c>
      <c r="D21" s="72">
        <f>IF(RES_hh_tes!D21=0,0,1000*11630*RES_hh_tes!D21/RES_hh_num!D21)</f>
        <v>610.801874817814</v>
      </c>
      <c r="E21" s="72">
        <f>IF(RES_hh_tes!E21=0,0,1000*11630*RES_hh_tes!E21/RES_hh_num!E21)</f>
        <v>647.25841978873268</v>
      </c>
      <c r="F21" s="72">
        <f>IF(RES_hh_tes!F21=0,0,1000*11630*RES_hh_tes!F21/RES_hh_num!F21)</f>
        <v>629.17655637195298</v>
      </c>
      <c r="G21" s="72">
        <f>IF(RES_hh_tes!G21=0,0,1000*11630*RES_hh_tes!G21/RES_hh_num!G21)</f>
        <v>637.55770985604408</v>
      </c>
      <c r="H21" s="72">
        <f>IF(RES_hh_tes!H21=0,0,1000*11630*RES_hh_tes!H21/RES_hh_num!H21)</f>
        <v>655.59686008513313</v>
      </c>
      <c r="I21" s="72">
        <f>IF(RES_hh_tes!I21=0,0,1000*11630*RES_hh_tes!I21/RES_hh_num!I21)</f>
        <v>644.77874415021302</v>
      </c>
      <c r="J21" s="72">
        <f>IF(RES_hh_tes!J21=0,0,1000*11630*RES_hh_tes!J21/RES_hh_num!J21)</f>
        <v>689.09113920418633</v>
      </c>
      <c r="K21" s="72">
        <f>IF(RES_hh_tes!K21=0,0,1000*11630*RES_hh_tes!K21/RES_hh_num!K21)</f>
        <v>729.6972405971128</v>
      </c>
      <c r="L21" s="72">
        <f>IF(RES_hh_tes!L21=0,0,1000*11630*RES_hh_tes!L21/RES_hh_num!L21)</f>
        <v>409.19596222740006</v>
      </c>
      <c r="M21" s="72">
        <f>IF(RES_hh_tes!M21=0,0,1000*11630*RES_hh_tes!M21/RES_hh_num!M21)</f>
        <v>476.21937008761699</v>
      </c>
      <c r="N21" s="72">
        <f>IF(RES_hh_tes!N21=0,0,1000*11630*RES_hh_tes!N21/RES_hh_num!N21)</f>
        <v>496.78409807255622</v>
      </c>
      <c r="O21" s="72">
        <f>IF(RES_hh_tes!O21=0,0,1000*11630*RES_hh_tes!O21/RES_hh_num!O21)</f>
        <v>630.53229906264369</v>
      </c>
      <c r="P21" s="72">
        <f>IF(RES_hh_tes!P21=0,0,1000*11630*RES_hh_tes!P21/RES_hh_num!P21)</f>
        <v>873.59376784290737</v>
      </c>
      <c r="Q21" s="72">
        <f>IF(RES_hh_tes!Q21=0,0,1000*11630*RES_hh_tes!Q21/RES_hh_num!Q21)</f>
        <v>774.15368493549613</v>
      </c>
      <c r="R21" s="72">
        <f>IF(RES_hh_tes!R21=0,0,1000*11630*RES_hh_tes!R21/RES_hh_num!R21)</f>
        <v>749.76395454137537</v>
      </c>
      <c r="S21" s="72">
        <f>IF(RES_hh_tes!S21=0,0,1000*11630*RES_hh_tes!S21/RES_hh_num!S21)</f>
        <v>885.89074945994912</v>
      </c>
      <c r="T21" s="72">
        <f>IF(RES_hh_tes!T21=0,0,1000*11630*RES_hh_tes!T21/RES_hh_num!T21)</f>
        <v>1277.3232461902655</v>
      </c>
      <c r="U21" s="72">
        <f>IF(RES_hh_tes!U21=0,0,1000*11630*RES_hh_tes!U21/RES_hh_num!U21)</f>
        <v>1352.6881065206351</v>
      </c>
      <c r="V21" s="72">
        <f>IF(RES_hh_tes!V21=0,0,1000*11630*RES_hh_tes!V21/RES_hh_num!V21)</f>
        <v>1467.9310050105946</v>
      </c>
      <c r="W21" s="72">
        <f>IF(RES_hh_tes!W21=0,0,1000*11630*RES_hh_tes!W21/RES_hh_num!W21)</f>
        <v>1221.0612500655639</v>
      </c>
      <c r="X21" s="72">
        <f>IF(RES_hh_tes!X21=0,0,1000*11630*RES_hh_tes!X21/RES_hh_num!X21)</f>
        <v>1402.4430360630213</v>
      </c>
      <c r="Y21" s="72">
        <f>IF(RES_hh_tes!Y21=0,0,1000*11630*RES_hh_tes!Y21/RES_hh_num!Y21)</f>
        <v>1438.0781096735384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396.88086225955914</v>
      </c>
      <c r="C22" s="72">
        <f>IF(RES_hh_tes!C22=0,0,1000*11630*RES_hh_tes!C22/RES_hh_num!C22)</f>
        <v>835.01531846300668</v>
      </c>
      <c r="D22" s="72">
        <f>IF(RES_hh_tes!D22=0,0,1000*11630*RES_hh_tes!D22/RES_hh_num!D22)</f>
        <v>615.5803471293101</v>
      </c>
      <c r="E22" s="72">
        <f>IF(RES_hh_tes!E22=0,0,1000*11630*RES_hh_tes!E22/RES_hh_num!E22)</f>
        <v>553.03862710861677</v>
      </c>
      <c r="F22" s="72">
        <f>IF(RES_hh_tes!F22=0,0,1000*11630*RES_hh_tes!F22/RES_hh_num!F22)</f>
        <v>672.52025351132022</v>
      </c>
      <c r="G22" s="72">
        <f>IF(RES_hh_tes!G22=0,0,1000*11630*RES_hh_tes!G22/RES_hh_num!G22)</f>
        <v>682.39707173841759</v>
      </c>
      <c r="H22" s="72">
        <f>IF(RES_hh_tes!H22=0,0,1000*11630*RES_hh_tes!H22/RES_hh_num!H22)</f>
        <v>514.40667958184474</v>
      </c>
      <c r="I22" s="72">
        <f>IF(RES_hh_tes!I22=0,0,1000*11630*RES_hh_tes!I22/RES_hh_num!I22)</f>
        <v>777.13903260760696</v>
      </c>
      <c r="J22" s="72">
        <f>IF(RES_hh_tes!J22=0,0,1000*11630*RES_hh_tes!J22/RES_hh_num!J22)</f>
        <v>448.26756137115689</v>
      </c>
      <c r="K22" s="72">
        <f>IF(RES_hh_tes!K22=0,0,1000*11630*RES_hh_tes!K22/RES_hh_num!K22)</f>
        <v>441.4459563922664</v>
      </c>
      <c r="L22" s="72">
        <f>IF(RES_hh_tes!L22=0,0,1000*11630*RES_hh_tes!L22/RES_hh_num!L22)</f>
        <v>596.61229798082968</v>
      </c>
      <c r="M22" s="72">
        <f>IF(RES_hh_tes!M22=0,0,1000*11630*RES_hh_tes!M22/RES_hh_num!M22)</f>
        <v>528.81275040387914</v>
      </c>
      <c r="N22" s="72">
        <f>IF(RES_hh_tes!N22=0,0,1000*11630*RES_hh_tes!N22/RES_hh_num!N22)</f>
        <v>609.95041877019094</v>
      </c>
      <c r="O22" s="72">
        <f>IF(RES_hh_tes!O22=0,0,1000*11630*RES_hh_tes!O22/RES_hh_num!O22)</f>
        <v>629.72870655642203</v>
      </c>
      <c r="P22" s="72">
        <f>IF(RES_hh_tes!P22=0,0,1000*11630*RES_hh_tes!P22/RES_hh_num!P22)</f>
        <v>539.77879984163258</v>
      </c>
      <c r="Q22" s="72">
        <f>IF(RES_hh_tes!Q22=0,0,1000*11630*RES_hh_tes!Q22/RES_hh_num!Q22)</f>
        <v>781.19431873496455</v>
      </c>
      <c r="R22" s="72">
        <f>IF(RES_hh_tes!R22=0,0,1000*11630*RES_hh_tes!R22/RES_hh_num!R22)</f>
        <v>595.50545083044051</v>
      </c>
      <c r="S22" s="72">
        <f>IF(RES_hh_tes!S22=0,0,1000*11630*RES_hh_tes!S22/RES_hh_num!S22)</f>
        <v>591.91419530750579</v>
      </c>
      <c r="T22" s="72">
        <f>IF(RES_hh_tes!T22=0,0,1000*11630*RES_hh_tes!T22/RES_hh_num!T22)</f>
        <v>1149.0632439880787</v>
      </c>
      <c r="U22" s="72">
        <f>IF(RES_hh_tes!U22=0,0,1000*11630*RES_hh_tes!U22/RES_hh_num!U22)</f>
        <v>1679.9030122009856</v>
      </c>
      <c r="V22" s="72">
        <f>IF(RES_hh_tes!V22=0,0,1000*11630*RES_hh_tes!V22/RES_hh_num!V22)</f>
        <v>1397.3848631500446</v>
      </c>
      <c r="W22" s="72">
        <f>IF(RES_hh_tes!W22=0,0,1000*11630*RES_hh_tes!W22/RES_hh_num!W22)</f>
        <v>1546.703438807082</v>
      </c>
      <c r="X22" s="72">
        <f>IF(RES_hh_tes!X22=0,0,1000*11630*RES_hh_tes!X22/RES_hh_num!X22)</f>
        <v>1370.6452131230865</v>
      </c>
      <c r="Y22" s="72">
        <f>IF(RES_hh_tes!Y22=0,0,1000*11630*RES_hh_tes!Y22/RES_hh_num!Y22)</f>
        <v>1314.2162618418263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466.19730381500813</v>
      </c>
      <c r="C24" s="72">
        <f>IF(RES_hh_tes!C24=0,0,1000*11630*RES_hh_tes!C24/RES_hh_num!C24)</f>
        <v>722.90981193524715</v>
      </c>
      <c r="D24" s="72">
        <f>IF(RES_hh_tes!D24=0,0,1000*11630*RES_hh_tes!D24/RES_hh_num!D24)</f>
        <v>667.54994158103239</v>
      </c>
      <c r="E24" s="72">
        <f>IF(RES_hh_tes!E24=0,0,1000*11630*RES_hh_tes!E24/RES_hh_num!E24)</f>
        <v>617.35908110143293</v>
      </c>
      <c r="F24" s="72">
        <f>IF(RES_hh_tes!F24=0,0,1000*11630*RES_hh_tes!F24/RES_hh_num!F24)</f>
        <v>612.50593910425539</v>
      </c>
      <c r="G24" s="72">
        <f>IF(RES_hh_tes!G24=0,0,1000*11630*RES_hh_tes!G24/RES_hh_num!G24)</f>
        <v>649.07795550268622</v>
      </c>
      <c r="H24" s="72">
        <f>IF(RES_hh_tes!H24=0,0,1000*11630*RES_hh_tes!H24/RES_hh_num!H24)</f>
        <v>650.55124476665367</v>
      </c>
      <c r="I24" s="72">
        <f>IF(RES_hh_tes!I24=0,0,1000*11630*RES_hh_tes!I24/RES_hh_num!I24)</f>
        <v>693.07006942085673</v>
      </c>
      <c r="J24" s="72">
        <f>IF(RES_hh_tes!J24=0,0,1000*11630*RES_hh_tes!J24/RES_hh_num!J24)</f>
        <v>656.55521645243857</v>
      </c>
      <c r="K24" s="72">
        <f>IF(RES_hh_tes!K24=0,0,1000*11630*RES_hh_tes!K24/RES_hh_num!K24)</f>
        <v>710.79314591114462</v>
      </c>
      <c r="L24" s="72">
        <f>IF(RES_hh_tes!L24=0,0,1000*11630*RES_hh_tes!L24/RES_hh_num!L24)</f>
        <v>379.54207676437414</v>
      </c>
      <c r="M24" s="72">
        <f>IF(RES_hh_tes!M24=0,0,1000*11630*RES_hh_tes!M24/RES_hh_num!M24)</f>
        <v>469.00285464924758</v>
      </c>
      <c r="N24" s="72">
        <f>IF(RES_hh_tes!N24=0,0,1000*11630*RES_hh_tes!N24/RES_hh_num!N24)</f>
        <v>535.50731468170284</v>
      </c>
      <c r="O24" s="72">
        <f>IF(RES_hh_tes!O24=0,0,1000*11630*RES_hh_tes!O24/RES_hh_num!O24)</f>
        <v>605.60226360702416</v>
      </c>
      <c r="P24" s="72">
        <f>IF(RES_hh_tes!P24=0,0,1000*11630*RES_hh_tes!P24/RES_hh_num!P24)</f>
        <v>868.47500527279249</v>
      </c>
      <c r="Q24" s="72">
        <f>IF(RES_hh_tes!Q24=0,0,1000*11630*RES_hh_tes!Q24/RES_hh_num!Q24)</f>
        <v>801.90995981647563</v>
      </c>
      <c r="R24" s="72">
        <f>IF(RES_hh_tes!R24=0,0,1000*11630*RES_hh_tes!R24/RES_hh_num!R24)</f>
        <v>771.63653850998332</v>
      </c>
      <c r="S24" s="72">
        <f>IF(RES_hh_tes!S24=0,0,1000*11630*RES_hh_tes!S24/RES_hh_num!S24)</f>
        <v>886.01087993890906</v>
      </c>
      <c r="T24" s="72">
        <f>IF(RES_hh_tes!T24=0,0,1000*11630*RES_hh_tes!T24/RES_hh_num!T24)</f>
        <v>1211.4111792791564</v>
      </c>
      <c r="U24" s="72">
        <f>IF(RES_hh_tes!U24=0,0,1000*11630*RES_hh_tes!U24/RES_hh_num!U24)</f>
        <v>1405.0038309284243</v>
      </c>
      <c r="V24" s="72">
        <f>IF(RES_hh_tes!V24=0,0,1000*11630*RES_hh_tes!V24/RES_hh_num!V24)</f>
        <v>1467.3644446801607</v>
      </c>
      <c r="W24" s="72">
        <f>IF(RES_hh_tes!W24=0,0,1000*11630*RES_hh_tes!W24/RES_hh_num!W24)</f>
        <v>1249.2897400361005</v>
      </c>
      <c r="X24" s="72">
        <f>IF(RES_hh_tes!X24=0,0,1000*11630*RES_hh_tes!X24/RES_hh_num!X24)</f>
        <v>1407.1510518134235</v>
      </c>
      <c r="Y24" s="72">
        <f>IF(RES_hh_tes!Y24=0,0,1000*11630*RES_hh_tes!Y24/RES_hh_num!Y24)</f>
        <v>1362.8780771862384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748.41122966687169</v>
      </c>
      <c r="C25" s="74">
        <f>IF(RES_hh_tes!C25=0,0,1000*11630*RES_hh_tes!C25/RES_hh_num!C25)</f>
        <v>603.97247660597623</v>
      </c>
      <c r="D25" s="74">
        <f>IF(RES_hh_tes!D25=0,0,1000*11630*RES_hh_tes!D25/RES_hh_num!D25)</f>
        <v>620.18090796333581</v>
      </c>
      <c r="E25" s="74">
        <f>IF(RES_hh_tes!E25=0,0,1000*11630*RES_hh_tes!E25/RES_hh_num!E25)</f>
        <v>643.40139744750866</v>
      </c>
      <c r="F25" s="74">
        <f>IF(RES_hh_tes!F25=0,0,1000*11630*RES_hh_tes!F25/RES_hh_num!F25)</f>
        <v>625.15819001557054</v>
      </c>
      <c r="G25" s="74">
        <f>IF(RES_hh_tes!G25=0,0,1000*11630*RES_hh_tes!G25/RES_hh_num!G25)</f>
        <v>627.01709560027507</v>
      </c>
      <c r="H25" s="74">
        <f>IF(RES_hh_tes!H25=0,0,1000*11630*RES_hh_tes!H25/RES_hh_num!H25)</f>
        <v>638.91517613913584</v>
      </c>
      <c r="I25" s="74">
        <f>IF(RES_hh_tes!I25=0,0,1000*11630*RES_hh_tes!I25/RES_hh_num!I25)</f>
        <v>699.36967716147501</v>
      </c>
      <c r="J25" s="74">
        <f>IF(RES_hh_tes!J25=0,0,1000*11630*RES_hh_tes!J25/RES_hh_num!J25)</f>
        <v>637.39842791331637</v>
      </c>
      <c r="K25" s="74">
        <f>IF(RES_hh_tes!K25=0,0,1000*11630*RES_hh_tes!K25/RES_hh_num!K25)</f>
        <v>499.25977153533267</v>
      </c>
      <c r="L25" s="74">
        <f>IF(RES_hh_tes!L25=0,0,1000*11630*RES_hh_tes!L25/RES_hh_num!L25)</f>
        <v>380.54086941067038</v>
      </c>
      <c r="M25" s="74">
        <f>IF(RES_hh_tes!M25=0,0,1000*11630*RES_hh_tes!M25/RES_hh_num!M25)</f>
        <v>411.71481021435426</v>
      </c>
      <c r="N25" s="74">
        <f>IF(RES_hh_tes!N25=0,0,1000*11630*RES_hh_tes!N25/RES_hh_num!N25)</f>
        <v>472.1583316188287</v>
      </c>
      <c r="O25" s="74">
        <f>IF(RES_hh_tes!O25=0,0,1000*11630*RES_hh_tes!O25/RES_hh_num!O25)</f>
        <v>601.49432368245527</v>
      </c>
      <c r="P25" s="74">
        <f>IF(RES_hh_tes!P25=0,0,1000*11630*RES_hh_tes!P25/RES_hh_num!P25)</f>
        <v>625.01056881334864</v>
      </c>
      <c r="Q25" s="74">
        <f>IF(RES_hh_tes!Q25=0,0,1000*11630*RES_hh_tes!Q25/RES_hh_num!Q25)</f>
        <v>732.56682453938959</v>
      </c>
      <c r="R25" s="74">
        <f>IF(RES_hh_tes!R25=0,0,1000*11630*RES_hh_tes!R25/RES_hh_num!R25)</f>
        <v>765.60753113881731</v>
      </c>
      <c r="S25" s="74">
        <f>IF(RES_hh_tes!S25=0,0,1000*11630*RES_hh_tes!S25/RES_hh_num!S25)</f>
        <v>795.99013822166228</v>
      </c>
      <c r="T25" s="74">
        <f>IF(RES_hh_tes!T25=0,0,1000*11630*RES_hh_tes!T25/RES_hh_num!T25)</f>
        <v>968.27436889946398</v>
      </c>
      <c r="U25" s="74">
        <f>IF(RES_hh_tes!U25=0,0,1000*11630*RES_hh_tes!U25/RES_hh_num!U25)</f>
        <v>1190.8777248356043</v>
      </c>
      <c r="V25" s="74">
        <f>IF(RES_hh_tes!V25=0,0,1000*11630*RES_hh_tes!V25/RES_hh_num!V25)</f>
        <v>1054.8074634302852</v>
      </c>
      <c r="W25" s="74">
        <f>IF(RES_hh_tes!W25=0,0,1000*11630*RES_hh_tes!W25/RES_hh_num!W25)</f>
        <v>1442.1637963613207</v>
      </c>
      <c r="X25" s="74">
        <f>IF(RES_hh_tes!X25=0,0,1000*11630*RES_hh_tes!X25/RES_hh_num!X25)</f>
        <v>1021.8844323724318</v>
      </c>
      <c r="Y25" s="74">
        <f>IF(RES_hh_tes!Y25=0,0,1000*11630*RES_hh_tes!Y25/RES_hh_num!Y25)</f>
        <v>1160.3201594614518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303.93135102773886</v>
      </c>
      <c r="M26" s="77">
        <f>IF(RES_hh_tes!M26=0,0,1000*11630*RES_hh_tes!M26/RES_hh_num!M26)</f>
        <v>349.7461724955466</v>
      </c>
      <c r="N26" s="77">
        <f>IF(RES_hh_tes!N26=0,0,1000*11630*RES_hh_tes!N26/RES_hh_num!N26)</f>
        <v>381.27228709572807</v>
      </c>
      <c r="O26" s="77">
        <f>IF(RES_hh_tes!O26=0,0,1000*11630*RES_hh_tes!O26/RES_hh_num!O26)</f>
        <v>448.70735968073251</v>
      </c>
      <c r="P26" s="77">
        <f>IF(RES_hh_tes!P26=0,0,1000*11630*RES_hh_tes!P26/RES_hh_num!P26)</f>
        <v>494.89513329886995</v>
      </c>
      <c r="Q26" s="77">
        <f>IF(RES_hh_tes!Q26=0,0,1000*11630*RES_hh_tes!Q26/RES_hh_num!Q26)</f>
        <v>561.53718562750134</v>
      </c>
      <c r="R26" s="77">
        <f>IF(RES_hh_tes!R26=0,0,1000*11630*RES_hh_tes!R26/RES_hh_num!R26)</f>
        <v>582.79365011400159</v>
      </c>
      <c r="S26" s="77">
        <f>IF(RES_hh_tes!S26=0,0,1000*11630*RES_hh_tes!S26/RES_hh_num!S26)</f>
        <v>647.22161463039049</v>
      </c>
      <c r="T26" s="77">
        <f>IF(RES_hh_tes!T26=0,0,1000*11630*RES_hh_tes!T26/RES_hh_num!T26)</f>
        <v>773.54059726926937</v>
      </c>
      <c r="U26" s="77">
        <f>IF(RES_hh_tes!U26=0,0,1000*11630*RES_hh_tes!U26/RES_hh_num!U26)</f>
        <v>961.22155137992968</v>
      </c>
      <c r="V26" s="77">
        <f>IF(RES_hh_tes!V26=0,0,1000*11630*RES_hh_tes!V26/RES_hh_num!V26)</f>
        <v>869.81728742094185</v>
      </c>
      <c r="W26" s="77">
        <f>IF(RES_hh_tes!W26=0,0,1000*11630*RES_hh_tes!W26/RES_hh_num!W26)</f>
        <v>945.42872952402729</v>
      </c>
      <c r="X26" s="77">
        <f>IF(RES_hh_tes!X26=0,0,1000*11630*RES_hh_tes!X26/RES_hh_num!X26)</f>
        <v>948.20788709339024</v>
      </c>
      <c r="Y26" s="77">
        <f>IF(RES_hh_tes!Y26=0,0,1000*11630*RES_hh_tes!Y26/RES_hh_num!Y26)</f>
        <v>850.13252483648853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243.43916253698521</v>
      </c>
      <c r="C27" s="69">
        <f>IF(RES_hh_tes!C27=0,0,1000*11630*RES_hh_tes!C27/RES_hh_num!C27)</f>
        <v>200.35739317889269</v>
      </c>
      <c r="D27" s="69">
        <f>IF(RES_hh_tes!D27=0,0,1000*11630*RES_hh_tes!D27/RES_hh_num!D27)</f>
        <v>188.37071552808663</v>
      </c>
      <c r="E27" s="69">
        <f>IF(RES_hh_tes!E27=0,0,1000*11630*RES_hh_tes!E27/RES_hh_num!E27)</f>
        <v>218.71572114679213</v>
      </c>
      <c r="F27" s="69">
        <f>IF(RES_hh_tes!F27=0,0,1000*11630*RES_hh_tes!F27/RES_hh_num!F27)</f>
        <v>227.41137762074192</v>
      </c>
      <c r="G27" s="69">
        <f>IF(RES_hh_tes!G27=0,0,1000*11630*RES_hh_tes!G27/RES_hh_num!G27)</f>
        <v>216.5548121271807</v>
      </c>
      <c r="H27" s="69">
        <f>IF(RES_hh_tes!H27=0,0,1000*11630*RES_hh_tes!H27/RES_hh_num!H27)</f>
        <v>196.47705513171482</v>
      </c>
      <c r="I27" s="69">
        <f>IF(RES_hh_tes!I27=0,0,1000*11630*RES_hh_tes!I27/RES_hh_num!I27)</f>
        <v>210.73418445622781</v>
      </c>
      <c r="J27" s="69">
        <f>IF(RES_hh_tes!J27=0,0,1000*11630*RES_hh_tes!J27/RES_hh_num!J27)</f>
        <v>195.46472013304125</v>
      </c>
      <c r="K27" s="69">
        <f>IF(RES_hh_tes!K27=0,0,1000*11630*RES_hh_tes!K27/RES_hh_num!K27)</f>
        <v>190.13683532924114</v>
      </c>
      <c r="L27" s="69">
        <f>IF(RES_hh_tes!L27=0,0,1000*11630*RES_hh_tes!L27/RES_hh_num!L27)</f>
        <v>145.80105502276106</v>
      </c>
      <c r="M27" s="69">
        <f>IF(RES_hh_tes!M27=0,0,1000*11630*RES_hh_tes!M27/RES_hh_num!M27)</f>
        <v>170.7551596752387</v>
      </c>
      <c r="N27" s="69">
        <f>IF(RES_hh_tes!N27=0,0,1000*11630*RES_hh_tes!N27/RES_hh_num!N27)</f>
        <v>173.15947820713416</v>
      </c>
      <c r="O27" s="69">
        <f>IF(RES_hh_tes!O27=0,0,1000*11630*RES_hh_tes!O27/RES_hh_num!O27)</f>
        <v>172.35264229988323</v>
      </c>
      <c r="P27" s="69">
        <f>IF(RES_hh_tes!P27=0,0,1000*11630*RES_hh_tes!P27/RES_hh_num!P27)</f>
        <v>213.31675394552485</v>
      </c>
      <c r="Q27" s="69">
        <f>IF(RES_hh_tes!Q27=0,0,1000*11630*RES_hh_tes!Q27/RES_hh_num!Q27)</f>
        <v>213.43341862328199</v>
      </c>
      <c r="R27" s="69">
        <f>IF(RES_hh_tes!R27=0,0,1000*11630*RES_hh_tes!R27/RES_hh_num!R27)</f>
        <v>219.0133947720692</v>
      </c>
      <c r="S27" s="69">
        <f>IF(RES_hh_tes!S27=0,0,1000*11630*RES_hh_tes!S27/RES_hh_num!S27)</f>
        <v>270.23095883363169</v>
      </c>
      <c r="T27" s="69">
        <f>IF(RES_hh_tes!T27=0,0,1000*11630*RES_hh_tes!T27/RES_hh_num!T27)</f>
        <v>272.24645407859379</v>
      </c>
      <c r="U27" s="69">
        <f>IF(RES_hh_tes!U27=0,0,1000*11630*RES_hh_tes!U27/RES_hh_num!U27)</f>
        <v>285.21214421671397</v>
      </c>
      <c r="V27" s="69">
        <f>IF(RES_hh_tes!V27=0,0,1000*11630*RES_hh_tes!V27/RES_hh_num!V27)</f>
        <v>303.98222918059139</v>
      </c>
      <c r="W27" s="69">
        <f>IF(RES_hh_tes!W27=0,0,1000*11630*RES_hh_tes!W27/RES_hh_num!W27)</f>
        <v>362.6978879667717</v>
      </c>
      <c r="X27" s="69">
        <f>IF(RES_hh_tes!X27=0,0,1000*11630*RES_hh_tes!X27/RES_hh_num!X27)</f>
        <v>397.16253638260622</v>
      </c>
      <c r="Y27" s="69">
        <f>IF(RES_hh_tes!Y27=0,0,1000*11630*RES_hh_tes!Y27/RES_hh_num!Y27)</f>
        <v>381.14304882210388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225.37285622316688</v>
      </c>
      <c r="C28" s="72">
        <f>IF(RES_hh_tes!C28=0,0,1000*11630*RES_hh_tes!C28/RES_hh_num!C28)</f>
        <v>215.49503023098805</v>
      </c>
      <c r="D28" s="72">
        <f>IF(RES_hh_tes!D28=0,0,1000*11630*RES_hh_tes!D28/RES_hh_num!D28)</f>
        <v>365.18001939533661</v>
      </c>
      <c r="E28" s="72">
        <f>IF(RES_hh_tes!E28=0,0,1000*11630*RES_hh_tes!E28/RES_hh_num!E28)</f>
        <v>243.04104932596942</v>
      </c>
      <c r="F28" s="72">
        <f>IF(RES_hh_tes!F28=0,0,1000*11630*RES_hh_tes!F28/RES_hh_num!F28)</f>
        <v>331.18664269206226</v>
      </c>
      <c r="G28" s="72">
        <f>IF(RES_hh_tes!G28=0,0,1000*11630*RES_hh_tes!G28/RES_hh_num!G28)</f>
        <v>171.55326891137227</v>
      </c>
      <c r="H28" s="72">
        <f>IF(RES_hh_tes!H28=0,0,1000*11630*RES_hh_tes!H28/RES_hh_num!H28)</f>
        <v>186.22852862026903</v>
      </c>
      <c r="I28" s="72">
        <f>IF(RES_hh_tes!I28=0,0,1000*11630*RES_hh_tes!I28/RES_hh_num!I28)</f>
        <v>184.47966491912896</v>
      </c>
      <c r="J28" s="72">
        <f>IF(RES_hh_tes!J28=0,0,1000*11630*RES_hh_tes!J28/RES_hh_num!J28)</f>
        <v>256.21545904194915</v>
      </c>
      <c r="K28" s="72">
        <f>IF(RES_hh_tes!K28=0,0,1000*11630*RES_hh_tes!K28/RES_hh_num!K28)</f>
        <v>187.44030991492008</v>
      </c>
      <c r="L28" s="72">
        <f>IF(RES_hh_tes!L28=0,0,1000*11630*RES_hh_tes!L28/RES_hh_num!L28)</f>
        <v>174.119629968032</v>
      </c>
      <c r="M28" s="72">
        <f>IF(RES_hh_tes!M28=0,0,1000*11630*RES_hh_tes!M28/RES_hh_num!M28)</f>
        <v>199.39741855198034</v>
      </c>
      <c r="N28" s="72">
        <f>IF(RES_hh_tes!N28=0,0,1000*11630*RES_hh_tes!N28/RES_hh_num!N28)</f>
        <v>196.9022021276966</v>
      </c>
      <c r="O28" s="72">
        <f>IF(RES_hh_tes!O28=0,0,1000*11630*RES_hh_tes!O28/RES_hh_num!O28)</f>
        <v>154.43445113917468</v>
      </c>
      <c r="P28" s="72">
        <f>IF(RES_hh_tes!P28=0,0,1000*11630*RES_hh_tes!P28/RES_hh_num!P28)</f>
        <v>167.09187666758331</v>
      </c>
      <c r="Q28" s="72">
        <f>IF(RES_hh_tes!Q28=0,0,1000*11630*RES_hh_tes!Q28/RES_hh_num!Q28)</f>
        <v>168.5448817540871</v>
      </c>
      <c r="R28" s="72">
        <f>IF(RES_hh_tes!R28=0,0,1000*11630*RES_hh_tes!R28/RES_hh_num!R28)</f>
        <v>243.95323279523032</v>
      </c>
      <c r="S28" s="72">
        <f>IF(RES_hh_tes!S28=0,0,1000*11630*RES_hh_tes!S28/RES_hh_num!S28)</f>
        <v>252.06967387674072</v>
      </c>
      <c r="T28" s="72">
        <f>IF(RES_hh_tes!T28=0,0,1000*11630*RES_hh_tes!T28/RES_hh_num!T28)</f>
        <v>278.29724008434846</v>
      </c>
      <c r="U28" s="72">
        <f>IF(RES_hh_tes!U28=0,0,1000*11630*RES_hh_tes!U28/RES_hh_num!U28)</f>
        <v>232.56484740565179</v>
      </c>
      <c r="V28" s="72">
        <f>IF(RES_hh_tes!V28=0,0,1000*11630*RES_hh_tes!V28/RES_hh_num!V28)</f>
        <v>357.14184254563702</v>
      </c>
      <c r="W28" s="72">
        <f>IF(RES_hh_tes!W28=0,0,1000*11630*RES_hh_tes!W28/RES_hh_num!W28)</f>
        <v>414.73620435478307</v>
      </c>
      <c r="X28" s="72">
        <f>IF(RES_hh_tes!X28=0,0,1000*11630*RES_hh_tes!X28/RES_hh_num!X28)</f>
        <v>500.33026846265886</v>
      </c>
      <c r="Y28" s="72">
        <f>IF(RES_hh_tes!Y28=0,0,1000*11630*RES_hh_tes!Y28/RES_hh_num!Y28)</f>
        <v>119.74487016166488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221.24613334154111</v>
      </c>
      <c r="C29" s="72">
        <f>IF(RES_hh_tes!C29=0,0,1000*11630*RES_hh_tes!C29/RES_hh_num!C29)</f>
        <v>227.53934081287977</v>
      </c>
      <c r="D29" s="72">
        <f>IF(RES_hh_tes!D29=0,0,1000*11630*RES_hh_tes!D29/RES_hh_num!D29)</f>
        <v>203.66692264930489</v>
      </c>
      <c r="E29" s="72">
        <f>IF(RES_hh_tes!E29=0,0,1000*11630*RES_hh_tes!E29/RES_hh_num!E29)</f>
        <v>197.46998327648845</v>
      </c>
      <c r="F29" s="72">
        <f>IF(RES_hh_tes!F29=0,0,1000*11630*RES_hh_tes!F29/RES_hh_num!F29)</f>
        <v>211.67618207342346</v>
      </c>
      <c r="G29" s="72">
        <f>IF(RES_hh_tes!G29=0,0,1000*11630*RES_hh_tes!G29/RES_hh_num!G29)</f>
        <v>222.52164837907097</v>
      </c>
      <c r="H29" s="72">
        <f>IF(RES_hh_tes!H29=0,0,1000*11630*RES_hh_tes!H29/RES_hh_num!H29)</f>
        <v>202.99546039444309</v>
      </c>
      <c r="I29" s="72">
        <f>IF(RES_hh_tes!I29=0,0,1000*11630*RES_hh_tes!I29/RES_hh_num!I29)</f>
        <v>205.63035895207616</v>
      </c>
      <c r="J29" s="72">
        <f>IF(RES_hh_tes!J29=0,0,1000*11630*RES_hh_tes!J29/RES_hh_num!J29)</f>
        <v>195.37758240749798</v>
      </c>
      <c r="K29" s="72">
        <f>IF(RES_hh_tes!K29=0,0,1000*11630*RES_hh_tes!K29/RES_hh_num!K29)</f>
        <v>182.12532372902436</v>
      </c>
      <c r="L29" s="72">
        <f>IF(RES_hh_tes!L29=0,0,1000*11630*RES_hh_tes!L29/RES_hh_num!L29)</f>
        <v>159.64184196065253</v>
      </c>
      <c r="M29" s="72">
        <f>IF(RES_hh_tes!M29=0,0,1000*11630*RES_hh_tes!M29/RES_hh_num!M29)</f>
        <v>172.75680641780241</v>
      </c>
      <c r="N29" s="72">
        <f>IF(RES_hh_tes!N29=0,0,1000*11630*RES_hh_tes!N29/RES_hh_num!N29)</f>
        <v>177.10724295854666</v>
      </c>
      <c r="O29" s="72">
        <f>IF(RES_hh_tes!O29=0,0,1000*11630*RES_hh_tes!O29/RES_hh_num!O29)</f>
        <v>178.10816516451183</v>
      </c>
      <c r="P29" s="72">
        <f>IF(RES_hh_tes!P29=0,0,1000*11630*RES_hh_tes!P29/RES_hh_num!P29)</f>
        <v>198.12500665062501</v>
      </c>
      <c r="Q29" s="72">
        <f>IF(RES_hh_tes!Q29=0,0,1000*11630*RES_hh_tes!Q29/RES_hh_num!Q29)</f>
        <v>215.52938629710724</v>
      </c>
      <c r="R29" s="72">
        <f>IF(RES_hh_tes!R29=0,0,1000*11630*RES_hh_tes!R29/RES_hh_num!R29)</f>
        <v>246.39689516627476</v>
      </c>
      <c r="S29" s="72">
        <f>IF(RES_hh_tes!S29=0,0,1000*11630*RES_hh_tes!S29/RES_hh_num!S29)</f>
        <v>278.29434559408048</v>
      </c>
      <c r="T29" s="72">
        <f>IF(RES_hh_tes!T29=0,0,1000*11630*RES_hh_tes!T29/RES_hh_num!T29)</f>
        <v>161.89379363931758</v>
      </c>
      <c r="U29" s="72">
        <f>IF(RES_hh_tes!U29=0,0,1000*11630*RES_hh_tes!U29/RES_hh_num!U29)</f>
        <v>335.32019610125076</v>
      </c>
      <c r="V29" s="72">
        <f>IF(RES_hh_tes!V29=0,0,1000*11630*RES_hh_tes!V29/RES_hh_num!V29)</f>
        <v>216.44476036991111</v>
      </c>
      <c r="W29" s="72">
        <f>IF(RES_hh_tes!W29=0,0,1000*11630*RES_hh_tes!W29/RES_hh_num!W29)</f>
        <v>434.02821659750828</v>
      </c>
      <c r="X29" s="72">
        <f>IF(RES_hh_tes!X29=0,0,1000*11630*RES_hh_tes!X29/RES_hh_num!X29)</f>
        <v>391.89445266365459</v>
      </c>
      <c r="Y29" s="72">
        <f>IF(RES_hh_tes!Y29=0,0,1000*11630*RES_hh_tes!Y29/RES_hh_num!Y29)</f>
        <v>365.73956443213643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290.07126819831478</v>
      </c>
      <c r="C30" s="72">
        <f>IF(RES_hh_tes!C30=0,0,1000*11630*RES_hh_tes!C30/RES_hh_num!C30)</f>
        <v>187.45308898356998</v>
      </c>
      <c r="D30" s="72">
        <f>IF(RES_hh_tes!D30=0,0,1000*11630*RES_hh_tes!D30/RES_hh_num!D30)</f>
        <v>179.4537405040904</v>
      </c>
      <c r="E30" s="72">
        <f>IF(RES_hh_tes!E30=0,0,1000*11630*RES_hh_tes!E30/RES_hh_num!E30)</f>
        <v>224.16147291031814</v>
      </c>
      <c r="F30" s="72">
        <f>IF(RES_hh_tes!F30=0,0,1000*11630*RES_hh_tes!F30/RES_hh_num!F30)</f>
        <v>228.08988686514903</v>
      </c>
      <c r="G30" s="72">
        <f>IF(RES_hh_tes!G30=0,0,1000*11630*RES_hh_tes!G30/RES_hh_num!G30)</f>
        <v>216.66375477345375</v>
      </c>
      <c r="H30" s="72">
        <f>IF(RES_hh_tes!H30=0,0,1000*11630*RES_hh_tes!H30/RES_hh_num!H30)</f>
        <v>198.02124763588051</v>
      </c>
      <c r="I30" s="72">
        <f>IF(RES_hh_tes!I30=0,0,1000*11630*RES_hh_tes!I30/RES_hh_num!I30)</f>
        <v>205.38515006923643</v>
      </c>
      <c r="J30" s="72">
        <f>IF(RES_hh_tes!J30=0,0,1000*11630*RES_hh_tes!J30/RES_hh_num!J30)</f>
        <v>203.30920085900007</v>
      </c>
      <c r="K30" s="72">
        <f>IF(RES_hh_tes!K30=0,0,1000*11630*RES_hh_tes!K30/RES_hh_num!K30)</f>
        <v>208.91609041277667</v>
      </c>
      <c r="L30" s="72">
        <f>IF(RES_hh_tes!L30=0,0,1000*11630*RES_hh_tes!L30/RES_hh_num!L30)</f>
        <v>134.0769712859252</v>
      </c>
      <c r="M30" s="72">
        <f>IF(RES_hh_tes!M30=0,0,1000*11630*RES_hh_tes!M30/RES_hh_num!M30)</f>
        <v>166.44571099806183</v>
      </c>
      <c r="N30" s="72">
        <f>IF(RES_hh_tes!N30=0,0,1000*11630*RES_hh_tes!N30/RES_hh_num!N30)</f>
        <v>161.97550411341584</v>
      </c>
      <c r="O30" s="72">
        <f>IF(RES_hh_tes!O30=0,0,1000*11630*RES_hh_tes!O30/RES_hh_num!O30)</f>
        <v>168.57456011026383</v>
      </c>
      <c r="P30" s="72">
        <f>IF(RES_hh_tes!P30=0,0,1000*11630*RES_hh_tes!P30/RES_hh_num!P30)</f>
        <v>230.2172873091543</v>
      </c>
      <c r="Q30" s="72">
        <f>IF(RES_hh_tes!Q30=0,0,1000*11630*RES_hh_tes!Q30/RES_hh_num!Q30)</f>
        <v>209.32465301117571</v>
      </c>
      <c r="R30" s="72">
        <f>IF(RES_hh_tes!R30=0,0,1000*11630*RES_hh_tes!R30/RES_hh_num!R30)</f>
        <v>209.28795282962423</v>
      </c>
      <c r="S30" s="72">
        <f>IF(RES_hh_tes!S30=0,0,1000*11630*RES_hh_tes!S30/RES_hh_num!S30)</f>
        <v>270.25278187678543</v>
      </c>
      <c r="T30" s="72">
        <f>IF(RES_hh_tes!T30=0,0,1000*11630*RES_hh_tes!T30/RES_hh_num!T30)</f>
        <v>279.88674302180419</v>
      </c>
      <c r="U30" s="72">
        <f>IF(RES_hh_tes!U30=0,0,1000*11630*RES_hh_tes!U30/RES_hh_num!U30)</f>
        <v>289.53970002539495</v>
      </c>
      <c r="V30" s="72">
        <f>IF(RES_hh_tes!V30=0,0,1000*11630*RES_hh_tes!V30/RES_hh_num!V30)</f>
        <v>301.09218007154072</v>
      </c>
      <c r="W30" s="72">
        <f>IF(RES_hh_tes!W30=0,0,1000*11630*RES_hh_tes!W30/RES_hh_num!W30)</f>
        <v>369.23209057960707</v>
      </c>
      <c r="X30" s="72">
        <f>IF(RES_hh_tes!X30=0,0,1000*11630*RES_hh_tes!X30/RES_hh_num!X30)</f>
        <v>398.3844333101647</v>
      </c>
      <c r="Y30" s="72">
        <f>IF(RES_hh_tes!Y30=0,0,1000*11630*RES_hh_tes!Y30/RES_hh_num!Y30)</f>
        <v>373.88987876663884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9.4357887814855577</v>
      </c>
      <c r="C31" s="72">
        <f>IF(RES_hh_tes!C31=0,0,1000*11630*RES_hh_tes!C31/RES_hh_num!C31)</f>
        <v>254.53729227851542</v>
      </c>
      <c r="D31" s="72">
        <f>IF(RES_hh_tes!D31=0,0,1000*11630*RES_hh_tes!D31/RES_hh_num!D31)</f>
        <v>198.6422282464022</v>
      </c>
      <c r="E31" s="72">
        <f>IF(RES_hh_tes!E31=0,0,1000*11630*RES_hh_tes!E31/RES_hh_num!E31)</f>
        <v>189.96126021045245</v>
      </c>
      <c r="F31" s="72">
        <f>IF(RES_hh_tes!F31=0,0,1000*11630*RES_hh_tes!F31/RES_hh_num!F31)</f>
        <v>230.85172179203653</v>
      </c>
      <c r="G31" s="72">
        <f>IF(RES_hh_tes!G31=0,0,1000*11630*RES_hh_tes!G31/RES_hh_num!G31)</f>
        <v>226.19531954899918</v>
      </c>
      <c r="H31" s="72">
        <f>IF(RES_hh_tes!H31=0,0,1000*11630*RES_hh_tes!H31/RES_hh_num!H31)</f>
        <v>165.25155463840852</v>
      </c>
      <c r="I31" s="72">
        <f>IF(RES_hh_tes!I31=0,0,1000*11630*RES_hh_tes!I31/RES_hh_num!I31)</f>
        <v>240.07745311187344</v>
      </c>
      <c r="J31" s="72">
        <f>IF(RES_hh_tes!J31=0,0,1000*11630*RES_hh_tes!J31/RES_hh_num!J31)</f>
        <v>56.070166109451684</v>
      </c>
      <c r="K31" s="72">
        <f>IF(RES_hh_tes!K31=0,0,1000*11630*RES_hh_tes!K31/RES_hh_num!K31)</f>
        <v>25.624442923787637</v>
      </c>
      <c r="L31" s="72">
        <f>IF(RES_hh_tes!L31=0,0,1000*11630*RES_hh_tes!L31/RES_hh_num!L31)</f>
        <v>205.72978985415176</v>
      </c>
      <c r="M31" s="72">
        <f>IF(RES_hh_tes!M31=0,0,1000*11630*RES_hh_tes!M31/RES_hh_num!M31)</f>
        <v>177.70883041193954</v>
      </c>
      <c r="N31" s="72">
        <f>IF(RES_hh_tes!N31=0,0,1000*11630*RES_hh_tes!N31/RES_hh_num!N31)</f>
        <v>206.00699289727999</v>
      </c>
      <c r="O31" s="72">
        <f>IF(RES_hh_tes!O31=0,0,1000*11630*RES_hh_tes!O31/RES_hh_num!O31)</f>
        <v>188.92238189767826</v>
      </c>
      <c r="P31" s="72">
        <f>IF(RES_hh_tes!P31=0,0,1000*11630*RES_hh_tes!P31/RES_hh_num!P31)</f>
        <v>135.42742657936265</v>
      </c>
      <c r="Q31" s="72">
        <f>IF(RES_hh_tes!Q31=0,0,1000*11630*RES_hh_tes!Q31/RES_hh_num!Q31)</f>
        <v>211.87587383117321</v>
      </c>
      <c r="R31" s="72">
        <f>IF(RES_hh_tes!R31=0,0,1000*11630*RES_hh_tes!R31/RES_hh_num!R31)</f>
        <v>256.40516699622742</v>
      </c>
      <c r="S31" s="72">
        <f>IF(RES_hh_tes!S31=0,0,1000*11630*RES_hh_tes!S31/RES_hh_num!S31)</f>
        <v>247.52710174710717</v>
      </c>
      <c r="T31" s="72">
        <f>IF(RES_hh_tes!T31=0,0,1000*11630*RES_hh_tes!T31/RES_hh_num!T31)</f>
        <v>277.33203368778879</v>
      </c>
      <c r="U31" s="72">
        <f>IF(RES_hh_tes!U31=0,0,1000*11630*RES_hh_tes!U31/RES_hh_num!U31)</f>
        <v>299.59168478212104</v>
      </c>
      <c r="V31" s="72">
        <f>IF(RES_hh_tes!V31=0,0,1000*11630*RES_hh_tes!V31/RES_hh_num!V31)</f>
        <v>318.39411942095421</v>
      </c>
      <c r="W31" s="72">
        <f>IF(RES_hh_tes!W31=0,0,1000*11630*RES_hh_tes!W31/RES_hh_num!W31)</f>
        <v>372.19785873343346</v>
      </c>
      <c r="X31" s="72">
        <f>IF(RES_hh_tes!X31=0,0,1000*11630*RES_hh_tes!X31/RES_hh_num!X31)</f>
        <v>390.31525400829395</v>
      </c>
      <c r="Y31" s="72">
        <f>IF(RES_hh_tes!Y31=0,0,1000*11630*RES_hh_tes!Y31/RES_hh_num!Y31)</f>
        <v>349.06885565903002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190.77346096989197</v>
      </c>
      <c r="C32" s="77">
        <f>IF(RES_hh_tes!C32=0,0,1000*11630*RES_hh_tes!C32/RES_hh_num!C32)</f>
        <v>213.39460088685468</v>
      </c>
      <c r="D32" s="77">
        <f>IF(RES_hh_tes!D32=0,0,1000*11630*RES_hh_tes!D32/RES_hh_num!D32)</f>
        <v>191.79428869264319</v>
      </c>
      <c r="E32" s="77">
        <f>IF(RES_hh_tes!E32=0,0,1000*11630*RES_hh_tes!E32/RES_hh_num!E32)</f>
        <v>212.74171035295899</v>
      </c>
      <c r="F32" s="77">
        <f>IF(RES_hh_tes!F32=0,0,1000*11630*RES_hh_tes!F32/RES_hh_num!F32)</f>
        <v>223.89085680256861</v>
      </c>
      <c r="G32" s="77">
        <f>IF(RES_hh_tes!G32=0,0,1000*11630*RES_hh_tes!G32/RES_hh_num!G32)</f>
        <v>217.61175742918294</v>
      </c>
      <c r="H32" s="77">
        <f>IF(RES_hh_tes!H32=0,0,1000*11630*RES_hh_tes!H32/RES_hh_num!H32)</f>
        <v>194.47704719788572</v>
      </c>
      <c r="I32" s="77">
        <f>IF(RES_hh_tes!I32=0,0,1000*11630*RES_hh_tes!I32/RES_hh_num!I32)</f>
        <v>219.02910621503793</v>
      </c>
      <c r="J32" s="77">
        <f>IF(RES_hh_tes!J32=0,0,1000*11630*RES_hh_tes!J32/RES_hh_num!J32)</f>
        <v>183.99003926741449</v>
      </c>
      <c r="K32" s="77">
        <f>IF(RES_hh_tes!K32=0,0,1000*11630*RES_hh_tes!K32/RES_hh_num!K32)</f>
        <v>170.83252064035307</v>
      </c>
      <c r="L32" s="77">
        <f>IF(RES_hh_tes!L32=0,0,1000*11630*RES_hh_tes!L32/RES_hh_num!L32)</f>
        <v>153.15782062513119</v>
      </c>
      <c r="M32" s="77">
        <f>IF(RES_hh_tes!M32=0,0,1000*11630*RES_hh_tes!M32/RES_hh_num!M32)</f>
        <v>172.91303549956959</v>
      </c>
      <c r="N32" s="77">
        <f>IF(RES_hh_tes!N32=0,0,1000*11630*RES_hh_tes!N32/RES_hh_num!N32)</f>
        <v>179.17967329533349</v>
      </c>
      <c r="O32" s="77">
        <f>IF(RES_hh_tes!O32=0,0,1000*11630*RES_hh_tes!O32/RES_hh_num!O32)</f>
        <v>174.65168007692699</v>
      </c>
      <c r="P32" s="77">
        <f>IF(RES_hh_tes!P32=0,0,1000*11630*RES_hh_tes!P32/RES_hh_num!P32)</f>
        <v>204.34716438673033</v>
      </c>
      <c r="Q32" s="77">
        <f>IF(RES_hh_tes!Q32=0,0,1000*11630*RES_hh_tes!Q32/RES_hh_num!Q32)</f>
        <v>217.07056508549667</v>
      </c>
      <c r="R32" s="77">
        <f>IF(RES_hh_tes!R32=0,0,1000*11630*RES_hh_tes!R32/RES_hh_num!R32)</f>
        <v>223.63079902606177</v>
      </c>
      <c r="S32" s="77">
        <f>IF(RES_hh_tes!S32=0,0,1000*11630*RES_hh_tes!S32/RES_hh_num!S32)</f>
        <v>271.0672267115678</v>
      </c>
      <c r="T32" s="77">
        <f>IF(RES_hh_tes!T32=0,0,1000*11630*RES_hh_tes!T32/RES_hh_num!T32)</f>
        <v>268.02175132228018</v>
      </c>
      <c r="U32" s="77">
        <f>IF(RES_hh_tes!U32=0,0,1000*11630*RES_hh_tes!U32/RES_hh_num!U32)</f>
        <v>281.3882495129572</v>
      </c>
      <c r="V32" s="77">
        <f>IF(RES_hh_tes!V32=0,0,1000*11630*RES_hh_tes!V32/RES_hh_num!V32)</f>
        <v>305.87284668517782</v>
      </c>
      <c r="W32" s="77">
        <f>IF(RES_hh_tes!W32=0,0,1000*11630*RES_hh_tes!W32/RES_hh_num!W32)</f>
        <v>353.12034793789348</v>
      </c>
      <c r="X32" s="77">
        <f>IF(RES_hh_tes!X32=0,0,1000*11630*RES_hh_tes!X32/RES_hh_num!X32)</f>
        <v>392.99991893167908</v>
      </c>
      <c r="Y32" s="77">
        <f>IF(RES_hh_tes!Y32=0,0,1000*11630*RES_hh_tes!Y32/RES_hh_num!Y32)</f>
        <v>392.66984269102323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2270.22499804374</v>
      </c>
      <c r="C3" s="65">
        <f>IF(RES_hh_emi!C3=0,0,1000000*RES_hh_emi!C3/RES_hh_num!C3)</f>
        <v>2325.6602146904279</v>
      </c>
      <c r="D3" s="65">
        <f>IF(RES_hh_emi!D3=0,0,1000000*RES_hh_emi!D3/RES_hh_num!D3)</f>
        <v>2378.9816120454966</v>
      </c>
      <c r="E3" s="65">
        <f>IF(RES_hh_emi!E3=0,0,1000000*RES_hh_emi!E3/RES_hh_num!E3)</f>
        <v>2248.6591921440049</v>
      </c>
      <c r="F3" s="65">
        <f>IF(RES_hh_emi!F3=0,0,1000000*RES_hh_emi!F3/RES_hh_num!F3)</f>
        <v>2127.9717326639247</v>
      </c>
      <c r="G3" s="65">
        <f>IF(RES_hh_emi!G3=0,0,1000000*RES_hh_emi!G3/RES_hh_num!G3)</f>
        <v>1903.9245121349861</v>
      </c>
      <c r="H3" s="65">
        <f>IF(RES_hh_emi!H3=0,0,1000000*RES_hh_emi!H3/RES_hh_num!H3)</f>
        <v>1727.4384715053707</v>
      </c>
      <c r="I3" s="65">
        <f>IF(RES_hh_emi!I3=0,0,1000000*RES_hh_emi!I3/RES_hh_num!I3)</f>
        <v>1466.0234671231544</v>
      </c>
      <c r="J3" s="65">
        <f>IF(RES_hh_emi!J3=0,0,1000000*RES_hh_emi!J3/RES_hh_num!J3)</f>
        <v>1622.4195258307984</v>
      </c>
      <c r="K3" s="65">
        <f>IF(RES_hh_emi!K3=0,0,1000000*RES_hh_emi!K3/RES_hh_num!K3)</f>
        <v>1592.5792768743795</v>
      </c>
      <c r="L3" s="65">
        <f>IF(RES_hh_emi!L3=0,0,1000000*RES_hh_emi!L3/RES_hh_num!L3)</f>
        <v>1754.1877080021156</v>
      </c>
      <c r="M3" s="65">
        <f>IF(RES_hh_emi!M3=0,0,1000000*RES_hh_emi!M3/RES_hh_num!M3)</f>
        <v>1532.5999742325644</v>
      </c>
      <c r="N3" s="65">
        <f>IF(RES_hh_emi!N3=0,0,1000000*RES_hh_emi!N3/RES_hh_num!N3)</f>
        <v>1429.6169082657941</v>
      </c>
      <c r="O3" s="65">
        <f>IF(RES_hh_emi!O3=0,0,1000000*RES_hh_emi!O3/RES_hh_num!O3)</f>
        <v>1458.4312193591943</v>
      </c>
      <c r="P3" s="65">
        <f>IF(RES_hh_emi!P3=0,0,1000000*RES_hh_emi!P3/RES_hh_num!P3)</f>
        <v>1303.414886928505</v>
      </c>
      <c r="Q3" s="65">
        <f>IF(RES_hh_emi!Q3=0,0,1000000*RES_hh_emi!Q3/RES_hh_num!Q3)</f>
        <v>1313.9126549400157</v>
      </c>
      <c r="R3" s="65">
        <f>IF(RES_hh_emi!R3=0,0,1000000*RES_hh_emi!R3/RES_hh_num!R3)</f>
        <v>1369.167410747549</v>
      </c>
      <c r="S3" s="65">
        <f>IF(RES_hh_emi!S3=0,0,1000000*RES_hh_emi!S3/RES_hh_num!S3)</f>
        <v>1477.6090906042721</v>
      </c>
      <c r="T3" s="65">
        <f>IF(RES_hh_emi!T3=0,0,1000000*RES_hh_emi!T3/RES_hh_num!T3)</f>
        <v>1453.1528678404256</v>
      </c>
      <c r="U3" s="65">
        <f>IF(RES_hh_emi!U3=0,0,1000000*RES_hh_emi!U3/RES_hh_num!U3)</f>
        <v>1449.5571763917992</v>
      </c>
      <c r="V3" s="65">
        <f>IF(RES_hh_emi!V3=0,0,1000000*RES_hh_emi!V3/RES_hh_num!V3)</f>
        <v>1540.9206504990195</v>
      </c>
      <c r="W3" s="65">
        <f>IF(RES_hh_emi!W3=0,0,1000000*RES_hh_emi!W3/RES_hh_num!W3)</f>
        <v>1655.8763270555494</v>
      </c>
      <c r="X3" s="65">
        <f>IF(RES_hh_emi!X3=0,0,1000000*RES_hh_emi!X3/RES_hh_num!X3)</f>
        <v>1536.4139747157276</v>
      </c>
      <c r="Y3" s="65">
        <f>IF(RES_hh_emi!Y3=0,0,1000000*RES_hh_emi!Y3/RES_hh_num!Y3)</f>
        <v>1454.5840973019187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2072.6452075837447</v>
      </c>
      <c r="C4" s="69">
        <f>IF(RES_hh_emi!C4=0,0,1000000*RES_hh_emi!C4/RES_hh_num!C4)</f>
        <v>2177.9536100903842</v>
      </c>
      <c r="D4" s="69">
        <f>IF(RES_hh_emi!D4=0,0,1000000*RES_hh_emi!D4/RES_hh_num!D4)</f>
        <v>2223.5314300119308</v>
      </c>
      <c r="E4" s="69">
        <f>IF(RES_hh_emi!E4=0,0,1000000*RES_hh_emi!E4/RES_hh_num!E4)</f>
        <v>2083.1645659147589</v>
      </c>
      <c r="F4" s="69">
        <f>IF(RES_hh_emi!F4=0,0,1000000*RES_hh_emi!F4/RES_hh_num!F4)</f>
        <v>1956.97328954617</v>
      </c>
      <c r="G4" s="69">
        <f>IF(RES_hh_emi!G4=0,0,1000000*RES_hh_emi!G4/RES_hh_num!G4)</f>
        <v>1738.6005462340906</v>
      </c>
      <c r="H4" s="69">
        <f>IF(RES_hh_emi!H4=0,0,1000000*RES_hh_emi!H4/RES_hh_num!H4)</f>
        <v>1560.2461401243502</v>
      </c>
      <c r="I4" s="69">
        <f>IF(RES_hh_emi!I4=0,0,1000000*RES_hh_emi!I4/RES_hh_num!I4)</f>
        <v>1296.6291515145278</v>
      </c>
      <c r="J4" s="69">
        <f>IF(RES_hh_emi!J4=0,0,1000000*RES_hh_emi!J4/RES_hh_num!J4)</f>
        <v>1441.72189225689</v>
      </c>
      <c r="K4" s="69">
        <f>IF(RES_hh_emi!K4=0,0,1000000*RES_hh_emi!K4/RES_hh_num!K4)</f>
        <v>1414.7598025085724</v>
      </c>
      <c r="L4" s="69">
        <f>IF(RES_hh_emi!L4=0,0,1000000*RES_hh_emi!L4/RES_hh_num!L4)</f>
        <v>1655.0489584607201</v>
      </c>
      <c r="M4" s="69">
        <f>IF(RES_hh_emi!M4=0,0,1000000*RES_hh_emi!M4/RES_hh_num!M4)</f>
        <v>1424.129509112609</v>
      </c>
      <c r="N4" s="69">
        <f>IF(RES_hh_emi!N4=0,0,1000000*RES_hh_emi!N4/RES_hh_num!N4)</f>
        <v>1324.80053234771</v>
      </c>
      <c r="O4" s="69">
        <f>IF(RES_hh_emi!O4=0,0,1000000*RES_hh_emi!O4/RES_hh_num!O4)</f>
        <v>1336.8711331628549</v>
      </c>
      <c r="P4" s="69">
        <f>IF(RES_hh_emi!P4=0,0,1000000*RES_hh_emi!P4/RES_hh_num!P4)</f>
        <v>1135.7081672771528</v>
      </c>
      <c r="Q4" s="69">
        <f>IF(RES_hh_emi!Q4=0,0,1000000*RES_hh_emi!Q4/RES_hh_num!Q4)</f>
        <v>1166.6499915291374</v>
      </c>
      <c r="R4" s="69">
        <f>IF(RES_hh_emi!R4=0,0,1000000*RES_hh_emi!R4/RES_hh_num!R4)</f>
        <v>1224.4358509505696</v>
      </c>
      <c r="S4" s="69">
        <f>IF(RES_hh_emi!S4=0,0,1000000*RES_hh_emi!S4/RES_hh_num!S4)</f>
        <v>1303.5555221617424</v>
      </c>
      <c r="T4" s="69">
        <f>IF(RES_hh_emi!T4=0,0,1000000*RES_hh_emi!T4/RES_hh_num!T4)</f>
        <v>1224.2115755859438</v>
      </c>
      <c r="U4" s="69">
        <f>IF(RES_hh_emi!U4=0,0,1000000*RES_hh_emi!U4/RES_hh_num!U4)</f>
        <v>1216.1758825507909</v>
      </c>
      <c r="V4" s="69">
        <f>IF(RES_hh_emi!V4=0,0,1000000*RES_hh_emi!V4/RES_hh_num!V4)</f>
        <v>1287.1280521424924</v>
      </c>
      <c r="W4" s="69">
        <f>IF(RES_hh_emi!W4=0,0,1000000*RES_hh_emi!W4/RES_hh_num!W4)</f>
        <v>1429.8605676971245</v>
      </c>
      <c r="X4" s="69">
        <f>IF(RES_hh_emi!X4=0,0,1000000*RES_hh_emi!X4/RES_hh_num!X4)</f>
        <v>1279.7884078883699</v>
      </c>
      <c r="Y4" s="69">
        <f>IF(RES_hh_emi!Y4=0,0,1000000*RES_hh_emi!Y4/RES_hh_num!Y4)</f>
        <v>1199.9615764333666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3613.6687921251228</v>
      </c>
      <c r="C5" s="72">
        <f>IF(RES_hh_emi!C5=0,0,1000000*RES_hh_emi!C5/RES_hh_num!C5)</f>
        <v>4799.6109364959248</v>
      </c>
      <c r="D5" s="72">
        <f>IF(RES_hh_emi!D5=0,0,1000000*RES_hh_emi!D5/RES_hh_num!D5)</f>
        <v>8149.1358728287914</v>
      </c>
      <c r="E5" s="72">
        <f>IF(RES_hh_emi!E5=0,0,1000000*RES_hh_emi!E5/RES_hh_num!E5)</f>
        <v>5255.3650028717457</v>
      </c>
      <c r="F5" s="72">
        <f>IF(RES_hh_emi!F5=0,0,1000000*RES_hh_emi!F5/RES_hh_num!F5)</f>
        <v>6689.7219690849151</v>
      </c>
      <c r="G5" s="72">
        <f>IF(RES_hh_emi!G5=0,0,1000000*RES_hh_emi!G5/RES_hh_num!G5)</f>
        <v>3418.3815308525604</v>
      </c>
      <c r="H5" s="72">
        <f>IF(RES_hh_emi!H5=0,0,1000000*RES_hh_emi!H5/RES_hh_num!H5)</f>
        <v>3345.5796297391003</v>
      </c>
      <c r="I5" s="72">
        <f>IF(RES_hh_emi!I5=0,0,1000000*RES_hh_emi!I5/RES_hh_num!I5)</f>
        <v>2935.3979077848348</v>
      </c>
      <c r="J5" s="72">
        <f>IF(RES_hh_emi!J5=0,0,1000000*RES_hh_emi!J5/RES_hh_num!J5)</f>
        <v>4479.2830348942325</v>
      </c>
      <c r="K5" s="72">
        <f>IF(RES_hh_emi!K5=0,0,1000000*RES_hh_emi!K5/RES_hh_num!K5)</f>
        <v>3627.061761009862</v>
      </c>
      <c r="L5" s="72">
        <f>IF(RES_hh_emi!L5=0,0,1000000*RES_hh_emi!L5/RES_hh_num!L5)</f>
        <v>5039.0342489594441</v>
      </c>
      <c r="M5" s="72">
        <f>IF(RES_hh_emi!M5=0,0,1000000*RES_hh_emi!M5/RES_hh_num!M5)</f>
        <v>5301.0224667384491</v>
      </c>
      <c r="N5" s="72">
        <f>IF(RES_hh_emi!N5=0,0,1000000*RES_hh_emi!N5/RES_hh_num!N5)</f>
        <v>5734.071874915453</v>
      </c>
      <c r="O5" s="72">
        <f>IF(RES_hh_emi!O5=0,0,1000000*RES_hh_emi!O5/RES_hh_num!O5)</f>
        <v>4320.5896928266984</v>
      </c>
      <c r="P5" s="72">
        <f>IF(RES_hh_emi!P5=0,0,1000000*RES_hh_emi!P5/RES_hh_num!P5)</f>
        <v>3590.4170226418805</v>
      </c>
      <c r="Q5" s="72">
        <f>IF(RES_hh_emi!Q5=0,0,1000000*RES_hh_emi!Q5/RES_hh_num!Q5)</f>
        <v>3481.1734094780363</v>
      </c>
      <c r="R5" s="72">
        <f>IF(RES_hh_emi!R5=0,0,1000000*RES_hh_emi!R5/RES_hh_num!R5)</f>
        <v>4909.7998729921046</v>
      </c>
      <c r="S5" s="72">
        <f>IF(RES_hh_emi!S5=0,0,1000000*RES_hh_emi!S5/RES_hh_num!S5)</f>
        <v>5038.8702062875836</v>
      </c>
      <c r="T5" s="72">
        <f>IF(RES_hh_emi!T5=0,0,1000000*RES_hh_emi!T5/RES_hh_num!T5)</f>
        <v>3755.5918686917239</v>
      </c>
      <c r="U5" s="72">
        <f>IF(RES_hh_emi!U5=0,0,1000000*RES_hh_emi!U5/RES_hh_num!U5)</f>
        <v>3098.3806390735945</v>
      </c>
      <c r="V5" s="72">
        <f>IF(RES_hh_emi!V5=0,0,1000000*RES_hh_emi!V5/RES_hh_num!V5)</f>
        <v>4740.8973157533992</v>
      </c>
      <c r="W5" s="72">
        <f>IF(RES_hh_emi!W5=0,0,1000000*RES_hh_emi!W5/RES_hh_num!W5)</f>
        <v>4903.7851967968309</v>
      </c>
      <c r="X5" s="72">
        <f>IF(RES_hh_emi!X5=0,0,1000000*RES_hh_emi!X5/RES_hh_num!X5)</f>
        <v>4382.7447036657377</v>
      </c>
      <c r="Y5" s="72">
        <f>IF(RES_hh_emi!Y5=0,0,1000000*RES_hh_emi!Y5/RES_hh_num!Y5)</f>
        <v>3398.8913021318845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3325.50456054398</v>
      </c>
      <c r="C6" s="72">
        <f>IF(RES_hh_emi!C6=0,0,1000000*RES_hh_emi!C6/RES_hh_num!C6)</f>
        <v>3009.0291040211041</v>
      </c>
      <c r="D6" s="72">
        <f>IF(RES_hh_emi!D6=0,0,1000000*RES_hh_emi!D6/RES_hh_num!D6)</f>
        <v>5824.3465903091492</v>
      </c>
      <c r="E6" s="72">
        <f>IF(RES_hh_emi!E6=0,0,1000000*RES_hh_emi!E6/RES_hh_num!E6)</f>
        <v>2139.1656884873373</v>
      </c>
      <c r="F6" s="72">
        <f>IF(RES_hh_emi!F6=0,0,1000000*RES_hh_emi!F6/RES_hh_num!F6)</f>
        <v>486.53920633728598</v>
      </c>
      <c r="G6" s="72">
        <f>IF(RES_hh_emi!G6=0,0,1000000*RES_hh_emi!G6/RES_hh_num!G6)</f>
        <v>1227.4874701062479</v>
      </c>
      <c r="H6" s="72">
        <f>IF(RES_hh_emi!H6=0,0,1000000*RES_hh_emi!H6/RES_hh_num!H6)</f>
        <v>3525.177063100251</v>
      </c>
      <c r="I6" s="72">
        <f>IF(RES_hh_emi!I6=0,0,1000000*RES_hh_emi!I6/RES_hh_num!I6)</f>
        <v>2225.0818212872105</v>
      </c>
      <c r="J6" s="72">
        <f>IF(RES_hh_emi!J6=0,0,1000000*RES_hh_emi!J6/RES_hh_num!J6)</f>
        <v>3829.0766088361934</v>
      </c>
      <c r="K6" s="72">
        <f>IF(RES_hh_emi!K6=0,0,1000000*RES_hh_emi!K6/RES_hh_num!K6)</f>
        <v>3978.6080885025003</v>
      </c>
      <c r="L6" s="72">
        <f>IF(RES_hh_emi!L6=0,0,1000000*RES_hh_emi!L6/RES_hh_num!L6)</f>
        <v>2877.6446954653452</v>
      </c>
      <c r="M6" s="72">
        <f>IF(RES_hh_emi!M6=0,0,1000000*RES_hh_emi!M6/RES_hh_num!M6)</f>
        <v>1231.6696738038054</v>
      </c>
      <c r="N6" s="72">
        <f>IF(RES_hh_emi!N6=0,0,1000000*RES_hh_emi!N6/RES_hh_num!N6)</f>
        <v>4461.9141740708174</v>
      </c>
      <c r="O6" s="72">
        <f>IF(RES_hh_emi!O6=0,0,1000000*RES_hh_emi!O6/RES_hh_num!O6)</f>
        <v>3196.5362242590786</v>
      </c>
      <c r="P6" s="72">
        <f>IF(RES_hh_emi!P6=0,0,1000000*RES_hh_emi!P6/RES_hh_num!P6)</f>
        <v>304.06608409560874</v>
      </c>
      <c r="Q6" s="72">
        <f>IF(RES_hh_emi!Q6=0,0,1000000*RES_hh_emi!Q6/RES_hh_num!Q6)</f>
        <v>298.88926198110056</v>
      </c>
      <c r="R6" s="72">
        <f>IF(RES_hh_emi!R6=0,0,1000000*RES_hh_emi!R6/RES_hh_num!R6)</f>
        <v>3376.1385523036192</v>
      </c>
      <c r="S6" s="72">
        <f>IF(RES_hh_emi!S6=0,0,1000000*RES_hh_emi!S6/RES_hh_num!S6)</f>
        <v>3437.843070941914</v>
      </c>
      <c r="T6" s="72">
        <f>IF(RES_hh_emi!T6=0,0,1000000*RES_hh_emi!T6/RES_hh_num!T6)</f>
        <v>3122.8139977349933</v>
      </c>
      <c r="U6" s="72">
        <f>IF(RES_hh_emi!U6=0,0,1000000*RES_hh_emi!U6/RES_hh_num!U6)</f>
        <v>2612.699105691056</v>
      </c>
      <c r="V6" s="72">
        <f>IF(RES_hh_emi!V6=0,0,1000000*RES_hh_emi!V6/RES_hh_num!V6)</f>
        <v>2734.9956595744707</v>
      </c>
      <c r="W6" s="72">
        <f>IF(RES_hh_emi!W6=0,0,1000000*RES_hh_emi!W6/RES_hh_num!W6)</f>
        <v>3637.5608997429322</v>
      </c>
      <c r="X6" s="72">
        <f>IF(RES_hh_emi!X6=0,0,1000000*RES_hh_emi!X6/RES_hh_num!X6)</f>
        <v>3059.7742784442012</v>
      </c>
      <c r="Y6" s="72">
        <f>IF(RES_hh_emi!Y6=0,0,1000000*RES_hh_emi!Y6/RES_hh_num!Y6)</f>
        <v>1806.636784232365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0</v>
      </c>
      <c r="C7" s="72">
        <f>IF(RES_hh_emi!C7=0,0,1000000*RES_hh_emi!C7/RES_hh_num!C7)</f>
        <v>0</v>
      </c>
      <c r="D7" s="72">
        <f>IF(RES_hh_emi!D7=0,0,1000000*RES_hh_emi!D7/RES_hh_num!D7)</f>
        <v>0</v>
      </c>
      <c r="E7" s="72">
        <f>IF(RES_hh_emi!E7=0,0,1000000*RES_hh_emi!E7/RES_hh_num!E7)</f>
        <v>0</v>
      </c>
      <c r="F7" s="72">
        <f>IF(RES_hh_emi!F7=0,0,1000000*RES_hh_emi!F7/RES_hh_num!F7)</f>
        <v>0</v>
      </c>
      <c r="G7" s="72">
        <f>IF(RES_hh_emi!G7=0,0,1000000*RES_hh_emi!G7/RES_hh_num!G7)</f>
        <v>0</v>
      </c>
      <c r="H7" s="72">
        <f>IF(RES_hh_emi!H7=0,0,1000000*RES_hh_emi!H7/RES_hh_num!H7)</f>
        <v>0</v>
      </c>
      <c r="I7" s="72">
        <f>IF(RES_hh_emi!I7=0,0,1000000*RES_hh_emi!I7/RES_hh_num!I7)</f>
        <v>0</v>
      </c>
      <c r="J7" s="72">
        <f>IF(RES_hh_emi!J7=0,0,1000000*RES_hh_emi!J7/RES_hh_num!J7)</f>
        <v>0</v>
      </c>
      <c r="K7" s="72">
        <f>IF(RES_hh_emi!K7=0,0,1000000*RES_hh_emi!K7/RES_hh_num!K7)</f>
        <v>0</v>
      </c>
      <c r="L7" s="72">
        <f>IF(RES_hh_emi!L7=0,0,1000000*RES_hh_emi!L7/RES_hh_num!L7)</f>
        <v>0</v>
      </c>
      <c r="M7" s="72">
        <f>IF(RES_hh_emi!M7=0,0,1000000*RES_hh_emi!M7/RES_hh_num!M7)</f>
        <v>0</v>
      </c>
      <c r="N7" s="72">
        <f>IF(RES_hh_emi!N7=0,0,1000000*RES_hh_emi!N7/RES_hh_num!N7)</f>
        <v>0</v>
      </c>
      <c r="O7" s="72">
        <f>IF(RES_hh_emi!O7=0,0,1000000*RES_hh_emi!O7/RES_hh_num!O7)</f>
        <v>0</v>
      </c>
      <c r="P7" s="72">
        <f>IF(RES_hh_emi!P7=0,0,1000000*RES_hh_emi!P7/RES_hh_num!P7)</f>
        <v>0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X7" s="72">
        <f>IF(RES_hh_emi!X7=0,0,1000000*RES_hh_emi!X7/RES_hh_num!X7)</f>
        <v>0</v>
      </c>
      <c r="Y7" s="72">
        <f>IF(RES_hh_emi!Y7=0,0,1000000*RES_hh_emi!Y7/RES_hh_num!Y7)</f>
        <v>0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3679.7344541415637</v>
      </c>
      <c r="C8" s="72">
        <f>IF(RES_hh_emi!C8=0,0,1000000*RES_hh_emi!C8/RES_hh_num!C8)</f>
        <v>3765.2442336558197</v>
      </c>
      <c r="D8" s="72">
        <f>IF(RES_hh_emi!D8=0,0,1000000*RES_hh_emi!D8/RES_hh_num!D8)</f>
        <v>3608.0912547541734</v>
      </c>
      <c r="E8" s="72">
        <f>IF(RES_hh_emi!E8=0,0,1000000*RES_hh_emi!E8/RES_hh_num!E8)</f>
        <v>3560.362166869973</v>
      </c>
      <c r="F8" s="72">
        <f>IF(RES_hh_emi!F8=0,0,1000000*RES_hh_emi!F8/RES_hh_num!F8)</f>
        <v>3196.8005111541725</v>
      </c>
      <c r="G8" s="72">
        <f>IF(RES_hh_emi!G8=0,0,1000000*RES_hh_emi!G8/RES_hh_num!G8)</f>
        <v>3007.744593009194</v>
      </c>
      <c r="H8" s="72">
        <f>IF(RES_hh_emi!H8=0,0,1000000*RES_hh_emi!H8/RES_hh_num!H8)</f>
        <v>2643.0880151820088</v>
      </c>
      <c r="I8" s="72">
        <f>IF(RES_hh_emi!I8=0,0,1000000*RES_hh_emi!I8/RES_hh_num!I8)</f>
        <v>2165.0117733804291</v>
      </c>
      <c r="J8" s="72">
        <f>IF(RES_hh_emi!J8=0,0,1000000*RES_hh_emi!J8/RES_hh_num!J8)</f>
        <v>2362.8023622010637</v>
      </c>
      <c r="K8" s="72">
        <f>IF(RES_hh_emi!K8=0,0,1000000*RES_hh_emi!K8/RES_hh_num!K8)</f>
        <v>2480.3854883896347</v>
      </c>
      <c r="L8" s="72">
        <f>IF(RES_hh_emi!L8=0,0,1000000*RES_hh_emi!L8/RES_hh_num!L8)</f>
        <v>3332.0404806275401</v>
      </c>
      <c r="M8" s="72">
        <f>IF(RES_hh_emi!M8=0,0,1000000*RES_hh_emi!M8/RES_hh_num!M8)</f>
        <v>2961.0889415465745</v>
      </c>
      <c r="N8" s="72">
        <f>IF(RES_hh_emi!N8=0,0,1000000*RES_hh_emi!N8/RES_hh_num!N8)</f>
        <v>2904.1235111008828</v>
      </c>
      <c r="O8" s="72">
        <f>IF(RES_hh_emi!O8=0,0,1000000*RES_hh_emi!O8/RES_hh_num!O8)</f>
        <v>3080.3041684695422</v>
      </c>
      <c r="P8" s="72">
        <f>IF(RES_hh_emi!P8=0,0,1000000*RES_hh_emi!P8/RES_hh_num!P8)</f>
        <v>2634.3224143466823</v>
      </c>
      <c r="Q8" s="72">
        <f>IF(RES_hh_emi!Q8=0,0,1000000*RES_hh_emi!Q8/RES_hh_num!Q8)</f>
        <v>2714.8441028354732</v>
      </c>
      <c r="R8" s="72">
        <f>IF(RES_hh_emi!R8=0,0,1000000*RES_hh_emi!R8/RES_hh_num!R8)</f>
        <v>2779.4002997963203</v>
      </c>
      <c r="S8" s="72">
        <f>IF(RES_hh_emi!S8=0,0,1000000*RES_hh_emi!S8/RES_hh_num!S8)</f>
        <v>2878.736638068799</v>
      </c>
      <c r="T8" s="72">
        <f>IF(RES_hh_emi!T8=0,0,1000000*RES_hh_emi!T8/RES_hh_num!T8)</f>
        <v>2626.0589540609535</v>
      </c>
      <c r="U8" s="72">
        <f>IF(RES_hh_emi!U8=0,0,1000000*RES_hh_emi!U8/RES_hh_num!U8)</f>
        <v>2543.6524603815801</v>
      </c>
      <c r="V8" s="72">
        <f>IF(RES_hh_emi!V8=0,0,1000000*RES_hh_emi!V8/RES_hh_num!V8)</f>
        <v>2579.930395722301</v>
      </c>
      <c r="W8" s="72">
        <f>IF(RES_hh_emi!W8=0,0,1000000*RES_hh_emi!W8/RES_hh_num!W8)</f>
        <v>2840.220710262623</v>
      </c>
      <c r="X8" s="72">
        <f>IF(RES_hh_emi!X8=0,0,1000000*RES_hh_emi!X8/RES_hh_num!X8)</f>
        <v>2582.4738878621183</v>
      </c>
      <c r="Y8" s="72">
        <f>IF(RES_hh_emi!Y8=0,0,1000000*RES_hh_emi!Y8/RES_hh_num!Y8)</f>
        <v>2449.4097232400886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140.80592834539306</v>
      </c>
      <c r="C17" s="69">
        <f>IF(RES_hh_emi!C17=0,0,1000000*RES_hh_emi!C17/RES_hh_num!C17)</f>
        <v>109.40328057624251</v>
      </c>
      <c r="D17" s="69">
        <f>IF(RES_hh_emi!D17=0,0,1000000*RES_hh_emi!D17/RES_hh_num!D17)</f>
        <v>117.64548454473079</v>
      </c>
      <c r="E17" s="69">
        <f>IF(RES_hh_emi!E17=0,0,1000000*RES_hh_emi!E17/RES_hh_num!E17)</f>
        <v>120.76719536625042</v>
      </c>
      <c r="F17" s="69">
        <f>IF(RES_hh_emi!F17=0,0,1000000*RES_hh_emi!F17/RES_hh_num!F17)</f>
        <v>123.98811550514597</v>
      </c>
      <c r="G17" s="69">
        <f>IF(RES_hh_emi!G17=0,0,1000000*RES_hh_emi!G17/RES_hh_num!G17)</f>
        <v>121.46324249579793</v>
      </c>
      <c r="H17" s="69">
        <f>IF(RES_hh_emi!H17=0,0,1000000*RES_hh_emi!H17/RES_hh_num!H17)</f>
        <v>126.49982352205718</v>
      </c>
      <c r="I17" s="69">
        <f>IF(RES_hh_emi!I17=0,0,1000000*RES_hh_emi!I17/RES_hh_num!I17)</f>
        <v>126.80208930557508</v>
      </c>
      <c r="J17" s="69">
        <f>IF(RES_hh_emi!J17=0,0,1000000*RES_hh_emi!J17/RES_hh_num!J17)</f>
        <v>138.37302761741378</v>
      </c>
      <c r="K17" s="69">
        <f>IF(RES_hh_emi!K17=0,0,1000000*RES_hh_emi!K17/RES_hh_num!K17)</f>
        <v>136.84182190513027</v>
      </c>
      <c r="L17" s="69">
        <f>IF(RES_hh_emi!L17=0,0,1000000*RES_hh_emi!L17/RES_hh_num!L17)</f>
        <v>74.613839386734412</v>
      </c>
      <c r="M17" s="69">
        <f>IF(RES_hh_emi!M17=0,0,1000000*RES_hh_emi!M17/RES_hh_num!M17)</f>
        <v>81.014278117606338</v>
      </c>
      <c r="N17" s="69">
        <f>IF(RES_hh_emi!N17=0,0,1000000*RES_hh_emi!N17/RES_hh_num!N17)</f>
        <v>79.26340138097494</v>
      </c>
      <c r="O17" s="69">
        <f>IF(RES_hh_emi!O17=0,0,1000000*RES_hh_emi!O17/RES_hh_num!O17)</f>
        <v>95.680630504956838</v>
      </c>
      <c r="P17" s="69">
        <f>IF(RES_hh_emi!P17=0,0,1000000*RES_hh_emi!P17/RES_hh_num!P17)</f>
        <v>132.6779341523962</v>
      </c>
      <c r="Q17" s="69">
        <f>IF(RES_hh_emi!Q17=0,0,1000000*RES_hh_emi!Q17/RES_hh_num!Q17)</f>
        <v>115.47716162100006</v>
      </c>
      <c r="R17" s="69">
        <f>IF(RES_hh_emi!R17=0,0,1000000*RES_hh_emi!R17/RES_hh_num!R17)</f>
        <v>112.17031703923853</v>
      </c>
      <c r="S17" s="69">
        <f>IF(RES_hh_emi!S17=0,0,1000000*RES_hh_emi!S17/RES_hh_num!S17)</f>
        <v>132.0629330096032</v>
      </c>
      <c r="T17" s="69">
        <f>IF(RES_hh_emi!T17=0,0,1000000*RES_hh_emi!T17/RES_hh_num!T17)</f>
        <v>184.08409352681065</v>
      </c>
      <c r="U17" s="69">
        <f>IF(RES_hh_emi!U17=0,0,1000000*RES_hh_emi!U17/RES_hh_num!U17)</f>
        <v>186.0403502991276</v>
      </c>
      <c r="V17" s="69">
        <f>IF(RES_hh_emi!V17=0,0,1000000*RES_hh_emi!V17/RES_hh_num!V17)</f>
        <v>203.75955940981936</v>
      </c>
      <c r="W17" s="69">
        <f>IF(RES_hh_emi!W17=0,0,1000000*RES_hh_emi!W17/RES_hh_num!W17)</f>
        <v>165.14729589540119</v>
      </c>
      <c r="X17" s="69">
        <f>IF(RES_hh_emi!X17=0,0,1000000*RES_hh_emi!X17/RES_hh_num!X17)</f>
        <v>191.44670532781777</v>
      </c>
      <c r="Y17" s="69">
        <f>IF(RES_hh_emi!Y17=0,0,1000000*RES_hh_emi!Y17/RES_hh_num!Y17)</f>
        <v>198.38816357121294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336.82010884348375</v>
      </c>
      <c r="C18" s="72">
        <f>IF(RES_hh_emi!C18=0,0,1000000*RES_hh_emi!C18/RES_hh_num!C18)</f>
        <v>315.98899204530034</v>
      </c>
      <c r="D18" s="72">
        <f>IF(RES_hh_emi!D18=0,0,1000000*RES_hh_emi!D18/RES_hh_num!D18)</f>
        <v>536.74165830525067</v>
      </c>
      <c r="E18" s="72">
        <f>IF(RES_hh_emi!E18=0,0,1000000*RES_hh_emi!E18/RES_hh_num!E18)</f>
        <v>361.56021211170008</v>
      </c>
      <c r="F18" s="72">
        <f>IF(RES_hh_emi!F18=0,0,1000000*RES_hh_emi!F18/RES_hh_num!F18)</f>
        <v>493.95246187382901</v>
      </c>
      <c r="G18" s="72">
        <f>IF(RES_hh_emi!G18=0,0,1000000*RES_hh_emi!G18/RES_hh_num!G18)</f>
        <v>330.69026060881049</v>
      </c>
      <c r="H18" s="72">
        <f>IF(RES_hh_emi!H18=0,0,1000000*RES_hh_emi!H18/RES_hh_num!H18)</f>
        <v>357.11114183967527</v>
      </c>
      <c r="I18" s="72">
        <f>IF(RES_hh_emi!I18=0,0,1000000*RES_hh_emi!I18/RES_hh_num!I18)</f>
        <v>371.41143370619807</v>
      </c>
      <c r="J18" s="72">
        <f>IF(RES_hh_emi!J18=0,0,1000000*RES_hh_emi!J18/RES_hh_num!J18)</f>
        <v>538.38898424459535</v>
      </c>
      <c r="K18" s="72">
        <f>IF(RES_hh_emi!K18=0,0,1000000*RES_hh_emi!K18/RES_hh_num!K18)</f>
        <v>398.08295756872747</v>
      </c>
      <c r="L18" s="72">
        <f>IF(RES_hh_emi!L18=0,0,1000000*RES_hh_emi!L18/RES_hh_num!L18)</f>
        <v>232.06255757094053</v>
      </c>
      <c r="M18" s="72">
        <f>IF(RES_hh_emi!M18=0,0,1000000*RES_hh_emi!M18/RES_hh_num!M18)</f>
        <v>300.84014001362442</v>
      </c>
      <c r="N18" s="72">
        <f>IF(RES_hh_emi!N18=0,0,1000000*RES_hh_emi!N18/RES_hh_num!N18)</f>
        <v>342.76760105241959</v>
      </c>
      <c r="O18" s="72">
        <f>IF(RES_hh_emi!O18=0,0,1000000*RES_hh_emi!O18/RES_hh_num!O18)</f>
        <v>298.58807533855173</v>
      </c>
      <c r="P18" s="72">
        <f>IF(RES_hh_emi!P18=0,0,1000000*RES_hh_emi!P18/RES_hh_num!P18)</f>
        <v>394.39207423925427</v>
      </c>
      <c r="Q18" s="72">
        <f>IF(RES_hh_emi!Q18=0,0,1000000*RES_hh_emi!Q18/RES_hh_num!Q18)</f>
        <v>348.73724735836663</v>
      </c>
      <c r="R18" s="72">
        <f>IF(RES_hh_emi!R18=0,0,1000000*RES_hh_emi!R18/RES_hh_num!R18)</f>
        <v>464.66435939216882</v>
      </c>
      <c r="S18" s="72">
        <f>IF(RES_hh_emi!S18=0,0,1000000*RES_hh_emi!S18/RES_hh_num!S18)</f>
        <v>547.03384332961366</v>
      </c>
      <c r="T18" s="72">
        <f>IF(RES_hh_emi!T18=0,0,1000000*RES_hh_emi!T18/RES_hh_num!T18)</f>
        <v>548.03732311683825</v>
      </c>
      <c r="U18" s="72">
        <f>IF(RES_hh_emi!U18=0,0,1000000*RES_hh_emi!U18/RES_hh_num!U18)</f>
        <v>540.53041677950102</v>
      </c>
      <c r="V18" s="72">
        <f>IF(RES_hh_emi!V18=0,0,1000000*RES_hh_emi!V18/RES_hh_num!V18)</f>
        <v>835.78203927998743</v>
      </c>
      <c r="W18" s="72">
        <f>IF(RES_hh_emi!W18=0,0,1000000*RES_hh_emi!W18/RES_hh_num!W18)</f>
        <v>664.62673567935678</v>
      </c>
      <c r="X18" s="72">
        <f>IF(RES_hh_emi!X18=0,0,1000000*RES_hh_emi!X18/RES_hh_num!X18)</f>
        <v>782.5606322975492</v>
      </c>
      <c r="Y18" s="72">
        <f>IF(RES_hh_emi!Y18=0,0,1000000*RES_hh_emi!Y18/RES_hh_num!Y18)</f>
        <v>507.08083984073164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307.97568507846853</v>
      </c>
      <c r="C19" s="72">
        <f>IF(RES_hh_emi!C19=0,0,1000000*RES_hh_emi!C19/RES_hh_num!C19)</f>
        <v>298.13527288753659</v>
      </c>
      <c r="D19" s="72">
        <f>IF(RES_hh_emi!D19=0,0,1000000*RES_hh_emi!D19/RES_hh_num!D19)</f>
        <v>293.13981592302952</v>
      </c>
      <c r="E19" s="72">
        <f>IF(RES_hh_emi!E19=0,0,1000000*RES_hh_emi!E19/RES_hh_num!E19)</f>
        <v>286.1052794003557</v>
      </c>
      <c r="F19" s="72">
        <f>IF(RES_hh_emi!F19=0,0,1000000*RES_hh_emi!F19/RES_hh_num!F19)</f>
        <v>282.10106697788467</v>
      </c>
      <c r="G19" s="72">
        <f>IF(RES_hh_emi!G19=0,0,1000000*RES_hh_emi!G19/RES_hh_num!G19)</f>
        <v>282.67302916323291</v>
      </c>
      <c r="H19" s="72">
        <f>IF(RES_hh_emi!H19=0,0,1000000*RES_hh_emi!H19/RES_hh_num!H19)</f>
        <v>282.98897543837541</v>
      </c>
      <c r="I19" s="72">
        <f>IF(RES_hh_emi!I19=0,0,1000000*RES_hh_emi!I19/RES_hh_num!I19)</f>
        <v>285.11118631120127</v>
      </c>
      <c r="J19" s="72">
        <f>IF(RES_hh_emi!J19=0,0,1000000*RES_hh_emi!J19/RES_hh_num!J19)</f>
        <v>269.92452390205267</v>
      </c>
      <c r="K19" s="72">
        <f>IF(RES_hh_emi!K19=0,0,1000000*RES_hh_emi!K19/RES_hh_num!K19)</f>
        <v>264.79430117284255</v>
      </c>
      <c r="L19" s="72">
        <f>IF(RES_hh_emi!L19=0,0,1000000*RES_hh_emi!L19/RES_hh_num!L19)</f>
        <v>247.49712190940653</v>
      </c>
      <c r="M19" s="72">
        <f>IF(RES_hh_emi!M19=0,0,1000000*RES_hh_emi!M19/RES_hh_num!M19)</f>
        <v>243.54955369343594</v>
      </c>
      <c r="N19" s="72">
        <f>IF(RES_hh_emi!N19=0,0,1000000*RES_hh_emi!N19/RES_hh_num!N19)</f>
        <v>241.29311445349441</v>
      </c>
      <c r="O19" s="72">
        <f>IF(RES_hh_emi!O19=0,0,1000000*RES_hh_emi!O19/RES_hh_num!O19)</f>
        <v>250.07092914007691</v>
      </c>
      <c r="P19" s="72">
        <f>IF(RES_hh_emi!P19=0,0,1000000*RES_hh_emi!P19/RES_hh_num!P19)</f>
        <v>277.0214505288879</v>
      </c>
      <c r="Q19" s="72">
        <f>IF(RES_hh_emi!Q19=0,0,1000000*RES_hh_emi!Q19/RES_hh_num!Q19)</f>
        <v>282.65920784743133</v>
      </c>
      <c r="R19" s="72">
        <f>IF(RES_hh_emi!R19=0,0,1000000*RES_hh_emi!R19/RES_hh_num!R19)</f>
        <v>280.81939034069694</v>
      </c>
      <c r="S19" s="72">
        <f>IF(RES_hh_emi!S19=0,0,1000000*RES_hh_emi!S19/RES_hh_num!S19)</f>
        <v>321.05973656521127</v>
      </c>
      <c r="T19" s="72">
        <f>IF(RES_hh_emi!T19=0,0,1000000*RES_hh_emi!T19/RES_hh_num!T19)</f>
        <v>397.6567891211696</v>
      </c>
      <c r="U19" s="72">
        <f>IF(RES_hh_emi!U19=0,0,1000000*RES_hh_emi!U19/RES_hh_num!U19)</f>
        <v>315.80713508561001</v>
      </c>
      <c r="V19" s="72">
        <f>IF(RES_hh_emi!V19=0,0,1000000*RES_hh_emi!V19/RES_hh_num!V19)</f>
        <v>364.50887250887246</v>
      </c>
      <c r="W19" s="72">
        <f>IF(RES_hh_emi!W19=0,0,1000000*RES_hh_emi!W19/RES_hh_num!W19)</f>
        <v>453.84642112578211</v>
      </c>
      <c r="X19" s="72">
        <f>IF(RES_hh_emi!X19=0,0,1000000*RES_hh_emi!X19/RES_hh_num!X19)</f>
        <v>335.47758606455864</v>
      </c>
      <c r="Y19" s="72">
        <f>IF(RES_hh_emi!Y19=0,0,1000000*RES_hh_emi!Y19/RES_hh_num!Y19)</f>
        <v>387.50207468879711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X20" s="72">
        <f>IF(RES_hh_emi!X20=0,0,1000000*RES_hh_emi!X20/RES_hh_num!X20)</f>
        <v>0</v>
      </c>
      <c r="Y20" s="72">
        <f>IF(RES_hh_emi!Y20=0,0,1000000*RES_hh_emi!Y20/RES_hh_num!Y20)</f>
        <v>0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370.25519416539788</v>
      </c>
      <c r="C21" s="72">
        <f>IF(RES_hh_emi!C21=0,0,1000000*RES_hh_emi!C21/RES_hh_num!C21)</f>
        <v>261.83458768508262</v>
      </c>
      <c r="D21" s="72">
        <f>IF(RES_hh_emi!D21=0,0,1000000*RES_hh_emi!D21/RES_hh_num!D21)</f>
        <v>263.11148948602522</v>
      </c>
      <c r="E21" s="72">
        <f>IF(RES_hh_emi!E21=0,0,1000000*RES_hh_emi!E21/RES_hh_num!E21)</f>
        <v>275.54386469218616</v>
      </c>
      <c r="F21" s="72">
        <f>IF(RES_hh_emi!F21=0,0,1000000*RES_hh_emi!F21/RES_hh_num!F21)</f>
        <v>264.33654724266086</v>
      </c>
      <c r="G21" s="72">
        <f>IF(RES_hh_emi!G21=0,0,1000000*RES_hh_emi!G21/RES_hh_num!G21)</f>
        <v>264.42918648909932</v>
      </c>
      <c r="H21" s="72">
        <f>IF(RES_hh_emi!H21=0,0,1000000*RES_hh_emi!H21/RES_hh_num!H21)</f>
        <v>268.2147554556949</v>
      </c>
      <c r="I21" s="72">
        <f>IF(RES_hh_emi!I21=0,0,1000000*RES_hh_emi!I21/RES_hh_num!I21)</f>
        <v>259.46336275859494</v>
      </c>
      <c r="J21" s="72">
        <f>IF(RES_hh_emi!J21=0,0,1000000*RES_hh_emi!J21/RES_hh_num!J21)</f>
        <v>272.90032876732232</v>
      </c>
      <c r="K21" s="72">
        <f>IF(RES_hh_emi!K21=0,0,1000000*RES_hh_emi!K21/RES_hh_num!K21)</f>
        <v>284.57775953420361</v>
      </c>
      <c r="L21" s="72">
        <f>IF(RES_hh_emi!L21=0,0,1000000*RES_hh_emi!L21/RES_hh_num!L21)</f>
        <v>156.8439560498941</v>
      </c>
      <c r="M21" s="72">
        <f>IF(RES_hh_emi!M21=0,0,1000000*RES_hh_emi!M21/RES_hh_num!M21)</f>
        <v>179.80358117826199</v>
      </c>
      <c r="N21" s="72">
        <f>IF(RES_hh_emi!N21=0,0,1000000*RES_hh_emi!N21/RES_hh_num!N21)</f>
        <v>183.59502831836571</v>
      </c>
      <c r="O21" s="72">
        <f>IF(RES_hh_emi!O21=0,0,1000000*RES_hh_emi!O21/RES_hh_num!O21)</f>
        <v>226.3054096006102</v>
      </c>
      <c r="P21" s="72">
        <f>IF(RES_hh_emi!P21=0,0,1000000*RES_hh_emi!P21/RES_hh_num!P21)</f>
        <v>308.21541206491906</v>
      </c>
      <c r="Q21" s="72">
        <f>IF(RES_hh_emi!Q21=0,0,1000000*RES_hh_emi!Q21/RES_hh_num!Q21)</f>
        <v>268.67341916541722</v>
      </c>
      <c r="R21" s="72">
        <f>IF(RES_hh_emi!R21=0,0,1000000*RES_hh_emi!R21/RES_hh_num!R21)</f>
        <v>254.15896458347174</v>
      </c>
      <c r="S21" s="72">
        <f>IF(RES_hh_emi!S21=0,0,1000000*RES_hh_emi!S21/RES_hh_num!S21)</f>
        <v>290.46851212906193</v>
      </c>
      <c r="T21" s="72">
        <f>IF(RES_hh_emi!T21=0,0,1000000*RES_hh_emi!T21/RES_hh_num!T21)</f>
        <v>407.53984904514761</v>
      </c>
      <c r="U21" s="72">
        <f>IF(RES_hh_emi!U21=0,0,1000000*RES_hh_emi!U21/RES_hh_num!U21)</f>
        <v>420.51064869580205</v>
      </c>
      <c r="V21" s="72">
        <f>IF(RES_hh_emi!V21=0,0,1000000*RES_hh_emi!V21/RES_hh_num!V21)</f>
        <v>443.94402900034629</v>
      </c>
      <c r="W21" s="72">
        <f>IF(RES_hh_emi!W21=0,0,1000000*RES_hh_emi!W21/RES_hh_num!W21)</f>
        <v>360.26565863150245</v>
      </c>
      <c r="X21" s="72">
        <f>IF(RES_hh_emi!X21=0,0,1000000*RES_hh_emi!X21/RES_hh_num!X21)</f>
        <v>404.04875551554187</v>
      </c>
      <c r="Y21" s="72">
        <f>IF(RES_hh_emi!Y21=0,0,1000000*RES_hh_emi!Y21/RES_hh_num!Y21)</f>
        <v>405.06761866580433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56.77386211460226</v>
      </c>
      <c r="C27" s="69">
        <f>IF(RES_hh_emi!C27=0,0,1000000*RES_hh_emi!C27/RES_hh_num!C27)</f>
        <v>38.30332402380126</v>
      </c>
      <c r="D27" s="69">
        <f>IF(RES_hh_emi!D27=0,0,1000000*RES_hh_emi!D27/RES_hh_num!D27)</f>
        <v>37.804697488835465</v>
      </c>
      <c r="E27" s="69">
        <f>IF(RES_hh_emi!E27=0,0,1000000*RES_hh_emi!E27/RES_hh_num!E27)</f>
        <v>44.72743086299598</v>
      </c>
      <c r="F27" s="69">
        <f>IF(RES_hh_emi!F27=0,0,1000000*RES_hh_emi!F27/RES_hh_num!F27)</f>
        <v>47.010327612608641</v>
      </c>
      <c r="G27" s="69">
        <f>IF(RES_hh_emi!G27=0,0,1000000*RES_hh_emi!G27/RES_hh_num!G27)</f>
        <v>43.860723405097652</v>
      </c>
      <c r="H27" s="69">
        <f>IF(RES_hh_emi!H27=0,0,1000000*RES_hh_emi!H27/RES_hh_num!H27)</f>
        <v>40.692507858963495</v>
      </c>
      <c r="I27" s="69">
        <f>IF(RES_hh_emi!I27=0,0,1000000*RES_hh_emi!I27/RES_hh_num!I27)</f>
        <v>42.592226303051646</v>
      </c>
      <c r="J27" s="69">
        <f>IF(RES_hh_emi!J27=0,0,1000000*RES_hh_emi!J27/RES_hh_num!J27)</f>
        <v>42.324605956494388</v>
      </c>
      <c r="K27" s="69">
        <f>IF(RES_hh_emi!K27=0,0,1000000*RES_hh_emi!K27/RES_hh_num!K27)</f>
        <v>40.977652460676879</v>
      </c>
      <c r="L27" s="69">
        <f>IF(RES_hh_emi!L27=0,0,1000000*RES_hh_emi!L27/RES_hh_num!L27)</f>
        <v>24.524910154661203</v>
      </c>
      <c r="M27" s="69">
        <f>IF(RES_hh_emi!M27=0,0,1000000*RES_hh_emi!M27/RES_hh_num!M27)</f>
        <v>27.456187002349065</v>
      </c>
      <c r="N27" s="69">
        <f>IF(RES_hh_emi!N27=0,0,1000000*RES_hh_emi!N27/RES_hh_num!N27)</f>
        <v>25.552974537109215</v>
      </c>
      <c r="O27" s="69">
        <f>IF(RES_hh_emi!O27=0,0,1000000*RES_hh_emi!O27/RES_hh_num!O27)</f>
        <v>25.879455691382656</v>
      </c>
      <c r="P27" s="69">
        <f>IF(RES_hh_emi!P27=0,0,1000000*RES_hh_emi!P27/RES_hh_num!P27)</f>
        <v>35.028785498956047</v>
      </c>
      <c r="Q27" s="69">
        <f>IF(RES_hh_emi!Q27=0,0,1000000*RES_hh_emi!Q27/RES_hh_num!Q27)</f>
        <v>31.785501789878182</v>
      </c>
      <c r="R27" s="69">
        <f>IF(RES_hh_emi!R27=0,0,1000000*RES_hh_emi!R27/RES_hh_num!R27)</f>
        <v>32.561242757740672</v>
      </c>
      <c r="S27" s="69">
        <f>IF(RES_hh_emi!S27=0,0,1000000*RES_hh_emi!S27/RES_hh_num!S27)</f>
        <v>41.990635432926538</v>
      </c>
      <c r="T27" s="69">
        <f>IF(RES_hh_emi!T27=0,0,1000000*RES_hh_emi!T27/RES_hh_num!T27)</f>
        <v>44.857198727671225</v>
      </c>
      <c r="U27" s="69">
        <f>IF(RES_hh_emi!U27=0,0,1000000*RES_hh_emi!U27/RES_hh_num!U27)</f>
        <v>47.340943541880264</v>
      </c>
      <c r="V27" s="69">
        <f>IF(RES_hh_emi!V27=0,0,1000000*RES_hh_emi!V27/RES_hh_num!V27)</f>
        <v>50.033038946708047</v>
      </c>
      <c r="W27" s="69">
        <f>IF(RES_hh_emi!W27=0,0,1000000*RES_hh_emi!W27/RES_hh_num!W27)</f>
        <v>60.868463463023758</v>
      </c>
      <c r="X27" s="69">
        <f>IF(RES_hh_emi!X27=0,0,1000000*RES_hh_emi!X27/RES_hh_num!X27)</f>
        <v>65.178861499539877</v>
      </c>
      <c r="Y27" s="69">
        <f>IF(RES_hh_emi!Y27=0,0,1000000*RES_hh_emi!Y27/RES_hh_num!Y27)</f>
        <v>56.234357297339045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147.99139204982581</v>
      </c>
      <c r="C28" s="72">
        <f>IF(RES_hh_emi!C28=0,0,1000000*RES_hh_emi!C28/RES_hh_num!C28)</f>
        <v>141.0841469102262</v>
      </c>
      <c r="D28" s="72">
        <f>IF(RES_hh_emi!D28=0,0,1000000*RES_hh_emi!D28/RES_hh_num!D28)</f>
        <v>239.14211385798694</v>
      </c>
      <c r="E28" s="72">
        <f>IF(RES_hh_emi!E28=0,0,1000000*RES_hh_emi!E28/RES_hh_num!E28)</f>
        <v>158.8895811031592</v>
      </c>
      <c r="F28" s="72">
        <f>IF(RES_hh_emi!F28=0,0,1000000*RES_hh_emi!F28/RES_hh_num!F28)</f>
        <v>216.01904550309473</v>
      </c>
      <c r="G28" s="72">
        <f>IF(RES_hh_emi!G28=0,0,1000000*RES_hh_emi!G28/RES_hh_num!G28)</f>
        <v>111.84421504547056</v>
      </c>
      <c r="H28" s="72">
        <f>IF(RES_hh_emi!H28=0,0,1000000*RES_hh_emi!H28/RES_hh_num!H28)</f>
        <v>121.18957342453403</v>
      </c>
      <c r="I28" s="72">
        <f>IF(RES_hh_emi!I28=0,0,1000000*RES_hh_emi!I28/RES_hh_num!I28)</f>
        <v>119.22111178047108</v>
      </c>
      <c r="J28" s="72">
        <f>IF(RES_hh_emi!J28=0,0,1000000*RES_hh_emi!J28/RES_hh_num!J28)</f>
        <v>165.52499080910135</v>
      </c>
      <c r="K28" s="72">
        <f>IF(RES_hh_emi!K28=0,0,1000000*RES_hh_emi!K28/RES_hh_num!K28)</f>
        <v>120.1408838049792</v>
      </c>
      <c r="L28" s="72">
        <f>IF(RES_hh_emi!L28=0,0,1000000*RES_hh_emi!L28/RES_hh_num!L28)</f>
        <v>111.40999211869737</v>
      </c>
      <c r="M28" s="72">
        <f>IF(RES_hh_emi!M28=0,0,1000000*RES_hh_emi!M28/RES_hh_num!M28)</f>
        <v>127.23095688059806</v>
      </c>
      <c r="N28" s="72">
        <f>IF(RES_hh_emi!N28=0,0,1000000*RES_hh_emi!N28/RES_hh_num!N28)</f>
        <v>123.73658498611867</v>
      </c>
      <c r="O28" s="72">
        <f>IF(RES_hh_emi!O28=0,0,1000000*RES_hh_emi!O28/RES_hh_num!O28)</f>
        <v>96.130729156920552</v>
      </c>
      <c r="P28" s="72">
        <f>IF(RES_hh_emi!P28=0,0,1000000*RES_hh_emi!P28/RES_hh_num!P28)</f>
        <v>103.04604582897683</v>
      </c>
      <c r="Q28" s="72">
        <f>IF(RES_hh_emi!Q28=0,0,1000000*RES_hh_emi!Q28/RES_hh_num!Q28)</f>
        <v>104.33382625111665</v>
      </c>
      <c r="R28" s="72">
        <f>IF(RES_hh_emi!R28=0,0,1000000*RES_hh_emi!R28/RES_hh_num!R28)</f>
        <v>150.22362453316714</v>
      </c>
      <c r="S28" s="72">
        <f>IF(RES_hh_emi!S28=0,0,1000000*RES_hh_emi!S28/RES_hh_num!S28)</f>
        <v>153.02650008373564</v>
      </c>
      <c r="T28" s="72">
        <f>IF(RES_hh_emi!T28=0,0,1000000*RES_hh_emi!T28/RES_hh_num!T28)</f>
        <v>166.0274198447988</v>
      </c>
      <c r="U28" s="72">
        <f>IF(RES_hh_emi!U28=0,0,1000000*RES_hh_emi!U28/RES_hh_num!U28)</f>
        <v>137.23883331506522</v>
      </c>
      <c r="V28" s="72">
        <f>IF(RES_hh_emi!V28=0,0,1000000*RES_hh_emi!V28/RES_hh_num!V28)</f>
        <v>208.23377411799612</v>
      </c>
      <c r="W28" s="72">
        <f>IF(RES_hh_emi!W28=0,0,1000000*RES_hh_emi!W28/RES_hh_num!W28)</f>
        <v>243.03643321817347</v>
      </c>
      <c r="X28" s="72">
        <f>IF(RES_hh_emi!X28=0,0,1000000*RES_hh_emi!X28/RES_hh_num!X28)</f>
        <v>291.12741848070874</v>
      </c>
      <c r="Y28" s="72">
        <f>IF(RES_hh_emi!Y28=0,0,1000000*RES_hh_emi!Y28/RES_hh_num!Y28)</f>
        <v>70.760339757814322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86.971823900944841</v>
      </c>
      <c r="C29" s="72">
        <f>IF(RES_hh_emi!C29=0,0,1000000*RES_hh_emi!C29/RES_hh_num!C29)</f>
        <v>89.266351554365144</v>
      </c>
      <c r="D29" s="72">
        <f>IF(RES_hh_emi!D29=0,0,1000000*RES_hh_emi!D29/RES_hh_num!D29)</f>
        <v>79.755163834850805</v>
      </c>
      <c r="E29" s="72">
        <f>IF(RES_hh_emi!E29=0,0,1000000*RES_hh_emi!E29/RES_hh_num!E29)</f>
        <v>77.220281899982098</v>
      </c>
      <c r="F29" s="72">
        <f>IF(RES_hh_emi!F29=0,0,1000000*RES_hh_emi!F29/RES_hh_num!F29)</f>
        <v>82.616790300154932</v>
      </c>
      <c r="G29" s="72">
        <f>IF(RES_hh_emi!G29=0,0,1000000*RES_hh_emi!G29/RES_hh_num!G29)</f>
        <v>86.653910336348758</v>
      </c>
      <c r="H29" s="72">
        <f>IF(RES_hh_emi!H29=0,0,1000000*RES_hh_emi!H29/RES_hh_num!H29)</f>
        <v>78.874130871251012</v>
      </c>
      <c r="I29" s="72">
        <f>IF(RES_hh_emi!I29=0,0,1000000*RES_hh_emi!I29/RES_hh_num!I29)</f>
        <v>79.815697826737036</v>
      </c>
      <c r="J29" s="72">
        <f>IF(RES_hh_emi!J29=0,0,1000000*RES_hh_emi!J29/RES_hh_num!J29)</f>
        <v>75.799946248022238</v>
      </c>
      <c r="K29" s="72">
        <f>IF(RES_hh_emi!K29=0,0,1000000*RES_hh_emi!K29/RES_hh_num!K29)</f>
        <v>70.615604450752883</v>
      </c>
      <c r="L29" s="72">
        <f>IF(RES_hh_emi!L29=0,0,1000000*RES_hh_emi!L29/RES_hh_num!L29)</f>
        <v>61.860964708207412</v>
      </c>
      <c r="M29" s="72">
        <f>IF(RES_hh_emi!M29=0,0,1000000*RES_hh_emi!M29/RES_hh_num!M29)</f>
        <v>66.916195109972747</v>
      </c>
      <c r="N29" s="72">
        <f>IF(RES_hh_emi!N29=0,0,1000000*RES_hh_emi!N29/RES_hh_num!N29)</f>
        <v>68.56978489254324</v>
      </c>
      <c r="O29" s="72">
        <f>IF(RES_hh_emi!O29=0,0,1000000*RES_hh_emi!O29/RES_hh_num!O29)</f>
        <v>68.926951294378554</v>
      </c>
      <c r="P29" s="72">
        <f>IF(RES_hh_emi!P29=0,0,1000000*RES_hh_emi!P29/RES_hh_num!P29)</f>
        <v>76.654785841707621</v>
      </c>
      <c r="Q29" s="72">
        <f>IF(RES_hh_emi!Q29=0,0,1000000*RES_hh_emi!Q29/RES_hh_num!Q29)</f>
        <v>83.348633247262072</v>
      </c>
      <c r="R29" s="72">
        <f>IF(RES_hh_emi!R29=0,0,1000000*RES_hh_emi!R29/RES_hh_num!R29)</f>
        <v>95.200005104775599</v>
      </c>
      <c r="S29" s="72">
        <f>IF(RES_hh_emi!S29=0,0,1000000*RES_hh_emi!S29/RES_hh_num!S29)</f>
        <v>107.39583594631895</v>
      </c>
      <c r="T29" s="72">
        <f>IF(RES_hh_emi!T29=0,0,1000000*RES_hh_emi!T29/RES_hh_num!T29)</f>
        <v>62.416136246344742</v>
      </c>
      <c r="U29" s="72">
        <f>IF(RES_hh_emi!U29=0,0,1000000*RES_hh_emi!U29/RES_hh_num!U29)</f>
        <v>128.57016300496204</v>
      </c>
      <c r="V29" s="72">
        <f>IF(RES_hh_emi!V29=0,0,1000000*RES_hh_emi!V29/RES_hh_num!V29)</f>
        <v>82.518834399432492</v>
      </c>
      <c r="W29" s="72">
        <f>IF(RES_hh_emi!W29=0,0,1000000*RES_hh_emi!W29/RES_hh_num!W29)</f>
        <v>164.22728742321596</v>
      </c>
      <c r="X29" s="72">
        <f>IF(RES_hh_emi!X29=0,0,1000000*RES_hh_emi!X29/RES_hh_num!X29)</f>
        <v>147.7381465095342</v>
      </c>
      <c r="Y29" s="72">
        <f>IF(RES_hh_emi!Y29=0,0,1000000*RES_hh_emi!Y29/RES_hh_num!Y29)</f>
        <v>137.49289466884824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101.53542422658178</v>
      </c>
      <c r="C30" s="72">
        <f>IF(RES_hh_emi!C30=0,0,1000000*RES_hh_emi!C30/RES_hh_num!C30)</f>
        <v>65.502901694250738</v>
      </c>
      <c r="D30" s="72">
        <f>IF(RES_hh_emi!D30=0,0,1000000*RES_hh_emi!D30/RES_hh_num!D30)</f>
        <v>62.596677339143532</v>
      </c>
      <c r="E30" s="72">
        <f>IF(RES_hh_emi!E30=0,0,1000000*RES_hh_emi!E30/RES_hh_num!E30)</f>
        <v>78.032011904778201</v>
      </c>
      <c r="F30" s="72">
        <f>IF(RES_hh_emi!F30=0,0,1000000*RES_hh_emi!F30/RES_hh_num!F30)</f>
        <v>79.225426443738371</v>
      </c>
      <c r="G30" s="72">
        <f>IF(RES_hh_emi!G30=0,0,1000000*RES_hh_emi!G30/RES_hh_num!G30)</f>
        <v>75.087848277454157</v>
      </c>
      <c r="H30" s="72">
        <f>IF(RES_hh_emi!H30=0,0,1000000*RES_hh_emi!H30/RES_hh_num!H30)</f>
        <v>68.463975649992449</v>
      </c>
      <c r="I30" s="72">
        <f>IF(RES_hh_emi!I30=0,0,1000000*RES_hh_emi!I30/RES_hh_num!I30)</f>
        <v>70.9220706774245</v>
      </c>
      <c r="J30" s="72">
        <f>IF(RES_hh_emi!J30=0,0,1000000*RES_hh_emi!J30/RES_hh_num!J30)</f>
        <v>70.173528136812962</v>
      </c>
      <c r="K30" s="72">
        <f>IF(RES_hh_emi!K30=0,0,1000000*RES_hh_emi!K30/RES_hh_num!K30)</f>
        <v>72.058160396336874</v>
      </c>
      <c r="L30" s="72">
        <f>IF(RES_hh_emi!L30=0,0,1000000*RES_hh_emi!L30/RES_hh_num!L30)</f>
        <v>46.220680359201019</v>
      </c>
      <c r="M30" s="72">
        <f>IF(RES_hh_emi!M30=0,0,1000000*RES_hh_emi!M30/RES_hh_num!M30)</f>
        <v>57.339249698763176</v>
      </c>
      <c r="N30" s="72">
        <f>IF(RES_hh_emi!N30=0,0,1000000*RES_hh_emi!N30/RES_hh_num!N30)</f>
        <v>55.746559097634425</v>
      </c>
      <c r="O30" s="72">
        <f>IF(RES_hh_emi!O30=0,0,1000000*RES_hh_emi!O30/RES_hh_num!O30)</f>
        <v>57.961879025793323</v>
      </c>
      <c r="P30" s="72">
        <f>IF(RES_hh_emi!P30=0,0,1000000*RES_hh_emi!P30/RES_hh_num!P30)</f>
        <v>79.108441292553209</v>
      </c>
      <c r="Q30" s="72">
        <f>IF(RES_hh_emi!Q30=0,0,1000000*RES_hh_emi!Q30/RES_hh_num!Q30)</f>
        <v>71.873944531110638</v>
      </c>
      <c r="R30" s="72">
        <f>IF(RES_hh_emi!R30=0,0,1000000*RES_hh_emi!R30/RES_hh_num!R30)</f>
        <v>71.757324629633075</v>
      </c>
      <c r="S30" s="72">
        <f>IF(RES_hh_emi!S30=0,0,1000000*RES_hh_emi!S30/RES_hh_num!S30)</f>
        <v>92.385909916013929</v>
      </c>
      <c r="T30" s="72">
        <f>IF(RES_hh_emi!T30=0,0,1000000*RES_hh_emi!T30/RES_hh_num!T30)</f>
        <v>95.294055998103474</v>
      </c>
      <c r="U30" s="72">
        <f>IF(RES_hh_emi!U30=0,0,1000000*RES_hh_emi!U30/RES_hh_num!U30)</f>
        <v>98.057001312747943</v>
      </c>
      <c r="V30" s="72">
        <f>IF(RES_hh_emi!V30=0,0,1000000*RES_hh_emi!V30/RES_hh_num!V30)</f>
        <v>101.33697044506864</v>
      </c>
      <c r="W30" s="72">
        <f>IF(RES_hh_emi!W30=0,0,1000000*RES_hh_emi!W30/RES_hh_num!W30)</f>
        <v>123.50728348756934</v>
      </c>
      <c r="X30" s="72">
        <f>IF(RES_hh_emi!X30=0,0,1000000*RES_hh_emi!X30/RES_hh_num!X30)</f>
        <v>132.57684301020851</v>
      </c>
      <c r="Y30" s="72">
        <f>IF(RES_hh_emi!Y30=0,0,1000000*RES_hh_emi!Y30/RES_hh_num!Y30)</f>
        <v>123.91924032440143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174.33059823848055</v>
      </c>
      <c r="C3" s="65">
        <f>IF(RES_hh_fech!C3=0,0,RES_hh_fech!C3/RES_summary!C$19)</f>
        <v>209.71083097017711</v>
      </c>
      <c r="D3" s="65">
        <f>IF(RES_hh_fech!D3=0,0,RES_hh_fech!D3/RES_summary!D$19)</f>
        <v>201.80673511145639</v>
      </c>
      <c r="E3" s="65">
        <f>IF(RES_hh_fech!E3=0,0,RES_hh_fech!E3/RES_summary!E$19)</f>
        <v>188.87074203742085</v>
      </c>
      <c r="F3" s="65">
        <f>IF(RES_hh_fech!F3=0,0,RES_hh_fech!F3/RES_summary!F$19)</f>
        <v>175.04696994530335</v>
      </c>
      <c r="G3" s="65">
        <f>IF(RES_hh_fech!G3=0,0,RES_hh_fech!G3/RES_summary!G$19)</f>
        <v>164.50092111472458</v>
      </c>
      <c r="H3" s="65">
        <f>IF(RES_hh_fech!H3=0,0,RES_hh_fech!H3/RES_summary!H$19)</f>
        <v>146.47513764865457</v>
      </c>
      <c r="I3" s="65">
        <f>IF(RES_hh_fech!I3=0,0,RES_hh_fech!I3/RES_summary!I$19)</f>
        <v>127.40440588960642</v>
      </c>
      <c r="J3" s="65">
        <f>IF(RES_hh_fech!J3=0,0,RES_hh_fech!J3/RES_summary!J$19)</f>
        <v>131.9275955600632</v>
      </c>
      <c r="K3" s="65">
        <f>IF(RES_hh_fech!K3=0,0,RES_hh_fech!K3/RES_summary!K$19)</f>
        <v>131.09489897203073</v>
      </c>
      <c r="L3" s="65">
        <f>IF(RES_hh_fech!L3=0,0,RES_hh_fech!L3/RES_summary!L$19)</f>
        <v>191.71184347093603</v>
      </c>
      <c r="M3" s="65">
        <f>IF(RES_hh_fech!M3=0,0,RES_hh_fech!M3/RES_summary!M$19)</f>
        <v>174.4086226294402</v>
      </c>
      <c r="N3" s="65">
        <f>IF(RES_hh_fech!N3=0,0,RES_hh_fech!N3/RES_summary!N$19)</f>
        <v>177.28334211184716</v>
      </c>
      <c r="O3" s="65">
        <f>IF(RES_hh_fech!O3=0,0,RES_hh_fech!O3/RES_summary!O$19)</f>
        <v>178.32176719935896</v>
      </c>
      <c r="P3" s="65">
        <f>IF(RES_hh_fech!P3=0,0,RES_hh_fech!P3/RES_summary!P$19)</f>
        <v>142.20887571862662</v>
      </c>
      <c r="Q3" s="65">
        <f>IF(RES_hh_fech!Q3=0,0,RES_hh_fech!Q3/RES_summary!Q$19)</f>
        <v>159.69217133202758</v>
      </c>
      <c r="R3" s="65">
        <f>IF(RES_hh_fech!R3=0,0,RES_hh_fech!R3/RES_summary!R$19)</f>
        <v>167.7127992219371</v>
      </c>
      <c r="S3" s="65">
        <f>IF(RES_hh_fech!S3=0,0,RES_hh_fech!S3/RES_summary!S$19)</f>
        <v>170.96095879337756</v>
      </c>
      <c r="T3" s="65">
        <f>IF(RES_hh_fech!T3=0,0,RES_hh_fech!T3/RES_summary!T$19)</f>
        <v>158.58645663487866</v>
      </c>
      <c r="U3" s="65">
        <f>IF(RES_hh_fech!U3=0,0,RES_hh_fech!U3/RES_summary!U$19)</f>
        <v>162.95694041100302</v>
      </c>
      <c r="V3" s="65">
        <f>IF(RES_hh_fech!V3=0,0,RES_hh_fech!V3/RES_summary!V$19)</f>
        <v>170.04925611391008</v>
      </c>
      <c r="W3" s="65">
        <f>IF(RES_hh_fech!W3=0,0,RES_hh_fech!W3/RES_summary!W$19)</f>
        <v>185.22554829743208</v>
      </c>
      <c r="X3" s="65">
        <f>IF(RES_hh_fech!X3=0,0,RES_hh_fech!X3/RES_summary!X$19)</f>
        <v>168.04880976468186</v>
      </c>
      <c r="Y3" s="65">
        <f>IF(RES_hh_fech!Y3=0,0,RES_hh_fech!Y3/RES_summary!Y$19)</f>
        <v>152.20380165721275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155.24787243011525</v>
      </c>
      <c r="C4" s="69">
        <f>IF(RES_hh_fech!C4=0,0,RES_hh_fech!C4/RES_summary!C$19)</f>
        <v>193.14243972541087</v>
      </c>
      <c r="D4" s="69">
        <f>IF(RES_hh_fech!D4=0,0,RES_hh_fech!D4/RES_summary!D$19)</f>
        <v>185.46601281680583</v>
      </c>
      <c r="E4" s="69">
        <f>IF(RES_hh_fech!E4=0,0,RES_hh_fech!E4/RES_summary!E$19)</f>
        <v>172.00545634961236</v>
      </c>
      <c r="F4" s="69">
        <f>IF(RES_hh_fech!F4=0,0,RES_hh_fech!F4/RES_summary!F$19)</f>
        <v>158.25007983290396</v>
      </c>
      <c r="G4" s="69">
        <f>IF(RES_hh_fech!G4=0,0,RES_hh_fech!G4/RES_summary!G$19)</f>
        <v>147.83894171481964</v>
      </c>
      <c r="H4" s="69">
        <f>IF(RES_hh_fech!H4=0,0,RES_hh_fech!H4/RES_summary!H$19)</f>
        <v>129.97867798406614</v>
      </c>
      <c r="I4" s="69">
        <f>IF(RES_hh_fech!I4=0,0,RES_hh_fech!I4/RES_summary!I$19)</f>
        <v>110.3502689784806</v>
      </c>
      <c r="J4" s="69">
        <f>IF(RES_hh_fech!J4=0,0,RES_hh_fech!J4/RES_summary!J$19)</f>
        <v>115.08159801441916</v>
      </c>
      <c r="K4" s="69">
        <f>IF(RES_hh_fech!K4=0,0,RES_hh_fech!K4/RES_summary!K$19)</f>
        <v>114.61812294071028</v>
      </c>
      <c r="L4" s="69">
        <f>IF(RES_hh_fech!L4=0,0,RES_hh_fech!L4/RES_summary!L$19)</f>
        <v>181.04881476255173</v>
      </c>
      <c r="M4" s="69">
        <f>IF(RES_hh_fech!M4=0,0,RES_hh_fech!M4/RES_summary!M$19)</f>
        <v>162.26329453745828</v>
      </c>
      <c r="N4" s="69">
        <f>IF(RES_hh_fech!N4=0,0,RES_hh_fech!N4/RES_summary!N$19)</f>
        <v>164.35652810704946</v>
      </c>
      <c r="O4" s="69">
        <f>IF(RES_hh_fech!O4=0,0,RES_hh_fech!O4/RES_summary!O$19)</f>
        <v>163.37460224927199</v>
      </c>
      <c r="P4" s="69">
        <f>IF(RES_hh_fech!P4=0,0,RES_hh_fech!P4/RES_summary!P$19)</f>
        <v>123.69403879742912</v>
      </c>
      <c r="Q4" s="69">
        <f>IF(RES_hh_fech!Q4=0,0,RES_hh_fech!Q4/RES_summary!Q$19)</f>
        <v>141.65416215986892</v>
      </c>
      <c r="R4" s="69">
        <f>IF(RES_hh_fech!R4=0,0,RES_hh_fech!R4/RES_summary!R$19)</f>
        <v>149.91624134694374</v>
      </c>
      <c r="S4" s="69">
        <f>IF(RES_hh_fech!S4=0,0,RES_hh_fech!S4/RES_summary!S$19)</f>
        <v>150.86732259471026</v>
      </c>
      <c r="T4" s="69">
        <f>IF(RES_hh_fech!T4=0,0,RES_hh_fech!T4/RES_summary!T$19)</f>
        <v>133.38943237730183</v>
      </c>
      <c r="U4" s="69">
        <f>IF(RES_hh_fech!U4=0,0,RES_hh_fech!U4/RES_summary!U$19)</f>
        <v>134.87257740663688</v>
      </c>
      <c r="V4" s="69">
        <f>IF(RES_hh_fech!V4=0,0,RES_hh_fech!V4/RES_summary!V$19)</f>
        <v>141.94150011965141</v>
      </c>
      <c r="W4" s="69">
        <f>IF(RES_hh_fech!W4=0,0,RES_hh_fech!W4/RES_summary!W$19)</f>
        <v>156.8801338867944</v>
      </c>
      <c r="X4" s="69">
        <f>IF(RES_hh_fech!X4=0,0,RES_hh_fech!X4/RES_summary!X$19)</f>
        <v>139.92494900918976</v>
      </c>
      <c r="Y4" s="69">
        <f>IF(RES_hh_fech!Y4=0,0,RES_hh_fech!Y4/RES_summary!Y$19)</f>
        <v>124.42864404953201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110.17765887982689</v>
      </c>
      <c r="C5" s="72">
        <f>IF(RES_hh_fech!C5=0,0,RES_hh_fech!C5/RES_summary!C$19)</f>
        <v>146.42505579317194</v>
      </c>
      <c r="D5" s="72">
        <f>IF(RES_hh_fech!D5=0,0,RES_hh_fech!D5/RES_summary!D$19)</f>
        <v>247.9825958735116</v>
      </c>
      <c r="E5" s="72">
        <f>IF(RES_hh_fech!E5=0,0,RES_hh_fech!E5/RES_summary!E$19)</f>
        <v>159.87358365635009</v>
      </c>
      <c r="F5" s="72">
        <f>IF(RES_hh_fech!F5=0,0,RES_hh_fech!F5/RES_summary!F$19)</f>
        <v>203.6126066329816</v>
      </c>
      <c r="G5" s="72">
        <f>IF(RES_hh_fech!G5=0,0,RES_hh_fech!G5/RES_summary!G$19)</f>
        <v>103.88887101589862</v>
      </c>
      <c r="H5" s="72">
        <f>IF(RES_hh_fech!H5=0,0,RES_hh_fech!H5/RES_summary!H$19)</f>
        <v>101.64612917116661</v>
      </c>
      <c r="I5" s="72">
        <f>IF(RES_hh_fech!I5=0,0,RES_hh_fech!I5/RES_summary!I$19)</f>
        <v>89.688807271832786</v>
      </c>
      <c r="J5" s="72">
        <f>IF(RES_hh_fech!J5=0,0,RES_hh_fech!J5/RES_summary!J$19)</f>
        <v>136.80260008540958</v>
      </c>
      <c r="K5" s="72">
        <f>IF(RES_hh_fech!K5=0,0,RES_hh_fech!K5/RES_summary!K$19)</f>
        <v>111.5551541693581</v>
      </c>
      <c r="L5" s="72">
        <f>IF(RES_hh_fech!L5=0,0,RES_hh_fech!L5/RES_summary!L$19)</f>
        <v>155.12042641925527</v>
      </c>
      <c r="M5" s="72">
        <f>IF(RES_hh_fech!M5=0,0,RES_hh_fech!M5/RES_summary!M$19)</f>
        <v>163.51303284172664</v>
      </c>
      <c r="N5" s="72">
        <f>IF(RES_hh_fech!N5=0,0,RES_hh_fech!N5/RES_summary!N$19)</f>
        <v>179.45906405543803</v>
      </c>
      <c r="O5" s="72">
        <f>IF(RES_hh_fech!O5=0,0,RES_hh_fech!O5/RES_summary!O$19)</f>
        <v>136.42808803670889</v>
      </c>
      <c r="P5" s="72">
        <f>IF(RES_hh_fech!P5=0,0,RES_hh_fech!P5/RES_summary!P$19)</f>
        <v>114.3834507899636</v>
      </c>
      <c r="Q5" s="72">
        <f>IF(RES_hh_fech!Q5=0,0,RES_hh_fech!Q5/RES_summary!Q$19)</f>
        <v>110.42561075307853</v>
      </c>
      <c r="R5" s="72">
        <f>IF(RES_hh_fech!R5=0,0,RES_hh_fech!R5/RES_summary!R$19)</f>
        <v>156.14143408158984</v>
      </c>
      <c r="S5" s="72">
        <f>IF(RES_hh_fech!S5=0,0,RES_hh_fech!S5/RES_summary!S$19)</f>
        <v>162.01735077444621</v>
      </c>
      <c r="T5" s="72">
        <f>IF(RES_hh_fech!T5=0,0,RES_hh_fech!T5/RES_summary!T$19)</f>
        <v>122.27489023902943</v>
      </c>
      <c r="U5" s="72">
        <f>IF(RES_hh_fech!U5=0,0,RES_hh_fech!U5/RES_summary!U$19)</f>
        <v>101.53101140367099</v>
      </c>
      <c r="V5" s="72">
        <f>IF(RES_hh_fech!V5=0,0,RES_hh_fech!V5/RES_summary!V$19)</f>
        <v>156.47149139210478</v>
      </c>
      <c r="W5" s="72">
        <f>IF(RES_hh_fech!W5=0,0,RES_hh_fech!W5/RES_summary!W$19)</f>
        <v>160.79319322523253</v>
      </c>
      <c r="X5" s="72">
        <f>IF(RES_hh_fech!X5=0,0,RES_hh_fech!X5/RES_summary!X$19)</f>
        <v>144.49887342369647</v>
      </c>
      <c r="Y5" s="72">
        <f>IF(RES_hh_fech!Y5=0,0,RES_hh_fech!Y5/RES_summary!Y$19)</f>
        <v>110.16194751665203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168.03531283795979</v>
      </c>
      <c r="C6" s="72">
        <f>IF(RES_hh_fech!C6=0,0,RES_hh_fech!C6/RES_summary!C$19)</f>
        <v>152.01861646133128</v>
      </c>
      <c r="D6" s="72">
        <f>IF(RES_hh_fech!D6=0,0,RES_hh_fech!D6/RES_summary!D$19)</f>
        <v>294.1891038346057</v>
      </c>
      <c r="E6" s="72">
        <f>IF(RES_hh_fech!E6=0,0,RES_hh_fech!E6/RES_summary!E$19)</f>
        <v>108.02570400222169</v>
      </c>
      <c r="F6" s="72">
        <f>IF(RES_hh_fech!F6=0,0,RES_hh_fech!F6/RES_summary!F$19)</f>
        <v>24.564017935191043</v>
      </c>
      <c r="G6" s="72">
        <f>IF(RES_hh_fech!G6=0,0,RES_hh_fech!G6/RES_summary!G$19)</f>
        <v>61.956842570324319</v>
      </c>
      <c r="H6" s="72">
        <f>IF(RES_hh_fech!H6=0,0,RES_hh_fech!H6/RES_summary!H$19)</f>
        <v>177.88367214153496</v>
      </c>
      <c r="I6" s="72">
        <f>IF(RES_hh_fech!I6=0,0,RES_hh_fech!I6/RES_summary!I$19)</f>
        <v>112.23963203419407</v>
      </c>
      <c r="J6" s="72">
        <f>IF(RES_hh_fech!J6=0,0,RES_hh_fech!J6/RES_summary!J$19)</f>
        <v>193.10143859033198</v>
      </c>
      <c r="K6" s="72">
        <f>IF(RES_hh_fech!K6=0,0,RES_hh_fech!K6/RES_summary!K$19)</f>
        <v>200.57475627147059</v>
      </c>
      <c r="L6" s="72">
        <f>IF(RES_hh_fech!L6=0,0,RES_hh_fech!L6/RES_summary!L$19)</f>
        <v>145.03443075964049</v>
      </c>
      <c r="M6" s="72">
        <f>IF(RES_hh_fech!M6=0,0,RES_hh_fech!M6/RES_summary!M$19)</f>
        <v>62.056963605729308</v>
      </c>
      <c r="N6" s="72">
        <f>IF(RES_hh_fech!N6=0,0,RES_hh_fech!N6/RES_summary!N$19)</f>
        <v>224.73872860059404</v>
      </c>
      <c r="O6" s="72">
        <f>IF(RES_hh_fech!O6=0,0,RES_hh_fech!O6/RES_summary!O$19)</f>
        <v>160.95075789729484</v>
      </c>
      <c r="P6" s="72">
        <f>IF(RES_hh_fech!P6=0,0,RES_hh_fech!P6/RES_summary!P$19)</f>
        <v>15.304879116200691</v>
      </c>
      <c r="Q6" s="72">
        <f>IF(RES_hh_fech!Q6=0,0,RES_hh_fech!Q6/RES_summary!Q$19)</f>
        <v>15.039028257836764</v>
      </c>
      <c r="R6" s="72">
        <f>IF(RES_hh_fech!R6=0,0,RES_hh_fech!R6/RES_summary!R$19)</f>
        <v>169.81318293914316</v>
      </c>
      <c r="S6" s="72">
        <f>IF(RES_hh_fech!S6=0,0,RES_hh_fech!S6/RES_summary!S$19)</f>
        <v>172.85068515119153</v>
      </c>
      <c r="T6" s="72">
        <f>IF(RES_hh_fech!T6=0,0,RES_hh_fech!T6/RES_summary!T$19)</f>
        <v>156.93718109830249</v>
      </c>
      <c r="U6" s="72">
        <f>IF(RES_hh_fech!U6=0,0,RES_hh_fech!U6/RES_summary!U$19)</f>
        <v>131.24894279480336</v>
      </c>
      <c r="V6" s="72">
        <f>IF(RES_hh_fech!V6=0,0,RES_hh_fech!V6/RES_summary!V$19)</f>
        <v>137.33223990142409</v>
      </c>
      <c r="W6" s="72">
        <f>IF(RES_hh_fech!W6=0,0,RES_hh_fech!W6/RES_summary!W$19)</f>
        <v>182.57531756390236</v>
      </c>
      <c r="X6" s="72">
        <f>IF(RES_hh_fech!X6=0,0,RES_hh_fech!X6/RES_summary!X$19)</f>
        <v>153.47917528753777</v>
      </c>
      <c r="Y6" s="72">
        <f>IF(RES_hh_fech!Y6=0,0,RES_hh_fech!Y6/RES_summary!Y$19)</f>
        <v>90.567652661672099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0</v>
      </c>
      <c r="C7" s="72">
        <f>IF(RES_hh_fech!C7=0,0,RES_hh_fech!C7/RES_summary!C$19)</f>
        <v>0</v>
      </c>
      <c r="D7" s="72">
        <f>IF(RES_hh_fech!D7=0,0,RES_hh_fech!D7/RES_summary!D$19)</f>
        <v>0</v>
      </c>
      <c r="E7" s="72">
        <f>IF(RES_hh_fech!E7=0,0,RES_hh_fech!E7/RES_summary!E$19)</f>
        <v>0</v>
      </c>
      <c r="F7" s="72">
        <f>IF(RES_hh_fech!F7=0,0,RES_hh_fech!F7/RES_summary!F$19)</f>
        <v>0</v>
      </c>
      <c r="G7" s="72">
        <f>IF(RES_hh_fech!G7=0,0,RES_hh_fech!G7/RES_summary!G$19)</f>
        <v>0</v>
      </c>
      <c r="H7" s="72">
        <f>IF(RES_hh_fech!H7=0,0,RES_hh_fech!H7/RES_summary!H$19)</f>
        <v>0</v>
      </c>
      <c r="I7" s="72">
        <f>IF(RES_hh_fech!I7=0,0,RES_hh_fech!I7/RES_summary!I$19)</f>
        <v>0</v>
      </c>
      <c r="J7" s="72">
        <f>IF(RES_hh_fech!J7=0,0,RES_hh_fech!J7/RES_summary!J$19)</f>
        <v>0</v>
      </c>
      <c r="K7" s="72">
        <f>IF(RES_hh_fech!K7=0,0,RES_hh_fech!K7/RES_summary!K$19)</f>
        <v>0</v>
      </c>
      <c r="L7" s="72">
        <f>IF(RES_hh_fech!L7=0,0,RES_hh_fech!L7/RES_summary!L$19)</f>
        <v>0</v>
      </c>
      <c r="M7" s="72">
        <f>IF(RES_hh_fech!M7=0,0,RES_hh_fech!M7/RES_summary!M$19)</f>
        <v>0</v>
      </c>
      <c r="N7" s="72">
        <f>IF(RES_hh_fech!N7=0,0,RES_hh_fech!N7/RES_summary!N$19)</f>
        <v>0</v>
      </c>
      <c r="O7" s="72">
        <f>IF(RES_hh_fech!O7=0,0,RES_hh_fech!O7/RES_summary!O$19)</f>
        <v>0</v>
      </c>
      <c r="P7" s="72">
        <f>IF(RES_hh_fech!P7=0,0,RES_hh_fech!P7/RES_summary!P$19)</f>
        <v>0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X7" s="72">
        <f>IF(RES_hh_fech!X7=0,0,RES_hh_fech!X7/RES_summary!X$19)</f>
        <v>0</v>
      </c>
      <c r="Y7" s="72">
        <f>IF(RES_hh_fech!Y7=0,0,RES_hh_fech!Y7/RES_summary!Y$19)</f>
        <v>0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209.13464731353861</v>
      </c>
      <c r="C8" s="72">
        <f>IF(RES_hh_fech!C8=0,0,RES_hh_fech!C8/RES_summary!C$19)</f>
        <v>213.95874280504265</v>
      </c>
      <c r="D8" s="72">
        <f>IF(RES_hh_fech!D8=0,0,RES_hh_fech!D8/RES_summary!D$19)</f>
        <v>204.98561425365779</v>
      </c>
      <c r="E8" s="72">
        <f>IF(RES_hh_fech!E8=0,0,RES_hh_fech!E8/RES_summary!E$19)</f>
        <v>202.22896386612939</v>
      </c>
      <c r="F8" s="72">
        <f>IF(RES_hh_fech!F8=0,0,RES_hh_fech!F8/RES_summary!F$19)</f>
        <v>181.53634925518134</v>
      </c>
      <c r="G8" s="72">
        <f>IF(RES_hh_fech!G8=0,0,RES_hh_fech!G8/RES_summary!G$19)</f>
        <v>170.75745065401358</v>
      </c>
      <c r="H8" s="72">
        <f>IF(RES_hh_fech!H8=0,0,RES_hh_fech!H8/RES_summary!H$19)</f>
        <v>150.01451213959467</v>
      </c>
      <c r="I8" s="72">
        <f>IF(RES_hh_fech!I8=0,0,RES_hh_fech!I8/RES_summary!I$19)</f>
        <v>122.83637993240528</v>
      </c>
      <c r="J8" s="72">
        <f>IF(RES_hh_fech!J8=0,0,RES_hh_fech!J8/RES_summary!J$19)</f>
        <v>134.02485566298097</v>
      </c>
      <c r="K8" s="72">
        <f>IF(RES_hh_fech!K8=0,0,RES_hh_fech!K8/RES_summary!K$19)</f>
        <v>140.64710319061541</v>
      </c>
      <c r="L8" s="72">
        <f>IF(RES_hh_fech!L8=0,0,RES_hh_fech!L8/RES_summary!L$19)</f>
        <v>188.89075887091934</v>
      </c>
      <c r="M8" s="72">
        <f>IF(RES_hh_fech!M8=0,0,RES_hh_fech!M8/RES_summary!M$19)</f>
        <v>167.80860385489913</v>
      </c>
      <c r="N8" s="72">
        <f>IF(RES_hh_fech!N8=0,0,RES_hh_fech!N8/RES_summary!N$19)</f>
        <v>164.5274202461689</v>
      </c>
      <c r="O8" s="72">
        <f>IF(RES_hh_fech!O8=0,0,RES_hh_fech!O8/RES_summary!O$19)</f>
        <v>174.4510136426139</v>
      </c>
      <c r="P8" s="72">
        <f>IF(RES_hh_fech!P8=0,0,RES_hh_fech!P8/RES_summary!P$19)</f>
        <v>149.1411019882396</v>
      </c>
      <c r="Q8" s="72">
        <f>IF(RES_hh_fech!Q8=0,0,RES_hh_fech!Q8/RES_summary!Q$19)</f>
        <v>153.64585778551998</v>
      </c>
      <c r="R8" s="72">
        <f>IF(RES_hh_fech!R8=0,0,RES_hh_fech!R8/RES_summary!R$19)</f>
        <v>157.24206520942835</v>
      </c>
      <c r="S8" s="72">
        <f>IF(RES_hh_fech!S8=0,0,RES_hh_fech!S8/RES_summary!S$19)</f>
        <v>162.79965873209701</v>
      </c>
      <c r="T8" s="72">
        <f>IF(RES_hh_fech!T8=0,0,RES_hh_fech!T8/RES_summary!T$19)</f>
        <v>148.43991595228681</v>
      </c>
      <c r="U8" s="72">
        <f>IF(RES_hh_fech!U8=0,0,RES_hh_fech!U8/RES_summary!U$19)</f>
        <v>143.72446097772689</v>
      </c>
      <c r="V8" s="72">
        <f>IF(RES_hh_fech!V8=0,0,RES_hh_fech!V8/RES_summary!V$19)</f>
        <v>145.71033251748113</v>
      </c>
      <c r="W8" s="72">
        <f>IF(RES_hh_fech!W8=0,0,RES_hh_fech!W8/RES_summary!W$19)</f>
        <v>160.34313832538146</v>
      </c>
      <c r="X8" s="72">
        <f>IF(RES_hh_fech!X8=0,0,RES_hh_fech!X8/RES_summary!X$19)</f>
        <v>145.70099054587547</v>
      </c>
      <c r="Y8" s="72">
        <f>IF(RES_hh_fech!Y8=0,0,RES_hh_fech!Y8/RES_summary!Y$19)</f>
        <v>138.11161344788226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7.8811491507172189</v>
      </c>
      <c r="C9" s="72">
        <f>IF(RES_hh_fech!C9=0,0,RES_hh_fech!C9/RES_summary!C$19)</f>
        <v>292.30680616440657</v>
      </c>
      <c r="D9" s="72">
        <f>IF(RES_hh_fech!D9=0,0,RES_hh_fech!D9/RES_summary!D$19)</f>
        <v>199.16057416904923</v>
      </c>
      <c r="E9" s="72">
        <f>IF(RES_hh_fech!E9=0,0,RES_hh_fech!E9/RES_summary!E$19)</f>
        <v>163.07794482482876</v>
      </c>
      <c r="F9" s="72">
        <f>IF(RES_hh_fech!F9=0,0,RES_hh_fech!F9/RES_summary!F$19)</f>
        <v>180.63031912062908</v>
      </c>
      <c r="G9" s="72">
        <f>IF(RES_hh_fech!G9=0,0,RES_hh_fech!G9/RES_summary!G$19)</f>
        <v>166.4903641797529</v>
      </c>
      <c r="H9" s="72">
        <f>IF(RES_hh_fech!H9=0,0,RES_hh_fech!H9/RES_summary!H$19)</f>
        <v>106.80887231763327</v>
      </c>
      <c r="I9" s="72">
        <f>IF(RES_hh_fech!I9=0,0,RES_hh_fech!I9/RES_summary!I$19)</f>
        <v>132.56282213053581</v>
      </c>
      <c r="J9" s="72">
        <f>IF(RES_hh_fech!J9=0,0,RES_hh_fech!J9/RES_summary!J$19)</f>
        <v>49.185145340759313</v>
      </c>
      <c r="K9" s="72">
        <f>IF(RES_hh_fech!K9=0,0,RES_hh_fech!K9/RES_summary!K$19)</f>
        <v>24.63988637739963</v>
      </c>
      <c r="L9" s="72">
        <f>IF(RES_hh_fech!L9=0,0,RES_hh_fech!L9/RES_summary!L$19)</f>
        <v>233.54098880112639</v>
      </c>
      <c r="M9" s="72">
        <f>IF(RES_hh_fech!M9=0,0,RES_hh_fech!M9/RES_summary!M$19)</f>
        <v>188.72930410288964</v>
      </c>
      <c r="N9" s="72">
        <f>IF(RES_hh_fech!N9=0,0,RES_hh_fech!N9/RES_summary!N$19)</f>
        <v>189.49089961272105</v>
      </c>
      <c r="O9" s="72">
        <f>IF(RES_hh_fech!O9=0,0,RES_hh_fech!O9/RES_summary!O$19)</f>
        <v>176.36240244145247</v>
      </c>
      <c r="P9" s="72">
        <f>IF(RES_hh_fech!P9=0,0,RES_hh_fech!P9/RES_summary!P$19)</f>
        <v>100.31635689193517</v>
      </c>
      <c r="Q9" s="72">
        <f>IF(RES_hh_fech!Q9=0,0,RES_hh_fech!Q9/RES_summary!Q$19)</f>
        <v>147.90741929806157</v>
      </c>
      <c r="R9" s="72">
        <f>IF(RES_hh_fech!R9=0,0,RES_hh_fech!R9/RES_summary!R$19)</f>
        <v>165.15730073336482</v>
      </c>
      <c r="S9" s="72">
        <f>IF(RES_hh_fech!S9=0,0,RES_hh_fech!S9/RES_summary!S$19)</f>
        <v>163.29573454500135</v>
      </c>
      <c r="T9" s="72">
        <f>IF(RES_hh_fech!T9=0,0,RES_hh_fech!T9/RES_summary!T$19)</f>
        <v>133.92046978091076</v>
      </c>
      <c r="U9" s="72">
        <f>IF(RES_hh_fech!U9=0,0,RES_hh_fech!U9/RES_summary!U$19)</f>
        <v>145.82488222015584</v>
      </c>
      <c r="V9" s="72">
        <f>IF(RES_hh_fech!V9=0,0,RES_hh_fech!V9/RES_summary!V$19)</f>
        <v>153.32303165809574</v>
      </c>
      <c r="W9" s="72">
        <f>IF(RES_hh_fech!W9=0,0,RES_hh_fech!W9/RES_summary!W$19)</f>
        <v>184.14055120369693</v>
      </c>
      <c r="X9" s="72">
        <f>IF(RES_hh_fech!X9=0,0,RES_hh_fech!X9/RES_summary!X$19)</f>
        <v>167.147953253682</v>
      </c>
      <c r="Y9" s="72">
        <f>IF(RES_hh_fech!Y9=0,0,RES_hh_fech!Y9/RES_summary!Y$19)</f>
        <v>136.83093998803062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78.935012956042641</v>
      </c>
      <c r="C11" s="72">
        <f>IF(RES_hh_fech!C11=0,0,RES_hh_fech!C11/RES_summary!C$19)</f>
        <v>170.38781643984706</v>
      </c>
      <c r="D11" s="72">
        <f>IF(RES_hh_fech!D11=0,0,RES_hh_fech!D11/RES_summary!D$19)</f>
        <v>150.64097257211208</v>
      </c>
      <c r="E11" s="72">
        <f>IF(RES_hh_fech!E11=0,0,RES_hh_fech!E11/RES_summary!E$19)</f>
        <v>129.51830679214606</v>
      </c>
      <c r="F11" s="72">
        <f>IF(RES_hh_fech!F11=0,0,RES_hh_fech!F11/RES_summary!F$19)</f>
        <v>119.59948264338603</v>
      </c>
      <c r="G11" s="72">
        <f>IF(RES_hh_fech!G11=0,0,RES_hh_fech!G11/RES_summary!G$19)</f>
        <v>117.9722670403024</v>
      </c>
      <c r="H11" s="72">
        <f>IF(RES_hh_fech!H11=0,0,RES_hh_fech!H11/RES_summary!H$19)</f>
        <v>102.25546336184715</v>
      </c>
      <c r="I11" s="72">
        <f>IF(RES_hh_fech!I11=0,0,RES_hh_fech!I11/RES_summary!I$19)</f>
        <v>90.124067218706912</v>
      </c>
      <c r="J11" s="72">
        <f>IF(RES_hh_fech!J11=0,0,RES_hh_fech!J11/RES_summary!J$19)</f>
        <v>89.198089175193104</v>
      </c>
      <c r="K11" s="72">
        <f>IF(RES_hh_fech!K11=0,0,RES_hh_fech!K11/RES_summary!K$19)</f>
        <v>99.15744619178605</v>
      </c>
      <c r="L11" s="72">
        <f>IF(RES_hh_fech!L11=0,0,RES_hh_fech!L11/RES_summary!L$19)</f>
        <v>129.05952428552402</v>
      </c>
      <c r="M11" s="72">
        <f>IF(RES_hh_fech!M11=0,0,RES_hh_fech!M11/RES_summary!M$19)</f>
        <v>126.0608145653711</v>
      </c>
      <c r="N11" s="72">
        <f>IF(RES_hh_fech!N11=0,0,RES_hh_fech!N11/RES_summary!N$19)</f>
        <v>134.11987550644929</v>
      </c>
      <c r="O11" s="72">
        <f>IF(RES_hh_fech!O11=0,0,RES_hh_fech!O11/RES_summary!O$19)</f>
        <v>134.90760714371444</v>
      </c>
      <c r="P11" s="72">
        <f>IF(RES_hh_fech!P11=0,0,RES_hh_fech!P11/RES_summary!P$19)</f>
        <v>108.69638192302247</v>
      </c>
      <c r="Q11" s="72">
        <f>IF(RES_hh_fech!Q11=0,0,RES_hh_fech!Q11/RES_summary!Q$19)</f>
        <v>120.39223923259109</v>
      </c>
      <c r="R11" s="72">
        <f>IF(RES_hh_fech!R11=0,0,RES_hh_fech!R11/RES_summary!R$19)</f>
        <v>124.88881112515791</v>
      </c>
      <c r="S11" s="72">
        <f>IF(RES_hh_fech!S11=0,0,RES_hh_fech!S11/RES_summary!S$19)</f>
        <v>129.85387393710559</v>
      </c>
      <c r="T11" s="72">
        <f>IF(RES_hh_fech!T11=0,0,RES_hh_fech!T11/RES_summary!T$19)</f>
        <v>119.51541940483536</v>
      </c>
      <c r="U11" s="72">
        <f>IF(RES_hh_fech!U11=0,0,RES_hh_fech!U11/RES_summary!U$19)</f>
        <v>120.06004639370876</v>
      </c>
      <c r="V11" s="72">
        <f>IF(RES_hh_fech!V11=0,0,RES_hh_fech!V11/RES_summary!V$19)</f>
        <v>130.96657383470173</v>
      </c>
      <c r="W11" s="72">
        <f>IF(RES_hh_fech!W11=0,0,RES_hh_fech!W11/RES_summary!W$19)</f>
        <v>149.62913186516727</v>
      </c>
      <c r="X11" s="72">
        <f>IF(RES_hh_fech!X11=0,0,RES_hh_fech!X11/RES_summary!X$19)</f>
        <v>132.00584034035521</v>
      </c>
      <c r="Y11" s="72">
        <f>IF(RES_hh_fech!Y11=0,0,RES_hh_fech!Y11/RES_summary!Y$19)</f>
        <v>121.84541354838939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53.708038797064972</v>
      </c>
      <c r="C12" s="72">
        <f>IF(RES_hh_fech!C12=0,0,RES_hh_fech!C12/RES_summary!C$19)</f>
        <v>67.65912903631687</v>
      </c>
      <c r="D12" s="72">
        <f>IF(RES_hh_fech!D12=0,0,RES_hh_fech!D12/RES_summary!D$19)</f>
        <v>65.68161148427528</v>
      </c>
      <c r="E12" s="72">
        <f>IF(RES_hh_fech!E12=0,0,RES_hh_fech!E12/RES_summary!E$19)</f>
        <v>61.335878161209777</v>
      </c>
      <c r="F12" s="72">
        <f>IF(RES_hh_fech!F12=0,0,RES_hh_fech!F12/RES_summary!F$19)</f>
        <v>52.490186925132051</v>
      </c>
      <c r="G12" s="72">
        <f>IF(RES_hh_fech!G12=0,0,RES_hh_fech!G12/RES_summary!G$19)</f>
        <v>48.358878564211672</v>
      </c>
      <c r="H12" s="72">
        <f>IF(RES_hh_fech!H12=0,0,RES_hh_fech!H12/RES_summary!H$19)</f>
        <v>42.184115566432929</v>
      </c>
      <c r="I12" s="72">
        <f>IF(RES_hh_fech!I12=0,0,RES_hh_fech!I12/RES_summary!I$19)</f>
        <v>35.608579774168227</v>
      </c>
      <c r="J12" s="72">
        <f>IF(RES_hh_fech!J12=0,0,RES_hh_fech!J12/RES_summary!J$19)</f>
        <v>37.174177152540715</v>
      </c>
      <c r="K12" s="72">
        <f>IF(RES_hh_fech!K12=0,0,RES_hh_fech!K12/RES_summary!K$19)</f>
        <v>38.690846546274187</v>
      </c>
      <c r="L12" s="72">
        <f>IF(RES_hh_fech!L12=0,0,RES_hh_fech!L12/RES_summary!L$19)</f>
        <v>47.303341885601995</v>
      </c>
      <c r="M12" s="72">
        <f>IF(RES_hh_fech!M12=0,0,RES_hh_fech!M12/RES_summary!M$19)</f>
        <v>41.504310138972166</v>
      </c>
      <c r="N12" s="72">
        <f>IF(RES_hh_fech!N12=0,0,RES_hh_fech!N12/RES_summary!N$19)</f>
        <v>36.674867550244279</v>
      </c>
      <c r="O12" s="72">
        <f>IF(RES_hh_fech!O12=0,0,RES_hh_fech!O12/RES_summary!O$19)</f>
        <v>35.407400286773004</v>
      </c>
      <c r="P12" s="72">
        <f>IF(RES_hh_fech!P12=0,0,RES_hh_fech!P12/RES_summary!P$19)</f>
        <v>29.63227192725385</v>
      </c>
      <c r="Q12" s="72">
        <f>IF(RES_hh_fech!Q12=0,0,RES_hh_fech!Q12/RES_summary!Q$19)</f>
        <v>34.445004821080587</v>
      </c>
      <c r="R12" s="72">
        <f>IF(RES_hh_fech!R12=0,0,RES_hh_fech!R12/RES_summary!R$19)</f>
        <v>30.100387547314412</v>
      </c>
      <c r="S12" s="72">
        <f>IF(RES_hh_fech!S12=0,0,RES_hh_fech!S12/RES_summary!S$19)</f>
        <v>31.241229479017502</v>
      </c>
      <c r="T12" s="72">
        <f>IF(RES_hh_fech!T12=0,0,RES_hh_fech!T12/RES_summary!T$19)</f>
        <v>28.781663803358686</v>
      </c>
      <c r="U12" s="72">
        <f>IF(RES_hh_fech!U12=0,0,RES_hh_fech!U12/RES_summary!U$19)</f>
        <v>26.99984946942832</v>
      </c>
      <c r="V12" s="72">
        <f>IF(RES_hh_fech!V12=0,0,RES_hh_fech!V12/RES_summary!V$19)</f>
        <v>28.302671682934019</v>
      </c>
      <c r="W12" s="72">
        <f>IF(RES_hh_fech!W12=0,0,RES_hh_fech!W12/RES_summary!W$19)</f>
        <v>29.70301385207388</v>
      </c>
      <c r="X12" s="72">
        <f>IF(RES_hh_fech!X12=0,0,RES_hh_fech!X12/RES_summary!X$19)</f>
        <v>30.764989685938005</v>
      </c>
      <c r="Y12" s="72">
        <f>IF(RES_hh_fech!Y12=0,0,RES_hh_fech!Y12/RES_summary!Y$19)</f>
        <v>30.231677273348019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142.78793931998527</v>
      </c>
      <c r="C13" s="74">
        <f>IF(RES_hh_fech!C13=0,0,RES_hh_fech!C13/RES_summary!C$19)</f>
        <v>155.3627573133883</v>
      </c>
      <c r="D13" s="74">
        <f>IF(RES_hh_fech!D13=0,0,RES_hh_fech!D13/RES_summary!D$19)</f>
        <v>159.20136310570902</v>
      </c>
      <c r="E13" s="74">
        <f>IF(RES_hh_fech!E13=0,0,RES_hh_fech!E13/RES_summary!E$19)</f>
        <v>153.72025451936602</v>
      </c>
      <c r="F13" s="74">
        <f>IF(RES_hh_fech!F13=0,0,RES_hh_fech!F13/RES_summary!F$19)</f>
        <v>137.72344849535102</v>
      </c>
      <c r="G13" s="74">
        <f>IF(RES_hh_fech!G13=0,0,RES_hh_fech!G13/RES_summary!G$19)</f>
        <v>126.82329302345488</v>
      </c>
      <c r="H13" s="74">
        <f>IF(RES_hh_fech!H13=0,0,RES_hh_fech!H13/RES_summary!H$19)</f>
        <v>112.54786669409333</v>
      </c>
      <c r="I13" s="74">
        <f>IF(RES_hh_fech!I13=0,0,RES_hh_fech!I13/RES_summary!I$19)</f>
        <v>101.59043101354703</v>
      </c>
      <c r="J13" s="74">
        <f>IF(RES_hh_fech!J13=0,0,RES_hh_fech!J13/RES_summary!J$19)</f>
        <v>107.26666960412626</v>
      </c>
      <c r="K13" s="74">
        <f>IF(RES_hh_fech!K13=0,0,RES_hh_fech!K13/RES_summary!K$19)</f>
        <v>107.81732415667759</v>
      </c>
      <c r="L13" s="74">
        <f>IF(RES_hh_fech!L13=0,0,RES_hh_fech!L13/RES_summary!L$19)</f>
        <v>121.2428802855668</v>
      </c>
      <c r="M13" s="74">
        <f>IF(RES_hh_fech!M13=0,0,RES_hh_fech!M13/RES_summary!M$19)</f>
        <v>133.71416841593327</v>
      </c>
      <c r="N13" s="74">
        <f>IF(RES_hh_fech!N13=0,0,RES_hh_fech!N13/RES_summary!N$19)</f>
        <v>145.31706336544647</v>
      </c>
      <c r="O13" s="74">
        <f>IF(RES_hh_fech!O13=0,0,RES_hh_fech!O13/RES_summary!O$19)</f>
        <v>139.43005333940641</v>
      </c>
      <c r="P13" s="74">
        <f>IF(RES_hh_fech!P13=0,0,RES_hh_fech!P13/RES_summary!P$19)</f>
        <v>135.06996770756669</v>
      </c>
      <c r="Q13" s="74">
        <f>IF(RES_hh_fech!Q13=0,0,RES_hh_fech!Q13/RES_summary!Q$19)</f>
        <v>139.93185428710953</v>
      </c>
      <c r="R13" s="74">
        <f>IF(RES_hh_fech!R13=0,0,RES_hh_fech!R13/RES_summary!R$19)</f>
        <v>145.49103284232319</v>
      </c>
      <c r="S13" s="74">
        <f>IF(RES_hh_fech!S13=0,0,RES_hh_fech!S13/RES_summary!S$19)</f>
        <v>90.125310359782773</v>
      </c>
      <c r="T13" s="74">
        <f>IF(RES_hh_fech!T13=0,0,RES_hh_fech!T13/RES_summary!T$19)</f>
        <v>89.411576748339556</v>
      </c>
      <c r="U13" s="74">
        <f>IF(RES_hh_fech!U13=0,0,RES_hh_fech!U13/RES_summary!U$19)</f>
        <v>123.59073677608751</v>
      </c>
      <c r="V13" s="74">
        <f>IF(RES_hh_fech!V13=0,0,RES_hh_fech!V13/RES_summary!V$19)</f>
        <v>171.81708235608434</v>
      </c>
      <c r="W13" s="74">
        <f>IF(RES_hh_fech!W13=0,0,RES_hh_fech!W13/RES_summary!W$19)</f>
        <v>133.05473035412791</v>
      </c>
      <c r="X13" s="74">
        <f>IF(RES_hh_fech!X13=0,0,RES_hh_fech!X13/RES_summary!X$19)</f>
        <v>126.51400264748526</v>
      </c>
      <c r="Y13" s="74">
        <f>IF(RES_hh_fech!Y13=0,0,RES_hh_fech!Y13/RES_summary!Y$19)</f>
        <v>117.66671185777152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1.4021358520641836</v>
      </c>
      <c r="C14" s="76">
        <f>IF(RES_hh_fech!C14=0,0,RES_hh_fech!C14/RES_summary!C$19)</f>
        <v>1.5360222667468881</v>
      </c>
      <c r="D14" s="76">
        <f>IF(RES_hh_fech!D14=0,0,RES_hh_fech!D14/RES_summary!D$19)</f>
        <v>1.4545182151860625</v>
      </c>
      <c r="E14" s="76">
        <f>IF(RES_hh_fech!E14=0,0,RES_hh_fech!E14/RES_summary!E$19)</f>
        <v>1.3705902311258422</v>
      </c>
      <c r="F14" s="76">
        <f>IF(RES_hh_fech!F14=0,0,RES_hh_fech!F14/RES_summary!F$19)</f>
        <v>1.2435958389706887</v>
      </c>
      <c r="G14" s="76">
        <f>IF(RES_hh_fech!G14=0,0,RES_hh_fech!G14/RES_summary!G$19)</f>
        <v>1.1513990914829288</v>
      </c>
      <c r="H14" s="76">
        <f>IF(RES_hh_fech!H14=0,0,RES_hh_fech!H14/RES_summary!H$19)</f>
        <v>1.0109769524670742</v>
      </c>
      <c r="I14" s="76">
        <f>IF(RES_hh_fech!I14=0,0,RES_hh_fech!I14/RES_summary!I$19)</f>
        <v>0.84117251439240948</v>
      </c>
      <c r="J14" s="76">
        <f>IF(RES_hh_fech!J14=0,0,RES_hh_fech!J14/RES_summary!J$19)</f>
        <v>0.89373109864792077</v>
      </c>
      <c r="K14" s="76">
        <f>IF(RES_hh_fech!K14=0,0,RES_hh_fech!K14/RES_summary!K$19)</f>
        <v>0.8877704739174509</v>
      </c>
      <c r="L14" s="76">
        <f>IF(RES_hh_fech!L14=0,0,RES_hh_fech!L14/RES_summary!L$19)</f>
        <v>1.220005693578905</v>
      </c>
      <c r="M14" s="76">
        <f>IF(RES_hh_fech!M14=0,0,RES_hh_fech!M14/RES_summary!M$19)</f>
        <v>1.0690489174788069</v>
      </c>
      <c r="N14" s="76">
        <f>IF(RES_hh_fech!N14=0,0,RES_hh_fech!N14/RES_summary!N$19)</f>
        <v>1.0457521582290692</v>
      </c>
      <c r="O14" s="76">
        <f>IF(RES_hh_fech!O14=0,0,RES_hh_fech!O14/RES_summary!O$19)</f>
        <v>1.0884747844334033</v>
      </c>
      <c r="P14" s="76">
        <f>IF(RES_hh_fech!P14=0,0,RES_hh_fech!P14/RES_summary!P$19)</f>
        <v>0.86493149383157686</v>
      </c>
      <c r="Q14" s="76">
        <f>IF(RES_hh_fech!Q14=0,0,RES_hh_fech!Q14/RES_summary!Q$19)</f>
        <v>0.94051924985810675</v>
      </c>
      <c r="R14" s="76">
        <f>IF(RES_hh_fech!R14=0,0,RES_hh_fech!R14/RES_summary!R$19)</f>
        <v>0.99955856662812625</v>
      </c>
      <c r="S14" s="76">
        <f>IF(RES_hh_fech!S14=0,0,RES_hh_fech!S14/RES_summary!S$19)</f>
        <v>1.0722652438396048</v>
      </c>
      <c r="T14" s="76">
        <f>IF(RES_hh_fech!T14=0,0,RES_hh_fech!T14/RES_summary!T$19)</f>
        <v>1.0386960505067113</v>
      </c>
      <c r="U14" s="76">
        <f>IF(RES_hh_fech!U14=0,0,RES_hh_fech!U14/RES_summary!U$19)</f>
        <v>1.075036598940087</v>
      </c>
      <c r="V14" s="76">
        <f>IF(RES_hh_fech!V14=0,0,RES_hh_fech!V14/RES_summary!V$19)</f>
        <v>1.1462345704582892</v>
      </c>
      <c r="W14" s="76">
        <f>IF(RES_hh_fech!W14=0,0,RES_hh_fech!W14/RES_summary!W$19)</f>
        <v>1.2961564773431389</v>
      </c>
      <c r="X14" s="76">
        <f>IF(RES_hh_fech!X14=0,0,RES_hh_fech!X14/RES_summary!X$19)</f>
        <v>1.1996915266490147</v>
      </c>
      <c r="Y14" s="76">
        <f>IF(RES_hh_fech!Y14=0,0,RES_hh_fech!Y14/RES_summary!Y$19)</f>
        <v>1.0247722997300461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8.6780614430054769E-3</v>
      </c>
      <c r="C15" s="69">
        <f>IF(RES_hh_fech!C15=0,0,RES_hh_fech!C15/RES_summary!C$19)</f>
        <v>1.4894841483931574E-2</v>
      </c>
      <c r="D15" s="69">
        <f>IF(RES_hh_fech!D15=0,0,RES_hh_fech!D15/RES_summary!D$19)</f>
        <v>2.3522001385096337E-2</v>
      </c>
      <c r="E15" s="69">
        <f>IF(RES_hh_fech!E15=0,0,RES_hh_fech!E15/RES_summary!E$19)</f>
        <v>3.2775699744630342E-2</v>
      </c>
      <c r="F15" s="69">
        <f>IF(RES_hh_fech!F15=0,0,RES_hh_fech!F15/RES_summary!F$19)</f>
        <v>3.5252594154663294E-2</v>
      </c>
      <c r="G15" s="69">
        <f>IF(RES_hh_fech!G15=0,0,RES_hh_fech!G15/RES_summary!G$19)</f>
        <v>4.5302565087476897E-2</v>
      </c>
      <c r="H15" s="69">
        <f>IF(RES_hh_fech!H15=0,0,RES_hh_fech!H15/RES_summary!H$19)</f>
        <v>5.986317912426703E-2</v>
      </c>
      <c r="I15" s="69">
        <f>IF(RES_hh_fech!I15=0,0,RES_hh_fech!I15/RES_summary!I$19)</f>
        <v>8.4526772459103769E-2</v>
      </c>
      <c r="J15" s="69">
        <f>IF(RES_hh_fech!J15=0,0,RES_hh_fech!J15/RES_summary!J$19)</f>
        <v>7.1068247321835074E-2</v>
      </c>
      <c r="K15" s="69">
        <f>IF(RES_hh_fech!K15=0,0,RES_hh_fech!K15/RES_summary!K$19)</f>
        <v>8.5374216086705618E-2</v>
      </c>
      <c r="L15" s="69">
        <f>IF(RES_hh_fech!L15=0,0,RES_hh_fech!L15/RES_summary!L$19)</f>
        <v>0.10728757554398778</v>
      </c>
      <c r="M15" s="69">
        <f>IF(RES_hh_fech!M15=0,0,RES_hh_fech!M15/RES_summary!M$19)</f>
        <v>0.10037490874797618</v>
      </c>
      <c r="N15" s="69">
        <f>IF(RES_hh_fech!N15=0,0,RES_hh_fech!N15/RES_summary!N$19)</f>
        <v>0.16524876379038358</v>
      </c>
      <c r="O15" s="69">
        <f>IF(RES_hh_fech!O15=0,0,RES_hh_fech!O15/RES_summary!O$19)</f>
        <v>0.15536439178708825</v>
      </c>
      <c r="P15" s="69">
        <f>IF(RES_hh_fech!P15=0,0,RES_hh_fech!P15/RES_summary!P$19)</f>
        <v>0.12138631895797374</v>
      </c>
      <c r="Q15" s="69">
        <f>IF(RES_hh_fech!Q15=0,0,RES_hh_fech!Q15/RES_summary!Q$19)</f>
        <v>0.19386585241648768</v>
      </c>
      <c r="R15" s="69">
        <f>IF(RES_hh_fech!R15=0,0,RES_hh_fech!R15/RES_summary!R$19)</f>
        <v>0.19660159833137841</v>
      </c>
      <c r="S15" s="69">
        <f>IF(RES_hh_fech!S15=0,0,RES_hh_fech!S15/RES_summary!S$19)</f>
        <v>0.20094007634535838</v>
      </c>
      <c r="T15" s="69">
        <f>IF(RES_hh_fech!T15=0,0,RES_hh_fech!T15/RES_summary!T$19)</f>
        <v>0.22207084181761957</v>
      </c>
      <c r="U15" s="69">
        <f>IF(RES_hh_fech!U15=0,0,RES_hh_fech!U15/RES_summary!U$19)</f>
        <v>0.22267187461231</v>
      </c>
      <c r="V15" s="69">
        <f>IF(RES_hh_fech!V15=0,0,RES_hh_fech!V15/RES_summary!V$19)</f>
        <v>0.23542051866716721</v>
      </c>
      <c r="W15" s="69">
        <f>IF(RES_hh_fech!W15=0,0,RES_hh_fech!W15/RES_summary!W$19)</f>
        <v>0.22893794792810801</v>
      </c>
      <c r="X15" s="69">
        <f>IF(RES_hh_fech!X15=0,0,RES_hh_fech!X15/RES_summary!X$19)</f>
        <v>0.24538133096158066</v>
      </c>
      <c r="Y15" s="69">
        <f>IF(RES_hh_fech!Y15=0,0,RES_hh_fech!Y15/RES_summary!Y$19)</f>
        <v>0.15932119098916006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8.6780614430054769E-3</v>
      </c>
      <c r="C16" s="72">
        <f>IF(RES_hh_fech!C16=0,0,RES_hh_fech!C16/RES_summary!C$19)</f>
        <v>1.4894841483931574E-2</v>
      </c>
      <c r="D16" s="72">
        <f>IF(RES_hh_fech!D16=0,0,RES_hh_fech!D16/RES_summary!D$19)</f>
        <v>2.3522001385096337E-2</v>
      </c>
      <c r="E16" s="72">
        <f>IF(RES_hh_fech!E16=0,0,RES_hh_fech!E16/RES_summary!E$19)</f>
        <v>3.2775699744630342E-2</v>
      </c>
      <c r="F16" s="72">
        <f>IF(RES_hh_fech!F16=0,0,RES_hh_fech!F16/RES_summary!F$19)</f>
        <v>3.5252594154663294E-2</v>
      </c>
      <c r="G16" s="72">
        <f>IF(RES_hh_fech!G16=0,0,RES_hh_fech!G16/RES_summary!G$19)</f>
        <v>4.5302565087476897E-2</v>
      </c>
      <c r="H16" s="72">
        <f>IF(RES_hh_fech!H16=0,0,RES_hh_fech!H16/RES_summary!H$19)</f>
        <v>5.986317912426703E-2</v>
      </c>
      <c r="I16" s="72">
        <f>IF(RES_hh_fech!I16=0,0,RES_hh_fech!I16/RES_summary!I$19)</f>
        <v>8.4526772459103769E-2</v>
      </c>
      <c r="J16" s="72">
        <f>IF(RES_hh_fech!J16=0,0,RES_hh_fech!J16/RES_summary!J$19)</f>
        <v>7.1068247321835074E-2</v>
      </c>
      <c r="K16" s="72">
        <f>IF(RES_hh_fech!K16=0,0,RES_hh_fech!K16/RES_summary!K$19)</f>
        <v>8.5374216086705618E-2</v>
      </c>
      <c r="L16" s="72">
        <f>IF(RES_hh_fech!L16=0,0,RES_hh_fech!L16/RES_summary!L$19)</f>
        <v>0.10728757554398778</v>
      </c>
      <c r="M16" s="72">
        <f>IF(RES_hh_fech!M16=0,0,RES_hh_fech!M16/RES_summary!M$19)</f>
        <v>0.10037490874797618</v>
      </c>
      <c r="N16" s="72">
        <f>IF(RES_hh_fech!N16=0,0,RES_hh_fech!N16/RES_summary!N$19)</f>
        <v>0.16524876379038358</v>
      </c>
      <c r="O16" s="72">
        <f>IF(RES_hh_fech!O16=0,0,RES_hh_fech!O16/RES_summary!O$19)</f>
        <v>0.15536439178708825</v>
      </c>
      <c r="P16" s="72">
        <f>IF(RES_hh_fech!P16=0,0,RES_hh_fech!P16/RES_summary!P$19)</f>
        <v>0.12138631895797374</v>
      </c>
      <c r="Q16" s="72">
        <f>IF(RES_hh_fech!Q16=0,0,RES_hh_fech!Q16/RES_summary!Q$19)</f>
        <v>0.19386585241648768</v>
      </c>
      <c r="R16" s="72">
        <f>IF(RES_hh_fech!R16=0,0,RES_hh_fech!R16/RES_summary!R$19)</f>
        <v>0.19660159833137841</v>
      </c>
      <c r="S16" s="72">
        <f>IF(RES_hh_fech!S16=0,0,RES_hh_fech!S16/RES_summary!S$19)</f>
        <v>0.20094007634535838</v>
      </c>
      <c r="T16" s="72">
        <f>IF(RES_hh_fech!T16=0,0,RES_hh_fech!T16/RES_summary!T$19)</f>
        <v>0.22207084181761957</v>
      </c>
      <c r="U16" s="72">
        <f>IF(RES_hh_fech!U16=0,0,RES_hh_fech!U16/RES_summary!U$19)</f>
        <v>0.22267187461231</v>
      </c>
      <c r="V16" s="72">
        <f>IF(RES_hh_fech!V16=0,0,RES_hh_fech!V16/RES_summary!V$19)</f>
        <v>0.23542051866716721</v>
      </c>
      <c r="W16" s="72">
        <f>IF(RES_hh_fech!W16=0,0,RES_hh_fech!W16/RES_summary!W$19)</f>
        <v>0.22893794792810801</v>
      </c>
      <c r="X16" s="72">
        <f>IF(RES_hh_fech!X16=0,0,RES_hh_fech!X16/RES_summary!X$19)</f>
        <v>0.24538133096158066</v>
      </c>
      <c r="Y16" s="72">
        <f>IF(RES_hh_fech!Y16=0,0,RES_hh_fech!Y16/RES_summary!Y$19)</f>
        <v>0.15932119098916006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14.596013381742354</v>
      </c>
      <c r="C17" s="69">
        <f>IF(RES_hh_fech!C17=0,0,RES_hh_fech!C17/RES_summary!C$19)</f>
        <v>12.981826279993605</v>
      </c>
      <c r="D17" s="69">
        <f>IF(RES_hh_fech!D17=0,0,RES_hh_fech!D17/RES_summary!D$19)</f>
        <v>12.954126753634775</v>
      </c>
      <c r="E17" s="69">
        <f>IF(RES_hh_fech!E17=0,0,RES_hh_fech!E17/RES_summary!E$19)</f>
        <v>12.916428191397413</v>
      </c>
      <c r="F17" s="69">
        <f>IF(RES_hh_fech!F17=0,0,RES_hh_fech!F17/RES_summary!F$19)</f>
        <v>12.697756361461254</v>
      </c>
      <c r="G17" s="69">
        <f>IF(RES_hh_fech!G17=0,0,RES_hh_fech!G17/RES_summary!G$19)</f>
        <v>12.760999208403224</v>
      </c>
      <c r="H17" s="69">
        <f>IF(RES_hh_fech!H17=0,0,RES_hh_fech!H17/RES_summary!H$19)</f>
        <v>12.939216360243242</v>
      </c>
      <c r="I17" s="69">
        <f>IF(RES_hh_fech!I17=0,0,RES_hh_fech!I17/RES_summary!I$19)</f>
        <v>13.236972437248356</v>
      </c>
      <c r="J17" s="69">
        <f>IF(RES_hh_fech!J17=0,0,RES_hh_fech!J17/RES_summary!J$19)</f>
        <v>13.285881674441184</v>
      </c>
      <c r="K17" s="69">
        <f>IF(RES_hh_fech!K17=0,0,RES_hh_fech!K17/RES_summary!K$19)</f>
        <v>13.000847819919102</v>
      </c>
      <c r="L17" s="69">
        <f>IF(RES_hh_fech!L17=0,0,RES_hh_fech!L17/RES_summary!L$19)</f>
        <v>8.0392208190265499</v>
      </c>
      <c r="M17" s="69">
        <f>IF(RES_hh_fech!M17=0,0,RES_hh_fech!M17/RES_summary!M$19)</f>
        <v>9.1192169649431989</v>
      </c>
      <c r="N17" s="69">
        <f>IF(RES_hh_fech!N17=0,0,RES_hh_fech!N17/RES_summary!N$19)</f>
        <v>9.8268202487904865</v>
      </c>
      <c r="O17" s="69">
        <f>IF(RES_hh_fech!O17=0,0,RES_hh_fech!O17/RES_summary!O$19)</f>
        <v>11.86885478407059</v>
      </c>
      <c r="P17" s="69">
        <f>IF(RES_hh_fech!P17=0,0,RES_hh_fech!P17/RES_summary!P$19)</f>
        <v>14.748303341057051</v>
      </c>
      <c r="Q17" s="69">
        <f>IF(RES_hh_fech!Q17=0,0,RES_hh_fech!Q17/RES_summary!Q$19)</f>
        <v>14.244762852895308</v>
      </c>
      <c r="R17" s="69">
        <f>IF(RES_hh_fech!R17=0,0,RES_hh_fech!R17/RES_summary!R$19)</f>
        <v>13.921902154370143</v>
      </c>
      <c r="S17" s="69">
        <f>IF(RES_hh_fech!S17=0,0,RES_hh_fech!S17/RES_summary!S$19)</f>
        <v>15.363618043015787</v>
      </c>
      <c r="T17" s="69">
        <f>IF(RES_hh_fech!T17=0,0,RES_hh_fech!T17/RES_summary!T$19)</f>
        <v>20.409971229346297</v>
      </c>
      <c r="U17" s="69">
        <f>IF(RES_hh_fech!U17=0,0,RES_hh_fech!U17/RES_summary!U$19)</f>
        <v>23.113397244221318</v>
      </c>
      <c r="V17" s="69">
        <f>IF(RES_hh_fech!V17=0,0,RES_hh_fech!V17/RES_summary!V$19)</f>
        <v>22.876891554471765</v>
      </c>
      <c r="W17" s="69">
        <f>IF(RES_hh_fech!W17=0,0,RES_hh_fech!W17/RES_summary!W$19)</f>
        <v>22.199383871392531</v>
      </c>
      <c r="X17" s="69">
        <f>IF(RES_hh_fech!X17=0,0,RES_hh_fech!X17/RES_summary!X$19)</f>
        <v>21.480383473004078</v>
      </c>
      <c r="Y17" s="69">
        <f>IF(RES_hh_fech!Y17=0,0,RES_hh_fech!Y17/RES_summary!Y$19)</f>
        <v>21.605614808197824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10.269355934581895</v>
      </c>
      <c r="C18" s="72">
        <f>IF(RES_hh_fech!C18=0,0,RES_hh_fech!C18/RES_summary!C$19)</f>
        <v>9.6400950832154066</v>
      </c>
      <c r="D18" s="72">
        <f>IF(RES_hh_fech!D18=0,0,RES_hh_fech!D18/RES_summary!D$19)</f>
        <v>16.333337892154425</v>
      </c>
      <c r="E18" s="72">
        <f>IF(RES_hh_fech!E18=0,0,RES_hh_fech!E18/RES_summary!E$19)</f>
        <v>10.999031805832924</v>
      </c>
      <c r="F18" s="72">
        <f>IF(RES_hh_fech!F18=0,0,RES_hh_fech!F18/RES_summary!F$19)</f>
        <v>15.034249372349691</v>
      </c>
      <c r="G18" s="72">
        <f>IF(RES_hh_fech!G18=0,0,RES_hh_fech!G18/RES_summary!G$19)</f>
        <v>10.050088768773069</v>
      </c>
      <c r="H18" s="72">
        <f>IF(RES_hh_fech!H18=0,0,RES_hh_fech!H18/RES_summary!H$19)</f>
        <v>10.84982851080103</v>
      </c>
      <c r="I18" s="72">
        <f>IF(RES_hh_fech!I18=0,0,RES_hh_fech!I18/RES_summary!I$19)</f>
        <v>11.348188403312047</v>
      </c>
      <c r="J18" s="72">
        <f>IF(RES_hh_fech!J18=0,0,RES_hh_fech!J18/RES_summary!J$19)</f>
        <v>16.443036157402023</v>
      </c>
      <c r="K18" s="72">
        <f>IF(RES_hh_fech!K18=0,0,RES_hh_fech!K18/RES_summary!K$19)</f>
        <v>12.243575828002747</v>
      </c>
      <c r="L18" s="72">
        <f>IF(RES_hh_fech!L18=0,0,RES_hh_fech!L18/RES_summary!L$19)</f>
        <v>7.1437583290450455</v>
      </c>
      <c r="M18" s="72">
        <f>IF(RES_hh_fech!M18=0,0,RES_hh_fech!M18/RES_summary!M$19)</f>
        <v>9.2795840807713486</v>
      </c>
      <c r="N18" s="72">
        <f>IF(RES_hh_fech!N18=0,0,RES_hh_fech!N18/RES_summary!N$19)</f>
        <v>10.727586646147854</v>
      </c>
      <c r="O18" s="72">
        <f>IF(RES_hh_fech!O18=0,0,RES_hh_fech!O18/RES_summary!O$19)</f>
        <v>9.428296395890456</v>
      </c>
      <c r="P18" s="72">
        <f>IF(RES_hh_fech!P18=0,0,RES_hh_fech!P18/RES_summary!P$19)</f>
        <v>12.564536690644214</v>
      </c>
      <c r="Q18" s="72">
        <f>IF(RES_hh_fech!Q18=0,0,RES_hh_fech!Q18/RES_summary!Q$19)</f>
        <v>11.062225003513733</v>
      </c>
      <c r="R18" s="72">
        <f>IF(RES_hh_fech!R18=0,0,RES_hh_fech!R18/RES_summary!R$19)</f>
        <v>14.777253924584377</v>
      </c>
      <c r="S18" s="72">
        <f>IF(RES_hh_fech!S18=0,0,RES_hh_fech!S18/RES_summary!S$19)</f>
        <v>17.58905676308845</v>
      </c>
      <c r="T18" s="72">
        <f>IF(RES_hh_fech!T18=0,0,RES_hh_fech!T18/RES_summary!T$19)</f>
        <v>17.843047347513448</v>
      </c>
      <c r="U18" s="72">
        <f>IF(RES_hh_fech!U18=0,0,RES_hh_fech!U18/RES_summary!U$19)</f>
        <v>17.71267197386042</v>
      </c>
      <c r="V18" s="72">
        <f>IF(RES_hh_fech!V18=0,0,RES_hh_fech!V18/RES_summary!V$19)</f>
        <v>27.584664559243283</v>
      </c>
      <c r="W18" s="72">
        <f>IF(RES_hh_fech!W18=0,0,RES_hh_fech!W18/RES_summary!W$19)</f>
        <v>21.79284998098052</v>
      </c>
      <c r="X18" s="72">
        <f>IF(RES_hh_fech!X18=0,0,RES_hh_fech!X18/RES_summary!X$19)</f>
        <v>25.800984861872482</v>
      </c>
      <c r="Y18" s="72">
        <f>IF(RES_hh_fech!Y18=0,0,RES_hh_fech!Y18/RES_summary!Y$19)</f>
        <v>16.435068938567348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15.561786082825323</v>
      </c>
      <c r="C19" s="72">
        <f>IF(RES_hh_fech!C19=0,0,RES_hh_fech!C19/RES_summary!C$19)</f>
        <v>15.062038330609276</v>
      </c>
      <c r="D19" s="72">
        <f>IF(RES_hh_fech!D19=0,0,RES_hh_fech!D19/RES_summary!D$19)</f>
        <v>14.806560428276279</v>
      </c>
      <c r="E19" s="72">
        <f>IF(RES_hh_fech!E19=0,0,RES_hh_fech!E19/RES_summary!E$19)</f>
        <v>14.448027281061497</v>
      </c>
      <c r="F19" s="72">
        <f>IF(RES_hh_fech!F19=0,0,RES_hh_fech!F19/RES_summary!F$19)</f>
        <v>14.242502101624041</v>
      </c>
      <c r="G19" s="72">
        <f>IF(RES_hh_fech!G19=0,0,RES_hh_fech!G19/RES_summary!G$19)</f>
        <v>14.267785857909562</v>
      </c>
      <c r="H19" s="72">
        <f>IF(RES_hh_fech!H19=0,0,RES_hh_fech!H19/RES_summary!H$19)</f>
        <v>14.279883598890105</v>
      </c>
      <c r="I19" s="72">
        <f>IF(RES_hh_fech!I19=0,0,RES_hh_fech!I19/RES_summary!I$19)</f>
        <v>14.381841752627921</v>
      </c>
      <c r="J19" s="72">
        <f>IF(RES_hh_fech!J19=0,0,RES_hh_fech!J19/RES_summary!J$19)</f>
        <v>13.612371650129772</v>
      </c>
      <c r="K19" s="72">
        <f>IF(RES_hh_fech!K19=0,0,RES_hh_fech!K19/RES_summary!K$19)</f>
        <v>13.349154085645985</v>
      </c>
      <c r="L19" s="72">
        <f>IF(RES_hh_fech!L19=0,0,RES_hh_fech!L19/RES_summary!L$19)</f>
        <v>12.47395282932087</v>
      </c>
      <c r="M19" s="72">
        <f>IF(RES_hh_fech!M19=0,0,RES_hh_fech!M19/RES_summary!M$19)</f>
        <v>12.271103292710206</v>
      </c>
      <c r="N19" s="72">
        <f>IF(RES_hh_fech!N19=0,0,RES_hh_fech!N19/RES_summary!N$19)</f>
        <v>12.153507585933967</v>
      </c>
      <c r="O19" s="72">
        <f>IF(RES_hh_fech!O19=0,0,RES_hh_fech!O19/RES_summary!O$19)</f>
        <v>12.591474880753275</v>
      </c>
      <c r="P19" s="72">
        <f>IF(RES_hh_fech!P19=0,0,RES_hh_fech!P19/RES_summary!P$19)</f>
        <v>13.943613032507987</v>
      </c>
      <c r="Q19" s="72">
        <f>IF(RES_hh_fech!Q19=0,0,RES_hh_fech!Q19/RES_summary!Q$19)</f>
        <v>14.22239054685099</v>
      </c>
      <c r="R19" s="72">
        <f>IF(RES_hh_fech!R19=0,0,RES_hh_fech!R19/RES_summary!R$19)</f>
        <v>14.124667505794612</v>
      </c>
      <c r="S19" s="72">
        <f>IF(RES_hh_fech!S19=0,0,RES_hh_fech!S19/RES_summary!S$19)</f>
        <v>16.142503975480459</v>
      </c>
      <c r="T19" s="72">
        <f>IF(RES_hh_fech!T19=0,0,RES_hh_fech!T19/RES_summary!T$19)</f>
        <v>19.984262775350338</v>
      </c>
      <c r="U19" s="72">
        <f>IF(RES_hh_fech!U19=0,0,RES_hh_fech!U19/RES_summary!U$19)</f>
        <v>15.864571820289509</v>
      </c>
      <c r="V19" s="72">
        <f>IF(RES_hh_fech!V19=0,0,RES_hh_fech!V19/RES_summary!V$19)</f>
        <v>18.303071067167462</v>
      </c>
      <c r="W19" s="72">
        <f>IF(RES_hh_fech!W19=0,0,RES_hh_fech!W19/RES_summary!W$19)</f>
        <v>22.779317445416794</v>
      </c>
      <c r="X19" s="72">
        <f>IF(RES_hh_fech!X19=0,0,RES_hh_fech!X19/RES_summary!X$19)</f>
        <v>16.827654117944576</v>
      </c>
      <c r="Y19" s="72">
        <f>IF(RES_hh_fech!Y19=0,0,RES_hh_fech!Y19/RES_summary!Y$19)</f>
        <v>19.425682911135947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X20" s="72">
        <f>IF(RES_hh_fech!X20=0,0,RES_hh_fech!X20/RES_summary!X$19)</f>
        <v>0</v>
      </c>
      <c r="Y20" s="72">
        <f>IF(RES_hh_fech!Y20=0,0,RES_hh_fech!Y20/RES_summary!Y$19)</f>
        <v>0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21.043146023929722</v>
      </c>
      <c r="C21" s="72">
        <f>IF(RES_hh_fech!C21=0,0,RES_hh_fech!C21/RES_summary!C$19)</f>
        <v>14.87866277125489</v>
      </c>
      <c r="D21" s="72">
        <f>IF(RES_hh_fech!D21=0,0,RES_hh_fech!D21/RES_summary!D$19)</f>
        <v>14.948089303013578</v>
      </c>
      <c r="E21" s="72">
        <f>IF(RES_hh_fech!E21=0,0,RES_hh_fech!E21/RES_summary!E$19)</f>
        <v>15.650921913193335</v>
      </c>
      <c r="F21" s="72">
        <f>IF(RES_hh_fech!F21=0,0,RES_hh_fech!F21/RES_summary!F$19)</f>
        <v>15.0108496272191</v>
      </c>
      <c r="G21" s="72">
        <f>IF(RES_hh_fech!G21=0,0,RES_hh_fech!G21/RES_summary!G$19)</f>
        <v>15.012329793008895</v>
      </c>
      <c r="H21" s="72">
        <f>IF(RES_hh_fech!H21=0,0,RES_hh_fech!H21/RES_summary!H$19)</f>
        <v>15.223142573084541</v>
      </c>
      <c r="I21" s="72">
        <f>IF(RES_hh_fech!I21=0,0,RES_hh_fech!I21/RES_summary!I$19)</f>
        <v>14.721185629669975</v>
      </c>
      <c r="J21" s="72">
        <f>IF(RES_hh_fech!J21=0,0,RES_hh_fech!J21/RES_summary!J$19)</f>
        <v>15.479681144109184</v>
      </c>
      <c r="K21" s="72">
        <f>IF(RES_hh_fech!K21=0,0,RES_hh_fech!K21/RES_summary!K$19)</f>
        <v>16.136619770722444</v>
      </c>
      <c r="L21" s="72">
        <f>IF(RES_hh_fech!L21=0,0,RES_hh_fech!L21/RES_summary!L$19)</f>
        <v>8.8913607307081328</v>
      </c>
      <c r="M21" s="72">
        <f>IF(RES_hh_fech!M21=0,0,RES_hh_fech!M21/RES_summary!M$19)</f>
        <v>10.189693224775629</v>
      </c>
      <c r="N21" s="72">
        <f>IF(RES_hh_fech!N21=0,0,RES_hh_fech!N21/RES_summary!N$19)</f>
        <v>10.401216154815865</v>
      </c>
      <c r="O21" s="72">
        <f>IF(RES_hh_fech!O21=0,0,RES_hh_fech!O21/RES_summary!O$19)</f>
        <v>12.816658985092621</v>
      </c>
      <c r="P21" s="72">
        <f>IF(RES_hh_fech!P21=0,0,RES_hh_fech!P21/RES_summary!P$19)</f>
        <v>17.449491358680721</v>
      </c>
      <c r="Q21" s="72">
        <f>IF(RES_hh_fech!Q21=0,0,RES_hh_fech!Q21/RES_summary!Q$19)</f>
        <v>15.205498506792466</v>
      </c>
      <c r="R21" s="72">
        <f>IF(RES_hh_fech!R21=0,0,RES_hh_fech!R21/RES_summary!R$19)</f>
        <v>14.378814194387077</v>
      </c>
      <c r="S21" s="72">
        <f>IF(RES_hh_fech!S21=0,0,RES_hh_fech!S21/RES_summary!S$19)</f>
        <v>16.426710947325354</v>
      </c>
      <c r="T21" s="72">
        <f>IF(RES_hh_fech!T21=0,0,RES_hh_fech!T21/RES_summary!T$19)</f>
        <v>23.036490039920558</v>
      </c>
      <c r="U21" s="72">
        <f>IF(RES_hh_fech!U21=0,0,RES_hh_fech!U21/RES_summary!U$19)</f>
        <v>23.760190222736629</v>
      </c>
      <c r="V21" s="72">
        <f>IF(RES_hh_fech!V21=0,0,RES_hh_fech!V21/RES_summary!V$19)</f>
        <v>25.073247011642849</v>
      </c>
      <c r="W21" s="72">
        <f>IF(RES_hh_fech!W21=0,0,RES_hh_fech!W21/RES_summary!W$19)</f>
        <v>20.338604717270094</v>
      </c>
      <c r="X21" s="72">
        <f>IF(RES_hh_fech!X21=0,0,RES_hh_fech!X21/RES_summary!X$19)</f>
        <v>22.796088736516872</v>
      </c>
      <c r="Y21" s="72">
        <f>IF(RES_hh_fech!Y21=0,0,RES_hh_fech!Y21/RES_summary!Y$19)</f>
        <v>22.840009916928953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11.377383373385369</v>
      </c>
      <c r="C22" s="72">
        <f>IF(RES_hh_fech!C22=0,0,RES_hh_fech!C22/RES_summary!C$19)</f>
        <v>18.97392653638336</v>
      </c>
      <c r="D22" s="72">
        <f>IF(RES_hh_fech!D22=0,0,RES_hh_fech!D22/RES_summary!D$19)</f>
        <v>13.840927679488813</v>
      </c>
      <c r="E22" s="72">
        <f>IF(RES_hh_fech!E22=0,0,RES_hh_fech!E22/RES_summary!E$19)</f>
        <v>12.286947039493491</v>
      </c>
      <c r="F22" s="72">
        <f>IF(RES_hh_fech!F22=0,0,RES_hh_fech!F22/RES_summary!F$19)</f>
        <v>14.769119268894825</v>
      </c>
      <c r="G22" s="72">
        <f>IF(RES_hh_fech!G22=0,0,RES_hh_fech!G22/RES_summary!G$19)</f>
        <v>14.784029483617699</v>
      </c>
      <c r="H22" s="72">
        <f>IF(RES_hh_fech!H22=0,0,RES_hh_fech!H22/RES_summary!H$19)</f>
        <v>11.038920247906322</v>
      </c>
      <c r="I22" s="72">
        <f>IF(RES_hh_fech!I22=0,0,RES_hh_fech!I22/RES_summary!I$19)</f>
        <v>16.396452342031605</v>
      </c>
      <c r="J22" s="72">
        <f>IF(RES_hh_fech!J22=0,0,RES_hh_fech!J22/RES_summary!J$19)</f>
        <v>9.1381176578516161</v>
      </c>
      <c r="K22" s="72">
        <f>IF(RES_hh_fech!K22=0,0,RES_hh_fech!K22/RES_summary!K$19)</f>
        <v>8.8998970648792657</v>
      </c>
      <c r="L22" s="72">
        <f>IF(RES_hh_fech!L22=0,0,RES_hh_fech!L22/RES_summary!L$19)</f>
        <v>11.126882638887073</v>
      </c>
      <c r="M22" s="72">
        <f>IF(RES_hh_fech!M22=0,0,RES_hh_fech!M22/RES_summary!M$19)</f>
        <v>9.8126917425775044</v>
      </c>
      <c r="N22" s="72">
        <f>IF(RES_hh_fech!N22=0,0,RES_hh_fech!N22/RES_summary!N$19)</f>
        <v>11.29392111171898</v>
      </c>
      <c r="O22" s="72">
        <f>IF(RES_hh_fech!O22=0,0,RES_hh_fech!O22/RES_summary!O$19)</f>
        <v>11.57862485434144</v>
      </c>
      <c r="P22" s="72">
        <f>IF(RES_hh_fech!P22=0,0,RES_hh_fech!P22/RES_summary!P$19)</f>
        <v>9.8664944830241215</v>
      </c>
      <c r="Q22" s="72">
        <f>IF(RES_hh_fech!Q22=0,0,RES_hh_fech!Q22/RES_summary!Q$19)</f>
        <v>14.182510541862726</v>
      </c>
      <c r="R22" s="72">
        <f>IF(RES_hh_fech!R22=0,0,RES_hh_fech!R22/RES_summary!R$19)</f>
        <v>10.494147454411959</v>
      </c>
      <c r="S22" s="72">
        <f>IF(RES_hh_fech!S22=0,0,RES_hh_fech!S22/RES_summary!S$19)</f>
        <v>10.404651456229153</v>
      </c>
      <c r="T22" s="72">
        <f>IF(RES_hh_fech!T22=0,0,RES_hh_fech!T22/RES_summary!T$19)</f>
        <v>19.034398077483289</v>
      </c>
      <c r="U22" s="72">
        <f>IF(RES_hh_fech!U22=0,0,RES_hh_fech!U22/RES_summary!U$19)</f>
        <v>27.457849607920984</v>
      </c>
      <c r="V22" s="72">
        <f>IF(RES_hh_fech!V22=0,0,RES_hh_fech!V22/RES_summary!V$19)</f>
        <v>22.64972624064831</v>
      </c>
      <c r="W22" s="72">
        <f>IF(RES_hh_fech!W22=0,0,RES_hh_fech!W22/RES_summary!W$19)</f>
        <v>24.887165211685993</v>
      </c>
      <c r="X22" s="72">
        <f>IF(RES_hh_fech!X22=0,0,RES_hh_fech!X22/RES_summary!X$19)</f>
        <v>21.941377524101604</v>
      </c>
      <c r="Y22" s="72">
        <f>IF(RES_hh_fech!Y22=0,0,RES_hh_fech!Y22/RES_summary!Y$19)</f>
        <v>20.903088469233921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7.3958201396936332</v>
      </c>
      <c r="C24" s="72">
        <f>IF(RES_hh_fech!C24=0,0,RES_hh_fech!C24/RES_summary!C$19)</f>
        <v>11.435801205058915</v>
      </c>
      <c r="D24" s="72">
        <f>IF(RES_hh_fech!D24=0,0,RES_hh_fech!D24/RES_summary!D$19)</f>
        <v>10.525169334251732</v>
      </c>
      <c r="E24" s="72">
        <f>IF(RES_hh_fech!E24=0,0,RES_hh_fech!E24/RES_summary!E$19)</f>
        <v>9.702604867680245</v>
      </c>
      <c r="F24" s="72">
        <f>IF(RES_hh_fech!F24=0,0,RES_hh_fech!F24/RES_summary!F$19)</f>
        <v>9.6006527266344666</v>
      </c>
      <c r="G24" s="72">
        <f>IF(RES_hh_fech!G24=0,0,RES_hh_fech!G24/RES_summary!G$19)</f>
        <v>10.137062841716681</v>
      </c>
      <c r="H24" s="72">
        <f>IF(RES_hh_fech!H24=0,0,RES_hh_fech!H24/RES_summary!H$19)</f>
        <v>10.125843026060684</v>
      </c>
      <c r="I24" s="72">
        <f>IF(RES_hh_fech!I24=0,0,RES_hh_fech!I24/RES_summary!I$19)</f>
        <v>10.748094373037169</v>
      </c>
      <c r="J24" s="72">
        <f>IF(RES_hh_fech!J24=0,0,RES_hh_fech!J24/RES_summary!J$19)</f>
        <v>10.154123842488147</v>
      </c>
      <c r="K24" s="72">
        <f>IF(RES_hh_fech!K24=0,0,RES_hh_fech!K24/RES_summary!K$19)</f>
        <v>10.953290317567753</v>
      </c>
      <c r="L24" s="72">
        <f>IF(RES_hh_fech!L24=0,0,RES_hh_fech!L24/RES_summary!L$19)</f>
        <v>5.8283023304761343</v>
      </c>
      <c r="M24" s="72">
        <f>IF(RES_hh_fech!M24=0,0,RES_hh_fech!M24/RES_summary!M$19)</f>
        <v>7.1648905218823877</v>
      </c>
      <c r="N24" s="72">
        <f>IF(RES_hh_fech!N24=0,0,RES_hh_fech!N24/RES_summary!N$19)</f>
        <v>8.1135087315227974</v>
      </c>
      <c r="O24" s="72">
        <f>IF(RES_hh_fech!O24=0,0,RES_hh_fech!O24/RES_summary!O$19)</f>
        <v>9.1004660710048331</v>
      </c>
      <c r="P24" s="72">
        <f>IF(RES_hh_fech!P24=0,0,RES_hh_fech!P24/RES_summary!P$19)</f>
        <v>13.00225085188864</v>
      </c>
      <c r="Q24" s="72">
        <f>IF(RES_hh_fech!Q24=0,0,RES_hh_fech!Q24/RES_summary!Q$19)</f>
        <v>11.966821548713419</v>
      </c>
      <c r="R24" s="72">
        <f>IF(RES_hh_fech!R24=0,0,RES_hh_fech!R24/RES_summary!R$19)</f>
        <v>11.467632326588006</v>
      </c>
      <c r="S24" s="72">
        <f>IF(RES_hh_fech!S24=0,0,RES_hh_fech!S24/RES_summary!S$19)</f>
        <v>13.090658791884369</v>
      </c>
      <c r="T24" s="72">
        <f>IF(RES_hh_fech!T24=0,0,RES_hh_fech!T24/RES_summary!T$19)</f>
        <v>17.81014594424866</v>
      </c>
      <c r="U24" s="72">
        <f>IF(RES_hh_fech!U24=0,0,RES_hh_fech!U24/RES_summary!U$19)</f>
        <v>20.563063077104005</v>
      </c>
      <c r="V24" s="72">
        <f>IF(RES_hh_fech!V24=0,0,RES_hh_fech!V24/RES_summary!V$19)</f>
        <v>21.37686292240156</v>
      </c>
      <c r="W24" s="72">
        <f>IF(RES_hh_fech!W24=0,0,RES_hh_fech!W24/RES_summary!W$19)</f>
        <v>18.096324805141933</v>
      </c>
      <c r="X24" s="72">
        <f>IF(RES_hh_fech!X24=0,0,RES_hh_fech!X24/RES_summary!X$19)</f>
        <v>20.272257718206475</v>
      </c>
      <c r="Y24" s="72">
        <f>IF(RES_hh_fech!Y24=0,0,RES_hh_fech!Y24/RES_summary!Y$19)</f>
        <v>19.521986101628407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15.509413975212919</v>
      </c>
      <c r="C25" s="74">
        <f>IF(RES_hh_fech!C25=0,0,RES_hh_fech!C25/RES_summary!C$19)</f>
        <v>12.487470319410647</v>
      </c>
      <c r="D25" s="74">
        <f>IF(RES_hh_fech!D25=0,0,RES_hh_fech!D25/RES_summary!D$19)</f>
        <v>12.757714174530895</v>
      </c>
      <c r="E25" s="74">
        <f>IF(RES_hh_fech!E25=0,0,RES_hh_fech!E25/RES_summary!E$19)</f>
        <v>13.162323846907659</v>
      </c>
      <c r="F25" s="74">
        <f>IF(RES_hh_fech!F25=0,0,RES_hh_fech!F25/RES_summary!F$19)</f>
        <v>12.700001315608919</v>
      </c>
      <c r="G25" s="74">
        <f>IF(RES_hh_fech!G25=0,0,RES_hh_fech!G25/RES_summary!G$19)</f>
        <v>12.63768566422123</v>
      </c>
      <c r="H25" s="74">
        <f>IF(RES_hh_fech!H25=0,0,RES_hh_fech!H25/RES_summary!H$19)</f>
        <v>12.758488606044375</v>
      </c>
      <c r="I25" s="74">
        <f>IF(RES_hh_fech!I25=0,0,RES_hh_fech!I25/RES_summary!I$19)</f>
        <v>13.897399228075924</v>
      </c>
      <c r="J25" s="74">
        <f>IF(RES_hh_fech!J25=0,0,RES_hh_fech!J25/RES_summary!J$19)</f>
        <v>12.634980341871605</v>
      </c>
      <c r="K25" s="74">
        <f>IF(RES_hh_fech!K25=0,0,RES_hh_fech!K25/RES_summary!K$19)</f>
        <v>9.8550174816439107</v>
      </c>
      <c r="L25" s="74">
        <f>IF(RES_hh_fech!L25=0,0,RES_hh_fech!L25/RES_summary!L$19)</f>
        <v>7.4674574907372167</v>
      </c>
      <c r="M25" s="74">
        <f>IF(RES_hh_fech!M25=0,0,RES_hh_fech!M25/RES_summary!M$19)</f>
        <v>8.0454366471674774</v>
      </c>
      <c r="N25" s="74">
        <f>IF(RES_hh_fech!N25=0,0,RES_hh_fech!N25/RES_summary!N$19)</f>
        <v>9.1716396708972603</v>
      </c>
      <c r="O25" s="74">
        <f>IF(RES_hh_fech!O25=0,0,RES_hh_fech!O25/RES_summary!O$19)</f>
        <v>11.588695166500559</v>
      </c>
      <c r="P25" s="74">
        <f>IF(RES_hh_fech!P25=0,0,RES_hh_fech!P25/RES_summary!P$19)</f>
        <v>11.910302187675796</v>
      </c>
      <c r="Q25" s="74">
        <f>IF(RES_hh_fech!Q25=0,0,RES_hh_fech!Q25/RES_summary!Q$19)</f>
        <v>13.753705619624634</v>
      </c>
      <c r="R25" s="74">
        <f>IF(RES_hh_fech!R25=0,0,RES_hh_fech!R25/RES_summary!R$19)</f>
        <v>14.137648469541469</v>
      </c>
      <c r="S25" s="74">
        <f>IF(RES_hh_fech!S25=0,0,RES_hh_fech!S25/RES_summary!S$19)</f>
        <v>14.387763686802142</v>
      </c>
      <c r="T25" s="74">
        <f>IF(RES_hh_fech!T25=0,0,RES_hh_fech!T25/RES_summary!T$19)</f>
        <v>17.149168235421826</v>
      </c>
      <c r="U25" s="74">
        <f>IF(RES_hh_fech!U25=0,0,RES_hh_fech!U25/RES_summary!U$19)</f>
        <v>20.473682875393237</v>
      </c>
      <c r="V25" s="74">
        <f>IF(RES_hh_fech!V25=0,0,RES_hh_fech!V25/RES_summary!V$19)</f>
        <v>17.844683538642546</v>
      </c>
      <c r="W25" s="74">
        <f>IF(RES_hh_fech!W25=0,0,RES_hh_fech!W25/RES_summary!W$19)</f>
        <v>23.95441922191894</v>
      </c>
      <c r="X25" s="74">
        <f>IF(RES_hh_fech!X25=0,0,RES_hh_fech!X25/RES_summary!X$19)</f>
        <v>16.773838985082993</v>
      </c>
      <c r="Y25" s="74">
        <f>IF(RES_hh_fech!Y25=0,0,RES_hh_fech!Y25/RES_summary!Y$19)</f>
        <v>18.754051724217263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3.4796960089794595</v>
      </c>
      <c r="M26" s="77">
        <f>IF(RES_hh_fech!M26=0,0,RES_hh_fech!M26/RES_summary!M$19)</f>
        <v>4.0029586524230973</v>
      </c>
      <c r="N26" s="77">
        <f>IF(RES_hh_fech!N26=0,0,RES_hh_fech!N26/RES_summary!N$19)</f>
        <v>4.3623831475483801</v>
      </c>
      <c r="O26" s="77">
        <f>IF(RES_hh_fech!O26=0,0,RES_hh_fech!O26/RES_summary!O$19)</f>
        <v>5.1322576244790241</v>
      </c>
      <c r="P26" s="77">
        <f>IF(RES_hh_fech!P26=0,0,RES_hh_fech!P26/RES_summary!P$19)</f>
        <v>5.6585735563179185</v>
      </c>
      <c r="Q26" s="77">
        <f>IF(RES_hh_fech!Q26=0,0,RES_hh_fech!Q26/RES_summary!Q$19)</f>
        <v>6.4182975019699153</v>
      </c>
      <c r="R26" s="77">
        <f>IF(RES_hh_fech!R26=0,0,RES_hh_fech!R26/RES_summary!R$19)</f>
        <v>6.6588282355420185</v>
      </c>
      <c r="S26" s="77">
        <f>IF(RES_hh_fech!S26=0,0,RES_hh_fech!S26/RES_summary!S$19)</f>
        <v>7.3921356797337356</v>
      </c>
      <c r="T26" s="77">
        <f>IF(RES_hh_fech!T26=0,0,RES_hh_fech!T26/RES_summary!T$19)</f>
        <v>8.8306912696854347</v>
      </c>
      <c r="U26" s="77">
        <f>IF(RES_hh_fech!U26=0,0,RES_hh_fech!U26/RES_summary!U$19)</f>
        <v>10.968867155301535</v>
      </c>
      <c r="V26" s="77">
        <f>IF(RES_hh_fech!V26=0,0,RES_hh_fech!V26/RES_summary!V$19)</f>
        <v>9.9214639108344755</v>
      </c>
      <c r="W26" s="77">
        <f>IF(RES_hh_fech!W26=0,0,RES_hh_fech!W26/RES_summary!W$19)</f>
        <v>10.779346865219079</v>
      </c>
      <c r="X26" s="77">
        <f>IF(RES_hh_fech!X26=0,0,RES_hh_fech!X26/RES_summary!X$19)</f>
        <v>10.804271544961175</v>
      </c>
      <c r="Y26" s="77">
        <f>IF(RES_hh_fech!Y26=0,0,RES_hh_fech!Y26/RES_summary!Y$19)</f>
        <v>9.6810119300432618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4.4780343651799592</v>
      </c>
      <c r="C27" s="69">
        <f>IF(RES_hh_fech!C27=0,0,RES_hh_fech!C27/RES_summary!C$19)</f>
        <v>3.5716701232887145</v>
      </c>
      <c r="D27" s="69">
        <f>IF(RES_hh_fech!D27=0,0,RES_hh_fech!D27/RES_summary!D$19)</f>
        <v>3.3630735396307005</v>
      </c>
      <c r="E27" s="69">
        <f>IF(RES_hh_fech!E27=0,0,RES_hh_fech!E27/RES_summary!E$19)</f>
        <v>3.9160817966664889</v>
      </c>
      <c r="F27" s="69">
        <f>IF(RES_hh_fech!F27=0,0,RES_hh_fech!F27/RES_summary!F$19)</f>
        <v>4.0638811567834354</v>
      </c>
      <c r="G27" s="69">
        <f>IF(RES_hh_fech!G27=0,0,RES_hh_fech!G27/RES_summary!G$19)</f>
        <v>3.8556776264142503</v>
      </c>
      <c r="H27" s="69">
        <f>IF(RES_hh_fech!H27=0,0,RES_hh_fech!H27/RES_summary!H$19)</f>
        <v>3.4973801252209111</v>
      </c>
      <c r="I27" s="69">
        <f>IF(RES_hh_fech!I27=0,0,RES_hh_fech!I27/RES_summary!I$19)</f>
        <v>3.7326377014183931</v>
      </c>
      <c r="J27" s="69">
        <f>IF(RES_hh_fech!J27=0,0,RES_hh_fech!J27/RES_summary!J$19)</f>
        <v>3.4890476238810315</v>
      </c>
      <c r="K27" s="69">
        <f>IF(RES_hh_fech!K27=0,0,RES_hh_fech!K27/RES_summary!K$19)</f>
        <v>3.390553995314634</v>
      </c>
      <c r="L27" s="69">
        <f>IF(RES_hh_fech!L27=0,0,RES_hh_fech!L27/RES_summary!L$19)</f>
        <v>2.5165203138137517</v>
      </c>
      <c r="M27" s="69">
        <f>IF(RES_hh_fech!M27=0,0,RES_hh_fech!M27/RES_summary!M$19)</f>
        <v>2.9257362182907354</v>
      </c>
      <c r="N27" s="69">
        <f>IF(RES_hh_fech!N27=0,0,RES_hh_fech!N27/RES_summary!N$19)</f>
        <v>2.9347449922168618</v>
      </c>
      <c r="O27" s="69">
        <f>IF(RES_hh_fech!O27=0,0,RES_hh_fech!O27/RES_summary!O$19)</f>
        <v>2.9229457742292957</v>
      </c>
      <c r="P27" s="69">
        <f>IF(RES_hh_fech!P27=0,0,RES_hh_fech!P27/RES_summary!P$19)</f>
        <v>3.6451472611824891</v>
      </c>
      <c r="Q27" s="69">
        <f>IF(RES_hh_fech!Q27=0,0,RES_hh_fech!Q27/RES_summary!Q$19)</f>
        <v>3.5993804668469056</v>
      </c>
      <c r="R27" s="69">
        <f>IF(RES_hh_fech!R27=0,0,RES_hh_fech!R27/RES_summary!R$19)</f>
        <v>3.6780541222918424</v>
      </c>
      <c r="S27" s="69">
        <f>IF(RES_hh_fech!S27=0,0,RES_hh_fech!S27/RES_summary!S$19)</f>
        <v>4.5290780793061671</v>
      </c>
      <c r="T27" s="69">
        <f>IF(RES_hh_fech!T27=0,0,RES_hh_fech!T27/RES_summary!T$19)</f>
        <v>4.5649821864129256</v>
      </c>
      <c r="U27" s="69">
        <f>IF(RES_hh_fech!U27=0,0,RES_hh_fech!U27/RES_summary!U$19)</f>
        <v>4.7482938855325232</v>
      </c>
      <c r="V27" s="69">
        <f>IF(RES_hh_fech!V27=0,0,RES_hh_fech!V27/RES_summary!V$19)</f>
        <v>4.9954439211197119</v>
      </c>
      <c r="W27" s="69">
        <f>IF(RES_hh_fech!W27=0,0,RES_hh_fech!W27/RES_summary!W$19)</f>
        <v>5.9170925913170436</v>
      </c>
      <c r="X27" s="69">
        <f>IF(RES_hh_fech!X27=0,0,RES_hh_fech!X27/RES_summary!X$19)</f>
        <v>6.3980959515264315</v>
      </c>
      <c r="Y27" s="69">
        <f>IF(RES_hh_fech!Y27=0,0,RES_hh_fech!Y27/RES_summary!Y$19)</f>
        <v>6.0102216084937732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4.5121304824473425</v>
      </c>
      <c r="C28" s="72">
        <f>IF(RES_hh_fech!C28=0,0,RES_hh_fech!C28/RES_summary!C$19)</f>
        <v>4.3041518065095508</v>
      </c>
      <c r="D28" s="72">
        <f>IF(RES_hh_fech!D28=0,0,RES_hh_fech!D28/RES_summary!D$19)</f>
        <v>7.2772233894042015</v>
      </c>
      <c r="E28" s="72">
        <f>IF(RES_hh_fech!E28=0,0,RES_hh_fech!E28/RES_summary!E$19)</f>
        <v>4.8335837230596779</v>
      </c>
      <c r="F28" s="72">
        <f>IF(RES_hh_fech!F28=0,0,RES_hh_fech!F28/RES_summary!F$19)</f>
        <v>6.5748922213086178</v>
      </c>
      <c r="G28" s="72">
        <f>IF(RES_hh_fech!G28=0,0,RES_hh_fech!G28/RES_summary!G$19)</f>
        <v>3.3990849546379902</v>
      </c>
      <c r="H28" s="72">
        <f>IF(RES_hh_fech!H28=0,0,RES_hh_fech!H28/RES_summary!H$19)</f>
        <v>3.6820080218713516</v>
      </c>
      <c r="I28" s="72">
        <f>IF(RES_hh_fech!I28=0,0,RES_hh_fech!I28/RES_summary!I$19)</f>
        <v>3.6427086388712153</v>
      </c>
      <c r="J28" s="72">
        <f>IF(RES_hh_fech!J28=0,0,RES_hh_fech!J28/RES_summary!J$19)</f>
        <v>5.0553289321966881</v>
      </c>
      <c r="K28" s="72">
        <f>IF(RES_hh_fech!K28=0,0,RES_hh_fech!K28/RES_summary!K$19)</f>
        <v>3.6950941831152768</v>
      </c>
      <c r="L28" s="72">
        <f>IF(RES_hh_fech!L28=0,0,RES_hh_fech!L28/RES_summary!L$19)</f>
        <v>3.4296185798671486</v>
      </c>
      <c r="M28" s="72">
        <f>IF(RES_hh_fech!M28=0,0,RES_hh_fech!M28/RES_summary!M$19)</f>
        <v>3.9245107451320691</v>
      </c>
      <c r="N28" s="72">
        <f>IF(RES_hh_fech!N28=0,0,RES_hh_fech!N28/RES_summary!N$19)</f>
        <v>3.872579942390836</v>
      </c>
      <c r="O28" s="72">
        <f>IF(RES_hh_fech!O28=0,0,RES_hh_fech!O28/RES_summary!O$19)</f>
        <v>3.0354494439098341</v>
      </c>
      <c r="P28" s="72">
        <f>IF(RES_hh_fech!P28=0,0,RES_hh_fech!P28/RES_summary!P$19)</f>
        <v>3.2828393576148516</v>
      </c>
      <c r="Q28" s="72">
        <f>IF(RES_hh_fech!Q28=0,0,RES_hh_fech!Q28/RES_summary!Q$19)</f>
        <v>3.3095525935643137</v>
      </c>
      <c r="R28" s="72">
        <f>IF(RES_hh_fech!R28=0,0,RES_hh_fech!R28/RES_summary!R$19)</f>
        <v>4.777411050208145</v>
      </c>
      <c r="S28" s="72">
        <f>IF(RES_hh_fech!S28=0,0,RES_hh_fech!S28/RES_summary!S$19)</f>
        <v>4.9203387122207269</v>
      </c>
      <c r="T28" s="72">
        <f>IF(RES_hh_fech!T28=0,0,RES_hh_fech!T28/RES_summary!T$19)</f>
        <v>5.4055353318421107</v>
      </c>
      <c r="U28" s="72">
        <f>IF(RES_hh_fech!U28=0,0,RES_hh_fech!U28/RES_summary!U$19)</f>
        <v>4.4971871353109814</v>
      </c>
      <c r="V28" s="72">
        <f>IF(RES_hh_fech!V28=0,0,RES_hh_fech!V28/RES_summary!V$19)</f>
        <v>6.8726755768747525</v>
      </c>
      <c r="W28" s="72">
        <f>IF(RES_hh_fech!W28=0,0,RES_hh_fech!W28/RES_summary!W$19)</f>
        <v>7.9690693207254162</v>
      </c>
      <c r="X28" s="72">
        <f>IF(RES_hh_fech!X28=0,0,RES_hh_fech!X28/RES_summary!X$19)</f>
        <v>9.5984564097529788</v>
      </c>
      <c r="Y28" s="72">
        <f>IF(RES_hh_fech!Y28=0,0,RES_hh_fech!Y28/RES_summary!Y$19)</f>
        <v>2.2934233965562525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4.3946226418323224</v>
      </c>
      <c r="C29" s="72">
        <f>IF(RES_hh_fech!C29=0,0,RES_hh_fech!C29/RES_summary!C$19)</f>
        <v>4.5098092410309292</v>
      </c>
      <c r="D29" s="72">
        <f>IF(RES_hh_fech!D29=0,0,RES_hh_fech!D29/RES_summary!D$19)</f>
        <v>4.0284519148973787</v>
      </c>
      <c r="E29" s="72">
        <f>IF(RES_hh_fech!E29=0,0,RES_hh_fech!E29/RES_summary!E$19)</f>
        <v>3.8995461456724665</v>
      </c>
      <c r="F29" s="72">
        <f>IF(RES_hh_fech!F29=0,0,RES_hh_fech!F29/RES_summary!F$19)</f>
        <v>4.1710930840670457</v>
      </c>
      <c r="G29" s="72">
        <f>IF(RES_hh_fech!G29=0,0,RES_hh_fech!G29/RES_summary!G$19)</f>
        <v>4.3738146511161142</v>
      </c>
      <c r="H29" s="72">
        <f>IF(RES_hh_fech!H29=0,0,RES_hh_fech!H29/RES_summary!H$19)</f>
        <v>3.9800610820980888</v>
      </c>
      <c r="I29" s="72">
        <f>IF(RES_hh_fech!I29=0,0,RES_hh_fech!I29/RES_summary!I$19)</f>
        <v>4.0261371374841817</v>
      </c>
      <c r="J29" s="72">
        <f>IF(RES_hh_fech!J29=0,0,RES_hh_fech!J29/RES_summary!J$19)</f>
        <v>3.822613167828917</v>
      </c>
      <c r="K29" s="72">
        <f>IF(RES_hh_fech!K29=0,0,RES_hh_fech!K29/RES_summary!K$19)</f>
        <v>3.5599655298050177</v>
      </c>
      <c r="L29" s="72">
        <f>IF(RES_hh_fech!L29=0,0,RES_hh_fech!L29/RES_summary!L$19)</f>
        <v>3.1178170872989623</v>
      </c>
      <c r="M29" s="72">
        <f>IF(RES_hh_fech!M29=0,0,RES_hh_fech!M29/RES_summary!M$19)</f>
        <v>3.3715337585188703</v>
      </c>
      <c r="N29" s="72">
        <f>IF(RES_hh_fech!N29=0,0,RES_hh_fech!N29/RES_summary!N$19)</f>
        <v>3.4537388385278671</v>
      </c>
      <c r="O29" s="72">
        <f>IF(RES_hh_fech!O29=0,0,RES_hh_fech!O29/RES_summary!O$19)</f>
        <v>3.4705832413807856</v>
      </c>
      <c r="P29" s="72">
        <f>IF(RES_hh_fech!P29=0,0,RES_hh_fech!P29/RES_summary!P$19)</f>
        <v>3.8583462357370224</v>
      </c>
      <c r="Q29" s="72">
        <f>IF(RES_hh_fech!Q29=0,0,RES_hh_fech!Q29/RES_summary!Q$19)</f>
        <v>4.1938022207599657</v>
      </c>
      <c r="R29" s="72">
        <f>IF(RES_hh_fech!R29=0,0,RES_hh_fech!R29/RES_summary!R$19)</f>
        <v>4.7883745386083199</v>
      </c>
      <c r="S29" s="72">
        <f>IF(RES_hh_fech!S29=0,0,RES_hh_fech!S29/RES_summary!S$19)</f>
        <v>5.3997356605984033</v>
      </c>
      <c r="T29" s="72">
        <f>IF(RES_hh_fech!T29=0,0,RES_hh_fech!T29/RES_summary!T$19)</f>
        <v>3.1367261977990308</v>
      </c>
      <c r="U29" s="72">
        <f>IF(RES_hh_fech!U29=0,0,RES_hh_fech!U29/RES_summary!U$19)</f>
        <v>6.4587222970298148</v>
      </c>
      <c r="V29" s="72">
        <f>IF(RES_hh_fech!V29=0,0,RES_hh_fech!V29/RES_summary!V$19)</f>
        <v>4.1435153004563769</v>
      </c>
      <c r="W29" s="72">
        <f>IF(RES_hh_fech!W29=0,0,RES_hh_fech!W29/RES_summary!W$19)</f>
        <v>8.2428445819478871</v>
      </c>
      <c r="X29" s="72">
        <f>IF(RES_hh_fech!X29=0,0,RES_hh_fech!X29/RES_summary!X$19)</f>
        <v>7.4105887628815719</v>
      </c>
      <c r="Y29" s="72">
        <f>IF(RES_hh_fech!Y29=0,0,RES_hh_fech!Y29/RES_summary!Y$19)</f>
        <v>6.8925911597151135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5.7706813902174536</v>
      </c>
      <c r="C30" s="72">
        <f>IF(RES_hh_fech!C30=0,0,RES_hh_fech!C30/RES_summary!C$19)</f>
        <v>3.722180455469835</v>
      </c>
      <c r="D30" s="72">
        <f>IF(RES_hh_fech!D30=0,0,RES_hh_fech!D30/RES_summary!D$19)</f>
        <v>3.55628986314998</v>
      </c>
      <c r="E30" s="72">
        <f>IF(RES_hh_fech!E30=0,0,RES_hh_fech!E30/RES_summary!E$19)</f>
        <v>4.4322268848749609</v>
      </c>
      <c r="F30" s="72">
        <f>IF(RES_hh_fech!F30=0,0,RES_hh_fech!F30/RES_summary!F$19)</f>
        <v>4.4989653356845167</v>
      </c>
      <c r="G30" s="72">
        <f>IF(RES_hh_fech!G30=0,0,RES_hh_fech!G30/RES_summary!G$19)</f>
        <v>4.2629316254959839</v>
      </c>
      <c r="H30" s="72">
        <f>IF(RES_hh_fech!H30=0,0,RES_hh_fech!H30/RES_summary!H$19)</f>
        <v>3.8858296989264067</v>
      </c>
      <c r="I30" s="72">
        <f>IF(RES_hh_fech!I30=0,0,RES_hh_fech!I30/RES_summary!I$19)</f>
        <v>4.0239090273964075</v>
      </c>
      <c r="J30" s="72">
        <f>IF(RES_hh_fech!J30=0,0,RES_hh_fech!J30/RES_summary!J$19)</f>
        <v>3.9804416697540819</v>
      </c>
      <c r="K30" s="72">
        <f>IF(RES_hh_fech!K30=0,0,RES_hh_fech!K30/RES_summary!K$19)</f>
        <v>4.0859663017821477</v>
      </c>
      <c r="L30" s="72">
        <f>IF(RES_hh_fech!L30=0,0,RES_hh_fech!L30/RES_summary!L$19)</f>
        <v>2.6202140818335407</v>
      </c>
      <c r="M30" s="72">
        <f>IF(RES_hh_fech!M30=0,0,RES_hh_fech!M30/RES_summary!M$19)</f>
        <v>3.2494868029905648</v>
      </c>
      <c r="N30" s="72">
        <f>IF(RES_hh_fech!N30=0,0,RES_hh_fech!N30/RES_summary!N$19)</f>
        <v>3.1582119427343369</v>
      </c>
      <c r="O30" s="72">
        <f>IF(RES_hh_fech!O30=0,0,RES_hh_fech!O30/RES_summary!O$19)</f>
        <v>3.2826331412927114</v>
      </c>
      <c r="P30" s="72">
        <f>IF(RES_hh_fech!P30=0,0,RES_hh_fech!P30/RES_summary!P$19)</f>
        <v>4.4786925270380609</v>
      </c>
      <c r="Q30" s="72">
        <f>IF(RES_hh_fech!Q30=0,0,RES_hh_fech!Q30/RES_summary!Q$19)</f>
        <v>4.0676861880862933</v>
      </c>
      <c r="R30" s="72">
        <f>IF(RES_hh_fech!R30=0,0,RES_hh_fech!R30/RES_summary!R$19)</f>
        <v>4.0596059227214427</v>
      </c>
      <c r="S30" s="72">
        <f>IF(RES_hh_fech!S30=0,0,RES_hh_fech!S30/RES_summary!S$19)</f>
        <v>5.2246511219835572</v>
      </c>
      <c r="T30" s="72">
        <f>IF(RES_hh_fech!T30=0,0,RES_hh_fech!T30/RES_summary!T$19)</f>
        <v>5.3865666805523933</v>
      </c>
      <c r="U30" s="72">
        <f>IF(RES_hh_fech!U30=0,0,RES_hh_fech!U30/RES_summary!U$19)</f>
        <v>5.5405327096661781</v>
      </c>
      <c r="V30" s="72">
        <f>IF(RES_hh_fech!V30=0,0,RES_hh_fech!V30/RES_summary!V$19)</f>
        <v>5.7233496238301269</v>
      </c>
      <c r="W30" s="72">
        <f>IF(RES_hh_fech!W30=0,0,RES_hh_fech!W30/RES_summary!W$19)</f>
        <v>6.9725375105120841</v>
      </c>
      <c r="X30" s="72">
        <f>IF(RES_hh_fech!X30=0,0,RES_hh_fech!X30/RES_summary!X$19)</f>
        <v>7.4798732489889712</v>
      </c>
      <c r="Y30" s="72">
        <f>IF(RES_hh_fech!Y30=0,0,RES_hh_fech!Y30/RES_summary!Y$19)</f>
        <v>6.987269649521779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0.19084989295379987</v>
      </c>
      <c r="C31" s="72">
        <f>IF(RES_hh_fech!C31=0,0,RES_hh_fech!C31/RES_summary!C$19)</f>
        <v>5.1133744593056081</v>
      </c>
      <c r="D31" s="72">
        <f>IF(RES_hh_fech!D31=0,0,RES_hh_fech!D31/RES_summary!D$19)</f>
        <v>3.982744746448228</v>
      </c>
      <c r="E31" s="72">
        <f>IF(RES_hh_fech!E31=0,0,RES_hh_fech!E31/RES_summary!E$19)</f>
        <v>3.8034040658645494</v>
      </c>
      <c r="F31" s="72">
        <f>IF(RES_hh_fech!F31=0,0,RES_hh_fech!F31/RES_summary!F$19)</f>
        <v>4.6169455271861422</v>
      </c>
      <c r="G31" s="72">
        <f>IF(RES_hh_fech!G31=0,0,RES_hh_fech!G31/RES_summary!G$19)</f>
        <v>4.5190471092091729</v>
      </c>
      <c r="H31" s="72">
        <f>IF(RES_hh_fech!H31=0,0,RES_hh_fech!H31/RES_summary!H$19)</f>
        <v>3.2984893226189338</v>
      </c>
      <c r="I31" s="72">
        <f>IF(RES_hh_fech!I31=0,0,RES_hh_fech!I31/RES_summary!I$19)</f>
        <v>4.7876721505461663</v>
      </c>
      <c r="J31" s="72">
        <f>IF(RES_hh_fech!J31=0,0,RES_hh_fech!J31/RES_summary!J$19)</f>
        <v>1.1164771171771577</v>
      </c>
      <c r="K31" s="72">
        <f>IF(RES_hh_fech!K31=0,0,RES_hh_fech!K31/RES_summary!K$19)</f>
        <v>0.50978817991135239</v>
      </c>
      <c r="L31" s="72">
        <f>IF(RES_hh_fech!L31=0,0,RES_hh_fech!L31/RES_summary!L$19)</f>
        <v>4.0899749461485495</v>
      </c>
      <c r="M31" s="72">
        <f>IF(RES_hh_fech!M31=0,0,RES_hh_fech!M31/RES_summary!M$19)</f>
        <v>3.5311627726032109</v>
      </c>
      <c r="N31" s="72">
        <f>IF(RES_hh_fech!N31=0,0,RES_hh_fech!N31/RES_summary!N$19)</f>
        <v>4.0918912108827232</v>
      </c>
      <c r="O31" s="72">
        <f>IF(RES_hh_fech!O31=0,0,RES_hh_fech!O31/RES_summary!O$19)</f>
        <v>3.7510847472099149</v>
      </c>
      <c r="P31" s="72">
        <f>IF(RES_hh_fech!P31=0,0,RES_hh_fech!P31/RES_summary!P$19)</f>
        <v>2.6877377014296404</v>
      </c>
      <c r="Q31" s="72">
        <f>IF(RES_hh_fech!Q31=0,0,RES_hh_fech!Q31/RES_summary!Q$19)</f>
        <v>4.2018151971161073</v>
      </c>
      <c r="R31" s="72">
        <f>IF(RES_hh_fech!R31=0,0,RES_hh_fech!R31/RES_summary!R$19)</f>
        <v>5.0740932746607266</v>
      </c>
      <c r="S31" s="72">
        <f>IF(RES_hh_fech!S31=0,0,RES_hh_fech!S31/RES_summary!S$19)</f>
        <v>4.8835186226123044</v>
      </c>
      <c r="T31" s="72">
        <f>IF(RES_hh_fech!T31=0,0,RES_hh_fech!T31/RES_summary!T$19)</f>
        <v>5.447664174535765</v>
      </c>
      <c r="U31" s="72">
        <f>IF(RES_hh_fech!U31=0,0,RES_hh_fech!U31/RES_summary!U$19)</f>
        <v>5.8702249279312753</v>
      </c>
      <c r="V31" s="72">
        <f>IF(RES_hh_fech!V31=0,0,RES_hh_fech!V31/RES_summary!V$19)</f>
        <v>6.2299918959576068</v>
      </c>
      <c r="W31" s="72">
        <f>IF(RES_hh_fech!W31=0,0,RES_hh_fech!W31/RES_summary!W$19)</f>
        <v>7.2738091397136477</v>
      </c>
      <c r="X31" s="72">
        <f>IF(RES_hh_fech!X31=0,0,RES_hh_fech!X31/RES_summary!X$19)</f>
        <v>7.6147280293071198</v>
      </c>
      <c r="Y31" s="72">
        <f>IF(RES_hh_fech!Y31=0,0,RES_hh_fech!Y31/RES_summary!Y$19)</f>
        <v>6.7882731816553168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2.9712545630519087</v>
      </c>
      <c r="C32" s="77">
        <f>IF(RES_hh_fech!C32=0,0,RES_hh_fech!C32/RES_summary!C$19)</f>
        <v>3.3144151810569116</v>
      </c>
      <c r="D32" s="77">
        <f>IF(RES_hh_fech!D32=0,0,RES_hh_fech!D32/RES_summary!D$19)</f>
        <v>2.9690780457961314</v>
      </c>
      <c r="E32" s="77">
        <f>IF(RES_hh_fech!E32=0,0,RES_hh_fech!E32/RES_summary!E$19)</f>
        <v>3.2819155680251675</v>
      </c>
      <c r="F32" s="77">
        <f>IF(RES_hh_fech!F32=0,0,RES_hh_fech!F32/RES_summary!F$19)</f>
        <v>3.4417402849066914</v>
      </c>
      <c r="G32" s="77">
        <f>IF(RES_hh_fech!G32=0,0,RES_hh_fech!G32/RES_summary!G$19)</f>
        <v>3.3317170864766692</v>
      </c>
      <c r="H32" s="77">
        <f>IF(RES_hh_fech!H32=0,0,RES_hh_fech!H32/RES_summary!H$19)</f>
        <v>2.9641429746015442</v>
      </c>
      <c r="I32" s="77">
        <f>IF(RES_hh_fech!I32=0,0,RES_hh_fech!I32/RES_summary!I$19)</f>
        <v>3.3295445506364572</v>
      </c>
      <c r="J32" s="77">
        <f>IF(RES_hh_fech!J32=0,0,RES_hh_fech!J32/RES_summary!J$19)</f>
        <v>2.7926134373121654</v>
      </c>
      <c r="K32" s="77">
        <f>IF(RES_hh_fech!K32=0,0,RES_hh_fech!K32/RES_summary!K$19)</f>
        <v>2.586341971808078</v>
      </c>
      <c r="L32" s="77">
        <f>IF(RES_hh_fech!L32=0,0,RES_hh_fech!L32/RES_summary!L$19)</f>
        <v>2.3117821407761099</v>
      </c>
      <c r="M32" s="77">
        <f>IF(RES_hh_fech!M32=0,0,RES_hh_fech!M32/RES_summary!M$19)</f>
        <v>2.6025973107690699</v>
      </c>
      <c r="N32" s="77">
        <f>IF(RES_hh_fech!N32=0,0,RES_hh_fech!N32/RES_summary!N$19)</f>
        <v>2.6887862655026105</v>
      </c>
      <c r="O32" s="77">
        <f>IF(RES_hh_fech!O32=0,0,RES_hh_fech!O32/RES_summary!O$19)</f>
        <v>2.6107101060592259</v>
      </c>
      <c r="P32" s="77">
        <f>IF(RES_hh_fech!P32=0,0,RES_hh_fech!P32/RES_summary!P$19)</f>
        <v>3.0447244967305065</v>
      </c>
      <c r="Q32" s="77">
        <f>IF(RES_hh_fech!Q32=0,0,RES_hh_fech!Q32/RES_summary!Q$19)</f>
        <v>3.2179750411307619</v>
      </c>
      <c r="R32" s="77">
        <f>IF(RES_hh_fech!R32=0,0,RES_hh_fech!R32/RES_summary!R$19)</f>
        <v>3.2900104007322839</v>
      </c>
      <c r="S32" s="77">
        <f>IF(RES_hh_fech!S32=0,0,RES_hh_fech!S32/RES_summary!S$19)</f>
        <v>3.9433303873411054</v>
      </c>
      <c r="T32" s="77">
        <f>IF(RES_hh_fech!T32=0,0,RES_hh_fech!T32/RES_summary!T$19)</f>
        <v>3.847683791343985</v>
      </c>
      <c r="U32" s="77">
        <f>IF(RES_hh_fech!U32=0,0,RES_hh_fech!U32/RES_summary!U$19)</f>
        <v>3.9843229064383627</v>
      </c>
      <c r="V32" s="77">
        <f>IF(RES_hh_fech!V32=0,0,RES_hh_fech!V32/RES_summary!V$19)</f>
        <v>4.2636409001463473</v>
      </c>
      <c r="W32" s="77">
        <f>IF(RES_hh_fech!W32=0,0,RES_hh_fech!W32/RES_summary!W$19)</f>
        <v>4.8460886261637013</v>
      </c>
      <c r="X32" s="77">
        <f>IF(RES_hh_fech!X32=0,0,RES_hh_fech!X32/RES_summary!X$19)</f>
        <v>5.3204145445802355</v>
      </c>
      <c r="Y32" s="77">
        <f>IF(RES_hh_fech!Y32=0,0,RES_hh_fech!Y32/RES_summary!Y$19)</f>
        <v>5.242807356248897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87.177739230196053</v>
      </c>
      <c r="C3" s="65">
        <f>IF(RES_hh_tesh!C3=0,0,RES_hh_tesh!C3/RES_summary!C$19)</f>
        <v>110.81681550811956</v>
      </c>
      <c r="D3" s="65">
        <f>IF(RES_hh_tesh!D3=0,0,RES_hh_tesh!D3/RES_summary!D$19)</f>
        <v>106.69654154608494</v>
      </c>
      <c r="E3" s="65">
        <f>IF(RES_hh_tesh!E3=0,0,RES_hh_tesh!E3/RES_summary!E$19)</f>
        <v>99.458321784287406</v>
      </c>
      <c r="F3" s="65">
        <f>IF(RES_hh_tesh!F3=0,0,RES_hh_tesh!F3/RES_summary!F$19)</f>
        <v>92.845778465564791</v>
      </c>
      <c r="G3" s="65">
        <f>IF(RES_hh_tesh!G3=0,0,RES_hh_tesh!G3/RES_summary!G$19)</f>
        <v>88.206857585483021</v>
      </c>
      <c r="H3" s="65">
        <f>IF(RES_hh_tesh!H3=0,0,RES_hh_tesh!H3/RES_summary!H$19)</f>
        <v>79.092215944567499</v>
      </c>
      <c r="I3" s="65">
        <f>IF(RES_hh_tesh!I3=0,0,RES_hh_tesh!I3/RES_summary!I$19)</f>
        <v>69.845981228246345</v>
      </c>
      <c r="J3" s="65">
        <f>IF(RES_hh_tesh!J3=0,0,RES_hh_tesh!J3/RES_summary!J$19)</f>
        <v>72.103916079429368</v>
      </c>
      <c r="K3" s="65">
        <f>IF(RES_hh_tesh!K3=0,0,RES_hh_tesh!K3/RES_summary!K$19)</f>
        <v>72.252973187275572</v>
      </c>
      <c r="L3" s="65">
        <f>IF(RES_hh_tesh!L3=0,0,RES_hh_tesh!L3/RES_summary!L$19)</f>
        <v>106.85634675944009</v>
      </c>
      <c r="M3" s="65">
        <f>IF(RES_hh_tesh!M3=0,0,RES_hh_tesh!M3/RES_summary!M$19)</f>
        <v>98.734941865475676</v>
      </c>
      <c r="N3" s="65">
        <f>IF(RES_hh_tesh!N3=0,0,RES_hh_tesh!N3/RES_summary!N$19)</f>
        <v>102.61078513716687</v>
      </c>
      <c r="O3" s="65">
        <f>IF(RES_hh_tesh!O3=0,0,RES_hh_tesh!O3/RES_summary!O$19)</f>
        <v>104.87795039925429</v>
      </c>
      <c r="P3" s="65">
        <f>IF(RES_hh_tesh!P3=0,0,RES_hh_tesh!P3/RES_summary!P$19)</f>
        <v>84.736879469592523</v>
      </c>
      <c r="Q3" s="65">
        <f>IF(RES_hh_tesh!Q3=0,0,RES_hh_tesh!Q3/RES_summary!Q$19)</f>
        <v>96.612802091467458</v>
      </c>
      <c r="R3" s="65">
        <f>IF(RES_hh_tesh!R3=0,0,RES_hh_tesh!R3/RES_summary!R$19)</f>
        <v>102.52162770254003</v>
      </c>
      <c r="S3" s="65">
        <f>IF(RES_hh_tesh!S3=0,0,RES_hh_tesh!S3/RES_summary!S$19)</f>
        <v>106.53478652616239</v>
      </c>
      <c r="T3" s="65">
        <f>IF(RES_hh_tesh!T3=0,0,RES_hh_tesh!T3/RES_summary!T$19)</f>
        <v>101.45657382874214</v>
      </c>
      <c r="U3" s="65">
        <f>IF(RES_hh_tesh!U3=0,0,RES_hh_tesh!U3/RES_summary!U$19)</f>
        <v>106.54755287827034</v>
      </c>
      <c r="V3" s="65">
        <f>IF(RES_hh_tesh!V3=0,0,RES_hh_tesh!V3/RES_summary!V$19)</f>
        <v>114.10570150076673</v>
      </c>
      <c r="W3" s="65">
        <f>IF(RES_hh_tesh!W3=0,0,RES_hh_tesh!W3/RES_summary!W$19)</f>
        <v>126.69420174917693</v>
      </c>
      <c r="X3" s="65">
        <f>IF(RES_hh_tesh!X3=0,0,RES_hh_tesh!X3/RES_summary!X$19)</f>
        <v>119.17040761814532</v>
      </c>
      <c r="Y3" s="65">
        <f>IF(RES_hh_tesh!Y3=0,0,RES_hh_tesh!Y3/RES_summary!Y$19)</f>
        <v>111.81541588691351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76.572248564423603</v>
      </c>
      <c r="C4" s="69">
        <f>IF(RES_hh_tesh!C4=0,0,RES_hh_tesh!C4/RES_summary!C$19)</f>
        <v>101.13717014049776</v>
      </c>
      <c r="D4" s="69">
        <f>IF(RES_hh_tesh!D4=0,0,RES_hh_tesh!D4/RES_summary!D$19)</f>
        <v>97.157555665304145</v>
      </c>
      <c r="E4" s="69">
        <f>IF(RES_hh_tesh!E4=0,0,RES_hh_tesh!E4/RES_summary!E$19)</f>
        <v>89.608391647283796</v>
      </c>
      <c r="F4" s="69">
        <f>IF(RES_hh_tesh!F4=0,0,RES_hh_tesh!F4/RES_summary!F$19)</f>
        <v>82.96943635561712</v>
      </c>
      <c r="G4" s="69">
        <f>IF(RES_hh_tesh!G4=0,0,RES_hh_tesh!G4/RES_summary!G$19)</f>
        <v>78.323176535978419</v>
      </c>
      <c r="H4" s="69">
        <f>IF(RES_hh_tesh!H4=0,0,RES_hh_tesh!H4/RES_summary!H$19)</f>
        <v>69.266233526761837</v>
      </c>
      <c r="I4" s="69">
        <f>IF(RES_hh_tesh!I4=0,0,RES_hh_tesh!I4/RES_summary!I$19)</f>
        <v>59.536867155016893</v>
      </c>
      <c r="J4" s="69">
        <f>IF(RES_hh_tesh!J4=0,0,RES_hh_tesh!J4/RES_summary!J$19)</f>
        <v>61.991090108123402</v>
      </c>
      <c r="K4" s="69">
        <f>IF(RES_hh_tesh!K4=0,0,RES_hh_tesh!K4/RES_summary!K$19)</f>
        <v>62.259703491123098</v>
      </c>
      <c r="L4" s="69">
        <f>IF(RES_hh_tesh!L4=0,0,RES_hh_tesh!L4/RES_summary!L$19)</f>
        <v>100.07509142445981</v>
      </c>
      <c r="M4" s="69">
        <f>IF(RES_hh_tesh!M4=0,0,RES_hh_tesh!M4/RES_summary!M$19)</f>
        <v>90.965455397415028</v>
      </c>
      <c r="N4" s="69">
        <f>IF(RES_hh_tesh!N4=0,0,RES_hh_tesh!N4/RES_summary!N$19)</f>
        <v>94.079843643515105</v>
      </c>
      <c r="O4" s="69">
        <f>IF(RES_hh_tesh!O4=0,0,RES_hh_tesh!O4/RES_summary!O$19)</f>
        <v>95.043552594107837</v>
      </c>
      <c r="P4" s="69">
        <f>IF(RES_hh_tesh!P4=0,0,RES_hh_tesh!P4/RES_summary!P$19)</f>
        <v>72.634274372313186</v>
      </c>
      <c r="Q4" s="69">
        <f>IF(RES_hh_tesh!Q4=0,0,RES_hh_tesh!Q4/RES_summary!Q$19)</f>
        <v>84.45972465698064</v>
      </c>
      <c r="R4" s="69">
        <f>IF(RES_hh_tesh!R4=0,0,RES_hh_tesh!R4/RES_summary!R$19)</f>
        <v>90.340977262129513</v>
      </c>
      <c r="S4" s="69">
        <f>IF(RES_hh_tesh!S4=0,0,RES_hh_tesh!S4/RES_summary!S$19)</f>
        <v>92.571135769717287</v>
      </c>
      <c r="T4" s="69">
        <f>IF(RES_hh_tesh!T4=0,0,RES_hh_tesh!T4/RES_summary!T$19)</f>
        <v>83.771458301642753</v>
      </c>
      <c r="U4" s="69">
        <f>IF(RES_hh_tesh!U4=0,0,RES_hh_tesh!U4/RES_summary!U$19)</f>
        <v>86.522660398296239</v>
      </c>
      <c r="V4" s="69">
        <f>IF(RES_hh_tesh!V4=0,0,RES_hh_tesh!V4/RES_summary!V$19)</f>
        <v>93.691076758393422</v>
      </c>
      <c r="W4" s="69">
        <f>IF(RES_hh_tesh!W4=0,0,RES_hh_tesh!W4/RES_summary!W$19)</f>
        <v>105.88820855675472</v>
      </c>
      <c r="X4" s="69">
        <f>IF(RES_hh_tesh!X4=0,0,RES_hh_tesh!X4/RES_summary!X$19)</f>
        <v>98.151039898306223</v>
      </c>
      <c r="Y4" s="69">
        <f>IF(RES_hh_tesh!Y4=0,0,RES_hh_tesh!Y4/RES_summary!Y$19)</f>
        <v>90.984119313468696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58.375784367761824</v>
      </c>
      <c r="C5" s="72">
        <f>IF(RES_hh_tesh!C5=0,0,RES_hh_tesh!C5/RES_summary!C$19)</f>
        <v>77.916706832727741</v>
      </c>
      <c r="D5" s="72">
        <f>IF(RES_hh_tesh!D5=0,0,RES_hh_tesh!D5/RES_summary!D$19)</f>
        <v>132.58791888255948</v>
      </c>
      <c r="E5" s="72">
        <f>IF(RES_hh_tesh!E5=0,0,RES_hh_tesh!E5/RES_summary!E$19)</f>
        <v>85.924583692094757</v>
      </c>
      <c r="F5" s="72">
        <f>IF(RES_hh_tesh!F5=0,0,RES_hh_tesh!F5/RES_summary!F$19)</f>
        <v>110.11803936525565</v>
      </c>
      <c r="G5" s="72">
        <f>IF(RES_hh_tesh!G5=0,0,RES_hh_tesh!G5/RES_summary!G$19)</f>
        <v>56.341092790242321</v>
      </c>
      <c r="H5" s="72">
        <f>IF(RES_hh_tesh!H5=0,0,RES_hh_tesh!H5/RES_summary!H$19)</f>
        <v>55.438219843050504</v>
      </c>
      <c r="I5" s="72">
        <f>IF(RES_hh_tesh!I5=0,0,RES_hh_tesh!I5/RES_summary!I$19)</f>
        <v>49.387003590388332</v>
      </c>
      <c r="J5" s="72">
        <f>IF(RES_hh_tesh!J5=0,0,RES_hh_tesh!J5/RES_summary!J$19)</f>
        <v>76.163705603464152</v>
      </c>
      <c r="K5" s="72">
        <f>IF(RES_hh_tesh!K5=0,0,RES_hh_tesh!K5/RES_summary!K$19)</f>
        <v>62.46993897192035</v>
      </c>
      <c r="L5" s="72">
        <f>IF(RES_hh_tesh!L5=0,0,RES_hh_tesh!L5/RES_summary!L$19)</f>
        <v>87.433241416851999</v>
      </c>
      <c r="M5" s="72">
        <f>IF(RES_hh_tesh!M5=0,0,RES_hh_tesh!M5/RES_summary!M$19)</f>
        <v>92.932786596222982</v>
      </c>
      <c r="N5" s="72">
        <f>IF(RES_hh_tesh!N5=0,0,RES_hh_tesh!N5/RES_summary!N$19)</f>
        <v>103.20841956653364</v>
      </c>
      <c r="O5" s="72">
        <f>IF(RES_hh_tesh!O5=0,0,RES_hh_tesh!O5/RES_summary!O$19)</f>
        <v>79.637757616598094</v>
      </c>
      <c r="P5" s="72">
        <f>IF(RES_hh_tesh!P5=0,0,RES_hh_tesh!P5/RES_summary!P$19)</f>
        <v>66.852999426386972</v>
      </c>
      <c r="Q5" s="72">
        <f>IF(RES_hh_tesh!Q5=0,0,RES_hh_tesh!Q5/RES_summary!Q$19)</f>
        <v>64.62325187076695</v>
      </c>
      <c r="R5" s="72">
        <f>IF(RES_hh_tesh!R5=0,0,RES_hh_tesh!R5/RES_summary!R$19)</f>
        <v>94.328493256167803</v>
      </c>
      <c r="S5" s="72">
        <f>IF(RES_hh_tesh!S5=0,0,RES_hh_tesh!S5/RES_summary!S$19)</f>
        <v>101.44230462296538</v>
      </c>
      <c r="T5" s="72">
        <f>IF(RES_hh_tesh!T5=0,0,RES_hh_tesh!T5/RES_summary!T$19)</f>
        <v>79.278807429882889</v>
      </c>
      <c r="U5" s="72">
        <f>IF(RES_hh_tesh!U5=0,0,RES_hh_tesh!U5/RES_summary!U$19)</f>
        <v>68.090146032262737</v>
      </c>
      <c r="V5" s="72">
        <f>IF(RES_hh_tesh!V5=0,0,RES_hh_tesh!V5/RES_summary!V$19)</f>
        <v>108.90466825839022</v>
      </c>
      <c r="W5" s="72">
        <f>IF(RES_hh_tesh!W5=0,0,RES_hh_tesh!W5/RES_summary!W$19)</f>
        <v>113.76349827758318</v>
      </c>
      <c r="X5" s="72">
        <f>IF(RES_hh_tesh!X5=0,0,RES_hh_tesh!X5/RES_summary!X$19)</f>
        <v>103.47240977806838</v>
      </c>
      <c r="Y5" s="72">
        <f>IF(RES_hh_tesh!Y5=0,0,RES_hh_tesh!Y5/RES_summary!Y$19)</f>
        <v>79.682095001574552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81.197099770163661</v>
      </c>
      <c r="C6" s="72">
        <f>IF(RES_hh_tesh!C6=0,0,RES_hh_tesh!C6/RES_summary!C$19)</f>
        <v>74.6539857191853</v>
      </c>
      <c r="D6" s="72">
        <f>IF(RES_hh_tesh!D6=0,0,RES_hh_tesh!D6/RES_summary!D$19)</f>
        <v>145.32175739180249</v>
      </c>
      <c r="E6" s="72">
        <f>IF(RES_hh_tesh!E6=0,0,RES_hh_tesh!E6/RES_summary!E$19)</f>
        <v>53.585481302463279</v>
      </c>
      <c r="F6" s="72">
        <f>IF(RES_hh_tesh!F6=0,0,RES_hh_tesh!F6/RES_summary!F$19)</f>
        <v>12.33242216671222</v>
      </c>
      <c r="G6" s="72">
        <f>IF(RES_hh_tesh!G6=0,0,RES_hh_tesh!G6/RES_summary!G$19)</f>
        <v>31.42939588922502</v>
      </c>
      <c r="H6" s="72">
        <f>IF(RES_hh_tesh!H6=0,0,RES_hh_tesh!H6/RES_summary!H$19)</f>
        <v>92.938321831268979</v>
      </c>
      <c r="I6" s="72">
        <f>IF(RES_hh_tesh!I6=0,0,RES_hh_tesh!I6/RES_summary!I$19)</f>
        <v>59.266095198804592</v>
      </c>
      <c r="J6" s="72">
        <f>IF(RES_hh_tesh!J6=0,0,RES_hh_tesh!J6/RES_summary!J$19)</f>
        <v>102.99376919612551</v>
      </c>
      <c r="K6" s="72">
        <f>IF(RES_hh_tesh!K6=0,0,RES_hh_tesh!K6/RES_summary!K$19)</f>
        <v>107.99909902267243</v>
      </c>
      <c r="L6" s="72">
        <f>IF(RES_hh_tesh!L6=0,0,RES_hh_tesh!L6/RES_summary!L$19)</f>
        <v>78.795344306689515</v>
      </c>
      <c r="M6" s="72">
        <f>IF(RES_hh_tesh!M6=0,0,RES_hh_tesh!M6/RES_summary!M$19)</f>
        <v>34.022473550197155</v>
      </c>
      <c r="N6" s="72">
        <f>IF(RES_hh_tesh!N6=0,0,RES_hh_tesh!N6/RES_summary!N$19)</f>
        <v>124.03559583751129</v>
      </c>
      <c r="O6" s="72">
        <f>IF(RES_hh_tesh!O6=0,0,RES_hh_tesh!O6/RES_summary!O$19)</f>
        <v>90.997314227359084</v>
      </c>
      <c r="P6" s="72">
        <f>IF(RES_hh_tesh!P6=0,0,RES_hh_tesh!P6/RES_summary!P$19)</f>
        <v>8.6613319674878522</v>
      </c>
      <c r="Q6" s="72">
        <f>IF(RES_hh_tesh!Q6=0,0,RES_hh_tesh!Q6/RES_summary!Q$19)</f>
        <v>8.5249708630316618</v>
      </c>
      <c r="R6" s="72">
        <f>IF(RES_hh_tesh!R6=0,0,RES_hh_tesh!R6/RES_summary!R$19)</f>
        <v>97.251566993248176</v>
      </c>
      <c r="S6" s="72">
        <f>IF(RES_hh_tesh!S6=0,0,RES_hh_tesh!S6/RES_summary!S$19)</f>
        <v>100.26953626624238</v>
      </c>
      <c r="T6" s="72">
        <f>IF(RES_hh_tesh!T6=0,0,RES_hh_tesh!T6/RES_summary!T$19)</f>
        <v>92.459543062459602</v>
      </c>
      <c r="U6" s="72">
        <f>IF(RES_hh_tesh!U6=0,0,RES_hh_tesh!U6/RES_summary!U$19)</f>
        <v>79.18452721568309</v>
      </c>
      <c r="V6" s="72">
        <f>IF(RES_hh_tesh!V6=0,0,RES_hh_tesh!V6/RES_summary!V$19)</f>
        <v>86.037299518846481</v>
      </c>
      <c r="W6" s="72">
        <f>IF(RES_hh_tesh!W6=0,0,RES_hh_tesh!W6/RES_summary!W$19)</f>
        <v>119.57517700119632</v>
      </c>
      <c r="X6" s="72">
        <f>IF(RES_hh_tesh!X6=0,0,RES_hh_tesh!X6/RES_summary!X$19)</f>
        <v>105.96592576222213</v>
      </c>
      <c r="Y6" s="72">
        <f>IF(RES_hh_tesh!Y6=0,0,RES_hh_tesh!Y6/RES_summary!Y$19)</f>
        <v>64.022464453954839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0</v>
      </c>
      <c r="C7" s="72">
        <f>IF(RES_hh_tesh!C7=0,0,RES_hh_tesh!C7/RES_summary!C$19)</f>
        <v>0</v>
      </c>
      <c r="D7" s="72">
        <f>IF(RES_hh_tesh!D7=0,0,RES_hh_tesh!D7/RES_summary!D$19)</f>
        <v>0</v>
      </c>
      <c r="E7" s="72">
        <f>IF(RES_hh_tesh!E7=0,0,RES_hh_tesh!E7/RES_summary!E$19)</f>
        <v>0</v>
      </c>
      <c r="F7" s="72">
        <f>IF(RES_hh_tesh!F7=0,0,RES_hh_tesh!F7/RES_summary!F$19)</f>
        <v>0</v>
      </c>
      <c r="G7" s="72">
        <f>IF(RES_hh_tesh!G7=0,0,RES_hh_tesh!G7/RES_summary!G$19)</f>
        <v>0</v>
      </c>
      <c r="H7" s="72">
        <f>IF(RES_hh_tesh!H7=0,0,RES_hh_tesh!H7/RES_summary!H$19)</f>
        <v>0</v>
      </c>
      <c r="I7" s="72">
        <f>IF(RES_hh_tesh!I7=0,0,RES_hh_tesh!I7/RES_summary!I$19)</f>
        <v>0</v>
      </c>
      <c r="J7" s="72">
        <f>IF(RES_hh_tesh!J7=0,0,RES_hh_tesh!J7/RES_summary!J$19)</f>
        <v>0</v>
      </c>
      <c r="K7" s="72">
        <f>IF(RES_hh_tesh!K7=0,0,RES_hh_tesh!K7/RES_summary!K$19)</f>
        <v>0</v>
      </c>
      <c r="L7" s="72">
        <f>IF(RES_hh_tesh!L7=0,0,RES_hh_tesh!L7/RES_summary!L$19)</f>
        <v>0</v>
      </c>
      <c r="M7" s="72">
        <f>IF(RES_hh_tesh!M7=0,0,RES_hh_tesh!M7/RES_summary!M$19)</f>
        <v>0</v>
      </c>
      <c r="N7" s="72">
        <f>IF(RES_hh_tesh!N7=0,0,RES_hh_tesh!N7/RES_summary!N$19)</f>
        <v>0</v>
      </c>
      <c r="O7" s="72">
        <f>IF(RES_hh_tesh!O7=0,0,RES_hh_tesh!O7/RES_summary!O$19)</f>
        <v>0</v>
      </c>
      <c r="P7" s="72">
        <f>IF(RES_hh_tesh!P7=0,0,RES_hh_tesh!P7/RES_summary!P$19)</f>
        <v>0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X7" s="72">
        <f>IF(RES_hh_tesh!X7=0,0,RES_hh_tesh!X7/RES_summary!X$19)</f>
        <v>0</v>
      </c>
      <c r="Y7" s="72">
        <f>IF(RES_hh_tesh!Y7=0,0,RES_hh_tesh!Y7/RES_summary!Y$19)</f>
        <v>0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90.127058907940196</v>
      </c>
      <c r="C8" s="72">
        <f>IF(RES_hh_tesh!C8=0,0,RES_hh_tesh!C8/RES_summary!C$19)</f>
        <v>92.977541063540755</v>
      </c>
      <c r="D8" s="72">
        <f>IF(RES_hh_tesh!D8=0,0,RES_hh_tesh!D8/RES_summary!D$19)</f>
        <v>89.841356678598558</v>
      </c>
      <c r="E8" s="72">
        <f>IF(RES_hh_tesh!E8=0,0,RES_hh_tesh!E8/RES_summary!E$19)</f>
        <v>89.464825628187938</v>
      </c>
      <c r="F8" s="72">
        <f>IF(RES_hh_tesh!F8=0,0,RES_hh_tesh!F8/RES_summary!F$19)</f>
        <v>81.207639300187068</v>
      </c>
      <c r="G8" s="72">
        <f>IF(RES_hh_tesh!G8=0,0,RES_hh_tesh!G8/RES_summary!G$19)</f>
        <v>77.191049049486708</v>
      </c>
      <c r="H8" s="72">
        <f>IF(RES_hh_tesh!H8=0,0,RES_hh_tesh!H8/RES_summary!H$19)</f>
        <v>68.644469836451165</v>
      </c>
      <c r="I8" s="72">
        <f>IF(RES_hh_tesh!I8=0,0,RES_hh_tesh!I8/RES_summary!I$19)</f>
        <v>57.007105930702672</v>
      </c>
      <c r="J8" s="72">
        <f>IF(RES_hh_tesh!J8=0,0,RES_hh_tesh!J8/RES_summary!J$19)</f>
        <v>62.858391561600563</v>
      </c>
      <c r="K8" s="72">
        <f>IF(RES_hh_tesh!K8=0,0,RES_hh_tesh!K8/RES_summary!K$19)</f>
        <v>66.718781275988576</v>
      </c>
      <c r="L8" s="72">
        <f>IF(RES_hh_tesh!L8=0,0,RES_hh_tesh!L8/RES_summary!L$19)</f>
        <v>90.324066403106855</v>
      </c>
      <c r="M8" s="72">
        <f>IF(RES_hh_tesh!M8=0,0,RES_hh_tesh!M8/RES_summary!M$19)</f>
        <v>81.455290709815117</v>
      </c>
      <c r="N8" s="72">
        <f>IF(RES_hh_tesh!N8=0,0,RES_hh_tesh!N8/RES_summary!N$19)</f>
        <v>81.430582766539516</v>
      </c>
      <c r="O8" s="72">
        <f>IF(RES_hh_tesh!O8=0,0,RES_hh_tesh!O8/RES_summary!O$19)</f>
        <v>88.867823533576527</v>
      </c>
      <c r="P8" s="72">
        <f>IF(RES_hh_tesh!P8=0,0,RES_hh_tesh!P8/RES_summary!P$19)</f>
        <v>76.979847122932938</v>
      </c>
      <c r="Q8" s="72">
        <f>IF(RES_hh_tesh!Q8=0,0,RES_hh_tesh!Q8/RES_summary!Q$19)</f>
        <v>80.7591750488765</v>
      </c>
      <c r="R8" s="72">
        <f>IF(RES_hh_tesh!R8=0,0,RES_hh_tesh!R8/RES_summary!R$19)</f>
        <v>84.668613896349356</v>
      </c>
      <c r="S8" s="72">
        <f>IF(RES_hh_tesh!S8=0,0,RES_hh_tesh!S8/RES_summary!S$19)</f>
        <v>90.922495428301005</v>
      </c>
      <c r="T8" s="72">
        <f>IF(RES_hh_tesh!T8=0,0,RES_hh_tesh!T8/RES_summary!T$19)</f>
        <v>85.782923339655326</v>
      </c>
      <c r="U8" s="72">
        <f>IF(RES_hh_tesh!U8=0,0,RES_hh_tesh!U8/RES_summary!U$19)</f>
        <v>86.116520027466848</v>
      </c>
      <c r="V8" s="72">
        <f>IF(RES_hh_tesh!V8=0,0,RES_hh_tesh!V8/RES_summary!V$19)</f>
        <v>90.071132488188184</v>
      </c>
      <c r="W8" s="72">
        <f>IF(RES_hh_tesh!W8=0,0,RES_hh_tesh!W8/RES_summary!W$19)</f>
        <v>102.13902714374272</v>
      </c>
      <c r="X8" s="72">
        <f>IF(RES_hh_tesh!X8=0,0,RES_hh_tesh!X8/RES_summary!X$19)</f>
        <v>94.942974528431193</v>
      </c>
      <c r="Y8" s="72">
        <f>IF(RES_hh_tesh!Y8=0,0,RES_hh_tesh!Y8/RES_summary!Y$19)</f>
        <v>91.996920375664885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3.077831938715295</v>
      </c>
      <c r="C9" s="72">
        <f>IF(RES_hh_tesh!C9=0,0,RES_hh_tesh!C9/RES_summary!C$19)</f>
        <v>130.27957617463454</v>
      </c>
      <c r="D9" s="72">
        <f>IF(RES_hh_tesh!D9=0,0,RES_hh_tesh!D9/RES_summary!D$19)</f>
        <v>92.591465570419189</v>
      </c>
      <c r="E9" s="72">
        <f>IF(RES_hh_tesh!E9=0,0,RES_hh_tesh!E9/RES_summary!E$19)</f>
        <v>78.261734813061636</v>
      </c>
      <c r="F9" s="72">
        <f>IF(RES_hh_tesh!F9=0,0,RES_hh_tesh!F9/RES_summary!F$19)</f>
        <v>88.648234574356707</v>
      </c>
      <c r="G9" s="72">
        <f>IF(RES_hh_tesh!G9=0,0,RES_hh_tesh!G9/RES_summary!G$19)</f>
        <v>83.304817018494035</v>
      </c>
      <c r="H9" s="72">
        <f>IF(RES_hh_tesh!H9=0,0,RES_hh_tesh!H9/RES_summary!H$19)</f>
        <v>54.147295919505559</v>
      </c>
      <c r="I9" s="72">
        <f>IF(RES_hh_tesh!I9=0,0,RES_hh_tesh!I9/RES_summary!I$19)</f>
        <v>68.53256562749587</v>
      </c>
      <c r="J9" s="72">
        <f>IF(RES_hh_tesh!J9=0,0,RES_hh_tesh!J9/RES_summary!J$19)</f>
        <v>26.780400221156313</v>
      </c>
      <c r="K9" s="72">
        <f>IF(RES_hh_tesh!K9=0,0,RES_hh_tesh!K9/RES_summary!K$19)</f>
        <v>13.810014879191598</v>
      </c>
      <c r="L9" s="72">
        <f>IF(RES_hh_tesh!L9=0,0,RES_hh_tesh!L9/RES_summary!L$19)</f>
        <v>133.76540171806457</v>
      </c>
      <c r="M9" s="72">
        <f>IF(RES_hh_tesh!M9=0,0,RES_hh_tesh!M9/RES_summary!M$19)</f>
        <v>108.68728075454416</v>
      </c>
      <c r="N9" s="72">
        <f>IF(RES_hh_tesh!N9=0,0,RES_hh_tesh!N9/RES_summary!N$19)</f>
        <v>109.62747042716634</v>
      </c>
      <c r="O9" s="72">
        <f>IF(RES_hh_tesh!O9=0,0,RES_hh_tesh!O9/RES_summary!O$19)</f>
        <v>102.16107619592296</v>
      </c>
      <c r="P9" s="72">
        <f>IF(RES_hh_tesh!P9=0,0,RES_hh_tesh!P9/RES_summary!P$19)</f>
        <v>58.146431173403954</v>
      </c>
      <c r="Q9" s="72">
        <f>IF(RES_hh_tesh!Q9=0,0,RES_hh_tesh!Q9/RES_summary!Q$19)</f>
        <v>85.915741188372451</v>
      </c>
      <c r="R9" s="72">
        <f>IF(RES_hh_tesh!R9=0,0,RES_hh_tesh!R9/RES_summary!R$19)</f>
        <v>96.3095651815905</v>
      </c>
      <c r="S9" s="72">
        <f>IF(RES_hh_tesh!S9=0,0,RES_hh_tesh!S9/RES_summary!S$19)</f>
        <v>95.502698692935141</v>
      </c>
      <c r="T9" s="72">
        <f>IF(RES_hh_tesh!T9=0,0,RES_hh_tesh!T9/RES_summary!T$19)</f>
        <v>78.423717276671567</v>
      </c>
      <c r="U9" s="72">
        <f>IF(RES_hh_tesh!U9=0,0,RES_hh_tesh!U9/RES_summary!U$19)</f>
        <v>85.500721410532449</v>
      </c>
      <c r="V9" s="72">
        <f>IF(RES_hh_tesh!V9=0,0,RES_hh_tesh!V9/RES_summary!V$19)</f>
        <v>90.417391052118788</v>
      </c>
      <c r="W9" s="72">
        <f>IF(RES_hh_tesh!W9=0,0,RES_hh_tesh!W9/RES_summary!W$19)</f>
        <v>109.83974013506176</v>
      </c>
      <c r="X9" s="72">
        <f>IF(RES_hh_tesh!X9=0,0,RES_hh_tesh!X9/RES_summary!X$19)</f>
        <v>100.9415547353248</v>
      </c>
      <c r="Y9" s="72">
        <f>IF(RES_hh_tesh!Y9=0,0,RES_hh_tesh!Y9/RES_summary!Y$19)</f>
        <v>83.658135196276973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52.51695465162905</v>
      </c>
      <c r="C11" s="72">
        <f>IF(RES_hh_tesh!C11=0,0,RES_hh_tesh!C11/RES_summary!C$19)</f>
        <v>113.69241108323871</v>
      </c>
      <c r="D11" s="72">
        <f>IF(RES_hh_tesh!D11=0,0,RES_hh_tesh!D11/RES_summary!D$19)</f>
        <v>100.83298934315235</v>
      </c>
      <c r="E11" s="72">
        <f>IF(RES_hh_tesh!E11=0,0,RES_hh_tesh!E11/RES_summary!E$19)</f>
        <v>86.961540379505891</v>
      </c>
      <c r="F11" s="72">
        <f>IF(RES_hh_tesh!F11=0,0,RES_hh_tesh!F11/RES_summary!F$19)</f>
        <v>80.505057893200927</v>
      </c>
      <c r="G11" s="72">
        <f>IF(RES_hh_tesh!G11=0,0,RES_hh_tesh!G11/RES_summary!G$19)</f>
        <v>79.685839681254549</v>
      </c>
      <c r="H11" s="72">
        <f>IF(RES_hh_tesh!H11=0,0,RES_hh_tesh!H11/RES_summary!H$19)</f>
        <v>69.286986612060659</v>
      </c>
      <c r="I11" s="72">
        <f>IF(RES_hh_tesh!I11=0,0,RES_hh_tesh!I11/RES_summary!I$19)</f>
        <v>61.267944196135382</v>
      </c>
      <c r="J11" s="72">
        <f>IF(RES_hh_tesh!J11=0,0,RES_hh_tesh!J11/RES_summary!J$19)</f>
        <v>60.773228379030883</v>
      </c>
      <c r="K11" s="72">
        <f>IF(RES_hh_tesh!K11=0,0,RES_hh_tesh!K11/RES_summary!K$19)</f>
        <v>67.747446093374847</v>
      </c>
      <c r="L11" s="72">
        <f>IF(RES_hh_tesh!L11=0,0,RES_hh_tesh!L11/RES_summary!L$19)</f>
        <v>88.398390882071936</v>
      </c>
      <c r="M11" s="72">
        <f>IF(RES_hh_tesh!M11=0,0,RES_hh_tesh!M11/RES_summary!M$19)</f>
        <v>86.729245822279509</v>
      </c>
      <c r="N11" s="72">
        <f>IF(RES_hh_tesh!N11=0,0,RES_hh_tesh!N11/RES_summary!N$19)</f>
        <v>92.987236772016502</v>
      </c>
      <c r="O11" s="72">
        <f>IF(RES_hh_tesh!O11=0,0,RES_hh_tesh!O11/RES_summary!O$19)</f>
        <v>94.342769979553083</v>
      </c>
      <c r="P11" s="72">
        <f>IF(RES_hh_tesh!P11=0,0,RES_hh_tesh!P11/RES_summary!P$19)</f>
        <v>76.215339384863114</v>
      </c>
      <c r="Q11" s="72">
        <f>IF(RES_hh_tesh!Q11=0,0,RES_hh_tesh!Q11/RES_summary!Q$19)</f>
        <v>84.622148412840048</v>
      </c>
      <c r="R11" s="72">
        <f>IF(RES_hh_tesh!R11=0,0,RES_hh_tesh!R11/RES_summary!R$19)</f>
        <v>88.07190990182994</v>
      </c>
      <c r="S11" s="72">
        <f>IF(RES_hh_tesh!S11=0,0,RES_hh_tesh!S11/RES_summary!S$19)</f>
        <v>92.037404510362975</v>
      </c>
      <c r="T11" s="72">
        <f>IF(RES_hh_tesh!T11=0,0,RES_hh_tesh!T11/RES_summary!T$19)</f>
        <v>85.157043550874135</v>
      </c>
      <c r="U11" s="72">
        <f>IF(RES_hh_tesh!U11=0,0,RES_hh_tesh!U11/RES_summary!U$19)</f>
        <v>85.94499109812935</v>
      </c>
      <c r="V11" s="72">
        <f>IF(RES_hh_tesh!V11=0,0,RES_hh_tesh!V11/RES_summary!V$19)</f>
        <v>94.127437458446011</v>
      </c>
      <c r="W11" s="72">
        <f>IF(RES_hh_tesh!W11=0,0,RES_hh_tesh!W11/RES_summary!W$19)</f>
        <v>107.94431209125301</v>
      </c>
      <c r="X11" s="72">
        <f>IF(RES_hh_tesh!X11=0,0,RES_hh_tesh!X11/RES_summary!X$19)</f>
        <v>95.490971386050603</v>
      </c>
      <c r="Y11" s="72">
        <f>IF(RES_hh_tesh!Y11=0,0,RES_hh_tesh!Y11/RES_summary!Y$19)</f>
        <v>88.371182234738853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76.003571433548728</v>
      </c>
      <c r="C12" s="72">
        <f>IF(RES_hh_tesh!C12=0,0,RES_hh_tesh!C12/RES_summary!C$19)</f>
        <v>96.727816982630657</v>
      </c>
      <c r="D12" s="72">
        <f>IF(RES_hh_tesh!D12=0,0,RES_hh_tesh!D12/RES_summary!D$19)</f>
        <v>96.286356576887428</v>
      </c>
      <c r="E12" s="72">
        <f>IF(RES_hh_tesh!E12=0,0,RES_hh_tesh!E12/RES_summary!E$19)</f>
        <v>92.447496392534902</v>
      </c>
      <c r="F12" s="72">
        <f>IF(RES_hh_tesh!F12=0,0,RES_hh_tesh!F12/RES_summary!F$19)</f>
        <v>81.404951394700959</v>
      </c>
      <c r="G12" s="72">
        <f>IF(RES_hh_tesh!G12=0,0,RES_hh_tesh!G12/RES_summary!G$19)</f>
        <v>77.406113464483226</v>
      </c>
      <c r="H12" s="72">
        <f>IF(RES_hh_tesh!H12=0,0,RES_hh_tesh!H12/RES_summary!H$19)</f>
        <v>69.76949519265942</v>
      </c>
      <c r="I12" s="72">
        <f>IF(RES_hh_tesh!I12=0,0,RES_hh_tesh!I12/RES_summary!I$19)</f>
        <v>60.801566067485652</v>
      </c>
      <c r="J12" s="72">
        <f>IF(RES_hh_tesh!J12=0,0,RES_hh_tesh!J12/RES_summary!J$19)</f>
        <v>64.9163087101782</v>
      </c>
      <c r="K12" s="72">
        <f>IF(RES_hh_tesh!K12=0,0,RES_hh_tesh!K12/RES_summary!K$19)</f>
        <v>68.585128329673211</v>
      </c>
      <c r="L12" s="72">
        <f>IF(RES_hh_tesh!L12=0,0,RES_hh_tesh!L12/RES_summary!L$19)</f>
        <v>84.796330243219927</v>
      </c>
      <c r="M12" s="72">
        <f>IF(RES_hh_tesh!M12=0,0,RES_hh_tesh!M12/RES_summary!M$19)</f>
        <v>77.96565916479625</v>
      </c>
      <c r="N12" s="72">
        <f>IF(RES_hh_tesh!N12=0,0,RES_hh_tesh!N12/RES_summary!N$19)</f>
        <v>76.507287471667198</v>
      </c>
      <c r="O12" s="72">
        <f>IF(RES_hh_tesh!O12=0,0,RES_hh_tesh!O12/RES_summary!O$19)</f>
        <v>83.187126429640372</v>
      </c>
      <c r="P12" s="72">
        <f>IF(RES_hh_tesh!P12=0,0,RES_hh_tesh!P12/RES_summary!P$19)</f>
        <v>75.366248203076964</v>
      </c>
      <c r="Q12" s="72">
        <f>IF(RES_hh_tesh!Q12=0,0,RES_hh_tesh!Q12/RES_summary!Q$19)</f>
        <v>92.990780493337382</v>
      </c>
      <c r="R12" s="72">
        <f>IF(RES_hh_tesh!R12=0,0,RES_hh_tesh!R12/RES_summary!R$19)</f>
        <v>84.382924539523103</v>
      </c>
      <c r="S12" s="72">
        <f>IF(RES_hh_tesh!S12=0,0,RES_hh_tesh!S12/RES_summary!S$19)</f>
        <v>90.683416827848632</v>
      </c>
      <c r="T12" s="72">
        <f>IF(RES_hh_tesh!T12=0,0,RES_hh_tesh!T12/RES_summary!T$19)</f>
        <v>85.901461579428073</v>
      </c>
      <c r="U12" s="72">
        <f>IF(RES_hh_tesh!U12=0,0,RES_hh_tesh!U12/RES_summary!U$19)</f>
        <v>82.290478490312168</v>
      </c>
      <c r="V12" s="72">
        <f>IF(RES_hh_tesh!V12=0,0,RES_hh_tesh!V12/RES_summary!V$19)</f>
        <v>87.892236594049606</v>
      </c>
      <c r="W12" s="72">
        <f>IF(RES_hh_tesh!W12=0,0,RES_hh_tesh!W12/RES_summary!W$19)</f>
        <v>93.929203746557775</v>
      </c>
      <c r="X12" s="72">
        <f>IF(RES_hh_tesh!X12=0,0,RES_hh_tesh!X12/RES_summary!X$19)</f>
        <v>98.962679952616824</v>
      </c>
      <c r="Y12" s="72">
        <f>IF(RES_hh_tesh!Y12=0,0,RES_hh_tesh!Y12/RES_summary!Y$19)</f>
        <v>98.551165865101169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84.73981930538072</v>
      </c>
      <c r="C13" s="74">
        <f>IF(RES_hh_tesh!C13=0,0,RES_hh_tesh!C13/RES_summary!C$19)</f>
        <v>92.202549068369038</v>
      </c>
      <c r="D13" s="74">
        <f>IF(RES_hh_tesh!D13=0,0,RES_hh_tesh!D13/RES_summary!D$19)</f>
        <v>94.480631956706603</v>
      </c>
      <c r="E13" s="74">
        <f>IF(RES_hh_tesh!E13=0,0,RES_hh_tesh!E13/RES_summary!E$19)</f>
        <v>91.227779135860104</v>
      </c>
      <c r="F13" s="74">
        <f>IF(RES_hh_tesh!F13=0,0,RES_hh_tesh!F13/RES_summary!F$19)</f>
        <v>81.761719609334833</v>
      </c>
      <c r="G13" s="74">
        <f>IF(RES_hh_tesh!G13=0,0,RES_hh_tesh!G13/RES_summary!G$19)</f>
        <v>75.823349528180486</v>
      </c>
      <c r="H13" s="74">
        <f>IF(RES_hh_tesh!H13=0,0,RES_hh_tesh!H13/RES_summary!H$19)</f>
        <v>68.00257060532978</v>
      </c>
      <c r="I13" s="74">
        <f>IF(RES_hh_tesh!I13=0,0,RES_hh_tesh!I13/RES_summary!I$19)</f>
        <v>62.164015157386132</v>
      </c>
      <c r="J13" s="74">
        <f>IF(RES_hh_tesh!J13=0,0,RES_hh_tesh!J13/RES_summary!J$19)</f>
        <v>66.21881618429947</v>
      </c>
      <c r="K13" s="74">
        <f>IF(RES_hh_tesh!K13=0,0,RES_hh_tesh!K13/RES_summary!K$19)</f>
        <v>66.983717345972309</v>
      </c>
      <c r="L13" s="74">
        <f>IF(RES_hh_tesh!L13=0,0,RES_hh_tesh!L13/RES_summary!L$19)</f>
        <v>75.94258310902417</v>
      </c>
      <c r="M13" s="74">
        <f>IF(RES_hh_tesh!M13=0,0,RES_hh_tesh!M13/RES_summary!M$19)</f>
        <v>85.45947276944149</v>
      </c>
      <c r="N13" s="74">
        <f>IF(RES_hh_tesh!N13=0,0,RES_hh_tesh!N13/RES_summary!N$19)</f>
        <v>95.970407449819433</v>
      </c>
      <c r="O13" s="74">
        <f>IF(RES_hh_tesh!O13=0,0,RES_hh_tesh!O13/RES_summary!O$19)</f>
        <v>94.514744070416242</v>
      </c>
      <c r="P13" s="74">
        <f>IF(RES_hh_tesh!P13=0,0,RES_hh_tesh!P13/RES_summary!P$19)</f>
        <v>91.626261701807621</v>
      </c>
      <c r="Q13" s="74">
        <f>IF(RES_hh_tesh!Q13=0,0,RES_hh_tesh!Q13/RES_summary!Q$19)</f>
        <v>95.164501891320256</v>
      </c>
      <c r="R13" s="74">
        <f>IF(RES_hh_tesh!R13=0,0,RES_hh_tesh!R13/RES_summary!R$19)</f>
        <v>99.037126179264305</v>
      </c>
      <c r="S13" s="74">
        <f>IF(RES_hh_tesh!S13=0,0,RES_hh_tesh!S13/RES_summary!S$19)</f>
        <v>61.62830331819584</v>
      </c>
      <c r="T13" s="74">
        <f>IF(RES_hh_tesh!T13=0,0,RES_hh_tesh!T13/RES_summary!T$19)</f>
        <v>61.422495652341254</v>
      </c>
      <c r="U13" s="74">
        <f>IF(RES_hh_tesh!U13=0,0,RES_hh_tesh!U13/RES_summary!U$19)</f>
        <v>87.240597213993752</v>
      </c>
      <c r="V13" s="74">
        <f>IF(RES_hh_tesh!V13=0,0,RES_hh_tesh!V13/RES_summary!V$19)</f>
        <v>125.31593001266197</v>
      </c>
      <c r="W13" s="74">
        <f>IF(RES_hh_tesh!W13=0,0,RES_hh_tesh!W13/RES_summary!W$19)</f>
        <v>100.07113044450138</v>
      </c>
      <c r="X13" s="74">
        <f>IF(RES_hh_tesh!X13=0,0,RES_hh_tesh!X13/RES_summary!X$19)</f>
        <v>98.405931609918525</v>
      </c>
      <c r="Y13" s="74">
        <f>IF(RES_hh_tesh!Y13=0,0,RES_hh_tesh!Y13/RES_summary!Y$19)</f>
        <v>94.249315890991866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1.4021358520641836</v>
      </c>
      <c r="C14" s="76">
        <f>IF(RES_hh_tesh!C14=0,0,RES_hh_tesh!C14/RES_summary!C$19)</f>
        <v>1.5360222667468881</v>
      </c>
      <c r="D14" s="76">
        <f>IF(RES_hh_tesh!D14=0,0,RES_hh_tesh!D14/RES_summary!D$19)</f>
        <v>1.4545182151860625</v>
      </c>
      <c r="E14" s="76">
        <f>IF(RES_hh_tesh!E14=0,0,RES_hh_tesh!E14/RES_summary!E$19)</f>
        <v>1.3705902311258422</v>
      </c>
      <c r="F14" s="76">
        <f>IF(RES_hh_tesh!F14=0,0,RES_hh_tesh!F14/RES_summary!F$19)</f>
        <v>1.2435958389706887</v>
      </c>
      <c r="G14" s="76">
        <f>IF(RES_hh_tesh!G14=0,0,RES_hh_tesh!G14/RES_summary!G$19)</f>
        <v>1.1513990914829288</v>
      </c>
      <c r="H14" s="76">
        <f>IF(RES_hh_tesh!H14=0,0,RES_hh_tesh!H14/RES_summary!H$19)</f>
        <v>1.0109769524670742</v>
      </c>
      <c r="I14" s="76">
        <f>IF(RES_hh_tesh!I14=0,0,RES_hh_tesh!I14/RES_summary!I$19)</f>
        <v>0.84117251439240948</v>
      </c>
      <c r="J14" s="76">
        <f>IF(RES_hh_tesh!J14=0,0,RES_hh_tesh!J14/RES_summary!J$19)</f>
        <v>0.89373109864792077</v>
      </c>
      <c r="K14" s="76">
        <f>IF(RES_hh_tesh!K14=0,0,RES_hh_tesh!K14/RES_summary!K$19)</f>
        <v>0.8877704739174509</v>
      </c>
      <c r="L14" s="76">
        <f>IF(RES_hh_tesh!L14=0,0,RES_hh_tesh!L14/RES_summary!L$19)</f>
        <v>1.220005693578905</v>
      </c>
      <c r="M14" s="76">
        <f>IF(RES_hh_tesh!M14=0,0,RES_hh_tesh!M14/RES_summary!M$19)</f>
        <v>1.0690489174788069</v>
      </c>
      <c r="N14" s="76">
        <f>IF(RES_hh_tesh!N14=0,0,RES_hh_tesh!N14/RES_summary!N$19)</f>
        <v>1.0457521582290692</v>
      </c>
      <c r="O14" s="76">
        <f>IF(RES_hh_tesh!O14=0,0,RES_hh_tesh!O14/RES_summary!O$19)</f>
        <v>1.0884747844334033</v>
      </c>
      <c r="P14" s="76">
        <f>IF(RES_hh_tesh!P14=0,0,RES_hh_tesh!P14/RES_summary!P$19)</f>
        <v>0.86493149383157686</v>
      </c>
      <c r="Q14" s="76">
        <f>IF(RES_hh_tesh!Q14=0,0,RES_hh_tesh!Q14/RES_summary!Q$19)</f>
        <v>0.94051924985810675</v>
      </c>
      <c r="R14" s="76">
        <f>IF(RES_hh_tesh!R14=0,0,RES_hh_tesh!R14/RES_summary!R$19)</f>
        <v>0.99955856662812625</v>
      </c>
      <c r="S14" s="76">
        <f>IF(RES_hh_tesh!S14=0,0,RES_hh_tesh!S14/RES_summary!S$19)</f>
        <v>1.0722652438396048</v>
      </c>
      <c r="T14" s="76">
        <f>IF(RES_hh_tesh!T14=0,0,RES_hh_tesh!T14/RES_summary!T$19)</f>
        <v>1.0386960505067113</v>
      </c>
      <c r="U14" s="76">
        <f>IF(RES_hh_tesh!U14=0,0,RES_hh_tesh!U14/RES_summary!U$19)</f>
        <v>1.075036598940087</v>
      </c>
      <c r="V14" s="76">
        <f>IF(RES_hh_tesh!V14=0,0,RES_hh_tesh!V14/RES_summary!V$19)</f>
        <v>1.1462345704582892</v>
      </c>
      <c r="W14" s="76">
        <f>IF(RES_hh_tesh!W14=0,0,RES_hh_tesh!W14/RES_summary!W$19)</f>
        <v>1.2961564773431389</v>
      </c>
      <c r="X14" s="76">
        <f>IF(RES_hh_tesh!X14=0,0,RES_hh_tesh!X14/RES_summary!X$19)</f>
        <v>1.1996915266490147</v>
      </c>
      <c r="Y14" s="76">
        <f>IF(RES_hh_tesh!Y14=0,0,RES_hh_tesh!Y14/RES_summary!Y$19)</f>
        <v>1.0247722997300461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1.4590328481110767E-2</v>
      </c>
      <c r="C15" s="69">
        <f>IF(RES_hh_tesh!C15=0,0,RES_hh_tesh!C15/RES_summary!C$19)</f>
        <v>2.8946564469211757E-2</v>
      </c>
      <c r="D15" s="69">
        <f>IF(RES_hh_tesh!D15=0,0,RES_hh_tesh!D15/RES_summary!D$19)</f>
        <v>4.8861712419296217E-2</v>
      </c>
      <c r="E15" s="69">
        <f>IF(RES_hh_tesh!E15=0,0,RES_hh_tesh!E15/RES_summary!E$19)</f>
        <v>7.1415418034741343E-2</v>
      </c>
      <c r="F15" s="69">
        <f>IF(RES_hh_tesh!F15=0,0,RES_hh_tesh!F15/RES_summary!F$19)</f>
        <v>7.9717787133389298E-2</v>
      </c>
      <c r="G15" s="69">
        <f>IF(RES_hh_tesh!G15=0,0,RES_hh_tesh!G15/RES_summary!G$19)</f>
        <v>0.10645886832347247</v>
      </c>
      <c r="H15" s="69">
        <f>IF(RES_hh_tesh!H15=0,0,RES_hh_tesh!H15/RES_summary!H$19)</f>
        <v>0.1454680587160887</v>
      </c>
      <c r="I15" s="69">
        <f>IF(RES_hh_tesh!I15=0,0,RES_hh_tesh!I15/RES_summary!I$19)</f>
        <v>0.21302898645283427</v>
      </c>
      <c r="J15" s="69">
        <f>IF(RES_hh_tesh!J15=0,0,RES_hh_tesh!J15/RES_summary!J$19)</f>
        <v>0.18412819108465223</v>
      </c>
      <c r="K15" s="69">
        <f>IF(RES_hh_tesh!K15=0,0,RES_hh_tesh!K15/RES_summary!K$19)</f>
        <v>0.23071310700076927</v>
      </c>
      <c r="L15" s="69">
        <f>IF(RES_hh_tesh!L15=0,0,RES_hh_tesh!L15/RES_summary!L$19)</f>
        <v>0.29884307395905468</v>
      </c>
      <c r="M15" s="69">
        <f>IF(RES_hh_tesh!M15=0,0,RES_hh_tesh!M15/RES_summary!M$19)</f>
        <v>0.28765370226493936</v>
      </c>
      <c r="N15" s="69">
        <f>IF(RES_hh_tesh!N15=0,0,RES_hh_tesh!N15/RES_summary!N$19)</f>
        <v>0.49189915310207494</v>
      </c>
      <c r="O15" s="69">
        <f>IF(RES_hh_tesh!O15=0,0,RES_hh_tesh!O15/RES_summary!O$19)</f>
        <v>0.48019949081293223</v>
      </c>
      <c r="P15" s="69">
        <f>IF(RES_hh_tesh!P15=0,0,RES_hh_tesh!P15/RES_summary!P$19)</f>
        <v>0.3905265336745164</v>
      </c>
      <c r="Q15" s="69">
        <f>IF(RES_hh_tesh!Q15=0,0,RES_hh_tesh!Q15/RES_summary!Q$19)</f>
        <v>0.65267444640348771</v>
      </c>
      <c r="R15" s="69">
        <f>IF(RES_hh_tesh!R15=0,0,RES_hh_tesh!R15/RES_summary!R$19)</f>
        <v>0.68359177874829335</v>
      </c>
      <c r="S15" s="69">
        <f>IF(RES_hh_tesh!S15=0,0,RES_hh_tesh!S15/RES_summary!S$19)</f>
        <v>0.71772222430040122</v>
      </c>
      <c r="T15" s="69">
        <f>IF(RES_hh_tesh!T15=0,0,RES_hh_tesh!T15/RES_summary!T$19)</f>
        <v>0.80857579723925421</v>
      </c>
      <c r="U15" s="69">
        <f>IF(RES_hh_tesh!U15=0,0,RES_hh_tesh!U15/RES_summary!U$19)</f>
        <v>0.82180629444686359</v>
      </c>
      <c r="V15" s="69">
        <f>IF(RES_hh_tesh!V15=0,0,RES_hh_tesh!V15/RES_summary!V$19)</f>
        <v>0.87830154527762372</v>
      </c>
      <c r="W15" s="69">
        <f>IF(RES_hh_tesh!W15=0,0,RES_hh_tesh!W15/RES_summary!W$19)</f>
        <v>0.85996526136505691</v>
      </c>
      <c r="X15" s="69">
        <f>IF(RES_hh_tesh!X15=0,0,RES_hh_tesh!X15/RES_summary!X$19)</f>
        <v>0.92727307173309448</v>
      </c>
      <c r="Y15" s="69">
        <f>IF(RES_hh_tesh!Y15=0,0,RES_hh_tesh!Y15/RES_summary!Y$19)</f>
        <v>0.60589378047528475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1.4590328481110767E-2</v>
      </c>
      <c r="C16" s="72">
        <f>IF(RES_hh_tesh!C16=0,0,RES_hh_tesh!C16/RES_summary!C$19)</f>
        <v>2.8946564469211757E-2</v>
      </c>
      <c r="D16" s="72">
        <f>IF(RES_hh_tesh!D16=0,0,RES_hh_tesh!D16/RES_summary!D$19)</f>
        <v>4.8861712419296217E-2</v>
      </c>
      <c r="E16" s="72">
        <f>IF(RES_hh_tesh!E16=0,0,RES_hh_tesh!E16/RES_summary!E$19)</f>
        <v>7.1415418034741343E-2</v>
      </c>
      <c r="F16" s="72">
        <f>IF(RES_hh_tesh!F16=0,0,RES_hh_tesh!F16/RES_summary!F$19)</f>
        <v>7.9717787133389298E-2</v>
      </c>
      <c r="G16" s="72">
        <f>IF(RES_hh_tesh!G16=0,0,RES_hh_tesh!G16/RES_summary!G$19)</f>
        <v>0.10645886832347247</v>
      </c>
      <c r="H16" s="72">
        <f>IF(RES_hh_tesh!H16=0,0,RES_hh_tesh!H16/RES_summary!H$19)</f>
        <v>0.1454680587160887</v>
      </c>
      <c r="I16" s="72">
        <f>IF(RES_hh_tesh!I16=0,0,RES_hh_tesh!I16/RES_summary!I$19)</f>
        <v>0.21302898645283427</v>
      </c>
      <c r="J16" s="72">
        <f>IF(RES_hh_tesh!J16=0,0,RES_hh_tesh!J16/RES_summary!J$19)</f>
        <v>0.18412819108465223</v>
      </c>
      <c r="K16" s="72">
        <f>IF(RES_hh_tesh!K16=0,0,RES_hh_tesh!K16/RES_summary!K$19)</f>
        <v>0.23071310700076927</v>
      </c>
      <c r="L16" s="72">
        <f>IF(RES_hh_tesh!L16=0,0,RES_hh_tesh!L16/RES_summary!L$19)</f>
        <v>0.29884307395905468</v>
      </c>
      <c r="M16" s="72">
        <f>IF(RES_hh_tesh!M16=0,0,RES_hh_tesh!M16/RES_summary!M$19)</f>
        <v>0.28765370226493936</v>
      </c>
      <c r="N16" s="72">
        <f>IF(RES_hh_tesh!N16=0,0,RES_hh_tesh!N16/RES_summary!N$19)</f>
        <v>0.49189915310207494</v>
      </c>
      <c r="O16" s="72">
        <f>IF(RES_hh_tesh!O16=0,0,RES_hh_tesh!O16/RES_summary!O$19)</f>
        <v>0.48019949081293223</v>
      </c>
      <c r="P16" s="72">
        <f>IF(RES_hh_tesh!P16=0,0,RES_hh_tesh!P16/RES_summary!P$19)</f>
        <v>0.3905265336745164</v>
      </c>
      <c r="Q16" s="72">
        <f>IF(RES_hh_tesh!Q16=0,0,RES_hh_tesh!Q16/RES_summary!Q$19)</f>
        <v>0.65267444640348771</v>
      </c>
      <c r="R16" s="72">
        <f>IF(RES_hh_tesh!R16=0,0,RES_hh_tesh!R16/RES_summary!R$19)</f>
        <v>0.68359177874829335</v>
      </c>
      <c r="S16" s="72">
        <f>IF(RES_hh_tesh!S16=0,0,RES_hh_tesh!S16/RES_summary!S$19)</f>
        <v>0.71772222430040122</v>
      </c>
      <c r="T16" s="72">
        <f>IF(RES_hh_tesh!T16=0,0,RES_hh_tesh!T16/RES_summary!T$19)</f>
        <v>0.80857579723925421</v>
      </c>
      <c r="U16" s="72">
        <f>IF(RES_hh_tesh!U16=0,0,RES_hh_tesh!U16/RES_summary!U$19)</f>
        <v>0.82180629444686359</v>
      </c>
      <c r="V16" s="72">
        <f>IF(RES_hh_tesh!V16=0,0,RES_hh_tesh!V16/RES_summary!V$19)</f>
        <v>0.87830154527762372</v>
      </c>
      <c r="W16" s="72">
        <f>IF(RES_hh_tesh!W16=0,0,RES_hh_tesh!W16/RES_summary!W$19)</f>
        <v>0.85996526136505691</v>
      </c>
      <c r="X16" s="72">
        <f>IF(RES_hh_tesh!X16=0,0,RES_hh_tesh!X16/RES_summary!X$19)</f>
        <v>0.92727307173309448</v>
      </c>
      <c r="Y16" s="72">
        <f>IF(RES_hh_tesh!Y16=0,0,RES_hh_tesh!Y16/RES_summary!Y$19)</f>
        <v>0.60589378047528475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7.7966499715929123</v>
      </c>
      <c r="C17" s="69">
        <f>IF(RES_hh_tesh!C17=0,0,RES_hh_tesh!C17/RES_summary!C$19)</f>
        <v>7.351335373514309</v>
      </c>
      <c r="D17" s="69">
        <f>IF(RES_hh_tesh!D17=0,0,RES_hh_tesh!D17/RES_summary!D$19)</f>
        <v>7.3287765589027938</v>
      </c>
      <c r="E17" s="69">
        <f>IF(RES_hh_tesh!E17=0,0,RES_hh_tesh!E17/RES_summary!E$19)</f>
        <v>7.2695500697928361</v>
      </c>
      <c r="F17" s="69">
        <f>IF(RES_hh_tesh!F17=0,0,RES_hh_tesh!F17/RES_summary!F$19)</f>
        <v>7.1885160749975503</v>
      </c>
      <c r="G17" s="69">
        <f>IF(RES_hh_tesh!G17=0,0,RES_hh_tesh!G17/RES_summary!G$19)</f>
        <v>7.294249688143414</v>
      </c>
      <c r="H17" s="69">
        <f>IF(RES_hh_tesh!H17=0,0,RES_hh_tesh!H17/RES_summary!H$19)</f>
        <v>7.4283563821281762</v>
      </c>
      <c r="I17" s="69">
        <f>IF(RES_hh_tesh!I17=0,0,RES_hh_tesh!I17/RES_summary!I$19)</f>
        <v>7.6813633058974791</v>
      </c>
      <c r="J17" s="69">
        <f>IF(RES_hh_tesh!J17=0,0,RES_hh_tesh!J17/RES_summary!J$19)</f>
        <v>7.6895039137277772</v>
      </c>
      <c r="K17" s="69">
        <f>IF(RES_hh_tesh!K17=0,0,RES_hh_tesh!K17/RES_summary!K$19)</f>
        <v>7.5851314479983332</v>
      </c>
      <c r="L17" s="69">
        <f>IF(RES_hh_tesh!L17=0,0,RES_hh_tesh!L17/RES_summary!L$19)</f>
        <v>4.8131427119861314</v>
      </c>
      <c r="M17" s="69">
        <f>IF(RES_hh_tesh!M17=0,0,RES_hh_tesh!M17/RES_summary!M$19)</f>
        <v>5.5274844480122143</v>
      </c>
      <c r="N17" s="69">
        <f>IF(RES_hh_tesh!N17=0,0,RES_hh_tesh!N17/RES_summary!N$19)</f>
        <v>6.0578126127792764</v>
      </c>
      <c r="O17" s="69">
        <f>IF(RES_hh_tesh!O17=0,0,RES_hh_tesh!O17/RES_summary!O$19)</f>
        <v>7.3828507456819281</v>
      </c>
      <c r="P17" s="69">
        <f>IF(RES_hh_tesh!P17=0,0,RES_hh_tesh!P17/RES_summary!P$19)</f>
        <v>9.2730395394187344</v>
      </c>
      <c r="Q17" s="69">
        <f>IF(RES_hh_tesh!Q17=0,0,RES_hh_tesh!Q17/RES_summary!Q$19)</f>
        <v>9.0608865808913261</v>
      </c>
      <c r="R17" s="69">
        <f>IF(RES_hh_tesh!R17=0,0,RES_hh_tesh!R17/RES_summary!R$19)</f>
        <v>8.9946762544673486</v>
      </c>
      <c r="S17" s="69">
        <f>IF(RES_hh_tesh!S17=0,0,RES_hh_tesh!S17/RES_summary!S$19)</f>
        <v>10.159529889998735</v>
      </c>
      <c r="T17" s="69">
        <f>IF(RES_hh_tesh!T17=0,0,RES_hh_tesh!T17/RES_summary!T$19)</f>
        <v>13.768591170053925</v>
      </c>
      <c r="U17" s="69">
        <f>IF(RES_hh_tesh!U17=0,0,RES_hh_tesh!U17/RES_summary!U$19)</f>
        <v>15.948421205845261</v>
      </c>
      <c r="V17" s="69">
        <f>IF(RES_hh_tesh!V17=0,0,RES_hh_tesh!V17/RES_summary!V$19)</f>
        <v>16.068987286478499</v>
      </c>
      <c r="W17" s="69">
        <f>IF(RES_hh_tesh!W17=0,0,RES_hh_tesh!W17/RES_summary!W$19)</f>
        <v>15.810712153584978</v>
      </c>
      <c r="X17" s="69">
        <f>IF(RES_hh_tesh!X17=0,0,RES_hh_tesh!X17/RES_summary!X$19)</f>
        <v>15.566660986383528</v>
      </c>
      <c r="Y17" s="69">
        <f>IF(RES_hh_tesh!Y17=0,0,RES_hh_tesh!Y17/RES_summary!Y$19)</f>
        <v>15.885079025907981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5.908070394296641</v>
      </c>
      <c r="C18" s="72">
        <f>IF(RES_hh_tesh!C18=0,0,RES_hh_tesh!C18/RES_summary!C$19)</f>
        <v>5.5894090581442128</v>
      </c>
      <c r="D18" s="72">
        <f>IF(RES_hh_tesh!D18=0,0,RES_hh_tesh!D18/RES_summary!D$19)</f>
        <v>9.5329521374688415</v>
      </c>
      <c r="E18" s="72">
        <f>IF(RES_hh_tesh!E18=0,0,RES_hh_tesh!E18/RES_summary!E$19)</f>
        <v>6.4559077862078773</v>
      </c>
      <c r="F18" s="72">
        <f>IF(RES_hh_tesh!F18=0,0,RES_hh_tesh!F18/RES_summary!F$19)</f>
        <v>8.8682830612523187</v>
      </c>
      <c r="G18" s="72">
        <f>IF(RES_hh_tesh!G18=0,0,RES_hh_tesh!G18/RES_summary!G$19)</f>
        <v>5.9533478557564976</v>
      </c>
      <c r="H18" s="72">
        <f>IF(RES_hh_tesh!H18=0,0,RES_hh_tesh!H18/RES_summary!H$19)</f>
        <v>6.4387664297372647</v>
      </c>
      <c r="I18" s="72">
        <f>IF(RES_hh_tesh!I18=0,0,RES_hh_tesh!I18/RES_summary!I$19)</f>
        <v>6.7756254732762438</v>
      </c>
      <c r="J18" s="72">
        <f>IF(RES_hh_tesh!J18=0,0,RES_hh_tesh!J18/RES_summary!J$19)</f>
        <v>9.935309292733427</v>
      </c>
      <c r="K18" s="72">
        <f>IF(RES_hh_tesh!K18=0,0,RES_hh_tesh!K18/RES_summary!K$19)</f>
        <v>7.4652945846149787</v>
      </c>
      <c r="L18" s="72">
        <f>IF(RES_hh_tesh!L18=0,0,RES_hh_tesh!L18/RES_summary!L$19)</f>
        <v>4.4004802253232658</v>
      </c>
      <c r="M18" s="72">
        <f>IF(RES_hh_tesh!M18=0,0,RES_hh_tesh!M18/RES_summary!M$19)</f>
        <v>5.7856752589141225</v>
      </c>
      <c r="N18" s="72">
        <f>IF(RES_hh_tesh!N18=0,0,RES_hh_tesh!N18/RES_summary!N$19)</f>
        <v>6.7889047373839801</v>
      </c>
      <c r="O18" s="72">
        <f>IF(RES_hh_tesh!O18=0,0,RES_hh_tesh!O18/RES_summary!O$19)</f>
        <v>6.0737708645455468</v>
      </c>
      <c r="P18" s="72">
        <f>IF(RES_hh_tesh!P18=0,0,RES_hh_tesh!P18/RES_summary!P$19)</f>
        <v>8.1361040333824359</v>
      </c>
      <c r="Q18" s="72">
        <f>IF(RES_hh_tesh!Q18=0,0,RES_hh_tesh!Q18/RES_summary!Q$19)</f>
        <v>7.1823589348167038</v>
      </c>
      <c r="R18" s="72">
        <f>IF(RES_hh_tesh!R18=0,0,RES_hh_tesh!R18/RES_summary!R$19)</f>
        <v>9.7464262793847496</v>
      </c>
      <c r="S18" s="72">
        <f>IF(RES_hh_tesh!S18=0,0,RES_hh_tesh!S18/RES_summary!S$19)</f>
        <v>11.806402718428005</v>
      </c>
      <c r="T18" s="72">
        <f>IF(RES_hh_tesh!T18=0,0,RES_hh_tesh!T18/RES_summary!T$19)</f>
        <v>12.170818217323118</v>
      </c>
      <c r="U18" s="72">
        <f>IF(RES_hh_tesh!U18=0,0,RES_hh_tesh!U18/RES_summary!U$19)</f>
        <v>12.301881861980252</v>
      </c>
      <c r="V18" s="72">
        <f>IF(RES_hh_tesh!V18=0,0,RES_hh_tesh!V18/RES_summary!V$19)</f>
        <v>19.622036014574984</v>
      </c>
      <c r="W18" s="72">
        <f>IF(RES_hh_tesh!W18=0,0,RES_hh_tesh!W18/RES_summary!W$19)</f>
        <v>15.620060353850258</v>
      </c>
      <c r="X18" s="72">
        <f>IF(RES_hh_tesh!X18=0,0,RES_hh_tesh!X18/RES_summary!X$19)</f>
        <v>18.66073822583316</v>
      </c>
      <c r="Y18" s="72">
        <f>IF(RES_hh_tesh!Y18=0,0,RES_hh_tesh!Y18/RES_summary!Y$19)</f>
        <v>12.096382863702908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7.6404422323664214</v>
      </c>
      <c r="C19" s="72">
        <f>IF(RES_hh_tesh!C19=0,0,RES_hh_tesh!C19/RES_summary!C$19)</f>
        <v>7.4500029698281036</v>
      </c>
      <c r="D19" s="72">
        <f>IF(RES_hh_tesh!D19=0,0,RES_hh_tesh!D19/RES_summary!D$19)</f>
        <v>7.3816986804584799</v>
      </c>
      <c r="E19" s="72">
        <f>IF(RES_hh_tesh!E19=0,0,RES_hh_tesh!E19/RES_summary!E$19)</f>
        <v>7.2672471510412349</v>
      </c>
      <c r="F19" s="72">
        <f>IF(RES_hh_tesh!F19=0,0,RES_hh_tesh!F19/RES_summary!F$19)</f>
        <v>7.2355115289267316</v>
      </c>
      <c r="G19" s="72">
        <f>IF(RES_hh_tesh!G19=0,0,RES_hh_tesh!G19/RES_summary!G$19)</f>
        <v>7.3320149690636187</v>
      </c>
      <c r="H19" s="72">
        <f>IF(RES_hh_tesh!H19=0,0,RES_hh_tesh!H19/RES_summary!H$19)</f>
        <v>7.4412478618390292</v>
      </c>
      <c r="I19" s="72">
        <f>IF(RES_hh_tesh!I19=0,0,RES_hh_tesh!I19/RES_summary!I$19)</f>
        <v>7.5604706300224915</v>
      </c>
      <c r="J19" s="72">
        <f>IF(RES_hh_tesh!J19=0,0,RES_hh_tesh!J19/RES_summary!J$19)</f>
        <v>7.225976003812594</v>
      </c>
      <c r="K19" s="72">
        <f>IF(RES_hh_tesh!K19=0,0,RES_hh_tesh!K19/RES_summary!K$19)</f>
        <v>7.1739583050267175</v>
      </c>
      <c r="L19" s="72">
        <f>IF(RES_hh_tesh!L19=0,0,RES_hh_tesh!L19/RES_summary!L$19)</f>
        <v>6.7962117197738969</v>
      </c>
      <c r="M19" s="72">
        <f>IF(RES_hh_tesh!M19=0,0,RES_hh_tesh!M19/RES_summary!M$19)</f>
        <v>6.769177048202569</v>
      </c>
      <c r="N19" s="72">
        <f>IF(RES_hh_tesh!N19=0,0,RES_hh_tesh!N19/RES_summary!N$19)</f>
        <v>6.8245203738074975</v>
      </c>
      <c r="O19" s="72">
        <f>IF(RES_hh_tesh!O19=0,0,RES_hh_tesh!O19/RES_summary!O$19)</f>
        <v>7.2435317605309191</v>
      </c>
      <c r="P19" s="72">
        <f>IF(RES_hh_tesh!P19=0,0,RES_hh_tesh!P19/RES_summary!P$19)</f>
        <v>8.1404541348422246</v>
      </c>
      <c r="Q19" s="72">
        <f>IF(RES_hh_tesh!Q19=0,0,RES_hh_tesh!Q19/RES_summary!Q$19)</f>
        <v>8.7435185400976092</v>
      </c>
      <c r="R19" s="72">
        <f>IF(RES_hh_tesh!R19=0,0,RES_hh_tesh!R19/RES_summary!R$19)</f>
        <v>9.344121541036932</v>
      </c>
      <c r="S19" s="72">
        <f>IF(RES_hh_tesh!S19=0,0,RES_hh_tesh!S19/RES_summary!S$19)</f>
        <v>11.405645602521997</v>
      </c>
      <c r="T19" s="72">
        <f>IF(RES_hh_tesh!T19=0,0,RES_hh_tesh!T19/RES_summary!T$19)</f>
        <v>15.137675939305261</v>
      </c>
      <c r="U19" s="72">
        <f>IF(RES_hh_tesh!U19=0,0,RES_hh_tesh!U19/RES_summary!U$19)</f>
        <v>12.629700071139549</v>
      </c>
      <c r="V19" s="72">
        <f>IF(RES_hh_tesh!V19=0,0,RES_hh_tesh!V19/RES_summary!V$19)</f>
        <v>15.201908002659012</v>
      </c>
      <c r="W19" s="72">
        <f>IF(RES_hh_tesh!W19=0,0,RES_hh_tesh!W19/RES_summary!W$19)</f>
        <v>19.336733536257864</v>
      </c>
      <c r="X19" s="72">
        <f>IF(RES_hh_tesh!X19=0,0,RES_hh_tesh!X19/RES_summary!X$19)</f>
        <v>14.703610438051488</v>
      </c>
      <c r="Y19" s="72">
        <f>IF(RES_hh_tesh!Y19=0,0,RES_hh_tesh!Y19/RES_summary!Y$19)</f>
        <v>17.249265412531386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X20" s="72">
        <f>IF(RES_hh_tesh!X20=0,0,RES_hh_tesh!X20/RES_summary!X$19)</f>
        <v>0</v>
      </c>
      <c r="Y20" s="72">
        <f>IF(RES_hh_tesh!Y20=0,0,RES_hh_tesh!Y20/RES_summary!Y$19)</f>
        <v>0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9.6416622385695074</v>
      </c>
      <c r="C21" s="72">
        <f>IF(RES_hh_tesh!C21=0,0,RES_hh_tesh!C21/RES_summary!C$19)</f>
        <v>6.908729109067572</v>
      </c>
      <c r="D21" s="72">
        <f>IF(RES_hh_tesh!D21=0,0,RES_hh_tesh!D21/RES_summary!D$19)</f>
        <v>7.0082824089158633</v>
      </c>
      <c r="E21" s="72">
        <f>IF(RES_hh_tesh!E21=0,0,RES_hh_tesh!E21/RES_summary!E$19)</f>
        <v>7.4249280555445472</v>
      </c>
      <c r="F21" s="72">
        <f>IF(RES_hh_tesh!F21=0,0,RES_hh_tesh!F21/RES_summary!F$19)</f>
        <v>7.2158243935503243</v>
      </c>
      <c r="G21" s="72">
        <f>IF(RES_hh_tesh!G21=0,0,RES_hh_tesh!G21/RES_summary!G$19)</f>
        <v>7.3101042675837107</v>
      </c>
      <c r="H21" s="72">
        <f>IF(RES_hh_tesh!H21=0,0,RES_hh_tesh!H21/RES_summary!H$19)</f>
        <v>7.5149115866061296</v>
      </c>
      <c r="I21" s="72">
        <f>IF(RES_hh_tesh!I21=0,0,RES_hh_tesh!I21/RES_summary!I$19)</f>
        <v>7.388271064635096</v>
      </c>
      <c r="J21" s="72">
        <f>IF(RES_hh_tesh!J21=0,0,RES_hh_tesh!J21/RES_summary!J$19)</f>
        <v>7.8940519358728212</v>
      </c>
      <c r="K21" s="72">
        <f>IF(RES_hh_tesh!K21=0,0,RES_hh_tesh!K21/RES_summary!K$19)</f>
        <v>8.3564087640100073</v>
      </c>
      <c r="L21" s="72">
        <f>IF(RES_hh_tesh!L21=0,0,RES_hh_tesh!L21/RES_summary!L$19)</f>
        <v>4.6848656837748885</v>
      </c>
      <c r="M21" s="72">
        <f>IF(RES_hh_tesh!M21=0,0,RES_hh_tesh!M21/RES_summary!M$19)</f>
        <v>5.4504855173732549</v>
      </c>
      <c r="N21" s="72">
        <f>IF(RES_hh_tesh!N21=0,0,RES_hh_tesh!N21/RES_summary!N$19)</f>
        <v>5.68402858206586</v>
      </c>
      <c r="O21" s="72">
        <f>IF(RES_hh_tesh!O21=0,0,RES_hh_tesh!O21/RES_summary!O$19)</f>
        <v>7.2119481205904119</v>
      </c>
      <c r="P21" s="72">
        <f>IF(RES_hh_tesh!P21=0,0,RES_hh_tesh!P21/RES_summary!P$19)</f>
        <v>9.9885698223157231</v>
      </c>
      <c r="Q21" s="72">
        <f>IF(RES_hh_tesh!Q21=0,0,RES_hh_tesh!Q21/RES_summary!Q$19)</f>
        <v>8.84847662690383</v>
      </c>
      <c r="R21" s="72">
        <f>IF(RES_hh_tesh!R21=0,0,RES_hh_tesh!R21/RES_summary!R$19)</f>
        <v>8.5665816528974545</v>
      </c>
      <c r="S21" s="72">
        <f>IF(RES_hh_tesh!S21=0,0,RES_hh_tesh!S21/RES_summary!S$19)</f>
        <v>10.118056117715874</v>
      </c>
      <c r="T21" s="72">
        <f>IF(RES_hh_tesh!T21=0,0,RES_hh_tesh!T21/RES_summary!T$19)</f>
        <v>14.581842605957222</v>
      </c>
      <c r="U21" s="72">
        <f>IF(RES_hh_tesh!U21=0,0,RES_hh_tesh!U21/RES_summary!U$19)</f>
        <v>15.436041900725728</v>
      </c>
      <c r="V21" s="72">
        <f>IF(RES_hh_tesh!V21=0,0,RES_hh_tesh!V21/RES_summary!V$19)</f>
        <v>16.743774468993102</v>
      </c>
      <c r="W21" s="72">
        <f>IF(RES_hh_tesh!W21=0,0,RES_hh_tesh!W21/RES_summary!W$19)</f>
        <v>13.921983061336837</v>
      </c>
      <c r="X21" s="72">
        <f>IF(RES_hh_tesh!X21=0,0,RES_hh_tesh!X21/RES_summary!X$19)</f>
        <v>15.980014081524121</v>
      </c>
      <c r="Y21" s="72">
        <f>IF(RES_hh_tesh!Y21=0,0,RES_hh_tesh!Y21/RES_summary!Y$19)</f>
        <v>16.376330665341026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4.5554892768700954</v>
      </c>
      <c r="C22" s="72">
        <f>IF(RES_hh_tesh!C22=0,0,RES_hh_tesh!C22/RES_summary!C$19)</f>
        <v>9.5828941273321497</v>
      </c>
      <c r="D22" s="72">
        <f>IF(RES_hh_tesh!D22=0,0,RES_hh_tesh!D22/RES_summary!D$19)</f>
        <v>7.0631101440994506</v>
      </c>
      <c r="E22" s="72">
        <f>IF(RES_hh_tesh!E22=0,0,RES_hh_tesh!E22/RES_summary!E$19)</f>
        <v>6.3440998103337289</v>
      </c>
      <c r="F22" s="72">
        <f>IF(RES_hh_tesh!F22=0,0,RES_hh_tesh!F22/RES_summary!F$19)</f>
        <v>7.7129193726264482</v>
      </c>
      <c r="G22" s="72">
        <f>IF(RES_hh_tesh!G22=0,0,RES_hh_tesh!G22/RES_summary!G$19)</f>
        <v>7.824223076885036</v>
      </c>
      <c r="H22" s="72">
        <f>IF(RES_hh_tesh!H22=0,0,RES_hh_tesh!H22/RES_summary!H$19)</f>
        <v>5.8964905904448734</v>
      </c>
      <c r="I22" s="72">
        <f>IF(RES_hh_tesh!I22=0,0,RES_hh_tesh!I22/RES_summary!I$19)</f>
        <v>8.9049365846893611</v>
      </c>
      <c r="J22" s="72">
        <f>IF(RES_hh_tesh!J22=0,0,RES_hh_tesh!J22/RES_summary!J$19)</f>
        <v>5.1352385908163942</v>
      </c>
      <c r="K22" s="72">
        <f>IF(RES_hh_tesh!K22=0,0,RES_hh_tesh!K22/RES_summary!K$19)</f>
        <v>5.0553882536467825</v>
      </c>
      <c r="L22" s="72">
        <f>IF(RES_hh_tesh!L22=0,0,RES_hh_tesh!L22/RES_summary!L$19)</f>
        <v>6.8305866610071568</v>
      </c>
      <c r="M22" s="72">
        <f>IF(RES_hh_tesh!M22=0,0,RES_hh_tesh!M22/RES_summary!M$19)</f>
        <v>6.0524338540626035</v>
      </c>
      <c r="N22" s="72">
        <f>IF(RES_hh_tesh!N22=0,0,RES_hh_tesh!N22/RES_summary!N$19)</f>
        <v>6.9788377433660287</v>
      </c>
      <c r="O22" s="72">
        <f>IF(RES_hh_tesh!O22=0,0,RES_hh_tesh!O22/RES_summary!O$19)</f>
        <v>7.2027567318644392</v>
      </c>
      <c r="P22" s="72">
        <f>IF(RES_hh_tesh!P22=0,0,RES_hh_tesh!P22/RES_summary!P$19)</f>
        <v>6.1717681939707587</v>
      </c>
      <c r="Q22" s="72">
        <f>IF(RES_hh_tesh!Q22=0,0,RES_hh_tesh!Q22/RES_summary!Q$19)</f>
        <v>8.9289501618433125</v>
      </c>
      <c r="R22" s="72">
        <f>IF(RES_hh_tesh!R22=0,0,RES_hh_tesh!R22/RES_summary!R$19)</f>
        <v>6.8040695186593672</v>
      </c>
      <c r="S22" s="72">
        <f>IF(RES_hh_tesh!S22=0,0,RES_hh_tesh!S22/RES_summary!S$19)</f>
        <v>6.7604510473158967</v>
      </c>
      <c r="T22" s="72">
        <f>IF(RES_hh_tesh!T22=0,0,RES_hh_tesh!T22/RES_summary!T$19)</f>
        <v>13.117634410944518</v>
      </c>
      <c r="U22" s="72">
        <f>IF(RES_hh_tesh!U22=0,0,RES_hh_tesh!U22/RES_summary!U$19)</f>
        <v>19.170016473486456</v>
      </c>
      <c r="V22" s="72">
        <f>IF(RES_hh_tesh!V22=0,0,RES_hh_tesh!V22/RES_summary!V$19)</f>
        <v>15.939098578274303</v>
      </c>
      <c r="W22" s="72">
        <f>IF(RES_hh_tesh!W22=0,0,RES_hh_tesh!W22/RES_summary!W$19)</f>
        <v>17.634806669057287</v>
      </c>
      <c r="X22" s="72">
        <f>IF(RES_hh_tesh!X22=0,0,RES_hh_tesh!X22/RES_summary!X$19)</f>
        <v>15.617696578940626</v>
      </c>
      <c r="Y22" s="72">
        <f>IF(RES_hh_tesh!Y22=0,0,RES_hh_tesh!Y22/RES_summary!Y$19)</f>
        <v>14.96583525256213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5.3511192410333148</v>
      </c>
      <c r="C24" s="72">
        <f>IF(RES_hh_tesh!C24=0,0,RES_hh_tesh!C24/RES_summary!C$19)</f>
        <v>8.2963366518071577</v>
      </c>
      <c r="D24" s="72">
        <f>IF(RES_hh_tesh!D24=0,0,RES_hh_tesh!D24/RES_summary!D$19)</f>
        <v>7.6594043101956713</v>
      </c>
      <c r="E24" s="72">
        <f>IF(RES_hh_tesh!E24=0,0,RES_hh_tesh!E24/RES_summary!E$19)</f>
        <v>7.0819422683005246</v>
      </c>
      <c r="F24" s="72">
        <f>IF(RES_hh_tesh!F24=0,0,RES_hh_tesh!F24/RES_summary!F$19)</f>
        <v>7.024634423870844</v>
      </c>
      <c r="G24" s="72">
        <f>IF(RES_hh_tesh!G24=0,0,RES_hh_tesh!G24/RES_summary!G$19)</f>
        <v>7.4421930111801871</v>
      </c>
      <c r="H24" s="72">
        <f>IF(RES_hh_tesh!H24=0,0,RES_hh_tesh!H24/RES_summary!H$19)</f>
        <v>7.4570752006699994</v>
      </c>
      <c r="I24" s="72">
        <f>IF(RES_hh_tesh!I24=0,0,RES_hh_tesh!I24/RES_summary!I$19)</f>
        <v>7.9416227444275336</v>
      </c>
      <c r="J24" s="72">
        <f>IF(RES_hh_tesh!J24=0,0,RES_hh_tesh!J24/RES_summary!J$19)</f>
        <v>7.5213287221039415</v>
      </c>
      <c r="K24" s="72">
        <f>IF(RES_hh_tesh!K24=0,0,RES_hh_tesh!K24/RES_summary!K$19)</f>
        <v>8.1399212487492498</v>
      </c>
      <c r="L24" s="72">
        <f>IF(RES_hh_tesh!L24=0,0,RES_hh_tesh!L24/RES_summary!L$19)</f>
        <v>4.345359717879953</v>
      </c>
      <c r="M24" s="72">
        <f>IF(RES_hh_tesh!M24=0,0,RES_hh_tesh!M24/RES_summary!M$19)</f>
        <v>5.3678901519736995</v>
      </c>
      <c r="N24" s="72">
        <f>IF(RES_hh_tesh!N24=0,0,RES_hh_tesh!N24/RES_summary!N$19)</f>
        <v>6.1270859803398494</v>
      </c>
      <c r="O24" s="72">
        <f>IF(RES_hh_tesh!O24=0,0,RES_hh_tesh!O24/RES_summary!O$19)</f>
        <v>6.9268015505928213</v>
      </c>
      <c r="P24" s="72">
        <f>IF(RES_hh_tesh!P24=0,0,RES_hh_tesh!P24/RES_summary!P$19)</f>
        <v>9.9300424847619109</v>
      </c>
      <c r="Q24" s="72">
        <f>IF(RES_hh_tesh!Q24=0,0,RES_hh_tesh!Q24/RES_summary!Q$19)</f>
        <v>9.1657272637134035</v>
      </c>
      <c r="R24" s="72">
        <f>IF(RES_hh_tesh!R24=0,0,RES_hh_tesh!R24/RES_summary!R$19)</f>
        <v>8.8164913416628359</v>
      </c>
      <c r="S24" s="72">
        <f>IF(RES_hh_tesh!S24=0,0,RES_hh_tesh!S24/RES_summary!S$19)</f>
        <v>10.119428168308236</v>
      </c>
      <c r="T24" s="72">
        <f>IF(RES_hh_tesh!T24=0,0,RES_hh_tesh!T24/RES_summary!T$19)</f>
        <v>13.82939455617989</v>
      </c>
      <c r="U24" s="72">
        <f>IF(RES_hh_tesh!U24=0,0,RES_hh_tesh!U24/RES_summary!U$19)</f>
        <v>16.033036662587438</v>
      </c>
      <c r="V24" s="72">
        <f>IF(RES_hh_tesh!V24=0,0,RES_hh_tesh!V24/RES_summary!V$19)</f>
        <v>16.73731206826481</v>
      </c>
      <c r="W24" s="72">
        <f>IF(RES_hh_tesh!W24=0,0,RES_hh_tesh!W24/RES_summary!W$19)</f>
        <v>14.243831420045973</v>
      </c>
      <c r="X24" s="72">
        <f>IF(RES_hh_tesh!X24=0,0,RES_hh_tesh!X24/RES_summary!X$19)</f>
        <v>16.033659153767957</v>
      </c>
      <c r="Y24" s="72">
        <f>IF(RES_hh_tesh!Y24=0,0,RES_hh_tesh!Y24/RES_summary!Y$19)</f>
        <v>15.519978990301638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8.5904352052301025</v>
      </c>
      <c r="C25" s="74">
        <f>IF(RES_hh_tesh!C25=0,0,RES_hh_tesh!C25/RES_summary!C$19)</f>
        <v>6.9313749953607333</v>
      </c>
      <c r="D25" s="74">
        <f>IF(RES_hh_tesh!D25=0,0,RES_hh_tesh!D25/RES_summary!D$19)</f>
        <v>7.1158965399726899</v>
      </c>
      <c r="E25" s="74">
        <f>IF(RES_hh_tesh!E25=0,0,RES_hh_tesh!E25/RES_summary!E$19)</f>
        <v>7.3806828012277874</v>
      </c>
      <c r="F25" s="74">
        <f>IF(RES_hh_tesh!F25=0,0,RES_hh_tesh!F25/RES_summary!F$19)</f>
        <v>7.1697390369314986</v>
      </c>
      <c r="G25" s="74">
        <f>IF(RES_hh_tesh!G25=0,0,RES_hh_tesh!G25/RES_summary!G$19)</f>
        <v>7.1892477740257412</v>
      </c>
      <c r="H25" s="74">
        <f>IF(RES_hh_tesh!H25=0,0,RES_hh_tesh!H25/RES_summary!H$19)</f>
        <v>7.3236944109265547</v>
      </c>
      <c r="I25" s="74">
        <f>IF(RES_hh_tesh!I25=0,0,RES_hh_tesh!I25/RES_summary!I$19)</f>
        <v>8.0138075210052779</v>
      </c>
      <c r="J25" s="74">
        <f>IF(RES_hh_tesh!J25=0,0,RES_hh_tesh!J25/RES_summary!J$19)</f>
        <v>7.3018734497186237</v>
      </c>
      <c r="K25" s="74">
        <f>IF(RES_hh_tesh!K25=0,0,RES_hh_tesh!K25/RES_summary!K$19)</f>
        <v>5.7174654065589126</v>
      </c>
      <c r="L25" s="74">
        <f>IF(RES_hh_tesh!L25=0,0,RES_hh_tesh!L25/RES_summary!L$19)</f>
        <v>4.3567948487848849</v>
      </c>
      <c r="M25" s="74">
        <f>IF(RES_hh_tesh!M25=0,0,RES_hh_tesh!M25/RES_summary!M$19)</f>
        <v>4.7122098581343854</v>
      </c>
      <c r="N25" s="74">
        <f>IF(RES_hh_tesh!N25=0,0,RES_hh_tesh!N25/RES_summary!N$19)</f>
        <v>5.4022692404900301</v>
      </c>
      <c r="O25" s="74">
        <f>IF(RES_hh_tesh!O25=0,0,RES_hh_tesh!O25/RES_summary!O$19)</f>
        <v>6.8798154569977186</v>
      </c>
      <c r="P25" s="74">
        <f>IF(RES_hh_tesh!P25=0,0,RES_hh_tesh!P25/RES_summary!P$19)</f>
        <v>7.1462983552328065</v>
      </c>
      <c r="Q25" s="74">
        <f>IF(RES_hh_tesh!Q25=0,0,RES_hh_tesh!Q25/RES_summary!Q$19)</f>
        <v>8.3731441840544196</v>
      </c>
      <c r="R25" s="74">
        <f>IF(RES_hh_tesh!R25=0,0,RES_hh_tesh!R25/RES_summary!R$19)</f>
        <v>8.7476056828922601</v>
      </c>
      <c r="S25" s="74">
        <f>IF(RES_hh_tesh!S25=0,0,RES_hh_tesh!S25/RES_summary!S$19)</f>
        <v>9.0912710089646414</v>
      </c>
      <c r="T25" s="74">
        <f>IF(RES_hh_tesh!T25=0,0,RES_hh_tesh!T25/RES_summary!T$19)</f>
        <v>11.05375987541637</v>
      </c>
      <c r="U25" s="74">
        <f>IF(RES_hh_tesh!U25=0,0,RES_hh_tesh!U25/RES_summary!U$19)</f>
        <v>13.589561681359317</v>
      </c>
      <c r="V25" s="74">
        <f>IF(RES_hh_tesh!V25=0,0,RES_hh_tesh!V25/RES_summary!V$19)</f>
        <v>12.031531601691263</v>
      </c>
      <c r="W25" s="74">
        <f>IF(RES_hh_tesh!W25=0,0,RES_hh_tesh!W25/RES_summary!W$19)</f>
        <v>16.442893379457807</v>
      </c>
      <c r="X25" s="74">
        <f>IF(RES_hh_tesh!X25=0,0,RES_hh_tesh!X25/RES_summary!X$19)</f>
        <v>11.643772473528072</v>
      </c>
      <c r="Y25" s="74">
        <f>IF(RES_hh_tesh!Y25=0,0,RES_hh_tesh!Y25/RES_summary!Y$19)</f>
        <v>13.21332025095327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3.4796960089794591</v>
      </c>
      <c r="M26" s="77">
        <f>IF(RES_hh_tesh!M26=0,0,RES_hh_tesh!M26/RES_summary!M$19)</f>
        <v>4.0029586524231</v>
      </c>
      <c r="N26" s="77">
        <f>IF(RES_hh_tesh!N26=0,0,RES_hh_tesh!N26/RES_summary!N$19)</f>
        <v>4.3623831475483756</v>
      </c>
      <c r="O26" s="77">
        <f>IF(RES_hh_tesh!O26=0,0,RES_hh_tesh!O26/RES_summary!O$19)</f>
        <v>5.1322576244790294</v>
      </c>
      <c r="P26" s="77">
        <f>IF(RES_hh_tesh!P26=0,0,RES_hh_tesh!P26/RES_summary!P$19)</f>
        <v>5.6585735563179176</v>
      </c>
      <c r="Q26" s="77">
        <f>IF(RES_hh_tesh!Q26=0,0,RES_hh_tesh!Q26/RES_summary!Q$19)</f>
        <v>6.4182975019699189</v>
      </c>
      <c r="R26" s="77">
        <f>IF(RES_hh_tesh!R26=0,0,RES_hh_tesh!R26/RES_summary!R$19)</f>
        <v>6.6588282355420079</v>
      </c>
      <c r="S26" s="77">
        <f>IF(RES_hh_tesh!S26=0,0,RES_hh_tesh!S26/RES_summary!S$19)</f>
        <v>7.392135679733757</v>
      </c>
      <c r="T26" s="77">
        <f>IF(RES_hh_tesh!T26=0,0,RES_hh_tesh!T26/RES_summary!T$19)</f>
        <v>8.8306912696854276</v>
      </c>
      <c r="U26" s="77">
        <f>IF(RES_hh_tesh!U26=0,0,RES_hh_tesh!U26/RES_summary!U$19)</f>
        <v>10.968867155301508</v>
      </c>
      <c r="V26" s="77">
        <f>IF(RES_hh_tesh!V26=0,0,RES_hh_tesh!V26/RES_summary!V$19)</f>
        <v>9.9214639108344791</v>
      </c>
      <c r="W26" s="77">
        <f>IF(RES_hh_tesh!W26=0,0,RES_hh_tesh!W26/RES_summary!W$19)</f>
        <v>10.77934686521907</v>
      </c>
      <c r="X26" s="77">
        <f>IF(RES_hh_tesh!X26=0,0,RES_hh_tesh!X26/RES_summary!X$19)</f>
        <v>10.804271544961139</v>
      </c>
      <c r="Y26" s="77">
        <f>IF(RES_hh_tesh!Y26=0,0,RES_hh_tesh!Y26/RES_summary!Y$19)</f>
        <v>9.6810119300432547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2.7942503656984075</v>
      </c>
      <c r="C27" s="69">
        <f>IF(RES_hh_tesh!C27=0,0,RES_hh_tesh!C27/RES_summary!C$19)</f>
        <v>2.2993634296382677</v>
      </c>
      <c r="D27" s="69">
        <f>IF(RES_hh_tesh!D27=0,0,RES_hh_tesh!D27/RES_summary!D$19)</f>
        <v>2.1613476094587156</v>
      </c>
      <c r="E27" s="69">
        <f>IF(RES_hh_tesh!E27=0,0,RES_hh_tesh!E27/RES_summary!E$19)</f>
        <v>2.5089646491760385</v>
      </c>
      <c r="F27" s="69">
        <f>IF(RES_hh_tesh!F27=0,0,RES_hh_tesh!F27/RES_summary!F$19)</f>
        <v>2.6081082478167548</v>
      </c>
      <c r="G27" s="69">
        <f>IF(RES_hh_tesh!G27=0,0,RES_hh_tesh!G27/RES_summary!G$19)</f>
        <v>2.4829724930377375</v>
      </c>
      <c r="H27" s="69">
        <f>IF(RES_hh_tesh!H27=0,0,RES_hh_tesh!H27/RES_summary!H$19)</f>
        <v>2.2521579769613931</v>
      </c>
      <c r="I27" s="69">
        <f>IF(RES_hh_tesh!I27=0,0,RES_hh_tesh!I27/RES_summary!I$19)</f>
        <v>2.4147217808791481</v>
      </c>
      <c r="J27" s="69">
        <f>IF(RES_hh_tesh!J27=0,0,RES_hh_tesh!J27/RES_summary!J$19)</f>
        <v>2.2391938664935593</v>
      </c>
      <c r="K27" s="69">
        <f>IF(RES_hh_tesh!K27=0,0,RES_hh_tesh!K27/RES_summary!K$19)</f>
        <v>2.1774251411533774</v>
      </c>
      <c r="L27" s="69">
        <f>IF(RES_hh_tesh!L27=0,0,RES_hh_tesh!L27/RES_summary!L$19)</f>
        <v>1.6692695490350797</v>
      </c>
      <c r="M27" s="69">
        <f>IF(RES_hh_tesh!M27=0,0,RES_hh_tesh!M27/RES_summary!M$19)</f>
        <v>1.9543483177834873</v>
      </c>
      <c r="N27" s="69">
        <f>IF(RES_hh_tesh!N27=0,0,RES_hh_tesh!N27/RES_summary!N$19)</f>
        <v>1.9812297277704136</v>
      </c>
      <c r="O27" s="69">
        <f>IF(RES_hh_tesh!O27=0,0,RES_hh_tesh!O27/RES_summary!O$19)</f>
        <v>1.9713475686515811</v>
      </c>
      <c r="P27" s="69">
        <f>IF(RES_hh_tesh!P27=0,0,RES_hh_tesh!P27/RES_summary!P$19)</f>
        <v>2.4390390241860942</v>
      </c>
      <c r="Q27" s="69">
        <f>IF(RES_hh_tesh!Q27=0,0,RES_hh_tesh!Q27/RES_summary!Q$19)</f>
        <v>2.439516407192003</v>
      </c>
      <c r="R27" s="69">
        <f>IF(RES_hh_tesh!R27=0,0,RES_hh_tesh!R27/RES_summary!R$19)</f>
        <v>2.5023824071948746</v>
      </c>
      <c r="S27" s="69">
        <f>IF(RES_hh_tesh!S27=0,0,RES_hh_tesh!S27/RES_summary!S$19)</f>
        <v>3.0863986421459595</v>
      </c>
      <c r="T27" s="69">
        <f>IF(RES_hh_tesh!T27=0,0,RES_hh_tesh!T27/RES_summary!T$19)</f>
        <v>3.1079485598061991</v>
      </c>
      <c r="U27" s="69">
        <f>IF(RES_hh_tesh!U27=0,0,RES_hh_tesh!U27/RES_summary!U$19)</f>
        <v>3.2546649796819702</v>
      </c>
      <c r="V27" s="69">
        <f>IF(RES_hh_tesh!V27=0,0,RES_hh_tesh!V27/RES_summary!V$19)</f>
        <v>3.4673359106171757</v>
      </c>
      <c r="W27" s="69">
        <f>IF(RES_hh_tesh!W27=0,0,RES_hh_tesh!W27/RES_summary!W$19)</f>
        <v>4.13531577747219</v>
      </c>
      <c r="X27" s="69">
        <f>IF(RES_hh_tesh!X27=0,0,RES_hh_tesh!X27/RES_summary!X$19)</f>
        <v>4.5254336617224897</v>
      </c>
      <c r="Y27" s="69">
        <f>IF(RES_hh_tesh!Y27=0,0,RES_hh_tesh!Y27/RES_summary!Y$19)</f>
        <v>4.3403237670615402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2.5868811712840256</v>
      </c>
      <c r="C28" s="72">
        <f>IF(RES_hh_tesh!C28=0,0,RES_hh_tesh!C28/RES_summary!C$19)</f>
        <v>2.4730876356507072</v>
      </c>
      <c r="D28" s="72">
        <f>IF(RES_hh_tesh!D28=0,0,RES_hh_tesh!D28/RES_summary!D$19)</f>
        <v>4.1900406850900023</v>
      </c>
      <c r="E28" s="72">
        <f>IF(RES_hh_tesh!E28=0,0,RES_hh_tesh!E28/RES_summary!E$19)</f>
        <v>2.788009009412951</v>
      </c>
      <c r="F28" s="72">
        <f>IF(RES_hh_tesh!F28=0,0,RES_hh_tesh!F28/RES_summary!F$19)</f>
        <v>3.7982735226749917</v>
      </c>
      <c r="G28" s="72">
        <f>IF(RES_hh_tesh!G28=0,0,RES_hh_tesh!G28/RES_summary!G$19)</f>
        <v>1.9669941462555898</v>
      </c>
      <c r="H28" s="72">
        <f>IF(RES_hh_tesh!H28=0,0,RES_hh_tesh!H28/RES_summary!H$19)</f>
        <v>2.1346821693187166</v>
      </c>
      <c r="I28" s="72">
        <f>IF(RES_hh_tesh!I28=0,0,RES_hh_tesh!I28/RES_summary!I$19)</f>
        <v>2.1138813627175748</v>
      </c>
      <c r="J28" s="72">
        <f>IF(RES_hh_tesh!J28=0,0,RES_hh_tesh!J28/RES_summary!J$19)</f>
        <v>2.9351388015037689</v>
      </c>
      <c r="K28" s="72">
        <f>IF(RES_hh_tesh!K28=0,0,RES_hh_tesh!K28/RES_summary!K$19)</f>
        <v>2.146544842652907</v>
      </c>
      <c r="L28" s="72">
        <f>IF(RES_hh_tesh!L28=0,0,RES_hh_tesh!L28/RES_summary!L$19)</f>
        <v>1.9934876064478262</v>
      </c>
      <c r="M28" s="72">
        <f>IF(RES_hh_tesh!M28=0,0,RES_hh_tesh!M28/RES_summary!M$19)</f>
        <v>2.2821682826954839</v>
      </c>
      <c r="N28" s="72">
        <f>IF(RES_hh_tesh!N28=0,0,RES_hh_tesh!N28/RES_summary!N$19)</f>
        <v>2.2528856078683819</v>
      </c>
      <c r="O28" s="72">
        <f>IF(RES_hh_tesh!O28=0,0,RES_hh_tesh!O28/RES_summary!O$19)</f>
        <v>1.7664015805428688</v>
      </c>
      <c r="P28" s="72">
        <f>IF(RES_hh_tesh!P28=0,0,RES_hh_tesh!P28/RES_summary!P$19)</f>
        <v>1.910509138540524</v>
      </c>
      <c r="Q28" s="72">
        <f>IF(RES_hh_tesh!Q28=0,0,RES_hh_tesh!Q28/RES_summary!Q$19)</f>
        <v>1.9264462287091906</v>
      </c>
      <c r="R28" s="72">
        <f>IF(RES_hh_tesh!R28=0,0,RES_hh_tesh!R28/RES_summary!R$19)</f>
        <v>2.7873376354922046</v>
      </c>
      <c r="S28" s="72">
        <f>IF(RES_hh_tesh!S28=0,0,RES_hh_tesh!S28/RES_summary!S$19)</f>
        <v>2.8789725001801783</v>
      </c>
      <c r="T28" s="72">
        <f>IF(RES_hh_tesh!T28=0,0,RES_hh_tesh!T28/RES_summary!T$19)</f>
        <v>3.1770239559061308</v>
      </c>
      <c r="U28" s="72">
        <f>IF(RES_hh_tesh!U28=0,0,RES_hh_tesh!U28/RES_summary!U$19)</f>
        <v>2.6538865181740716</v>
      </c>
      <c r="V28" s="72">
        <f>IF(RES_hh_tesh!V28=0,0,RES_hh_tesh!V28/RES_summary!V$19)</f>
        <v>4.0736945024072382</v>
      </c>
      <c r="W28" s="72">
        <f>IF(RES_hh_tesh!W28=0,0,RES_hh_tesh!W28/RES_summary!W$19)</f>
        <v>4.7286329098072644</v>
      </c>
      <c r="X28" s="72">
        <f>IF(RES_hh_tesh!X28=0,0,RES_hh_tesh!X28/RES_summary!X$19)</f>
        <v>5.7009693298421782</v>
      </c>
      <c r="Y28" s="72">
        <f>IF(RES_hh_tesh!Y28=0,0,RES_hh_tesh!Y28/RES_summary!Y$19)</f>
        <v>1.3636127106412317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2.5395137025458481</v>
      </c>
      <c r="C29" s="72">
        <f>IF(RES_hh_tesh!C29=0,0,RES_hh_tesh!C29/RES_summary!C$19)</f>
        <v>2.6113118700940037</v>
      </c>
      <c r="D29" s="72">
        <f>IF(RES_hh_tesh!D29=0,0,RES_hh_tesh!D29/RES_summary!D$19)</f>
        <v>2.3368548299019114</v>
      </c>
      <c r="E29" s="72">
        <f>IF(RES_hh_tesh!E29=0,0,RES_hh_tesh!E29/RES_summary!E$19)</f>
        <v>2.2652473480933386</v>
      </c>
      <c r="F29" s="72">
        <f>IF(RES_hh_tesh!F29=0,0,RES_hh_tesh!F29/RES_summary!F$19)</f>
        <v>2.4276463302234652</v>
      </c>
      <c r="G29" s="72">
        <f>IF(RES_hh_tesh!G29=0,0,RES_hh_tesh!G29/RES_summary!G$19)</f>
        <v>2.551386998069392</v>
      </c>
      <c r="H29" s="72">
        <f>IF(RES_hh_tesh!H29=0,0,RES_hh_tesh!H29/RES_summary!H$19)</f>
        <v>2.3268765154679842</v>
      </c>
      <c r="I29" s="72">
        <f>IF(RES_hh_tesh!I29=0,0,RES_hh_tesh!I29/RES_summary!I$19)</f>
        <v>2.3562390119706165</v>
      </c>
      <c r="J29" s="72">
        <f>IF(RES_hh_tesh!J29=0,0,RES_hh_tesh!J29/RES_summary!J$19)</f>
        <v>2.2381956389850663</v>
      </c>
      <c r="K29" s="72">
        <f>IF(RES_hh_tesh!K29=0,0,RES_hh_tesh!K29/RES_summary!K$19)</f>
        <v>2.0856782329504133</v>
      </c>
      <c r="L29" s="72">
        <f>IF(RES_hh_tesh!L29=0,0,RES_hh_tesh!L29/RES_summary!L$19)</f>
        <v>1.8277320798205938</v>
      </c>
      <c r="M29" s="72">
        <f>IF(RES_hh_tesh!M29=0,0,RES_hh_tesh!M29/RES_summary!M$19)</f>
        <v>1.9772578155202836</v>
      </c>
      <c r="N29" s="72">
        <f>IF(RES_hh_tesh!N29=0,0,RES_hh_tesh!N29/RES_summary!N$19)</f>
        <v>2.0263986608529367</v>
      </c>
      <c r="O29" s="72">
        <f>IF(RES_hh_tesh!O29=0,0,RES_hh_tesh!O29/RES_summary!O$19)</f>
        <v>2.0371785060488889</v>
      </c>
      <c r="P29" s="72">
        <f>IF(RES_hh_tesh!P29=0,0,RES_hh_tesh!P29/RES_summary!P$19)</f>
        <v>2.2653383475514937</v>
      </c>
      <c r="Q29" s="72">
        <f>IF(RES_hh_tesh!Q29=0,0,RES_hh_tesh!Q29/RES_summary!Q$19)</f>
        <v>2.4634730469826329</v>
      </c>
      <c r="R29" s="72">
        <f>IF(RES_hh_tesh!R29=0,0,RES_hh_tesh!R29/RES_summary!R$19)</f>
        <v>2.8152582005005211</v>
      </c>
      <c r="S29" s="72">
        <f>IF(RES_hh_tesh!S29=0,0,RES_hh_tesh!S29/RES_summary!S$19)</f>
        <v>3.1784932935358787</v>
      </c>
      <c r="T29" s="72">
        <f>IF(RES_hh_tesh!T29=0,0,RES_hh_tesh!T29/RES_summary!T$19)</f>
        <v>1.8481694627972067</v>
      </c>
      <c r="U29" s="72">
        <f>IF(RES_hh_tesh!U29=0,0,RES_hh_tesh!U29/RES_summary!U$19)</f>
        <v>3.826467145107197</v>
      </c>
      <c r="V29" s="72">
        <f>IF(RES_hh_tesh!V29=0,0,RES_hh_tesh!V29/RES_summary!V$19)</f>
        <v>2.4688505387914272</v>
      </c>
      <c r="W29" s="72">
        <f>IF(RES_hh_tesh!W29=0,0,RES_hh_tesh!W29/RES_summary!W$19)</f>
        <v>4.9485916282154543</v>
      </c>
      <c r="X29" s="72">
        <f>IF(RES_hh_tesh!X29=0,0,RES_hh_tesh!X29/RES_summary!X$19)</f>
        <v>4.4654069441683708</v>
      </c>
      <c r="Y29" s="72">
        <f>IF(RES_hh_tesh!Y29=0,0,RES_hh_tesh!Y29/RES_summary!Y$19)</f>
        <v>4.164914272909801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3.3295043360930041</v>
      </c>
      <c r="C30" s="72">
        <f>IF(RES_hh_tesh!C30=0,0,RES_hh_tesh!C30/RES_summary!C$19)</f>
        <v>2.1512696424269326</v>
      </c>
      <c r="D30" s="72">
        <f>IF(RES_hh_tesh!D30=0,0,RES_hh_tesh!D30/RES_summary!D$19)</f>
        <v>2.0590350891835363</v>
      </c>
      <c r="E30" s="72">
        <f>IF(RES_hh_tesh!E30=0,0,RES_hh_tesh!E30/RES_summary!E$19)</f>
        <v>2.5714347751973166</v>
      </c>
      <c r="F30" s="72">
        <f>IF(RES_hh_tesh!F30=0,0,RES_hh_tesh!F30/RES_summary!F$19)</f>
        <v>2.6158898530076318</v>
      </c>
      <c r="G30" s="72">
        <f>IF(RES_hh_tesh!G30=0,0,RES_hh_tesh!G30/RES_summary!G$19)</f>
        <v>2.4842216067903142</v>
      </c>
      <c r="H30" s="72">
        <f>IF(RES_hh_tesh!H30=0,0,RES_hh_tesh!H30/RES_summary!H$19)</f>
        <v>2.269858595814263</v>
      </c>
      <c r="I30" s="72">
        <f>IF(RES_hh_tesh!I30=0,0,RES_hh_tesh!I30/RES_summary!I$19)</f>
        <v>2.3534292579110838</v>
      </c>
      <c r="J30" s="72">
        <f>IF(RES_hh_tesh!J30=0,0,RES_hh_tesh!J30/RES_summary!J$19)</f>
        <v>2.3290582323772764</v>
      </c>
      <c r="K30" s="72">
        <f>IF(RES_hh_tesh!K30=0,0,RES_hh_tesh!K30/RES_summary!K$19)</f>
        <v>2.3924830076641812</v>
      </c>
      <c r="L30" s="72">
        <f>IF(RES_hh_tesh!L30=0,0,RES_hh_tesh!L30/RES_summary!L$19)</f>
        <v>1.5350410554951508</v>
      </c>
      <c r="M30" s="72">
        <f>IF(RES_hh_tesh!M30=0,0,RES_hh_tesh!M30/RES_summary!M$19)</f>
        <v>1.9050252766008189</v>
      </c>
      <c r="N30" s="72">
        <f>IF(RES_hh_tesh!N30=0,0,RES_hh_tesh!N30/RES_summary!N$19)</f>
        <v>1.8532666374532702</v>
      </c>
      <c r="O30" s="72">
        <f>IF(RES_hh_tesh!O30=0,0,RES_hh_tesh!O30/RES_summary!O$19)</f>
        <v>1.9281343458121361</v>
      </c>
      <c r="P30" s="72">
        <f>IF(RES_hh_tesh!P30=0,0,RES_hh_tesh!P30/RES_summary!P$19)</f>
        <v>2.6322777625459417</v>
      </c>
      <c r="Q30" s="72">
        <f>IF(RES_hh_tesh!Q30=0,0,RES_hh_tesh!Q30/RES_summary!Q$19)</f>
        <v>2.3925537469455715</v>
      </c>
      <c r="R30" s="72">
        <f>IF(RES_hh_tesh!R30=0,0,RES_hh_tesh!R30/RES_summary!R$19)</f>
        <v>2.3912623780099147</v>
      </c>
      <c r="S30" s="72">
        <f>IF(RES_hh_tesh!S30=0,0,RES_hh_tesh!S30/RES_summary!S$19)</f>
        <v>3.0866478904595058</v>
      </c>
      <c r="T30" s="72">
        <f>IF(RES_hh_tesh!T30=0,0,RES_hh_tesh!T30/RES_summary!T$19)</f>
        <v>3.1951696224199257</v>
      </c>
      <c r="U30" s="72">
        <f>IF(RES_hh_tesh!U30=0,0,RES_hh_tesh!U30/RES_summary!U$19)</f>
        <v>3.3040483759493862</v>
      </c>
      <c r="V30" s="72">
        <f>IF(RES_hh_tesh!V30=0,0,RES_hh_tesh!V30/RES_summary!V$19)</f>
        <v>3.4343709208996178</v>
      </c>
      <c r="W30" s="72">
        <f>IF(RES_hh_tesh!W30=0,0,RES_hh_tesh!W30/RES_summary!W$19)</f>
        <v>4.2098157733490167</v>
      </c>
      <c r="X30" s="72">
        <f>IF(RES_hh_tesh!X30=0,0,RES_hh_tesh!X30/RES_summary!X$19)</f>
        <v>4.5393564590172506</v>
      </c>
      <c r="Y30" s="72">
        <f>IF(RES_hh_tesh!Y30=0,0,RES_hh_tesh!Y30/RES_summary!Y$19)</f>
        <v>4.257727202659896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0.10830614096165905</v>
      </c>
      <c r="C31" s="72">
        <f>IF(RES_hh_tesh!C31=0,0,RES_hh_tesh!C31/RES_summary!C$19)</f>
        <v>2.9211487135979715</v>
      </c>
      <c r="D31" s="72">
        <f>IF(RES_hh_tesh!D31=0,0,RES_hh_tesh!D31/RES_summary!D$19)</f>
        <v>2.279201965944111</v>
      </c>
      <c r="E31" s="72">
        <f>IF(RES_hh_tesh!E31=0,0,RES_hh_tesh!E31/RES_summary!E$19)</f>
        <v>2.1791121556418869</v>
      </c>
      <c r="F31" s="72">
        <f>IF(RES_hh_tesh!F31=0,0,RES_hh_tesh!F31/RES_summary!F$19)</f>
        <v>2.6475644531410367</v>
      </c>
      <c r="G31" s="72">
        <f>IF(RES_hh_tesh!G31=0,0,RES_hh_tesh!G31/RES_summary!G$19)</f>
        <v>2.5935085486080172</v>
      </c>
      <c r="H31" s="72">
        <f>IF(RES_hh_tesh!H31=0,0,RES_hh_tesh!H31/RES_summary!H$19)</f>
        <v>1.8942293629893079</v>
      </c>
      <c r="I31" s="72">
        <f>IF(RES_hh_tesh!I31=0,0,RES_hh_tesh!I31/RES_summary!I$19)</f>
        <v>2.7509549844659804</v>
      </c>
      <c r="J31" s="72">
        <f>IF(RES_hh_tesh!J31=0,0,RES_hh_tesh!J31/RES_summary!J$19)</f>
        <v>0.64232548953132551</v>
      </c>
      <c r="K31" s="72">
        <f>IF(RES_hh_tesh!K31=0,0,RES_hh_tesh!K31/RES_summary!K$19)</f>
        <v>0.29344816933388918</v>
      </c>
      <c r="L31" s="72">
        <f>IF(RES_hh_tesh!L31=0,0,RES_hh_tesh!L31/RES_summary!L$19)</f>
        <v>2.3553908679145734</v>
      </c>
      <c r="M31" s="72">
        <f>IF(RES_hh_tesh!M31=0,0,RES_hh_tesh!M31/RES_summary!M$19)</f>
        <v>2.0339353401173268</v>
      </c>
      <c r="N31" s="72">
        <f>IF(RES_hh_tesh!N31=0,0,RES_hh_tesh!N31/RES_summary!N$19)</f>
        <v>2.3570594153006863</v>
      </c>
      <c r="O31" s="72">
        <f>IF(RES_hh_tesh!O31=0,0,RES_hh_tesh!O31/RES_summary!O$19)</f>
        <v>2.160870139547062</v>
      </c>
      <c r="P31" s="72">
        <f>IF(RES_hh_tesh!P31=0,0,RES_hh_tesh!P31/RES_summary!P$19)</f>
        <v>1.5484614886672954</v>
      </c>
      <c r="Q31" s="72">
        <f>IF(RES_hh_tesh!Q31=0,0,RES_hh_tesh!Q31/RES_summary!Q$19)</f>
        <v>2.4217138713951494</v>
      </c>
      <c r="R31" s="72">
        <f>IF(RES_hh_tesh!R31=0,0,RES_hh_tesh!R31/RES_summary!R$19)</f>
        <v>2.929609760503332</v>
      </c>
      <c r="S31" s="72">
        <f>IF(RES_hh_tesh!S31=0,0,RES_hh_tesh!S31/RES_summary!S$19)</f>
        <v>2.8270902565125211</v>
      </c>
      <c r="T31" s="72">
        <f>IF(RES_hh_tesh!T31=0,0,RES_hh_tesh!T31/RES_summary!T$19)</f>
        <v>3.1660052198118223</v>
      </c>
      <c r="U31" s="72">
        <f>IF(RES_hh_tesh!U31=0,0,RES_hh_tesh!U31/RES_summary!U$19)</f>
        <v>3.4187554227122852</v>
      </c>
      <c r="V31" s="72">
        <f>IF(RES_hh_tesh!V31=0,0,RES_hh_tesh!V31/RES_summary!V$19)</f>
        <v>3.6317233641370206</v>
      </c>
      <c r="W31" s="72">
        <f>IF(RES_hh_tesh!W31=0,0,RES_hh_tesh!W31/RES_summary!W$19)</f>
        <v>4.2436301082148606</v>
      </c>
      <c r="X31" s="72">
        <f>IF(RES_hh_tesh!X31=0,0,RES_hh_tesh!X31/RES_summary!X$19)</f>
        <v>4.4474129036966605</v>
      </c>
      <c r="Y31" s="72">
        <f>IF(RES_hh_tesh!Y31=0,0,RES_hh_tesh!Y31/RES_summary!Y$19)</f>
        <v>3.9750740705886849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2.189741402021474</v>
      </c>
      <c r="C32" s="77">
        <f>IF(RES_hh_tesh!C32=0,0,RES_hh_tesh!C32/RES_summary!C$19)</f>
        <v>2.4489824586776412</v>
      </c>
      <c r="D32" s="77">
        <f>IF(RES_hh_tesh!D32=0,0,RES_hh_tesh!D32/RES_summary!D$19)</f>
        <v>2.2006293611592236</v>
      </c>
      <c r="E32" s="77">
        <f>IF(RES_hh_tesh!E32=0,0,RES_hh_tesh!E32/RES_summary!E$19)</f>
        <v>2.4404346787791518</v>
      </c>
      <c r="F32" s="77">
        <f>IF(RES_hh_tesh!F32=0,0,RES_hh_tesh!F32/RES_summary!F$19)</f>
        <v>2.567732522210795</v>
      </c>
      <c r="G32" s="77">
        <f>IF(RES_hh_tesh!G32=0,0,RES_hh_tesh!G32/RES_summary!G$19)</f>
        <v>2.4950912083215884</v>
      </c>
      <c r="H32" s="77">
        <f>IF(RES_hh_tesh!H32=0,0,RES_hh_tesh!H32/RES_summary!H$19)</f>
        <v>2.2292324815688671</v>
      </c>
      <c r="I32" s="77">
        <f>IF(RES_hh_tesh!I32=0,0,RES_hh_tesh!I32/RES_summary!I$19)</f>
        <v>2.5097700915904446</v>
      </c>
      <c r="J32" s="77">
        <f>IF(RES_hh_tesh!J32=0,0,RES_hh_tesh!J32/RES_summary!J$19)</f>
        <v>2.1077428558109461</v>
      </c>
      <c r="K32" s="77">
        <f>IF(RES_hh_tesh!K32=0,0,RES_hh_tesh!K32/RES_summary!K$19)</f>
        <v>1.9563543525103679</v>
      </c>
      <c r="L32" s="77">
        <f>IF(RES_hh_tesh!L32=0,0,RES_hh_tesh!L32/RES_summary!L$19)</f>
        <v>1.7534968188412419</v>
      </c>
      <c r="M32" s="77">
        <f>IF(RES_hh_tesh!M32=0,0,RES_hh_tesh!M32/RES_summary!M$19)</f>
        <v>1.9790459081537435</v>
      </c>
      <c r="N32" s="77">
        <f>IF(RES_hh_tesh!N32=0,0,RES_hh_tesh!N32/RES_summary!N$19)</f>
        <v>2.0501106784363099</v>
      </c>
      <c r="O32" s="77">
        <f>IF(RES_hh_tesh!O32=0,0,RES_hh_tesh!O32/RES_summary!O$19)</f>
        <v>1.9976436698980455</v>
      </c>
      <c r="P32" s="77">
        <f>IF(RES_hh_tesh!P32=0,0,RES_hh_tesh!P32/RES_summary!P$19)</f>
        <v>2.3364817774617284</v>
      </c>
      <c r="Q32" s="77">
        <f>IF(RES_hh_tesh!Q32=0,0,RES_hh_tesh!Q32/RES_summary!Q$19)</f>
        <v>2.4810885214708542</v>
      </c>
      <c r="R32" s="77">
        <f>IF(RES_hh_tesh!R32=0,0,RES_hh_tesh!R32/RES_summary!R$19)</f>
        <v>2.5551395053811419</v>
      </c>
      <c r="S32" s="77">
        <f>IF(RES_hh_tesh!S32=0,0,RES_hh_tesh!S32/RES_summary!S$19)</f>
        <v>3.0959499387630189</v>
      </c>
      <c r="T32" s="77">
        <f>IF(RES_hh_tesh!T32=0,0,RES_hh_tesh!T32/RES_summary!T$19)</f>
        <v>3.0597196163236013</v>
      </c>
      <c r="U32" s="77">
        <f>IF(RES_hh_tesh!U32=0,0,RES_hh_tesh!U32/RES_summary!U$19)</f>
        <v>3.2110290531246077</v>
      </c>
      <c r="V32" s="77">
        <f>IF(RES_hh_tesh!V32=0,0,RES_hh_tesh!V32/RES_summary!V$19)</f>
        <v>3.4889010066577062</v>
      </c>
      <c r="W32" s="77">
        <f>IF(RES_hh_tesh!W32=0,0,RES_hh_tesh!W32/RES_summary!W$19)</f>
        <v>4.026117037405581</v>
      </c>
      <c r="X32" s="77">
        <f>IF(RES_hh_tesh!X32=0,0,RES_hh_tesh!X32/RES_summary!X$19)</f>
        <v>4.478003082532231</v>
      </c>
      <c r="Y32" s="77">
        <f>IF(RES_hh_tesh!Y32=0,0,RES_hh_tesh!Y32/RES_summary!Y$19)</f>
        <v>4.4715868651080726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26.058161574712205</v>
      </c>
      <c r="C3" s="65">
        <f>IF(RES_hh_emih!C3=0,0,RES_hh_emih!C3/RES_summary!C$19)</f>
        <v>26.689996124321734</v>
      </c>
      <c r="D3" s="65">
        <f>IF(RES_hh_emih!D3=0,0,RES_hh_emih!D3/RES_summary!D$19)</f>
        <v>27.296207936175286</v>
      </c>
      <c r="E3" s="65">
        <f>IF(RES_hh_emih!E3=0,0,RES_hh_emih!E3/RES_summary!E$19)</f>
        <v>25.795157255054068</v>
      </c>
      <c r="F3" s="65">
        <f>IF(RES_hh_emih!F3=0,0,RES_hh_emih!F3/RES_summary!F$19)</f>
        <v>24.405026191510505</v>
      </c>
      <c r="G3" s="65">
        <f>IF(RES_hh_emih!G3=0,0,RES_hh_emih!G3/RES_summary!G$19)</f>
        <v>21.830002972527389</v>
      </c>
      <c r="H3" s="65">
        <f>IF(RES_hh_emih!H3=0,0,RES_hh_emih!H3/RES_summary!H$19)</f>
        <v>19.801112810362092</v>
      </c>
      <c r="I3" s="65">
        <f>IF(RES_hh_emih!I3=0,0,RES_hh_emih!I3/RES_summary!I$19)</f>
        <v>16.798597752314638</v>
      </c>
      <c r="J3" s="65">
        <f>IF(RES_hh_emih!J3=0,0,RES_hh_emih!J3/RES_summary!J$19)</f>
        <v>18.58602334296954</v>
      </c>
      <c r="K3" s="65">
        <f>IF(RES_hh_emih!K3=0,0,RES_hh_emih!K3/RES_summary!K$19)</f>
        <v>18.238034469972259</v>
      </c>
      <c r="L3" s="65">
        <f>IF(RES_hh_emih!L3=0,0,RES_hh_emih!L3/RES_summary!L$19)</f>
        <v>20.083614098693918</v>
      </c>
      <c r="M3" s="65">
        <f>IF(RES_hh_emih!M3=0,0,RES_hh_emih!M3/RES_summary!M$19)</f>
        <v>17.541104978456289</v>
      </c>
      <c r="N3" s="65">
        <f>IF(RES_hh_emih!N3=0,0,RES_hh_emih!N3/RES_summary!N$19)</f>
        <v>16.35717286345302</v>
      </c>
      <c r="O3" s="65">
        <f>IF(RES_hh_emih!O3=0,0,RES_hh_emih!O3/RES_summary!O$19)</f>
        <v>16.681350514643409</v>
      </c>
      <c r="P3" s="65">
        <f>IF(RES_hh_emih!P3=0,0,RES_hh_emih!P3/RES_summary!P$19)</f>
        <v>14.903094647387974</v>
      </c>
      <c r="Q3" s="65">
        <f>IF(RES_hh_emih!Q3=0,0,RES_hh_emih!Q3/RES_summary!Q$19)</f>
        <v>15.01785193723982</v>
      </c>
      <c r="R3" s="65">
        <f>IF(RES_hh_emih!R3=0,0,RES_hh_emih!R3/RES_summary!R$19)</f>
        <v>15.643702727519962</v>
      </c>
      <c r="S3" s="65">
        <f>IF(RES_hh_emih!S3=0,0,RES_hh_emih!S3/RES_summary!S$19)</f>
        <v>16.876270248780887</v>
      </c>
      <c r="T3" s="65">
        <f>IF(RES_hh_emih!T3=0,0,RES_hh_emih!T3/RES_summary!T$19)</f>
        <v>16.58910261317526</v>
      </c>
      <c r="U3" s="65">
        <f>IF(RES_hh_emih!U3=0,0,RES_hh_emih!U3/RES_summary!U$19)</f>
        <v>16.541451946254806</v>
      </c>
      <c r="V3" s="65">
        <f>IF(RES_hh_emih!V3=0,0,RES_hh_emih!V3/RES_summary!V$19)</f>
        <v>17.576321883318698</v>
      </c>
      <c r="W3" s="65">
        <f>IF(RES_hh_emih!W3=0,0,RES_hh_emih!W3/RES_summary!W$19)</f>
        <v>18.879546112611632</v>
      </c>
      <c r="X3" s="65">
        <f>IF(RES_hh_emih!X3=0,0,RES_hh_emih!X3/RES_summary!X$19)</f>
        <v>17.506534183328135</v>
      </c>
      <c r="Y3" s="65">
        <f>IF(RES_hh_emih!Y3=0,0,RES_hh_emih!Y3/RES_summary!Y$19)</f>
        <v>16.564295080863452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23.790295566655349</v>
      </c>
      <c r="C4" s="69">
        <f>IF(RES_hh_emih!C4=0,0,RES_hh_emih!C4/RES_summary!C$19)</f>
        <v>24.994869433238598</v>
      </c>
      <c r="D4" s="69">
        <f>IF(RES_hh_emih!D4=0,0,RES_hh_emih!D4/RES_summary!D$19)</f>
        <v>25.512587385675896</v>
      </c>
      <c r="E4" s="69">
        <f>IF(RES_hh_emih!E4=0,0,RES_hh_emih!E4/RES_summary!E$19)</f>
        <v>23.896710428000869</v>
      </c>
      <c r="F4" s="69">
        <f>IF(RES_hh_emih!F4=0,0,RES_hh_emih!F4/RES_summary!F$19)</f>
        <v>22.443899819887122</v>
      </c>
      <c r="G4" s="69">
        <f>IF(RES_hh_emih!G4=0,0,RES_hh_emih!G4/RES_summary!G$19)</f>
        <v>19.934432720637755</v>
      </c>
      <c r="H4" s="69">
        <f>IF(RES_hh_emih!H4=0,0,RES_hh_emih!H4/RES_summary!H$19)</f>
        <v>17.884636901487593</v>
      </c>
      <c r="I4" s="69">
        <f>IF(RES_hh_emih!I4=0,0,RES_hh_emih!I4/RES_summary!I$19)</f>
        <v>14.857573591888354</v>
      </c>
      <c r="J4" s="69">
        <f>IF(RES_hh_emih!J4=0,0,RES_hh_emih!J4/RES_summary!J$19)</f>
        <v>16.51599744513387</v>
      </c>
      <c r="K4" s="69">
        <f>IF(RES_hh_emih!K4=0,0,RES_hh_emih!K4/RES_summary!K$19)</f>
        <v>16.201666328047889</v>
      </c>
      <c r="L4" s="69">
        <f>IF(RES_hh_emih!L4=0,0,RES_hh_emih!L4/RES_summary!L$19)</f>
        <v>18.94857913126496</v>
      </c>
      <c r="M4" s="69">
        <f>IF(RES_hh_emih!M4=0,0,RES_hh_emih!M4/RES_summary!M$19)</f>
        <v>16.299625239632807</v>
      </c>
      <c r="N4" s="69">
        <f>IF(RES_hh_emih!N4=0,0,RES_hh_emih!N4/RES_summary!N$19)</f>
        <v>15.157900827777002</v>
      </c>
      <c r="O4" s="69">
        <f>IF(RES_hh_emih!O4=0,0,RES_hh_emih!O4/RES_summary!O$19)</f>
        <v>15.290961732838278</v>
      </c>
      <c r="P4" s="69">
        <f>IF(RES_hh_emih!P4=0,0,RES_hh_emih!P4/RES_summary!P$19)</f>
        <v>12.985555465480383</v>
      </c>
      <c r="Q4" s="69">
        <f>IF(RES_hh_emih!Q4=0,0,RES_hh_emih!Q4/RES_summary!Q$19)</f>
        <v>13.334658715321185</v>
      </c>
      <c r="R4" s="69">
        <f>IF(RES_hh_emih!R4=0,0,RES_hh_emih!R4/RES_summary!R$19)</f>
        <v>13.990042642579704</v>
      </c>
      <c r="S4" s="69">
        <f>IF(RES_hh_emih!S4=0,0,RES_hh_emih!S4/RES_summary!S$19)</f>
        <v>14.888345920567961</v>
      </c>
      <c r="T4" s="69">
        <f>IF(RES_hh_emih!T4=0,0,RES_hh_emih!T4/RES_summary!T$19)</f>
        <v>13.975523083000459</v>
      </c>
      <c r="U4" s="69">
        <f>IF(RES_hh_emih!U4=0,0,RES_hh_emih!U4/RES_summary!U$19)</f>
        <v>13.878248645205872</v>
      </c>
      <c r="V4" s="69">
        <f>IF(RES_hh_emih!V4=0,0,RES_hh_emih!V4/RES_summary!V$19)</f>
        <v>14.68146782391366</v>
      </c>
      <c r="W4" s="69">
        <f>IF(RES_hh_emih!W4=0,0,RES_hh_emih!W4/RES_summary!W$19)</f>
        <v>16.302617581619248</v>
      </c>
      <c r="X4" s="69">
        <f>IF(RES_hh_emih!X4=0,0,RES_hh_emih!X4/RES_summary!X$19)</f>
        <v>14.582436686225938</v>
      </c>
      <c r="Y4" s="69">
        <f>IF(RES_hh_emih!Y4=0,0,RES_hh_emih!Y4/RES_summary!Y$19)</f>
        <v>13.664742846157164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41.47851659806156</v>
      </c>
      <c r="C5" s="72">
        <f>IF(RES_hh_emih!C5=0,0,RES_hh_emih!C5/RES_summary!C$19)</f>
        <v>55.081819985633736</v>
      </c>
      <c r="D5" s="72">
        <f>IF(RES_hh_emih!D5=0,0,RES_hh_emih!D5/RES_summary!D$19)</f>
        <v>93.502407147073782</v>
      </c>
      <c r="E5" s="72">
        <f>IF(RES_hh_emih!E5=0,0,RES_hh_emih!E5/RES_summary!E$19)</f>
        <v>60.286132801000662</v>
      </c>
      <c r="F5" s="72">
        <f>IF(RES_hh_emih!F5=0,0,RES_hh_emih!F5/RES_summary!F$19)</f>
        <v>76.722278479262599</v>
      </c>
      <c r="G5" s="72">
        <f>IF(RES_hh_emih!G5=0,0,RES_hh_emih!G5/RES_summary!G$19)</f>
        <v>39.194452565802891</v>
      </c>
      <c r="H5" s="72">
        <f>IF(RES_hh_emih!H5=0,0,RES_hh_emih!H5/RES_summary!H$19)</f>
        <v>38.349383064731285</v>
      </c>
      <c r="I5" s="72">
        <f>IF(RES_hh_emih!I5=0,0,RES_hh_emih!I5/RES_summary!I$19)</f>
        <v>33.635593018594598</v>
      </c>
      <c r="J5" s="72">
        <f>IF(RES_hh_emih!J5=0,0,RES_hh_emih!J5/RES_summary!J$19)</f>
        <v>51.313521392489683</v>
      </c>
      <c r="K5" s="72">
        <f>IF(RES_hh_emih!K5=0,0,RES_hh_emih!K5/RES_summary!K$19)</f>
        <v>41.536693577882097</v>
      </c>
      <c r="L5" s="72">
        <f>IF(RES_hh_emih!L5=0,0,RES_hh_emih!L5/RES_summary!L$19)</f>
        <v>57.691670523369872</v>
      </c>
      <c r="M5" s="72">
        <f>IF(RES_hh_emih!M5=0,0,RES_hh_emih!M5/RES_summary!M$19)</f>
        <v>60.671925581087294</v>
      </c>
      <c r="N5" s="72">
        <f>IF(RES_hh_emih!N5=0,0,RES_hh_emih!N5/RES_summary!N$19)</f>
        <v>65.607229690108156</v>
      </c>
      <c r="O5" s="72">
        <f>IF(RES_hh_emih!O5=0,0,RES_hh_emih!O5/RES_summary!O$19)</f>
        <v>49.418354557484868</v>
      </c>
      <c r="P5" s="72">
        <f>IF(RES_hh_emih!P5=0,0,RES_hh_emih!P5/RES_summary!P$19)</f>
        <v>41.052411821163986</v>
      </c>
      <c r="Q5" s="72">
        <f>IF(RES_hh_emih!Q5=0,0,RES_hh_emih!Q5/RES_summary!Q$19)</f>
        <v>39.789362431998356</v>
      </c>
      <c r="R5" s="72">
        <f>IF(RES_hh_emih!R5=0,0,RES_hh_emih!R5/RES_summary!R$19)</f>
        <v>56.097924228833207</v>
      </c>
      <c r="S5" s="72">
        <f>IF(RES_hh_emih!S5=0,0,RES_hh_emih!S5/RES_summary!S$19)</f>
        <v>57.550630874274958</v>
      </c>
      <c r="T5" s="72">
        <f>IF(RES_hh_emih!T5=0,0,RES_hh_emih!T5/RES_summary!T$19)</f>
        <v>42.873602813393184</v>
      </c>
      <c r="U5" s="72">
        <f>IF(RES_hh_emih!U5=0,0,RES_hh_emih!U5/RES_summary!U$19)</f>
        <v>35.356807780439944</v>
      </c>
      <c r="V5" s="72">
        <f>IF(RES_hh_emih!V5=0,0,RES_hh_emih!V5/RES_summary!V$19)</f>
        <v>54.076462152972084</v>
      </c>
      <c r="W5" s="72">
        <f>IF(RES_hh_emih!W5=0,0,RES_hh_emih!W5/RES_summary!W$19)</f>
        <v>55.910720647775932</v>
      </c>
      <c r="X5" s="72">
        <f>IF(RES_hh_emih!X5=0,0,RES_hh_emih!X5/RES_summary!X$19)</f>
        <v>49.938799850945635</v>
      </c>
      <c r="Y5" s="72">
        <f>IF(RES_hh_emih!Y5=0,0,RES_hh_emih!Y5/RES_summary!Y$19)</f>
        <v>38.705385670531548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38.170901664270957</v>
      </c>
      <c r="C6" s="72">
        <f>IF(RES_hh_emih!C6=0,0,RES_hh_emih!C6/RES_summary!C$19)</f>
        <v>34.532548915356017</v>
      </c>
      <c r="D6" s="72">
        <f>IF(RES_hh_emih!D6=0,0,RES_hh_emih!D6/RES_summary!D$19)</f>
        <v>66.827996827069043</v>
      </c>
      <c r="E6" s="72">
        <f>IF(RES_hh_emih!E6=0,0,RES_hh_emih!E6/RES_summary!E$19)</f>
        <v>24.539118921144684</v>
      </c>
      <c r="F6" s="72">
        <f>IF(RES_hh_emih!F6=0,0,RES_hh_emih!F6/RES_summary!F$19)</f>
        <v>5.5799623141579984</v>
      </c>
      <c r="G6" s="72">
        <f>IF(RES_hh_emih!G6=0,0,RES_hh_emih!G6/RES_summary!G$19)</f>
        <v>14.074116358274873</v>
      </c>
      <c r="H6" s="72">
        <f>IF(RES_hh_emih!H6=0,0,RES_hh_emih!H6/RES_summary!H$19)</f>
        <v>40.408054963671091</v>
      </c>
      <c r="I6" s="72">
        <f>IF(RES_hh_emih!I6=0,0,RES_hh_emih!I6/RES_summary!I$19)</f>
        <v>25.496354812887525</v>
      </c>
      <c r="J6" s="72">
        <f>IF(RES_hh_emih!J6=0,0,RES_hh_emih!J6/RES_summary!J$19)</f>
        <v>43.864922790179826</v>
      </c>
      <c r="K6" s="72">
        <f>IF(RES_hh_emih!K6=0,0,RES_hh_emih!K6/RES_summary!K$19)</f>
        <v>45.562561634627272</v>
      </c>
      <c r="L6" s="72">
        <f>IF(RES_hh_emih!L6=0,0,RES_hh_emih!L6/RES_summary!L$19)</f>
        <v>32.946021291359926</v>
      </c>
      <c r="M6" s="72">
        <f>IF(RES_hh_emih!M6=0,0,RES_hh_emih!M6/RES_summary!M$19)</f>
        <v>14.096859852677472</v>
      </c>
      <c r="N6" s="72">
        <f>IF(RES_hh_emih!N6=0,0,RES_hh_emih!N6/RES_summary!N$19)</f>
        <v>51.051649588910948</v>
      </c>
      <c r="O6" s="72">
        <f>IF(RES_hh_emih!O6=0,0,RES_hh_emih!O6/RES_summary!O$19)</f>
        <v>36.561574163949501</v>
      </c>
      <c r="P6" s="72">
        <f>IF(RES_hh_emih!P6=0,0,RES_hh_emih!P6/RES_summary!P$19)</f>
        <v>3.4766563400361501</v>
      </c>
      <c r="Q6" s="72">
        <f>IF(RES_hh_emih!Q6=0,0,RES_hh_emih!Q6/RES_summary!Q$19)</f>
        <v>3.4162656590502003</v>
      </c>
      <c r="R6" s="72">
        <f>IF(RES_hh_emih!R6=0,0,RES_hh_emih!R6/RES_summary!R$19)</f>
        <v>38.574762636455759</v>
      </c>
      <c r="S6" s="72">
        <f>IF(RES_hh_emih!S6=0,0,RES_hh_emih!S6/RES_summary!S$19)</f>
        <v>39.264761638944677</v>
      </c>
      <c r="T6" s="72">
        <f>IF(RES_hh_emih!T6=0,0,RES_hh_emih!T6/RES_summary!T$19)</f>
        <v>35.649850058290404</v>
      </c>
      <c r="U6" s="72">
        <f>IF(RES_hh_emih!U6=0,0,RES_hh_emih!U6/RES_summary!U$19)</f>
        <v>29.814509845267537</v>
      </c>
      <c r="V6" s="72">
        <f>IF(RES_hh_emih!V6=0,0,RES_hh_emih!V6/RES_summary!V$19)</f>
        <v>31.196391616007496</v>
      </c>
      <c r="W6" s="72">
        <f>IF(RES_hh_emih!W6=0,0,RES_hh_emih!W6/RES_summary!W$19)</f>
        <v>41.473809137816062</v>
      </c>
      <c r="X6" s="72">
        <f>IF(RES_hh_emih!X6=0,0,RES_hh_emih!X6/RES_summary!X$19)</f>
        <v>34.864329458317087</v>
      </c>
      <c r="Y6" s="72">
        <f>IF(RES_hh_emih!Y6=0,0,RES_hh_emih!Y6/RES_summary!Y$19)</f>
        <v>20.573347978625435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0</v>
      </c>
      <c r="C7" s="72">
        <f>IF(RES_hh_emih!C7=0,0,RES_hh_emih!C7/RES_summary!C$19)</f>
        <v>0</v>
      </c>
      <c r="D7" s="72">
        <f>IF(RES_hh_emih!D7=0,0,RES_hh_emih!D7/RES_summary!D$19)</f>
        <v>0</v>
      </c>
      <c r="E7" s="72">
        <f>IF(RES_hh_emih!E7=0,0,RES_hh_emih!E7/RES_summary!E$19)</f>
        <v>0</v>
      </c>
      <c r="F7" s="72">
        <f>IF(RES_hh_emih!F7=0,0,RES_hh_emih!F7/RES_summary!F$19)</f>
        <v>0</v>
      </c>
      <c r="G7" s="72">
        <f>IF(RES_hh_emih!G7=0,0,RES_hh_emih!G7/RES_summary!G$19)</f>
        <v>0</v>
      </c>
      <c r="H7" s="72">
        <f>IF(RES_hh_emih!H7=0,0,RES_hh_emih!H7/RES_summary!H$19)</f>
        <v>0</v>
      </c>
      <c r="I7" s="72">
        <f>IF(RES_hh_emih!I7=0,0,RES_hh_emih!I7/RES_summary!I$19)</f>
        <v>0</v>
      </c>
      <c r="J7" s="72">
        <f>IF(RES_hh_emih!J7=0,0,RES_hh_emih!J7/RES_summary!J$19)</f>
        <v>0</v>
      </c>
      <c r="K7" s="72">
        <f>IF(RES_hh_emih!K7=0,0,RES_hh_emih!K7/RES_summary!K$19)</f>
        <v>0</v>
      </c>
      <c r="L7" s="72">
        <f>IF(RES_hh_emih!L7=0,0,RES_hh_emih!L7/RES_summary!L$19)</f>
        <v>0</v>
      </c>
      <c r="M7" s="72">
        <f>IF(RES_hh_emih!M7=0,0,RES_hh_emih!M7/RES_summary!M$19)</f>
        <v>0</v>
      </c>
      <c r="N7" s="72">
        <f>IF(RES_hh_emih!N7=0,0,RES_hh_emih!N7/RES_summary!N$19)</f>
        <v>0</v>
      </c>
      <c r="O7" s="72">
        <f>IF(RES_hh_emih!O7=0,0,RES_hh_emih!O7/RES_summary!O$19)</f>
        <v>0</v>
      </c>
      <c r="P7" s="72">
        <f>IF(RES_hh_emih!P7=0,0,RES_hh_emih!P7/RES_summary!P$19)</f>
        <v>0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X7" s="72">
        <f>IF(RES_hh_emih!X7=0,0,RES_hh_emih!X7/RES_summary!X$19)</f>
        <v>0</v>
      </c>
      <c r="Y7" s="72">
        <f>IF(RES_hh_emih!Y7=0,0,RES_hh_emih!Y7/RES_summary!Y$19)</f>
        <v>0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42.236833371442259</v>
      </c>
      <c r="C8" s="72">
        <f>IF(RES_hh_emih!C8=0,0,RES_hh_emih!C8/RES_summary!C$19)</f>
        <v>43.211107696906424</v>
      </c>
      <c r="D8" s="72">
        <f>IF(RES_hh_emih!D8=0,0,RES_hh_emih!D8/RES_summary!D$19)</f>
        <v>41.39889465466873</v>
      </c>
      <c r="E8" s="72">
        <f>IF(RES_hh_emih!E8=0,0,RES_hh_emih!E8/RES_summary!E$19)</f>
        <v>40.842161542403502</v>
      </c>
      <c r="F8" s="72">
        <f>IF(RES_hh_emih!F8=0,0,RES_hh_emih!F8/RES_summary!F$19)</f>
        <v>36.663081095576423</v>
      </c>
      <c r="G8" s="72">
        <f>IF(RES_hh_emih!G8=0,0,RES_hh_emih!G8/RES_summary!G$19)</f>
        <v>34.486174734084592</v>
      </c>
      <c r="H8" s="72">
        <f>IF(RES_hh_emih!H8=0,0,RES_hh_emih!H8/RES_summary!H$19)</f>
        <v>30.29693087171254</v>
      </c>
      <c r="I8" s="72">
        <f>IF(RES_hh_emih!I8=0,0,RES_hh_emih!I8/RES_summary!I$19)</f>
        <v>24.80803529114857</v>
      </c>
      <c r="J8" s="72">
        <f>IF(RES_hh_emih!J8=0,0,RES_hh_emih!J8/RES_summary!J$19)</f>
        <v>27.067659849695637</v>
      </c>
      <c r="K8" s="72">
        <f>IF(RES_hh_emih!K8=0,0,RES_hh_emih!K8/RES_summary!K$19)</f>
        <v>28.405088960376695</v>
      </c>
      <c r="L8" s="72">
        <f>IF(RES_hh_emih!L8=0,0,RES_hh_emih!L8/RES_summary!L$19)</f>
        <v>38.148377661570876</v>
      </c>
      <c r="M8" s="72">
        <f>IF(RES_hh_emih!M8=0,0,RES_hh_emih!M8/RES_summary!M$19)</f>
        <v>33.890625634535425</v>
      </c>
      <c r="N8" s="72">
        <f>IF(RES_hh_emih!N8=0,0,RES_hh_emih!N8/RES_summary!N$19)</f>
        <v>33.227957792916278</v>
      </c>
      <c r="O8" s="72">
        <f>IF(RES_hh_emih!O8=0,0,RES_hh_emih!O8/RES_summary!O$19)</f>
        <v>35.232126715262297</v>
      </c>
      <c r="P8" s="72">
        <f>IF(RES_hh_emih!P8=0,0,RES_hh_emih!P8/RES_summary!P$19)</f>
        <v>30.120536957544875</v>
      </c>
      <c r="Q8" s="72">
        <f>IF(RES_hh_emih!Q8=0,0,RES_hh_emih!Q8/RES_summary!Q$19)</f>
        <v>31.030317438363621</v>
      </c>
      <c r="R8" s="72">
        <f>IF(RES_hh_emih!R8=0,0,RES_hh_emih!R8/RES_summary!R$19)</f>
        <v>31.756607489696147</v>
      </c>
      <c r="S8" s="72">
        <f>IF(RES_hh_emih!S8=0,0,RES_hh_emih!S8/RES_summary!S$19)</f>
        <v>32.879019077534316</v>
      </c>
      <c r="T8" s="72">
        <f>IF(RES_hh_emih!T8=0,0,RES_hh_emih!T8/RES_summary!T$19)</f>
        <v>29.978925425723844</v>
      </c>
      <c r="U8" s="72">
        <f>IF(RES_hh_emih!U8=0,0,RES_hh_emih!U8/RES_summary!U$19)</f>
        <v>29.026592139061727</v>
      </c>
      <c r="V8" s="72">
        <f>IF(RES_hh_emih!V8=0,0,RES_hh_emih!V8/RES_summary!V$19)</f>
        <v>29.427658755230503</v>
      </c>
      <c r="W8" s="72">
        <f>IF(RES_hh_emih!W8=0,0,RES_hh_emih!W8/RES_summary!W$19)</f>
        <v>32.382900216194045</v>
      </c>
      <c r="X8" s="72">
        <f>IF(RES_hh_emih!X8=0,0,RES_hh_emih!X8/RES_summary!X$19)</f>
        <v>29.425772050645019</v>
      </c>
      <c r="Y8" s="72">
        <f>IF(RES_hh_emih!Y8=0,0,RES_hh_emih!Y8/RES_summary!Y$19)</f>
        <v>27.893021451934302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1.6162026383566888</v>
      </c>
      <c r="C17" s="69">
        <f>IF(RES_hh_emih!C17=0,0,RES_hh_emih!C17/RES_summary!C$19)</f>
        <v>1.2555458945049194</v>
      </c>
      <c r="D17" s="69">
        <f>IF(RES_hh_emih!D17=0,0,RES_hh_emih!D17/RES_summary!D$19)</f>
        <v>1.3498530600763861</v>
      </c>
      <c r="E17" s="69">
        <f>IF(RES_hh_emih!E17=0,0,RES_hh_emih!E17/RES_summary!E$19)</f>
        <v>1.3853628004669047</v>
      </c>
      <c r="F17" s="69">
        <f>IF(RES_hh_emih!F17=0,0,RES_hh_emih!F17/RES_summary!F$19)</f>
        <v>1.4219799821076897</v>
      </c>
      <c r="G17" s="69">
        <f>IF(RES_hh_emih!G17=0,0,RES_hh_emih!G17/RES_summary!G$19)</f>
        <v>1.392672308085759</v>
      </c>
      <c r="H17" s="69">
        <f>IF(RES_hh_emih!H17=0,0,RES_hh_emih!H17/RES_summary!H$19)</f>
        <v>1.4500298085108165</v>
      </c>
      <c r="I17" s="69">
        <f>IF(RES_hh_emih!I17=0,0,RES_hh_emih!I17/RES_summary!I$19)</f>
        <v>1.4529762586798298</v>
      </c>
      <c r="J17" s="69">
        <f>IF(RES_hh_emih!J17=0,0,RES_hh_emih!J17/RES_summary!J$19)</f>
        <v>1.5851660315895593</v>
      </c>
      <c r="K17" s="69">
        <f>IF(RES_hh_emih!K17=0,0,RES_hh_emih!K17/RES_summary!K$19)</f>
        <v>1.5670967851206257</v>
      </c>
      <c r="L17" s="69">
        <f>IF(RES_hh_emih!L17=0,0,RES_hh_emih!L17/RES_summary!L$19)</f>
        <v>0.85425040309500078</v>
      </c>
      <c r="M17" s="69">
        <f>IF(RES_hh_emih!M17=0,0,RES_hh_emih!M17/RES_summary!M$19)</f>
        <v>0.92723475212530904</v>
      </c>
      <c r="N17" s="69">
        <f>IF(RES_hh_emih!N17=0,0,RES_hh_emih!N17/RES_summary!N$19)</f>
        <v>0.90690390596081161</v>
      </c>
      <c r="O17" s="69">
        <f>IF(RES_hh_emih!O17=0,0,RES_hh_emih!O17/RES_summary!O$19)</f>
        <v>1.0943828640863533</v>
      </c>
      <c r="P17" s="69">
        <f>IF(RES_hh_emih!P17=0,0,RES_hh_emih!P17/RES_summary!P$19)</f>
        <v>1.5170241111428473</v>
      </c>
      <c r="Q17" s="69">
        <f>IF(RES_hh_emih!Q17=0,0,RES_hh_emih!Q17/RES_summary!Q$19)</f>
        <v>1.3198890419668454</v>
      </c>
      <c r="R17" s="69">
        <f>IF(RES_hh_emih!R17=0,0,RES_hh_emih!R17/RES_summary!R$19)</f>
        <v>1.2816249355916507</v>
      </c>
      <c r="S17" s="69">
        <f>IF(RES_hh_emih!S17=0,0,RES_hh_emih!S17/RES_summary!S$19)</f>
        <v>1.5083351621809968</v>
      </c>
      <c r="T17" s="69">
        <f>IF(RES_hh_emih!T17=0,0,RES_hh_emih!T17/RES_summary!T$19)</f>
        <v>2.1014925439385763</v>
      </c>
      <c r="U17" s="69">
        <f>IF(RES_hh_emih!U17=0,0,RES_hh_emih!U17/RES_summary!U$19)</f>
        <v>2.122977668392191</v>
      </c>
      <c r="V17" s="69">
        <f>IF(RES_hh_emih!V17=0,0,RES_hh_emih!V17/RES_summary!V$19)</f>
        <v>2.324158354182861</v>
      </c>
      <c r="W17" s="69">
        <f>IF(RES_hh_emih!W17=0,0,RES_hh_emih!W17/RES_summary!W$19)</f>
        <v>1.8829340919285626</v>
      </c>
      <c r="X17" s="69">
        <f>IF(RES_hh_emih!X17=0,0,RES_hh_emih!X17/RES_summary!X$19)</f>
        <v>2.181422680516238</v>
      </c>
      <c r="Y17" s="69">
        <f>IF(RES_hh_emih!Y17=0,0,RES_hh_emih!Y17/RES_summary!Y$19)</f>
        <v>2.2591750370704688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3.8660982173215181</v>
      </c>
      <c r="C18" s="72">
        <f>IF(RES_hh_emih!C18=0,0,RES_hh_emih!C18/RES_summary!C$19)</f>
        <v>3.6263874317255009</v>
      </c>
      <c r="D18" s="72">
        <f>IF(RES_hh_emih!D18=0,0,RES_hh_emih!D18/RES_summary!D$19)</f>
        <v>6.1585225539050841</v>
      </c>
      <c r="E18" s="72">
        <f>IF(RES_hh_emih!E18=0,0,RES_hh_emih!E18/RES_summary!E$19)</f>
        <v>4.1475838407062335</v>
      </c>
      <c r="F18" s="72">
        <f>IF(RES_hh_emih!F18=0,0,RES_hh_emih!F18/RES_summary!F$19)</f>
        <v>5.6649825673674732</v>
      </c>
      <c r="G18" s="72">
        <f>IF(RES_hh_emih!G18=0,0,RES_hh_emih!G18/RES_summary!G$19)</f>
        <v>3.7916258370880058</v>
      </c>
      <c r="H18" s="72">
        <f>IF(RES_hh_emih!H18=0,0,RES_hh_emih!H18/RES_summary!H$19)</f>
        <v>4.0934586800318593</v>
      </c>
      <c r="I18" s="72">
        <f>IF(RES_hh_emih!I18=0,0,RES_hh_emih!I18/RES_summary!I$19)</f>
        <v>4.2558604383627969</v>
      </c>
      <c r="J18" s="72">
        <f>IF(RES_hh_emih!J18=0,0,RES_hh_emih!J18/RES_summary!J$19)</f>
        <v>6.1676465731905177</v>
      </c>
      <c r="K18" s="72">
        <f>IF(RES_hh_emih!K18=0,0,RES_hh_emih!K18/RES_summary!K$19)</f>
        <v>4.5588001850030571</v>
      </c>
      <c r="L18" s="72">
        <f>IF(RES_hh_emih!L18=0,0,RES_hh_emih!L18/RES_summary!L$19)</f>
        <v>2.6568735100297998</v>
      </c>
      <c r="M18" s="72">
        <f>IF(RES_hh_emih!M18=0,0,RES_hh_emih!M18/RES_summary!M$19)</f>
        <v>3.443213210514974</v>
      </c>
      <c r="N18" s="72">
        <f>IF(RES_hh_emih!N18=0,0,RES_hh_emih!N18/RES_summary!N$19)</f>
        <v>3.9218260989979354</v>
      </c>
      <c r="O18" s="72">
        <f>IF(RES_hh_emih!O18=0,0,RES_hh_emih!O18/RES_summary!O$19)</f>
        <v>3.4152123721018688</v>
      </c>
      <c r="P18" s="72">
        <f>IF(RES_hh_emih!P18=0,0,RES_hh_emih!P18/RES_summary!P$19)</f>
        <v>4.5094332353514641</v>
      </c>
      <c r="Q18" s="72">
        <f>IF(RES_hh_emih!Q18=0,0,RES_hh_emih!Q18/RES_summary!Q$19)</f>
        <v>3.9860216934036816</v>
      </c>
      <c r="R18" s="72">
        <f>IF(RES_hh_emih!R18=0,0,RES_hh_emih!R18/RES_summary!R$19)</f>
        <v>5.3091178254350666</v>
      </c>
      <c r="S18" s="72">
        <f>IF(RES_hh_emih!S18=0,0,RES_hh_emih!S18/RES_summary!S$19)</f>
        <v>6.2478574569979255</v>
      </c>
      <c r="T18" s="72">
        <f>IF(RES_hh_emih!T18=0,0,RES_hh_emih!T18/RES_summary!T$19)</f>
        <v>6.2563599399877257</v>
      </c>
      <c r="U18" s="72">
        <f>IF(RES_hh_emih!U18=0,0,RES_hh_emih!U18/RES_summary!U$19)</f>
        <v>6.1681995441554784</v>
      </c>
      <c r="V18" s="72">
        <f>IF(RES_hh_emih!V18=0,0,RES_hh_emih!V18/RES_summary!V$19)</f>
        <v>9.5332450388826295</v>
      </c>
      <c r="W18" s="72">
        <f>IF(RES_hh_emih!W18=0,0,RES_hh_emih!W18/RES_summary!W$19)</f>
        <v>7.5777706939293772</v>
      </c>
      <c r="X18" s="72">
        <f>IF(RES_hh_emih!X18=0,0,RES_hh_emih!X18/RES_summary!X$19)</f>
        <v>8.9168184391050787</v>
      </c>
      <c r="Y18" s="72">
        <f>IF(RES_hh_emih!Y18=0,0,RES_hh_emih!Y18/RES_summary!Y$19)</f>
        <v>5.7744592949654132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3.5350153265746012</v>
      </c>
      <c r="C19" s="72">
        <f>IF(RES_hh_emih!C19=0,0,RES_hh_emih!C19/RES_summary!C$19)</f>
        <v>3.4214926271812036</v>
      </c>
      <c r="D19" s="72">
        <f>IF(RES_hh_emih!D19=0,0,RES_hh_emih!D19/RES_summary!D$19)</f>
        <v>3.3634582668872408</v>
      </c>
      <c r="E19" s="72">
        <f>IF(RES_hh_emih!E19=0,0,RES_hh_emih!E19/RES_summary!E$19)</f>
        <v>3.2820138771659311</v>
      </c>
      <c r="F19" s="72">
        <f>IF(RES_hh_emih!F19=0,0,RES_hh_emih!F19/RES_summary!F$19)</f>
        <v>3.2353267774049175</v>
      </c>
      <c r="G19" s="72">
        <f>IF(RES_hh_emih!G19=0,0,RES_hh_emih!G19/RES_summary!G$19)</f>
        <v>3.2410702354827374</v>
      </c>
      <c r="H19" s="72">
        <f>IF(RES_hh_emih!H19=0,0,RES_hh_emih!H19/RES_summary!H$19)</f>
        <v>3.2438183583238764</v>
      </c>
      <c r="I19" s="72">
        <f>IF(RES_hh_emih!I19=0,0,RES_hh_emih!I19/RES_summary!I$19)</f>
        <v>3.2669791725269581</v>
      </c>
      <c r="J19" s="72">
        <f>IF(RES_hh_emih!J19=0,0,RES_hh_emih!J19/RES_summary!J$19)</f>
        <v>3.0921863440434785</v>
      </c>
      <c r="K19" s="72">
        <f>IF(RES_hh_emih!K19=0,0,RES_hh_emih!K19/RES_summary!K$19)</f>
        <v>3.0323938420953405</v>
      </c>
      <c r="L19" s="72">
        <f>IF(RES_hh_emih!L19=0,0,RES_hh_emih!L19/RES_summary!L$19)</f>
        <v>2.8335831247085275</v>
      </c>
      <c r="M19" s="72">
        <f>IF(RES_hh_emih!M19=0,0,RES_hh_emih!M19/RES_summary!M$19)</f>
        <v>2.7875038239720484</v>
      </c>
      <c r="N19" s="72">
        <f>IF(RES_hh_emih!N19=0,0,RES_hh_emih!N19/RES_summary!N$19)</f>
        <v>2.7607907832207599</v>
      </c>
      <c r="O19" s="72">
        <f>IF(RES_hh_emih!O19=0,0,RES_hh_emih!O19/RES_summary!O$19)</f>
        <v>2.8602794339119133</v>
      </c>
      <c r="P19" s="72">
        <f>IF(RES_hh_emih!P19=0,0,RES_hh_emih!P19/RES_summary!P$19)</f>
        <v>3.1674311364645149</v>
      </c>
      <c r="Q19" s="72">
        <f>IF(RES_hh_emih!Q19=0,0,RES_hh_emih!Q19/RES_summary!Q$19)</f>
        <v>3.2307582366226728</v>
      </c>
      <c r="R19" s="72">
        <f>IF(RES_hh_emih!R19=0,0,RES_hh_emih!R19/RES_summary!R$19)</f>
        <v>3.2085594706163056</v>
      </c>
      <c r="S19" s="72">
        <f>IF(RES_hh_emih!S19=0,0,RES_hh_emih!S19/RES_summary!S$19)</f>
        <v>3.6669312030701438</v>
      </c>
      <c r="T19" s="72">
        <f>IF(RES_hh_emih!T19=0,0,RES_hh_emih!T19/RES_summary!T$19)</f>
        <v>4.539625132048589</v>
      </c>
      <c r="U19" s="72">
        <f>IF(RES_hh_emih!U19=0,0,RES_hh_emih!U19/RES_summary!U$19)</f>
        <v>3.6037961346969687</v>
      </c>
      <c r="V19" s="72">
        <f>IF(RES_hh_emih!V19=0,0,RES_hh_emih!V19/RES_summary!V$19)</f>
        <v>4.1577256236177602</v>
      </c>
      <c r="W19" s="72">
        <f>IF(RES_hh_emih!W19=0,0,RES_hh_emih!W19/RES_summary!W$19)</f>
        <v>5.1745497509008826</v>
      </c>
      <c r="X19" s="72">
        <f>IF(RES_hh_emih!X19=0,0,RES_hh_emih!X19/RES_summary!X$19)</f>
        <v>3.8225699094322887</v>
      </c>
      <c r="Y19" s="72">
        <f>IF(RES_hh_emih!Y19=0,0,RES_hh_emih!Y19/RES_summary!Y$19)</f>
        <v>4.412738130093647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X20" s="72">
        <f>IF(RES_hh_emih!X20=0,0,RES_hh_emih!X20/RES_summary!X$19)</f>
        <v>0</v>
      </c>
      <c r="Y20" s="72">
        <f>IF(RES_hh_emih!Y20=0,0,RES_hh_emih!Y20/RES_summary!Y$19)</f>
        <v>0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4.2498737709928465</v>
      </c>
      <c r="C21" s="72">
        <f>IF(RES_hh_emih!C21=0,0,RES_hh_emih!C21/RES_summary!C$19)</f>
        <v>3.0048947332826375</v>
      </c>
      <c r="D21" s="72">
        <f>IF(RES_hh_emih!D21=0,0,RES_hh_emih!D21/RES_summary!D$19)</f>
        <v>3.0189161156366229</v>
      </c>
      <c r="E21" s="72">
        <f>IF(RES_hh_emih!E21=0,0,RES_hh_emih!E21/RES_summary!E$19)</f>
        <v>3.1608601895885267</v>
      </c>
      <c r="F21" s="72">
        <f>IF(RES_hh_emih!F21=0,0,RES_hh_emih!F21/RES_summary!F$19)</f>
        <v>3.0315911907131685</v>
      </c>
      <c r="G21" s="72">
        <f>IF(RES_hh_emih!G21=0,0,RES_hh_emih!G21/RES_summary!G$19)</f>
        <v>3.0318901249960768</v>
      </c>
      <c r="H21" s="72">
        <f>IF(RES_hh_emih!H21=0,0,RES_hh_emih!H21/RES_summary!H$19)</f>
        <v>3.074465874060154</v>
      </c>
      <c r="I21" s="72">
        <f>IF(RES_hh_emih!I21=0,0,RES_hh_emih!I21/RES_summary!I$19)</f>
        <v>2.9730906497681469</v>
      </c>
      <c r="J21" s="72">
        <f>IF(RES_hh_emih!J21=0,0,RES_hh_emih!J21/RES_summary!J$19)</f>
        <v>3.1262764038642894</v>
      </c>
      <c r="K21" s="72">
        <f>IF(RES_hh_emih!K21=0,0,RES_hh_emih!K21/RES_summary!K$19)</f>
        <v>3.2589517288951093</v>
      </c>
      <c r="L21" s="72">
        <f>IF(RES_hh_emih!L21=0,0,RES_hh_emih!L21/RES_summary!L$19)</f>
        <v>1.7956992131738181</v>
      </c>
      <c r="M21" s="72">
        <f>IF(RES_hh_emih!M21=0,0,RES_hh_emih!M21/RES_summary!M$19)</f>
        <v>2.0579104436756857</v>
      </c>
      <c r="N21" s="72">
        <f>IF(RES_hh_emih!N21=0,0,RES_hh_emih!N21/RES_summary!N$19)</f>
        <v>2.1006296146266097</v>
      </c>
      <c r="O21" s="72">
        <f>IF(RES_hh_emih!O21=0,0,RES_hh_emih!O21/RES_summary!O$19)</f>
        <v>2.5884524486293032</v>
      </c>
      <c r="P21" s="72">
        <f>IF(RES_hh_emih!P21=0,0,RES_hh_emih!P21/RES_summary!P$19)</f>
        <v>3.5240992747991604</v>
      </c>
      <c r="Q21" s="72">
        <f>IF(RES_hh_emih!Q21=0,0,RES_hh_emih!Q21/RES_summary!Q$19)</f>
        <v>3.0709024784318046</v>
      </c>
      <c r="R21" s="72">
        <f>IF(RES_hh_emih!R21=0,0,RES_hh_emih!R21/RES_summary!R$19)</f>
        <v>2.903945314698416</v>
      </c>
      <c r="S21" s="72">
        <f>IF(RES_hh_emih!S21=0,0,RES_hh_emih!S21/RES_summary!S$19)</f>
        <v>3.3175385429218243</v>
      </c>
      <c r="T21" s="72">
        <f>IF(RES_hh_emih!T21=0,0,RES_hh_emih!T21/RES_summary!T$19)</f>
        <v>4.6524495284623573</v>
      </c>
      <c r="U21" s="72">
        <f>IF(RES_hh_emih!U21=0,0,RES_hh_emih!U21/RES_summary!U$19)</f>
        <v>4.7986080173838932</v>
      </c>
      <c r="V21" s="72">
        <f>IF(RES_hh_emih!V21=0,0,RES_hh_emih!V21/RES_summary!V$19)</f>
        <v>5.063792966471393</v>
      </c>
      <c r="W21" s="72">
        <f>IF(RES_hh_emih!W21=0,0,RES_hh_emih!W21/RES_summary!W$19)</f>
        <v>4.1075846086998729</v>
      </c>
      <c r="X21" s="72">
        <f>IF(RES_hh_emih!X21=0,0,RES_hh_emih!X21/RES_summary!X$19)</f>
        <v>4.6038980812269603</v>
      </c>
      <c r="Y21" s="72">
        <f>IF(RES_hh_emih!Y21=0,0,RES_hh_emih!Y21/RES_summary!Y$19)</f>
        <v>4.6127684028229652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0.65166336970016647</v>
      </c>
      <c r="C27" s="69">
        <f>IF(RES_hh_emih!C27=0,0,RES_hh_emih!C27/RES_summary!C$19)</f>
        <v>0.43958079657822119</v>
      </c>
      <c r="D27" s="69">
        <f>IF(RES_hh_emih!D27=0,0,RES_hh_emih!D27/RES_summary!D$19)</f>
        <v>0.43376749042300772</v>
      </c>
      <c r="E27" s="69">
        <f>IF(RES_hh_emih!E27=0,0,RES_hh_emih!E27/RES_summary!E$19)</f>
        <v>0.51308402658629892</v>
      </c>
      <c r="F27" s="69">
        <f>IF(RES_hh_emih!F27=0,0,RES_hh_emih!F27/RES_summary!F$19)</f>
        <v>0.5391463895156906</v>
      </c>
      <c r="G27" s="69">
        <f>IF(RES_hh_emih!G27=0,0,RES_hh_emih!G27/RES_summary!G$19)</f>
        <v>0.50289794380387653</v>
      </c>
      <c r="H27" s="69">
        <f>IF(RES_hh_emih!H27=0,0,RES_hh_emih!H27/RES_summary!H$19)</f>
        <v>0.46644610036368345</v>
      </c>
      <c r="I27" s="69">
        <f>IF(RES_hh_emih!I27=0,0,RES_hh_emih!I27/RES_summary!I$19)</f>
        <v>0.48804790174645579</v>
      </c>
      <c r="J27" s="69">
        <f>IF(RES_hh_emih!J27=0,0,RES_hh_emih!J27/RES_summary!J$19)</f>
        <v>0.48485986624610639</v>
      </c>
      <c r="K27" s="69">
        <f>IF(RES_hh_emih!K27=0,0,RES_hh_emih!K27/RES_summary!K$19)</f>
        <v>0.46927135680374588</v>
      </c>
      <c r="L27" s="69">
        <f>IF(RES_hh_emih!L27=0,0,RES_hh_emih!L27/RES_summary!L$19)</f>
        <v>0.28078456433395632</v>
      </c>
      <c r="M27" s="69">
        <f>IF(RES_hh_emih!M27=0,0,RES_hh_emih!M27/RES_summary!M$19)</f>
        <v>0.31424498669817269</v>
      </c>
      <c r="N27" s="69">
        <f>IF(RES_hh_emih!N27=0,0,RES_hh_emih!N27/RES_summary!N$19)</f>
        <v>0.29236812971520837</v>
      </c>
      <c r="O27" s="69">
        <f>IF(RES_hh_emih!O27=0,0,RES_hh_emih!O27/RES_summary!O$19)</f>
        <v>0.29600591771877982</v>
      </c>
      <c r="P27" s="69">
        <f>IF(RES_hh_emih!P27=0,0,RES_hh_emih!P27/RES_summary!P$19)</f>
        <v>0.40051507076474585</v>
      </c>
      <c r="Q27" s="69">
        <f>IF(RES_hh_emih!Q27=0,0,RES_hh_emih!Q27/RES_summary!Q$19)</f>
        <v>0.36330417995179015</v>
      </c>
      <c r="R27" s="69">
        <f>IF(RES_hh_emih!R27=0,0,RES_hh_emih!R27/RES_summary!R$19)</f>
        <v>0.37203514934860515</v>
      </c>
      <c r="S27" s="69">
        <f>IF(RES_hh_emih!S27=0,0,RES_hh_emih!S27/RES_summary!S$19)</f>
        <v>0.47958916603193097</v>
      </c>
      <c r="T27" s="69">
        <f>IF(RES_hh_emih!T27=0,0,RES_hh_emih!T27/RES_summary!T$19)</f>
        <v>0.51208698623622628</v>
      </c>
      <c r="U27" s="69">
        <f>IF(RES_hh_emih!U27=0,0,RES_hh_emih!U27/RES_summary!U$19)</f>
        <v>0.54022563265673773</v>
      </c>
      <c r="V27" s="69">
        <f>IF(RES_hh_emih!V27=0,0,RES_hh_emih!V27/RES_summary!V$19)</f>
        <v>0.57069570522218205</v>
      </c>
      <c r="W27" s="69">
        <f>IF(RES_hh_emih!W27=0,0,RES_hh_emih!W27/RES_summary!W$19)</f>
        <v>0.6939944390638193</v>
      </c>
      <c r="X27" s="69">
        <f>IF(RES_hh_emih!X27=0,0,RES_hh_emih!X27/RES_summary!X$19)</f>
        <v>0.74267481658595746</v>
      </c>
      <c r="Y27" s="69">
        <f>IF(RES_hh_emih!Y27=0,0,RES_hh_emih!Y27/RES_summary!Y$19)</f>
        <v>0.64037719763581957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1.6986790335865378</v>
      </c>
      <c r="C28" s="72">
        <f>IF(RES_hh_emih!C28=0,0,RES_hh_emih!C28/RES_summary!C$19)</f>
        <v>1.6191253178136393</v>
      </c>
      <c r="D28" s="72">
        <f>IF(RES_hh_emih!D28=0,0,RES_hh_emih!D28/RES_summary!D$19)</f>
        <v>2.743893787624315</v>
      </c>
      <c r="E28" s="72">
        <f>IF(RES_hh_emih!E28=0,0,RES_hh_emih!E28/RES_summary!E$19)</f>
        <v>1.8226780407918677</v>
      </c>
      <c r="F28" s="72">
        <f>IF(RES_hh_emih!F28=0,0,RES_hh_emih!F28/RES_summary!F$19)</f>
        <v>2.4774532398362159</v>
      </c>
      <c r="G28" s="72">
        <f>IF(RES_hh_emih!G28=0,0,RES_hh_emih!G28/RES_summary!G$19)</f>
        <v>1.2823825374067725</v>
      </c>
      <c r="H28" s="72">
        <f>IF(RES_hh_emih!H28=0,0,RES_hh_emih!H28/RES_summary!H$19)</f>
        <v>1.3891599929042089</v>
      </c>
      <c r="I28" s="72">
        <f>IF(RES_hh_emih!I28=0,0,RES_hh_emih!I28/RES_summary!I$19)</f>
        <v>1.3661087597144386</v>
      </c>
      <c r="J28" s="72">
        <f>IF(RES_hh_emih!J28=0,0,RES_hh_emih!J28/RES_summary!J$19)</f>
        <v>1.8962119809593676</v>
      </c>
      <c r="K28" s="72">
        <f>IF(RES_hh_emih!K28=0,0,RES_hh_emih!K28/RES_summary!K$19)</f>
        <v>1.3758395653549473</v>
      </c>
      <c r="L28" s="72">
        <f>IF(RES_hh_emih!L28=0,0,RES_hh_emih!L28/RES_summary!L$19)</f>
        <v>1.2755278572774895</v>
      </c>
      <c r="M28" s="72">
        <f>IF(RES_hh_emih!M28=0,0,RES_hh_emih!M28/RES_summary!M$19)</f>
        <v>1.4561996663673151</v>
      </c>
      <c r="N28" s="72">
        <f>IF(RES_hh_emih!N28=0,0,RES_hh_emih!N28/RES_summary!N$19)</f>
        <v>1.4157504002988406</v>
      </c>
      <c r="O28" s="72">
        <f>IF(RES_hh_emih!O28=0,0,RES_hh_emih!O28/RES_summary!O$19)</f>
        <v>1.0995310351347447</v>
      </c>
      <c r="P28" s="72">
        <f>IF(RES_hh_emih!P28=0,0,RES_hh_emih!P28/RES_summary!P$19)</f>
        <v>1.1782165367523205</v>
      </c>
      <c r="Q28" s="72">
        <f>IF(RES_hh_emih!Q28=0,0,RES_hh_emih!Q28/RES_summary!Q$19)</f>
        <v>1.1925221579942142</v>
      </c>
      <c r="R28" s="72">
        <f>IF(RES_hh_emih!R28=0,0,RES_hh_emih!R28/RES_summary!R$19)</f>
        <v>1.7164107956413748</v>
      </c>
      <c r="S28" s="72">
        <f>IF(RES_hh_emih!S28=0,0,RES_hh_emih!S28/RES_summary!S$19)</f>
        <v>1.7477671104352013</v>
      </c>
      <c r="T28" s="72">
        <f>IF(RES_hh_emih!T28=0,0,RES_hh_emih!T28/RES_summary!T$19)</f>
        <v>1.895358682049237</v>
      </c>
      <c r="U28" s="72">
        <f>IF(RES_hh_emih!U28=0,0,RES_hh_emih!U28/RES_summary!U$19)</f>
        <v>1.5660848729623575</v>
      </c>
      <c r="V28" s="72">
        <f>IF(RES_hh_emih!V28=0,0,RES_hh_emih!V28/RES_summary!V$19)</f>
        <v>2.3751929339715909</v>
      </c>
      <c r="W28" s="72">
        <f>IF(RES_hh_emih!W28=0,0,RES_hh_emih!W28/RES_summary!W$19)</f>
        <v>2.7709904858330865</v>
      </c>
      <c r="X28" s="72">
        <f>IF(RES_hh_emih!X28=0,0,RES_hh_emih!X28/RES_summary!X$19)</f>
        <v>3.3172258175272051</v>
      </c>
      <c r="Y28" s="72">
        <f>IF(RES_hh_emih!Y28=0,0,RES_hh_emih!Y28/RES_summary!Y$19)</f>
        <v>0.80579400664745893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0.99828247931863023</v>
      </c>
      <c r="C29" s="72">
        <f>IF(RES_hh_emih!C29=0,0,RES_hh_emih!C29/RES_summary!C$19)</f>
        <v>1.0244482671925863</v>
      </c>
      <c r="D29" s="72">
        <f>IF(RES_hh_emih!D29=0,0,RES_hh_emih!D29/RES_summary!D$19)</f>
        <v>0.91510313698808887</v>
      </c>
      <c r="E29" s="72">
        <f>IF(RES_hh_emih!E29=0,0,RES_hh_emih!E29/RES_summary!E$19)</f>
        <v>0.88582090245095746</v>
      </c>
      <c r="F29" s="72">
        <f>IF(RES_hh_emih!F29=0,0,RES_hh_emih!F29/RES_summary!F$19)</f>
        <v>0.9475055049766703</v>
      </c>
      <c r="G29" s="72">
        <f>IF(RES_hh_emih!G29=0,0,RES_hh_emih!G29/RES_summary!G$19)</f>
        <v>0.99355573614753645</v>
      </c>
      <c r="H29" s="72">
        <f>IF(RES_hh_emih!H29=0,0,RES_hh_emih!H29/RES_summary!H$19)</f>
        <v>0.90411067540940127</v>
      </c>
      <c r="I29" s="72">
        <f>IF(RES_hh_emih!I29=0,0,RES_hh_emih!I29/RES_summary!I$19)</f>
        <v>0.91457731215090765</v>
      </c>
      <c r="J29" s="72">
        <f>IF(RES_hh_emih!J29=0,0,RES_hh_emih!J29/RES_summary!J$19)</f>
        <v>0.86834480720401719</v>
      </c>
      <c r="K29" s="72">
        <f>IF(RES_hh_emih!K29=0,0,RES_hh_emih!K29/RES_summary!K$19)</f>
        <v>0.80868176975050809</v>
      </c>
      <c r="L29" s="72">
        <f>IF(RES_hh_emih!L29=0,0,RES_hh_emih!L29/RES_summary!L$19)</f>
        <v>0.70824332955083213</v>
      </c>
      <c r="M29" s="72">
        <f>IF(RES_hh_emih!M29=0,0,RES_hh_emih!M29/RES_summary!M$19)</f>
        <v>0.76587760858514764</v>
      </c>
      <c r="N29" s="72">
        <f>IF(RES_hh_emih!N29=0,0,RES_hh_emih!N29/RES_summary!N$19)</f>
        <v>0.78455131455999128</v>
      </c>
      <c r="O29" s="72">
        <f>IF(RES_hh_emih!O29=0,0,RES_hh_emih!O29/RES_summary!O$19)</f>
        <v>0.7883776891120583</v>
      </c>
      <c r="P29" s="72">
        <f>IF(RES_hh_emih!P29=0,0,RES_hh_emih!P29/RES_summary!P$19)</f>
        <v>0.87646193091002111</v>
      </c>
      <c r="Q29" s="72">
        <f>IF(RES_hh_emih!Q29=0,0,RES_hh_emih!Q29/RES_summary!Q$19)</f>
        <v>0.95266411246783433</v>
      </c>
      <c r="R29" s="72">
        <f>IF(RES_hh_emih!R29=0,0,RES_hh_emih!R29/RES_summary!R$19)</f>
        <v>1.0877271601902672</v>
      </c>
      <c r="S29" s="72">
        <f>IF(RES_hh_emih!S29=0,0,RES_hh_emih!S29/RES_summary!S$19)</f>
        <v>1.2266039526615347</v>
      </c>
      <c r="T29" s="72">
        <f>IF(RES_hh_emih!T29=0,0,RES_hh_emih!T29/RES_summary!T$19)</f>
        <v>0.7125387230920317</v>
      </c>
      <c r="U29" s="72">
        <f>IF(RES_hh_emih!U29=0,0,RES_hh_emih!U29/RES_summary!U$19)</f>
        <v>1.467163356993304</v>
      </c>
      <c r="V29" s="72">
        <f>IF(RES_hh_emih!V29=0,0,RES_hh_emih!V29/RES_summary!V$19)</f>
        <v>0.9412409356516831</v>
      </c>
      <c r="W29" s="72">
        <f>IF(RES_hh_emih!W29=0,0,RES_hh_emih!W29/RES_summary!W$19)</f>
        <v>1.8724445752353078</v>
      </c>
      <c r="X29" s="72">
        <f>IF(RES_hh_emih!X29=0,0,RES_hh_emih!X29/RES_summary!X$19)</f>
        <v>1.6833893433761833</v>
      </c>
      <c r="Y29" s="72">
        <f>IF(RES_hh_emih!Y29=0,0,RES_hh_emih!Y29/RES_summary!Y$19)</f>
        <v>1.5657210078408821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1.1654468135683171</v>
      </c>
      <c r="C30" s="72">
        <f>IF(RES_hh_emih!C30=0,0,RES_hh_emih!C30/RES_summary!C$19)</f>
        <v>0.7517315647866879</v>
      </c>
      <c r="D30" s="72">
        <f>IF(RES_hh_emih!D30=0,0,RES_hh_emih!D30/RES_summary!D$19)</f>
        <v>0.71822830076176991</v>
      </c>
      <c r="E30" s="72">
        <f>IF(RES_hh_emih!E30=0,0,RES_hh_emih!E30/RES_summary!E$19)</f>
        <v>0.89513254166934753</v>
      </c>
      <c r="F30" s="72">
        <f>IF(RES_hh_emih!F30=0,0,RES_hh_emih!F30/RES_summary!F$19)</f>
        <v>0.9086110391948452</v>
      </c>
      <c r="G30" s="72">
        <f>IF(RES_hh_emih!G30=0,0,RES_hh_emih!G30/RES_summary!G$19)</f>
        <v>0.86094167108516884</v>
      </c>
      <c r="H30" s="72">
        <f>IF(RES_hh_emih!H30=0,0,RES_hh_emih!H30/RES_summary!H$19)</f>
        <v>0.78478216599517758</v>
      </c>
      <c r="I30" s="72">
        <f>IF(RES_hh_emih!I30=0,0,RES_hh_emih!I30/RES_summary!I$19)</f>
        <v>0.8126686671729787</v>
      </c>
      <c r="J30" s="72">
        <f>IF(RES_hh_emih!J30=0,0,RES_hh_emih!J30/RES_summary!J$19)</f>
        <v>0.80388999962353447</v>
      </c>
      <c r="K30" s="72">
        <f>IF(RES_hh_emih!K30=0,0,RES_hh_emih!K30/RES_summary!K$19)</f>
        <v>0.82520175430792331</v>
      </c>
      <c r="L30" s="72">
        <f>IF(RES_hh_emih!L30=0,0,RES_hh_emih!L30/RES_summary!L$19)</f>
        <v>0.52917843596710179</v>
      </c>
      <c r="M30" s="72">
        <f>IF(RES_hh_emih!M30=0,0,RES_hh_emih!M30/RES_summary!M$19)</f>
        <v>0.65626635473197448</v>
      </c>
      <c r="N30" s="72">
        <f>IF(RES_hh_emih!N30=0,0,RES_hh_emih!N30/RES_summary!N$19)</f>
        <v>0.63783248395462722</v>
      </c>
      <c r="O30" s="72">
        <f>IF(RES_hh_emih!O30=0,0,RES_hh_emih!O30/RES_summary!O$19)</f>
        <v>0.66296058921547596</v>
      </c>
      <c r="P30" s="72">
        <f>IF(RES_hh_emih!P30=0,0,RES_hh_emih!P30/RES_summary!P$19)</f>
        <v>0.90451674276060645</v>
      </c>
      <c r="Q30" s="72">
        <f>IF(RES_hh_emih!Q30=0,0,RES_hh_emih!Q30/RES_summary!Q$19)</f>
        <v>0.82150990254590772</v>
      </c>
      <c r="R30" s="72">
        <f>IF(RES_hh_emih!R30=0,0,RES_hh_emih!R30/RES_summary!R$19)</f>
        <v>0.81987801215282163</v>
      </c>
      <c r="S30" s="72">
        <f>IF(RES_hh_emih!S30=0,0,RES_hh_emih!S30/RES_summary!S$19)</f>
        <v>1.0551705405957994</v>
      </c>
      <c r="T30" s="72">
        <f>IF(RES_hh_emih!T30=0,0,RES_hh_emih!T30/RES_summary!T$19)</f>
        <v>1.0878710068043609</v>
      </c>
      <c r="U30" s="72">
        <f>IF(RES_hh_emih!U30=0,0,RES_hh_emih!U30/RES_summary!U$19)</f>
        <v>1.1189659860441783</v>
      </c>
      <c r="V30" s="72">
        <f>IF(RES_hh_emih!V30=0,0,RES_hh_emih!V30/RES_summary!V$19)</f>
        <v>1.1558876900287305</v>
      </c>
      <c r="W30" s="72">
        <f>IF(RES_hh_emih!W30=0,0,RES_hh_emih!W30/RES_summary!W$19)</f>
        <v>1.4081736756230221</v>
      </c>
      <c r="X30" s="72">
        <f>IF(RES_hh_emih!X30=0,0,RES_hh_emih!X30/RES_summary!X$19)</f>
        <v>1.5106352013658133</v>
      </c>
      <c r="Y30" s="72">
        <f>IF(RES_hh_emih!Y30=0,0,RES_hh_emih!Y30/RES_summary!Y$19)</f>
        <v>1.4111489784174138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50055</v>
      </c>
      <c r="D3" s="67">
        <f t="shared" si="0"/>
        <v>57085</v>
      </c>
      <c r="E3" s="67">
        <f t="shared" si="0"/>
        <v>56043</v>
      </c>
      <c r="F3" s="67">
        <f t="shared" si="0"/>
        <v>56791</v>
      </c>
      <c r="G3" s="67">
        <f t="shared" si="0"/>
        <v>58513</v>
      </c>
      <c r="H3" s="67">
        <f t="shared" si="0"/>
        <v>62144</v>
      </c>
      <c r="I3" s="67">
        <f t="shared" si="0"/>
        <v>81900</v>
      </c>
      <c r="J3" s="67">
        <f t="shared" si="0"/>
        <v>48130</v>
      </c>
      <c r="K3" s="67">
        <f t="shared" si="0"/>
        <v>71948</v>
      </c>
      <c r="L3" s="67">
        <f t="shared" si="0"/>
        <v>48432</v>
      </c>
      <c r="M3" s="67">
        <f t="shared" si="0"/>
        <v>58127</v>
      </c>
      <c r="N3" s="67">
        <f t="shared" si="0"/>
        <v>48581</v>
      </c>
      <c r="O3" s="67">
        <f t="shared" si="0"/>
        <v>50670</v>
      </c>
      <c r="P3" s="67">
        <f t="shared" si="0"/>
        <v>53003</v>
      </c>
      <c r="Q3" s="67">
        <f t="shared" si="0"/>
        <v>51841</v>
      </c>
      <c r="R3" s="67">
        <f t="shared" si="0"/>
        <v>48596</v>
      </c>
      <c r="S3" s="67">
        <f t="shared" si="0"/>
        <v>49652</v>
      </c>
      <c r="T3" s="67">
        <f t="shared" si="0"/>
        <v>48513</v>
      </c>
      <c r="U3" s="67">
        <f t="shared" si="0"/>
        <v>47680</v>
      </c>
      <c r="V3" s="67">
        <f t="shared" si="0"/>
        <v>47660</v>
      </c>
      <c r="W3" s="67">
        <f t="shared" si="0"/>
        <v>47361</v>
      </c>
      <c r="X3" s="67">
        <f t="shared" si="0"/>
        <v>47312</v>
      </c>
      <c r="Y3" s="67">
        <f t="shared" si="0"/>
        <v>45971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50055</v>
      </c>
      <c r="D4" s="71">
        <f t="shared" si="1"/>
        <v>57085</v>
      </c>
      <c r="E4" s="71">
        <f t="shared" si="1"/>
        <v>56043</v>
      </c>
      <c r="F4" s="71">
        <f t="shared" si="1"/>
        <v>56791</v>
      </c>
      <c r="G4" s="71">
        <f t="shared" si="1"/>
        <v>58513</v>
      </c>
      <c r="H4" s="71">
        <f t="shared" si="1"/>
        <v>62144</v>
      </c>
      <c r="I4" s="71">
        <f t="shared" si="1"/>
        <v>81900</v>
      </c>
      <c r="J4" s="71">
        <f t="shared" si="1"/>
        <v>48130</v>
      </c>
      <c r="K4" s="71">
        <f t="shared" si="1"/>
        <v>71948</v>
      </c>
      <c r="L4" s="71">
        <f t="shared" si="1"/>
        <v>48432</v>
      </c>
      <c r="M4" s="71">
        <f t="shared" si="1"/>
        <v>58127</v>
      </c>
      <c r="N4" s="71">
        <f t="shared" si="1"/>
        <v>48581</v>
      </c>
      <c r="O4" s="71">
        <f t="shared" si="1"/>
        <v>50670</v>
      </c>
      <c r="P4" s="71">
        <f t="shared" si="1"/>
        <v>53003</v>
      </c>
      <c r="Q4" s="71">
        <f t="shared" si="1"/>
        <v>51841</v>
      </c>
      <c r="R4" s="71">
        <f t="shared" ref="R4:V4" si="2">SUM(R5:R13)</f>
        <v>48596</v>
      </c>
      <c r="S4" s="71">
        <f t="shared" si="2"/>
        <v>49652</v>
      </c>
      <c r="T4" s="71">
        <f t="shared" si="2"/>
        <v>48513</v>
      </c>
      <c r="U4" s="71">
        <f t="shared" si="2"/>
        <v>47680</v>
      </c>
      <c r="V4" s="71">
        <f t="shared" si="2"/>
        <v>47660</v>
      </c>
      <c r="W4" s="71">
        <f t="shared" ref="W4:Y4" si="3">SUM(W5:W13)</f>
        <v>47361</v>
      </c>
      <c r="X4" s="71">
        <f t="shared" si="3"/>
        <v>47312</v>
      </c>
      <c r="Y4" s="71">
        <f t="shared" si="3"/>
        <v>45971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1580</v>
      </c>
      <c r="D5" s="82">
        <v>1731</v>
      </c>
      <c r="E5" s="82">
        <v>1605</v>
      </c>
      <c r="F5" s="82">
        <v>1747</v>
      </c>
      <c r="G5" s="82">
        <v>301</v>
      </c>
      <c r="H5" s="82">
        <v>962</v>
      </c>
      <c r="I5" s="82">
        <v>2018</v>
      </c>
      <c r="J5" s="82">
        <v>1626</v>
      </c>
      <c r="K5" s="82">
        <v>159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2154</v>
      </c>
      <c r="S5" s="82">
        <v>1769</v>
      </c>
      <c r="T5" s="82">
        <v>2006</v>
      </c>
      <c r="U5" s="82">
        <v>1872</v>
      </c>
      <c r="V5" s="82">
        <v>2985</v>
      </c>
      <c r="W5" s="82">
        <v>966</v>
      </c>
      <c r="X5" s="82">
        <v>351</v>
      </c>
      <c r="Y5" s="82">
        <v>23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389</v>
      </c>
      <c r="D6" s="82">
        <v>138</v>
      </c>
      <c r="E6" s="82">
        <v>68</v>
      </c>
      <c r="F6" s="82">
        <v>276</v>
      </c>
      <c r="G6" s="82">
        <v>205</v>
      </c>
      <c r="H6" s="82">
        <v>933</v>
      </c>
      <c r="I6" s="82">
        <v>293</v>
      </c>
      <c r="J6" s="82">
        <v>175</v>
      </c>
      <c r="K6" s="82">
        <v>128</v>
      </c>
      <c r="L6" s="82">
        <v>29</v>
      </c>
      <c r="M6" s="82">
        <v>0</v>
      </c>
      <c r="N6" s="82">
        <v>0</v>
      </c>
      <c r="O6" s="82">
        <v>76</v>
      </c>
      <c r="P6" s="82">
        <v>13</v>
      </c>
      <c r="Q6" s="82">
        <v>0</v>
      </c>
      <c r="R6" s="82">
        <v>50</v>
      </c>
      <c r="S6" s="82">
        <v>38</v>
      </c>
      <c r="T6" s="82">
        <v>76</v>
      </c>
      <c r="U6" s="82">
        <v>102</v>
      </c>
      <c r="V6" s="82">
        <v>147</v>
      </c>
      <c r="W6" s="82">
        <v>129</v>
      </c>
      <c r="X6" s="82">
        <v>117</v>
      </c>
      <c r="Y6" s="82">
        <v>0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27636</v>
      </c>
      <c r="D8" s="82">
        <v>30577</v>
      </c>
      <c r="E8" s="82">
        <v>31041</v>
      </c>
      <c r="F8" s="82">
        <v>36975</v>
      </c>
      <c r="G8" s="82">
        <v>31079</v>
      </c>
      <c r="H8" s="82">
        <v>36686</v>
      </c>
      <c r="I8" s="82">
        <v>50821</v>
      </c>
      <c r="J8" s="82">
        <v>20722</v>
      </c>
      <c r="K8" s="82">
        <v>21492</v>
      </c>
      <c r="L8" s="82">
        <v>0</v>
      </c>
      <c r="M8" s="82">
        <v>18768</v>
      </c>
      <c r="N8" s="82">
        <v>12220</v>
      </c>
      <c r="O8" s="82">
        <v>22649</v>
      </c>
      <c r="P8" s="82">
        <v>28395</v>
      </c>
      <c r="Q8" s="82">
        <v>28893</v>
      </c>
      <c r="R8" s="82">
        <v>26374</v>
      </c>
      <c r="S8" s="82">
        <v>31843</v>
      </c>
      <c r="T8" s="82">
        <v>32524</v>
      </c>
      <c r="U8" s="82">
        <v>32715</v>
      </c>
      <c r="V8" s="82">
        <v>25229</v>
      </c>
      <c r="W8" s="82">
        <v>23283</v>
      </c>
      <c r="X8" s="82">
        <v>12933</v>
      </c>
      <c r="Y8" s="82">
        <v>19424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1707</v>
      </c>
      <c r="D9" s="82">
        <v>1593</v>
      </c>
      <c r="E9" s="82">
        <v>1965</v>
      </c>
      <c r="F9" s="82">
        <v>1991</v>
      </c>
      <c r="G9" s="82">
        <v>2149</v>
      </c>
      <c r="H9" s="82">
        <v>1580</v>
      </c>
      <c r="I9" s="82">
        <v>3545</v>
      </c>
      <c r="J9" s="82">
        <v>19744</v>
      </c>
      <c r="K9" s="82">
        <v>43843</v>
      </c>
      <c r="L9" s="82">
        <v>48403</v>
      </c>
      <c r="M9" s="82">
        <v>27114</v>
      </c>
      <c r="N9" s="82">
        <v>14596</v>
      </c>
      <c r="O9" s="82">
        <v>1796</v>
      </c>
      <c r="P9" s="82">
        <v>0</v>
      </c>
      <c r="Q9" s="82">
        <v>6755</v>
      </c>
      <c r="R9" s="82">
        <v>8986</v>
      </c>
      <c r="S9" s="82">
        <v>3372</v>
      </c>
      <c r="T9" s="82">
        <v>0</v>
      </c>
      <c r="U9" s="82">
        <v>0</v>
      </c>
      <c r="V9" s="82">
        <v>5837</v>
      </c>
      <c r="W9" s="82">
        <v>10671</v>
      </c>
      <c r="X9" s="82">
        <v>14213</v>
      </c>
      <c r="Y9" s="82">
        <v>8193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18530</v>
      </c>
      <c r="D11" s="82">
        <v>22598</v>
      </c>
      <c r="E11" s="82">
        <v>20924</v>
      </c>
      <c r="F11" s="82">
        <v>15205</v>
      </c>
      <c r="G11" s="82">
        <v>21368</v>
      </c>
      <c r="H11" s="82">
        <v>17457</v>
      </c>
      <c r="I11" s="82">
        <v>19540</v>
      </c>
      <c r="J11" s="82">
        <v>3868</v>
      </c>
      <c r="K11" s="82">
        <v>6098</v>
      </c>
      <c r="L11" s="82">
        <v>0</v>
      </c>
      <c r="M11" s="82">
        <v>8940</v>
      </c>
      <c r="N11" s="82">
        <v>16204</v>
      </c>
      <c r="O11" s="82">
        <v>20207</v>
      </c>
      <c r="P11" s="82">
        <v>19006</v>
      </c>
      <c r="Q11" s="82">
        <v>9830</v>
      </c>
      <c r="R11" s="82">
        <v>8284</v>
      </c>
      <c r="S11" s="82">
        <v>9325</v>
      </c>
      <c r="T11" s="82">
        <v>10076</v>
      </c>
      <c r="U11" s="82">
        <v>6307</v>
      </c>
      <c r="V11" s="82">
        <v>3991</v>
      </c>
      <c r="W11" s="82">
        <v>2069</v>
      </c>
      <c r="X11" s="82">
        <v>369</v>
      </c>
      <c r="Y11" s="82">
        <v>1293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213</v>
      </c>
      <c r="D12" s="82">
        <v>448</v>
      </c>
      <c r="E12" s="82">
        <v>440</v>
      </c>
      <c r="F12" s="82">
        <v>432</v>
      </c>
      <c r="G12" s="82">
        <v>457</v>
      </c>
      <c r="H12" s="82">
        <v>483</v>
      </c>
      <c r="I12" s="82">
        <v>537</v>
      </c>
      <c r="J12" s="82">
        <v>232</v>
      </c>
      <c r="K12" s="82">
        <v>89</v>
      </c>
      <c r="L12" s="82">
        <v>0</v>
      </c>
      <c r="M12" s="82">
        <v>471</v>
      </c>
      <c r="N12" s="82">
        <v>1096</v>
      </c>
      <c r="O12" s="82">
        <v>2097</v>
      </c>
      <c r="P12" s="82">
        <v>5176</v>
      </c>
      <c r="Q12" s="82">
        <v>4512</v>
      </c>
      <c r="R12" s="82">
        <v>2714</v>
      </c>
      <c r="S12" s="82">
        <v>2596</v>
      </c>
      <c r="T12" s="82">
        <v>3319</v>
      </c>
      <c r="U12" s="82">
        <v>3353</v>
      </c>
      <c r="V12" s="82">
        <v>5486</v>
      </c>
      <c r="W12" s="82">
        <v>7317</v>
      </c>
      <c r="X12" s="82">
        <v>14054</v>
      </c>
      <c r="Y12" s="82">
        <v>12092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0</v>
      </c>
      <c r="D13" s="83">
        <v>0</v>
      </c>
      <c r="E13" s="83">
        <v>0</v>
      </c>
      <c r="F13" s="83">
        <v>165</v>
      </c>
      <c r="G13" s="83">
        <v>2954</v>
      </c>
      <c r="H13" s="83">
        <v>4043</v>
      </c>
      <c r="I13" s="83">
        <v>5146</v>
      </c>
      <c r="J13" s="83">
        <v>1763</v>
      </c>
      <c r="K13" s="83">
        <v>139</v>
      </c>
      <c r="L13" s="83">
        <v>0</v>
      </c>
      <c r="M13" s="83">
        <v>2834</v>
      </c>
      <c r="N13" s="83">
        <v>4465</v>
      </c>
      <c r="O13" s="83">
        <v>3845</v>
      </c>
      <c r="P13" s="83">
        <v>413</v>
      </c>
      <c r="Q13" s="83">
        <v>1851</v>
      </c>
      <c r="R13" s="83">
        <v>34</v>
      </c>
      <c r="S13" s="83">
        <v>709</v>
      </c>
      <c r="T13" s="83">
        <v>512</v>
      </c>
      <c r="U13" s="83">
        <v>3331</v>
      </c>
      <c r="V13" s="83">
        <v>3985</v>
      </c>
      <c r="W13" s="83">
        <v>2926</v>
      </c>
      <c r="X13" s="83">
        <v>5275</v>
      </c>
      <c r="Y13" s="83">
        <v>4946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49842</v>
      </c>
      <c r="D14" s="85">
        <f t="shared" si="4"/>
        <v>56637</v>
      </c>
      <c r="E14" s="85">
        <f t="shared" si="4"/>
        <v>55603</v>
      </c>
      <c r="F14" s="85">
        <f t="shared" si="4"/>
        <v>56194</v>
      </c>
      <c r="G14" s="85">
        <f t="shared" si="4"/>
        <v>55102</v>
      </c>
      <c r="H14" s="85">
        <f t="shared" si="4"/>
        <v>57618</v>
      </c>
      <c r="I14" s="85">
        <f t="shared" si="4"/>
        <v>76217</v>
      </c>
      <c r="J14" s="85">
        <f t="shared" si="4"/>
        <v>46135</v>
      </c>
      <c r="K14" s="85">
        <f t="shared" si="4"/>
        <v>71720</v>
      </c>
      <c r="L14" s="85">
        <f t="shared" si="4"/>
        <v>48432</v>
      </c>
      <c r="M14" s="85">
        <f t="shared" si="4"/>
        <v>54822</v>
      </c>
      <c r="N14" s="85">
        <f t="shared" si="4"/>
        <v>43020</v>
      </c>
      <c r="O14" s="85">
        <f t="shared" si="4"/>
        <v>44728</v>
      </c>
      <c r="P14" s="85">
        <f t="shared" si="4"/>
        <v>47414</v>
      </c>
      <c r="Q14" s="85">
        <f t="shared" si="4"/>
        <v>45478</v>
      </c>
      <c r="R14" s="85">
        <f t="shared" ref="R14:V14" si="5">SUM(R5:R11)</f>
        <v>45848</v>
      </c>
      <c r="S14" s="85">
        <f t="shared" si="5"/>
        <v>46347</v>
      </c>
      <c r="T14" s="85">
        <f t="shared" si="5"/>
        <v>44682</v>
      </c>
      <c r="U14" s="85">
        <f t="shared" si="5"/>
        <v>40996</v>
      </c>
      <c r="V14" s="85">
        <f t="shared" si="5"/>
        <v>38189</v>
      </c>
      <c r="W14" s="85">
        <f t="shared" ref="W14:Y14" si="6">SUM(W5:W11)</f>
        <v>37118</v>
      </c>
      <c r="X14" s="85">
        <f t="shared" si="6"/>
        <v>27983</v>
      </c>
      <c r="Y14" s="85">
        <f t="shared" si="6"/>
        <v>28933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2088</v>
      </c>
      <c r="D15" s="71">
        <f t="shared" si="7"/>
        <v>3488</v>
      </c>
      <c r="E15" s="71">
        <f t="shared" si="7"/>
        <v>4585</v>
      </c>
      <c r="F15" s="71">
        <f t="shared" si="7"/>
        <v>4717</v>
      </c>
      <c r="G15" s="71">
        <f t="shared" si="7"/>
        <v>5350</v>
      </c>
      <c r="H15" s="71">
        <f t="shared" si="7"/>
        <v>4381</v>
      </c>
      <c r="I15" s="71">
        <f t="shared" si="7"/>
        <v>7595</v>
      </c>
      <c r="J15" s="71">
        <f t="shared" si="7"/>
        <v>4547</v>
      </c>
      <c r="K15" s="71">
        <f t="shared" si="7"/>
        <v>8995</v>
      </c>
      <c r="L15" s="71">
        <f t="shared" si="7"/>
        <v>4108</v>
      </c>
      <c r="M15" s="71">
        <f t="shared" si="7"/>
        <v>2488</v>
      </c>
      <c r="N15" s="71">
        <f t="shared" si="7"/>
        <v>6325</v>
      </c>
      <c r="O15" s="71">
        <f t="shared" si="7"/>
        <v>4718</v>
      </c>
      <c r="P15" s="71">
        <f t="shared" si="7"/>
        <v>5577</v>
      </c>
      <c r="Q15" s="71">
        <f t="shared" si="7"/>
        <v>8188</v>
      </c>
      <c r="R15" s="71">
        <f t="shared" si="7"/>
        <v>6762</v>
      </c>
      <c r="S15" s="71">
        <f t="shared" si="7"/>
        <v>5786</v>
      </c>
      <c r="T15" s="71">
        <f t="shared" si="7"/>
        <v>8471</v>
      </c>
      <c r="U15" s="71">
        <f t="shared" si="7"/>
        <v>7451</v>
      </c>
      <c r="V15" s="71">
        <f t="shared" si="7"/>
        <v>8294</v>
      </c>
      <c r="W15" s="71">
        <f t="shared" si="7"/>
        <v>4569</v>
      </c>
      <c r="X15" s="71">
        <f t="shared" si="7"/>
        <v>8389</v>
      </c>
      <c r="Y15" s="71">
        <f t="shared" si="7"/>
        <v>11950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2088</v>
      </c>
      <c r="D16" s="82">
        <v>3488</v>
      </c>
      <c r="E16" s="82">
        <v>4585</v>
      </c>
      <c r="F16" s="82">
        <v>4717</v>
      </c>
      <c r="G16" s="82">
        <v>5350</v>
      </c>
      <c r="H16" s="82">
        <v>4381</v>
      </c>
      <c r="I16" s="82">
        <v>7595</v>
      </c>
      <c r="J16" s="82">
        <v>4547</v>
      </c>
      <c r="K16" s="82">
        <v>8995</v>
      </c>
      <c r="L16" s="82">
        <v>4108</v>
      </c>
      <c r="M16" s="82">
        <v>2488</v>
      </c>
      <c r="N16" s="82">
        <v>6325</v>
      </c>
      <c r="O16" s="82">
        <v>4718</v>
      </c>
      <c r="P16" s="82">
        <v>5577</v>
      </c>
      <c r="Q16" s="82">
        <v>8188</v>
      </c>
      <c r="R16" s="82">
        <v>6762</v>
      </c>
      <c r="S16" s="82">
        <v>5786</v>
      </c>
      <c r="T16" s="82">
        <v>8471</v>
      </c>
      <c r="U16" s="82">
        <v>7451</v>
      </c>
      <c r="V16" s="82">
        <v>8294</v>
      </c>
      <c r="W16" s="82">
        <v>4569</v>
      </c>
      <c r="X16" s="82">
        <v>8389</v>
      </c>
      <c r="Y16" s="82">
        <v>11950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50055</v>
      </c>
      <c r="D17" s="71">
        <f t="shared" si="8"/>
        <v>57085</v>
      </c>
      <c r="E17" s="71">
        <f t="shared" si="8"/>
        <v>56043</v>
      </c>
      <c r="F17" s="71">
        <f t="shared" si="8"/>
        <v>56791</v>
      </c>
      <c r="G17" s="71">
        <f t="shared" si="8"/>
        <v>58513</v>
      </c>
      <c r="H17" s="71">
        <f t="shared" si="8"/>
        <v>62144</v>
      </c>
      <c r="I17" s="71">
        <f t="shared" si="8"/>
        <v>81900</v>
      </c>
      <c r="J17" s="71">
        <f t="shared" si="8"/>
        <v>48130</v>
      </c>
      <c r="K17" s="71">
        <f t="shared" si="8"/>
        <v>71948</v>
      </c>
      <c r="L17" s="71">
        <f t="shared" si="8"/>
        <v>48432</v>
      </c>
      <c r="M17" s="71">
        <f t="shared" si="8"/>
        <v>58127</v>
      </c>
      <c r="N17" s="71">
        <f t="shared" si="8"/>
        <v>48581</v>
      </c>
      <c r="O17" s="71">
        <f t="shared" si="8"/>
        <v>50670</v>
      </c>
      <c r="P17" s="71">
        <f t="shared" si="8"/>
        <v>53003</v>
      </c>
      <c r="Q17" s="71">
        <f t="shared" si="8"/>
        <v>51841</v>
      </c>
      <c r="R17" s="71">
        <f t="shared" ref="R17:V17" si="9">SUM(R18:R25)</f>
        <v>48596</v>
      </c>
      <c r="S17" s="71">
        <f t="shared" si="9"/>
        <v>49652</v>
      </c>
      <c r="T17" s="71">
        <f t="shared" si="9"/>
        <v>48513</v>
      </c>
      <c r="U17" s="71">
        <f t="shared" si="9"/>
        <v>47680</v>
      </c>
      <c r="V17" s="71">
        <f t="shared" si="9"/>
        <v>47660</v>
      </c>
      <c r="W17" s="71">
        <f t="shared" ref="W17:Y17" si="10">SUM(W18:W25)</f>
        <v>47361</v>
      </c>
      <c r="X17" s="71">
        <f t="shared" si="10"/>
        <v>47312</v>
      </c>
      <c r="Y17" s="71">
        <f t="shared" si="10"/>
        <v>45971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1580</v>
      </c>
      <c r="D18" s="82">
        <v>1680</v>
      </c>
      <c r="E18" s="82">
        <v>1079</v>
      </c>
      <c r="F18" s="82">
        <v>681</v>
      </c>
      <c r="G18" s="82">
        <v>10</v>
      </c>
      <c r="H18" s="82">
        <v>238</v>
      </c>
      <c r="I18" s="82">
        <v>1038</v>
      </c>
      <c r="J18" s="82">
        <v>1626</v>
      </c>
      <c r="K18" s="82">
        <v>159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2089</v>
      </c>
      <c r="S18" s="82">
        <v>1535</v>
      </c>
      <c r="T18" s="82">
        <v>1382</v>
      </c>
      <c r="U18" s="82">
        <v>1383</v>
      </c>
      <c r="V18" s="82">
        <v>2713</v>
      </c>
      <c r="W18" s="82">
        <v>538</v>
      </c>
      <c r="X18" s="82">
        <v>351</v>
      </c>
      <c r="Y18" s="82">
        <v>9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878</v>
      </c>
      <c r="D19" s="82">
        <v>435</v>
      </c>
      <c r="E19" s="82">
        <v>498</v>
      </c>
      <c r="F19" s="82">
        <v>524</v>
      </c>
      <c r="G19" s="82">
        <v>699</v>
      </c>
      <c r="H19" s="82">
        <v>930</v>
      </c>
      <c r="I19" s="82">
        <v>1135</v>
      </c>
      <c r="J19" s="82">
        <v>1706</v>
      </c>
      <c r="K19" s="82">
        <v>1885</v>
      </c>
      <c r="L19" s="82">
        <v>1266</v>
      </c>
      <c r="M19" s="82">
        <v>1174</v>
      </c>
      <c r="N19" s="82">
        <v>749</v>
      </c>
      <c r="O19" s="82">
        <v>354</v>
      </c>
      <c r="P19" s="82">
        <v>63</v>
      </c>
      <c r="Q19" s="82">
        <v>583</v>
      </c>
      <c r="R19" s="82">
        <v>693</v>
      </c>
      <c r="S19" s="82">
        <v>222</v>
      </c>
      <c r="T19" s="82">
        <v>365</v>
      </c>
      <c r="U19" s="82">
        <v>321</v>
      </c>
      <c r="V19" s="82">
        <v>975</v>
      </c>
      <c r="W19" s="82">
        <v>362</v>
      </c>
      <c r="X19" s="82">
        <v>2882</v>
      </c>
      <c r="Y19" s="82">
        <v>1715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22155</v>
      </c>
      <c r="D21" s="82">
        <v>14261</v>
      </c>
      <c r="E21" s="82">
        <v>18348</v>
      </c>
      <c r="F21" s="82">
        <v>21437</v>
      </c>
      <c r="G21" s="82">
        <v>18124</v>
      </c>
      <c r="H21" s="82">
        <v>18531</v>
      </c>
      <c r="I21" s="82">
        <v>40729</v>
      </c>
      <c r="J21" s="82">
        <v>20722</v>
      </c>
      <c r="K21" s="82">
        <v>19023</v>
      </c>
      <c r="L21" s="82">
        <v>0</v>
      </c>
      <c r="M21" s="82">
        <v>10833</v>
      </c>
      <c r="N21" s="82">
        <v>12220</v>
      </c>
      <c r="O21" s="82">
        <v>22649</v>
      </c>
      <c r="P21" s="82">
        <v>28395</v>
      </c>
      <c r="Q21" s="82">
        <v>26291</v>
      </c>
      <c r="R21" s="82">
        <v>26374</v>
      </c>
      <c r="S21" s="82">
        <v>31835</v>
      </c>
      <c r="T21" s="82">
        <v>24616</v>
      </c>
      <c r="U21" s="82">
        <v>17977</v>
      </c>
      <c r="V21" s="82">
        <v>23244</v>
      </c>
      <c r="W21" s="82">
        <v>17692</v>
      </c>
      <c r="X21" s="82">
        <v>12933</v>
      </c>
      <c r="Y21" s="82">
        <v>19424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27</v>
      </c>
      <c r="D22" s="82">
        <v>14</v>
      </c>
      <c r="E22" s="82">
        <v>13</v>
      </c>
      <c r="F22" s="82">
        <v>10</v>
      </c>
      <c r="G22" s="82">
        <v>10</v>
      </c>
      <c r="H22" s="82">
        <v>4</v>
      </c>
      <c r="I22" s="82">
        <v>15</v>
      </c>
      <c r="J22" s="82">
        <v>94</v>
      </c>
      <c r="K22" s="82">
        <v>33</v>
      </c>
      <c r="L22" s="82">
        <v>2956</v>
      </c>
      <c r="M22" s="82">
        <v>725</v>
      </c>
      <c r="N22" s="82">
        <v>28</v>
      </c>
      <c r="O22" s="82">
        <v>17</v>
      </c>
      <c r="P22" s="82">
        <v>0</v>
      </c>
      <c r="Q22" s="82">
        <v>30</v>
      </c>
      <c r="R22" s="82">
        <v>330</v>
      </c>
      <c r="S22" s="82">
        <v>9</v>
      </c>
      <c r="T22" s="82">
        <v>0</v>
      </c>
      <c r="U22" s="82">
        <v>0</v>
      </c>
      <c r="V22" s="82">
        <v>5836</v>
      </c>
      <c r="W22" s="82">
        <v>10668</v>
      </c>
      <c r="X22" s="82">
        <v>9436</v>
      </c>
      <c r="Y22" s="82">
        <v>4061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15833</v>
      </c>
      <c r="D24" s="82">
        <v>20561</v>
      </c>
      <c r="E24" s="82">
        <v>18434</v>
      </c>
      <c r="F24" s="82">
        <v>12773</v>
      </c>
      <c r="G24" s="82">
        <v>18025</v>
      </c>
      <c r="H24" s="82">
        <v>14338</v>
      </c>
      <c r="I24" s="82">
        <v>16432</v>
      </c>
      <c r="J24" s="82">
        <v>3326</v>
      </c>
      <c r="K24" s="82">
        <v>5895</v>
      </c>
      <c r="L24" s="82">
        <v>0</v>
      </c>
      <c r="M24" s="82">
        <v>8757</v>
      </c>
      <c r="N24" s="82">
        <v>14576</v>
      </c>
      <c r="O24" s="82">
        <v>15610</v>
      </c>
      <c r="P24" s="82">
        <v>19005</v>
      </c>
      <c r="Q24" s="82">
        <v>9830</v>
      </c>
      <c r="R24" s="82">
        <v>8283</v>
      </c>
      <c r="S24" s="82">
        <v>9325</v>
      </c>
      <c r="T24" s="82">
        <v>5973</v>
      </c>
      <c r="U24" s="82">
        <v>3140</v>
      </c>
      <c r="V24" s="82">
        <v>2005</v>
      </c>
      <c r="W24" s="82">
        <v>408</v>
      </c>
      <c r="X24" s="82">
        <v>369</v>
      </c>
      <c r="Y24" s="82">
        <v>1293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9582</v>
      </c>
      <c r="D25" s="83">
        <v>20134</v>
      </c>
      <c r="E25" s="83">
        <v>17671</v>
      </c>
      <c r="F25" s="83">
        <v>21366</v>
      </c>
      <c r="G25" s="83">
        <v>21645</v>
      </c>
      <c r="H25" s="83">
        <v>28103</v>
      </c>
      <c r="I25" s="83">
        <v>22551</v>
      </c>
      <c r="J25" s="83">
        <v>20656</v>
      </c>
      <c r="K25" s="83">
        <v>44953</v>
      </c>
      <c r="L25" s="83">
        <v>44210</v>
      </c>
      <c r="M25" s="83">
        <v>36638</v>
      </c>
      <c r="N25" s="83">
        <v>21008</v>
      </c>
      <c r="O25" s="83">
        <v>12040</v>
      </c>
      <c r="P25" s="83">
        <v>5540</v>
      </c>
      <c r="Q25" s="83">
        <v>15107</v>
      </c>
      <c r="R25" s="83">
        <v>10827</v>
      </c>
      <c r="S25" s="83">
        <v>6726</v>
      </c>
      <c r="T25" s="83">
        <v>16177</v>
      </c>
      <c r="U25" s="83">
        <v>24859</v>
      </c>
      <c r="V25" s="83">
        <v>12887</v>
      </c>
      <c r="W25" s="83">
        <v>17693</v>
      </c>
      <c r="X25" s="83">
        <v>21341</v>
      </c>
      <c r="Y25" s="83">
        <v>19469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29805</v>
      </c>
      <c r="M26" s="85">
        <v>1487</v>
      </c>
      <c r="N26" s="85">
        <v>152</v>
      </c>
      <c r="O26" s="85">
        <v>101</v>
      </c>
      <c r="P26" s="85">
        <v>225</v>
      </c>
      <c r="Q26" s="85">
        <v>110</v>
      </c>
      <c r="R26" s="85">
        <v>608</v>
      </c>
      <c r="S26" s="85">
        <v>2642</v>
      </c>
      <c r="T26" s="85">
        <v>12084</v>
      </c>
      <c r="U26" s="85">
        <v>167</v>
      </c>
      <c r="V26" s="85">
        <v>3973</v>
      </c>
      <c r="W26" s="85">
        <v>1102</v>
      </c>
      <c r="X26" s="85">
        <v>10308</v>
      </c>
      <c r="Y26" s="85">
        <v>4861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50055</v>
      </c>
      <c r="D27" s="71">
        <f t="shared" si="11"/>
        <v>57085</v>
      </c>
      <c r="E27" s="71">
        <f t="shared" si="11"/>
        <v>56043</v>
      </c>
      <c r="F27" s="71">
        <f t="shared" si="11"/>
        <v>56791</v>
      </c>
      <c r="G27" s="71">
        <f t="shared" si="11"/>
        <v>58513</v>
      </c>
      <c r="H27" s="71">
        <f t="shared" si="11"/>
        <v>62144</v>
      </c>
      <c r="I27" s="71">
        <f t="shared" si="11"/>
        <v>81900</v>
      </c>
      <c r="J27" s="71">
        <f t="shared" si="11"/>
        <v>48130</v>
      </c>
      <c r="K27" s="71">
        <f t="shared" si="11"/>
        <v>71948</v>
      </c>
      <c r="L27" s="71">
        <f t="shared" si="11"/>
        <v>48432</v>
      </c>
      <c r="M27" s="71">
        <f t="shared" si="11"/>
        <v>58127</v>
      </c>
      <c r="N27" s="71">
        <f t="shared" si="11"/>
        <v>48581</v>
      </c>
      <c r="O27" s="71">
        <f t="shared" si="11"/>
        <v>50670</v>
      </c>
      <c r="P27" s="71">
        <f t="shared" si="11"/>
        <v>53003</v>
      </c>
      <c r="Q27" s="71">
        <f t="shared" si="11"/>
        <v>51841</v>
      </c>
      <c r="R27" s="71">
        <f t="shared" ref="R27:V27" si="12">SUM(R28:R32)</f>
        <v>48596</v>
      </c>
      <c r="S27" s="71">
        <f t="shared" si="12"/>
        <v>49652</v>
      </c>
      <c r="T27" s="71">
        <f t="shared" si="12"/>
        <v>48513</v>
      </c>
      <c r="U27" s="71">
        <f t="shared" si="12"/>
        <v>47680</v>
      </c>
      <c r="V27" s="71">
        <f t="shared" si="12"/>
        <v>47660</v>
      </c>
      <c r="W27" s="71">
        <f t="shared" ref="W27:Y27" si="13">SUM(W28:W32)</f>
        <v>47361</v>
      </c>
      <c r="X27" s="71">
        <f t="shared" si="13"/>
        <v>47312</v>
      </c>
      <c r="Y27" s="71">
        <f t="shared" si="13"/>
        <v>45971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130</v>
      </c>
      <c r="D28" s="82">
        <v>286</v>
      </c>
      <c r="E28" s="82">
        <v>299</v>
      </c>
      <c r="F28" s="82">
        <v>234</v>
      </c>
      <c r="G28" s="82">
        <v>84</v>
      </c>
      <c r="H28" s="82">
        <v>205</v>
      </c>
      <c r="I28" s="82">
        <v>634</v>
      </c>
      <c r="J28" s="82">
        <v>1276</v>
      </c>
      <c r="K28" s="82">
        <v>133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1925</v>
      </c>
      <c r="S28" s="82">
        <v>1537</v>
      </c>
      <c r="T28" s="82">
        <v>1906</v>
      </c>
      <c r="U28" s="82">
        <v>1808</v>
      </c>
      <c r="V28" s="82">
        <v>2936</v>
      </c>
      <c r="W28" s="82">
        <v>301</v>
      </c>
      <c r="X28" s="82">
        <v>24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1663</v>
      </c>
      <c r="D29" s="82">
        <v>1608</v>
      </c>
      <c r="E29" s="82">
        <v>894</v>
      </c>
      <c r="F29" s="82">
        <v>1162</v>
      </c>
      <c r="G29" s="82">
        <v>1941</v>
      </c>
      <c r="H29" s="82">
        <v>1945</v>
      </c>
      <c r="I29" s="82">
        <v>2297</v>
      </c>
      <c r="J29" s="82">
        <v>2233</v>
      </c>
      <c r="K29" s="82">
        <v>2846</v>
      </c>
      <c r="L29" s="82">
        <v>2139</v>
      </c>
      <c r="M29" s="82">
        <v>1647</v>
      </c>
      <c r="N29" s="82">
        <v>1422</v>
      </c>
      <c r="O29" s="82">
        <v>1017</v>
      </c>
      <c r="P29" s="82">
        <v>495</v>
      </c>
      <c r="Q29" s="82">
        <v>776</v>
      </c>
      <c r="R29" s="82">
        <v>491</v>
      </c>
      <c r="S29" s="82">
        <v>192</v>
      </c>
      <c r="T29" s="82">
        <v>29</v>
      </c>
      <c r="U29" s="82">
        <v>484</v>
      </c>
      <c r="V29" s="82">
        <v>512</v>
      </c>
      <c r="W29" s="82">
        <v>1264</v>
      </c>
      <c r="X29" s="82">
        <v>1016</v>
      </c>
      <c r="Y29" s="82">
        <v>249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24291</v>
      </c>
      <c r="D30" s="82">
        <v>25616</v>
      </c>
      <c r="E30" s="82">
        <v>29607</v>
      </c>
      <c r="F30" s="82">
        <v>33452</v>
      </c>
      <c r="G30" s="82">
        <v>29664</v>
      </c>
      <c r="H30" s="82">
        <v>36002</v>
      </c>
      <c r="I30" s="82">
        <v>49857</v>
      </c>
      <c r="J30" s="82">
        <v>18652</v>
      </c>
      <c r="K30" s="82">
        <v>21373</v>
      </c>
      <c r="L30" s="82">
        <v>0</v>
      </c>
      <c r="M30" s="82">
        <v>8036</v>
      </c>
      <c r="N30" s="82">
        <v>12165</v>
      </c>
      <c r="O30" s="82">
        <v>15371</v>
      </c>
      <c r="P30" s="82">
        <v>22381</v>
      </c>
      <c r="Q30" s="82">
        <v>26688</v>
      </c>
      <c r="R30" s="82">
        <v>22096</v>
      </c>
      <c r="S30" s="82">
        <v>30203</v>
      </c>
      <c r="T30" s="82">
        <v>31998</v>
      </c>
      <c r="U30" s="82">
        <v>28649</v>
      </c>
      <c r="V30" s="82">
        <v>22599</v>
      </c>
      <c r="W30" s="82">
        <v>18021</v>
      </c>
      <c r="X30" s="82">
        <v>11678</v>
      </c>
      <c r="Y30" s="82">
        <v>15088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35</v>
      </c>
      <c r="D31" s="82">
        <v>31</v>
      </c>
      <c r="E31" s="82">
        <v>25</v>
      </c>
      <c r="F31" s="82">
        <v>24</v>
      </c>
      <c r="G31" s="82">
        <v>26</v>
      </c>
      <c r="H31" s="82">
        <v>20</v>
      </c>
      <c r="I31" s="82">
        <v>38</v>
      </c>
      <c r="J31" s="82">
        <v>878</v>
      </c>
      <c r="K31" s="82">
        <v>2107</v>
      </c>
      <c r="L31" s="82">
        <v>2489</v>
      </c>
      <c r="M31" s="82">
        <v>1417</v>
      </c>
      <c r="N31" s="82">
        <v>79</v>
      </c>
      <c r="O31" s="82">
        <v>7</v>
      </c>
      <c r="P31" s="82">
        <v>0</v>
      </c>
      <c r="Q31" s="82">
        <v>60</v>
      </c>
      <c r="R31" s="82">
        <v>189</v>
      </c>
      <c r="S31" s="82">
        <v>85</v>
      </c>
      <c r="T31" s="82">
        <v>0</v>
      </c>
      <c r="U31" s="82">
        <v>0</v>
      </c>
      <c r="V31" s="82">
        <v>97</v>
      </c>
      <c r="W31" s="82">
        <v>20</v>
      </c>
      <c r="X31" s="82">
        <v>20</v>
      </c>
      <c r="Y31" s="82">
        <v>80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23936</v>
      </c>
      <c r="D32" s="86">
        <v>29544</v>
      </c>
      <c r="E32" s="86">
        <v>25218</v>
      </c>
      <c r="F32" s="86">
        <v>21919</v>
      </c>
      <c r="G32" s="86">
        <v>26798</v>
      </c>
      <c r="H32" s="86">
        <v>23972</v>
      </c>
      <c r="I32" s="86">
        <v>29074</v>
      </c>
      <c r="J32" s="86">
        <v>25091</v>
      </c>
      <c r="K32" s="86">
        <v>45489</v>
      </c>
      <c r="L32" s="86">
        <v>43804</v>
      </c>
      <c r="M32" s="86">
        <v>47027</v>
      </c>
      <c r="N32" s="86">
        <v>34915</v>
      </c>
      <c r="O32" s="86">
        <v>34275</v>
      </c>
      <c r="P32" s="86">
        <v>30127</v>
      </c>
      <c r="Q32" s="86">
        <v>24317</v>
      </c>
      <c r="R32" s="86">
        <v>23895</v>
      </c>
      <c r="S32" s="86">
        <v>17635</v>
      </c>
      <c r="T32" s="86">
        <v>14580</v>
      </c>
      <c r="U32" s="86">
        <v>16739</v>
      </c>
      <c r="V32" s="86">
        <v>21516</v>
      </c>
      <c r="W32" s="86">
        <v>27755</v>
      </c>
      <c r="X32" s="86">
        <v>34574</v>
      </c>
      <c r="Y32" s="86">
        <v>30554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75.205345979052339</v>
      </c>
      <c r="D3" s="65">
        <f t="shared" si="0"/>
        <v>79.443077740521801</v>
      </c>
      <c r="E3" s="65">
        <f t="shared" si="0"/>
        <v>72.559044785201905</v>
      </c>
      <c r="F3" s="65">
        <f t="shared" si="0"/>
        <v>69.698055319602375</v>
      </c>
      <c r="G3" s="65">
        <f t="shared" si="0"/>
        <v>64.67607438446602</v>
      </c>
      <c r="H3" s="65">
        <f t="shared" si="0"/>
        <v>61.267570347205279</v>
      </c>
      <c r="I3" s="65">
        <f t="shared" si="0"/>
        <v>70.13095396239288</v>
      </c>
      <c r="J3" s="65">
        <f t="shared" si="0"/>
        <v>35.068264443467783</v>
      </c>
      <c r="K3" s="65">
        <f t="shared" si="0"/>
        <v>37.893973184797552</v>
      </c>
      <c r="L3" s="65">
        <f t="shared" si="0"/>
        <v>77.858628257950357</v>
      </c>
      <c r="M3" s="65">
        <f t="shared" si="0"/>
        <v>65.110513631348269</v>
      </c>
      <c r="N3" s="65">
        <f t="shared" si="0"/>
        <v>49.815338362249683</v>
      </c>
      <c r="O3" s="65">
        <f t="shared" si="0"/>
        <v>47.605439353395155</v>
      </c>
      <c r="P3" s="65">
        <f t="shared" si="0"/>
        <v>40.411326715277198</v>
      </c>
      <c r="Q3" s="65">
        <f t="shared" si="0"/>
        <v>40.798071950691934</v>
      </c>
      <c r="R3" s="65">
        <f t="shared" ref="R3:V3" si="1">SUM(R4,R15,R17,R27)</f>
        <v>39.300550005356527</v>
      </c>
      <c r="S3" s="65">
        <f t="shared" si="1"/>
        <v>40.117079526767121</v>
      </c>
      <c r="T3" s="65">
        <f t="shared" si="1"/>
        <v>36.291926103066245</v>
      </c>
      <c r="U3" s="65">
        <f t="shared" si="1"/>
        <v>34.915138073147922</v>
      </c>
      <c r="V3" s="65">
        <f t="shared" si="1"/>
        <v>34.654050519148875</v>
      </c>
      <c r="W3" s="65">
        <f t="shared" ref="W3:Y3" si="2">SUM(W4,W15,W17,W27)</f>
        <v>33.271304879967651</v>
      </c>
      <c r="X3" s="65">
        <f t="shared" si="2"/>
        <v>24.779794458287899</v>
      </c>
      <c r="Y3" s="65">
        <f t="shared" si="2"/>
        <v>20.778416379608185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69.20974840109902</v>
      </c>
      <c r="D4" s="69">
        <f t="shared" si="3"/>
        <v>72.871118451557606</v>
      </c>
      <c r="E4" s="69">
        <f t="shared" si="3"/>
        <v>65.788874454021524</v>
      </c>
      <c r="F4" s="69">
        <f t="shared" si="3"/>
        <v>62.733079925693836</v>
      </c>
      <c r="G4" s="69">
        <f t="shared" si="3"/>
        <v>57.698997481221689</v>
      </c>
      <c r="H4" s="69">
        <f t="shared" si="3"/>
        <v>53.866060589433964</v>
      </c>
      <c r="I4" s="69">
        <f t="shared" si="3"/>
        <v>59.869683705990546</v>
      </c>
      <c r="J4" s="69">
        <f t="shared" si="3"/>
        <v>29.142160286586826</v>
      </c>
      <c r="K4" s="69">
        <f t="shared" si="3"/>
        <v>30.207755319800576</v>
      </c>
      <c r="L4" s="69">
        <f t="shared" si="3"/>
        <v>74.2126375094944</v>
      </c>
      <c r="M4" s="69">
        <f t="shared" si="3"/>
        <v>60.052770976711621</v>
      </c>
      <c r="N4" s="69">
        <f t="shared" si="3"/>
        <v>45.334824173529128</v>
      </c>
      <c r="O4" s="69">
        <f t="shared" si="3"/>
        <v>42.450310516168564</v>
      </c>
      <c r="P4" s="69">
        <f t="shared" si="3"/>
        <v>33.607338559056011</v>
      </c>
      <c r="Q4" s="69">
        <f t="shared" si="3"/>
        <v>34.442855290875059</v>
      </c>
      <c r="R4" s="69">
        <f t="shared" ref="R4:V4" si="4">SUM(R5:R14)</f>
        <v>33.539440473586893</v>
      </c>
      <c r="S4" s="69">
        <f t="shared" si="4"/>
        <v>33.447685629040812</v>
      </c>
      <c r="T4" s="69">
        <f t="shared" si="4"/>
        <v>28.284531636321962</v>
      </c>
      <c r="U4" s="69">
        <f t="shared" si="4"/>
        <v>25.982059791590135</v>
      </c>
      <c r="V4" s="69">
        <f t="shared" si="4"/>
        <v>25.701656197561448</v>
      </c>
      <c r="W4" s="69">
        <f t="shared" ref="W4:Y4" si="5">SUM(W5:W14)</f>
        <v>23.912093970186579</v>
      </c>
      <c r="X4" s="69">
        <f t="shared" si="5"/>
        <v>16.484274555181482</v>
      </c>
      <c r="Y4" s="69">
        <f t="shared" si="5"/>
        <v>12.320251760536026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1.6329567767371251</v>
      </c>
      <c r="D5" s="72">
        <v>2.9849997318187125</v>
      </c>
      <c r="E5" s="72">
        <v>1.7562301324666263</v>
      </c>
      <c r="F5" s="72">
        <v>2.3953464050424844</v>
      </c>
      <c r="G5" s="72">
        <v>0.20598543063946084</v>
      </c>
      <c r="H5" s="72">
        <v>0.63118773608731638</v>
      </c>
      <c r="I5" s="72">
        <v>1.1496083228088689</v>
      </c>
      <c r="J5" s="72">
        <v>1.3891525273073937</v>
      </c>
      <c r="K5" s="72">
        <v>0.1079077968880781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1.6566392832782932</v>
      </c>
      <c r="S5" s="72">
        <v>1.3751507721352834</v>
      </c>
      <c r="T5" s="72">
        <v>1.1409660852527876</v>
      </c>
      <c r="U5" s="72">
        <v>0.84788687144868791</v>
      </c>
      <c r="V5" s="72">
        <v>2.0098230155996628</v>
      </c>
      <c r="W5" s="72">
        <v>0.58413107068639025</v>
      </c>
      <c r="X5" s="72">
        <v>0.16152450400128543</v>
      </c>
      <c r="Y5" s="72">
        <v>6.4500938072289283E-3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0.4023881907124362</v>
      </c>
      <c r="D6" s="72">
        <v>0.27259651731570733</v>
      </c>
      <c r="E6" s="72">
        <v>4.8504455452927128E-2</v>
      </c>
      <c r="F6" s="72">
        <v>4.4358964329507443E-2</v>
      </c>
      <c r="G6" s="72">
        <v>8.2073267367114969E-2</v>
      </c>
      <c r="H6" s="72">
        <v>1.0827451669772221</v>
      </c>
      <c r="I6" s="72">
        <v>0.21137207106127581</v>
      </c>
      <c r="J6" s="72">
        <v>0.21314542155356245</v>
      </c>
      <c r="K6" s="72">
        <v>0.15834363442214711</v>
      </c>
      <c r="L6" s="72">
        <v>2.524736104835399E-2</v>
      </c>
      <c r="M6" s="72">
        <v>0</v>
      </c>
      <c r="N6" s="72">
        <v>0</v>
      </c>
      <c r="O6" s="72">
        <v>6.3337266240219958E-2</v>
      </c>
      <c r="P6" s="72">
        <v>9.4412587723075514E-4</v>
      </c>
      <c r="Q6" s="72">
        <v>0</v>
      </c>
      <c r="R6" s="72">
        <v>3.5650418783013123E-2</v>
      </c>
      <c r="S6" s="72">
        <v>2.6540716950512428E-2</v>
      </c>
      <c r="T6" s="72">
        <v>4.6565159130528423E-2</v>
      </c>
      <c r="U6" s="72">
        <v>5.0849996247498058E-2</v>
      </c>
      <c r="V6" s="72">
        <v>7.5663562664125217E-2</v>
      </c>
      <c r="W6" s="72">
        <v>8.1940816704038258E-2</v>
      </c>
      <c r="X6" s="72">
        <v>5.7489033172459916E-2</v>
      </c>
      <c r="Y6" s="72">
        <v>0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40.301967373063995</v>
      </c>
      <c r="D8" s="72">
        <v>42.258152966478796</v>
      </c>
      <c r="E8" s="72">
        <v>41.836831218506696</v>
      </c>
      <c r="F8" s="72">
        <v>44.260755515154806</v>
      </c>
      <c r="G8" s="72">
        <v>34.547300201076098</v>
      </c>
      <c r="H8" s="72">
        <v>35.380180249110303</v>
      </c>
      <c r="I8" s="72">
        <v>39.695377493694146</v>
      </c>
      <c r="J8" s="72">
        <v>17.323887527387004</v>
      </c>
      <c r="K8" s="72">
        <v>18.462099284830796</v>
      </c>
      <c r="L8" s="72">
        <v>0</v>
      </c>
      <c r="M8" s="72">
        <v>18.044873137929699</v>
      </c>
      <c r="N8" s="72">
        <v>10.998346077264017</v>
      </c>
      <c r="O8" s="72">
        <v>20.506856576948291</v>
      </c>
      <c r="P8" s="72">
        <v>20.372204437921223</v>
      </c>
      <c r="Q8" s="72">
        <v>20.085502566607474</v>
      </c>
      <c r="R8" s="72">
        <v>18.133483348774273</v>
      </c>
      <c r="S8" s="72">
        <v>22.245681462563404</v>
      </c>
      <c r="T8" s="72">
        <v>20.278552172541346</v>
      </c>
      <c r="U8" s="72">
        <v>19.254532448890238</v>
      </c>
      <c r="V8" s="72">
        <v>14.471305285997923</v>
      </c>
      <c r="W8" s="72">
        <v>13.186755769488054</v>
      </c>
      <c r="X8" s="72">
        <v>5.7488454857888627</v>
      </c>
      <c r="Y8" s="72">
        <v>6.7478860550678181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3.3555505167002893</v>
      </c>
      <c r="D9" s="72">
        <v>2.1634460124488371</v>
      </c>
      <c r="E9" s="72">
        <v>2.1916351136584615</v>
      </c>
      <c r="F9" s="72">
        <v>2.4410235687641846</v>
      </c>
      <c r="G9" s="72">
        <v>2.4007424493741252</v>
      </c>
      <c r="H9" s="72">
        <v>1.1101998323301117</v>
      </c>
      <c r="I9" s="72">
        <v>3.0571677267229842</v>
      </c>
      <c r="J9" s="72">
        <v>6.481058448016892</v>
      </c>
      <c r="K9" s="72">
        <v>7.2131964261625692</v>
      </c>
      <c r="L9" s="72">
        <v>73.8445841248448</v>
      </c>
      <c r="M9" s="72">
        <v>32.347412799625708</v>
      </c>
      <c r="N9" s="72">
        <v>16.857104023370947</v>
      </c>
      <c r="O9" s="72">
        <v>1.8510616024865705</v>
      </c>
      <c r="P9" s="72">
        <v>0</v>
      </c>
      <c r="Q9" s="72">
        <v>5.3278486999597368</v>
      </c>
      <c r="R9" s="72">
        <v>7.5059667126865088</v>
      </c>
      <c r="S9" s="72">
        <v>2.6141527303620506</v>
      </c>
      <c r="T9" s="72">
        <v>0</v>
      </c>
      <c r="U9" s="72">
        <v>0</v>
      </c>
      <c r="V9" s="72">
        <v>3.3826482099565727</v>
      </c>
      <c r="W9" s="72">
        <v>6.5191330504166727</v>
      </c>
      <c r="X9" s="72">
        <v>6.7776699408320731</v>
      </c>
      <c r="Y9" s="72">
        <v>2.6063162316199611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22.849465881214808</v>
      </c>
      <c r="D11" s="72">
        <v>24.410050199611426</v>
      </c>
      <c r="E11" s="72">
        <v>19.232255913819369</v>
      </c>
      <c r="F11" s="72">
        <v>12.745833884882577</v>
      </c>
      <c r="G11" s="72">
        <v>17.455904910326989</v>
      </c>
      <c r="H11" s="72">
        <v>12.187845781695517</v>
      </c>
      <c r="I11" s="72">
        <v>11.848738779912155</v>
      </c>
      <c r="J11" s="72">
        <v>2.2768435504461939</v>
      </c>
      <c r="K11" s="72">
        <v>3.9103402307525235</v>
      </c>
      <c r="L11" s="72">
        <v>0</v>
      </c>
      <c r="M11" s="72">
        <v>6.9605843140845769</v>
      </c>
      <c r="N11" s="72">
        <v>13.159894553968211</v>
      </c>
      <c r="O11" s="72">
        <v>16.145890912492014</v>
      </c>
      <c r="P11" s="72">
        <v>11.849599224125006</v>
      </c>
      <c r="Q11" s="72">
        <v>6.5286845312943695</v>
      </c>
      <c r="R11" s="72">
        <v>5.4841689409551648</v>
      </c>
      <c r="S11" s="72">
        <v>6.1608033997915141</v>
      </c>
      <c r="T11" s="72">
        <v>5.8588181368177148</v>
      </c>
      <c r="U11" s="72">
        <v>3.4869794128350162</v>
      </c>
      <c r="V11" s="72">
        <v>2.2530808561555435</v>
      </c>
      <c r="W11" s="72">
        <v>1.1633411362702331</v>
      </c>
      <c r="X11" s="72">
        <v>0.15355734650081626</v>
      </c>
      <c r="Y11" s="72">
        <v>0.3957224703522263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0.1001506328359251</v>
      </c>
      <c r="D12" s="72">
        <v>0.19624101981289049</v>
      </c>
      <c r="E12" s="72">
        <v>0.17341780307403451</v>
      </c>
      <c r="F12" s="72">
        <v>0.14068003384074984</v>
      </c>
      <c r="G12" s="72">
        <v>0.1329109133444171</v>
      </c>
      <c r="H12" s="72">
        <v>0.1189734266735321</v>
      </c>
      <c r="I12" s="72">
        <v>0.10842010542907977</v>
      </c>
      <c r="J12" s="72">
        <v>4.6903915549330016E-2</v>
      </c>
      <c r="K12" s="72">
        <v>1.7794052754219868E-2</v>
      </c>
      <c r="L12" s="72">
        <v>0</v>
      </c>
      <c r="M12" s="72">
        <v>9.3014515336036524E-2</v>
      </c>
      <c r="N12" s="72">
        <v>0.19614872453689777</v>
      </c>
      <c r="O12" s="72">
        <v>0.3734635635763871</v>
      </c>
      <c r="P12" s="72">
        <v>0.78091531875880627</v>
      </c>
      <c r="Q12" s="72">
        <v>0.78292074891789376</v>
      </c>
      <c r="R12" s="72">
        <v>0.41192588409931541</v>
      </c>
      <c r="S12" s="72">
        <v>0.40465969764512166</v>
      </c>
      <c r="T12" s="72">
        <v>0.46804717692027215</v>
      </c>
      <c r="U12" s="72">
        <v>0.42818589392708195</v>
      </c>
      <c r="V12" s="72">
        <v>0.70284263794676161</v>
      </c>
      <c r="W12" s="72">
        <v>0.86714872950257182</v>
      </c>
      <c r="X12" s="72">
        <v>1.5091992230899758</v>
      </c>
      <c r="Y12" s="72">
        <v>1.0388009999214884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0.14944453157705867</v>
      </c>
      <c r="G13" s="74">
        <v>2.4265585337242146</v>
      </c>
      <c r="H13" s="74">
        <v>2.9117291520470916</v>
      </c>
      <c r="I13" s="74">
        <v>3.3129850238419571</v>
      </c>
      <c r="J13" s="74">
        <v>1.1778667930340543</v>
      </c>
      <c r="K13" s="74">
        <v>9.1266163515139859E-2</v>
      </c>
      <c r="L13" s="74">
        <v>0</v>
      </c>
      <c r="M13" s="74">
        <v>2.2462668078501888</v>
      </c>
      <c r="N13" s="74">
        <v>3.8903960193957334</v>
      </c>
      <c r="O13" s="74">
        <v>3.2194627850325102</v>
      </c>
      <c r="P13" s="74">
        <v>0.3220658854710195</v>
      </c>
      <c r="Q13" s="74">
        <v>1.426536297678112</v>
      </c>
      <c r="R13" s="74">
        <v>2.5200645404300358E-2</v>
      </c>
      <c r="S13" s="74">
        <v>0.29832256016814751</v>
      </c>
      <c r="T13" s="74">
        <v>0.19400156653510006</v>
      </c>
      <c r="U13" s="74">
        <v>1.6352457800541127</v>
      </c>
      <c r="V13" s="74">
        <v>2.5705150481764072</v>
      </c>
      <c r="W13" s="74">
        <v>1.2914099715948195</v>
      </c>
      <c r="X13" s="74">
        <v>1.9623966776926884</v>
      </c>
      <c r="Y13" s="74">
        <v>1.431167835464751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0.56726902983444716</v>
      </c>
      <c r="D14" s="76">
        <v>0.58563200407123295</v>
      </c>
      <c r="E14" s="76">
        <v>0.54999981704342005</v>
      </c>
      <c r="F14" s="76">
        <v>0.55563702210245858</v>
      </c>
      <c r="G14" s="76">
        <v>0.44752177536927062</v>
      </c>
      <c r="H14" s="76">
        <v>0.4431992445128673</v>
      </c>
      <c r="I14" s="76">
        <v>0.486014182520076</v>
      </c>
      <c r="J14" s="76">
        <v>0.23330210329239701</v>
      </c>
      <c r="K14" s="76">
        <v>0.24680773047510612</v>
      </c>
      <c r="L14" s="76">
        <v>0.34280602360123774</v>
      </c>
      <c r="M14" s="76">
        <v>0.36061940188541031</v>
      </c>
      <c r="N14" s="76">
        <v>0.23293477499332535</v>
      </c>
      <c r="O14" s="76">
        <v>0.29023780939257499</v>
      </c>
      <c r="P14" s="76">
        <v>0.28160956690272065</v>
      </c>
      <c r="Q14" s="76">
        <v>0.29136244641747511</v>
      </c>
      <c r="R14" s="76">
        <v>0.28640523960602909</v>
      </c>
      <c r="S14" s="76">
        <v>0.32237428942478186</v>
      </c>
      <c r="T14" s="76">
        <v>0.29758133912421586</v>
      </c>
      <c r="U14" s="76">
        <v>0.27837938818749841</v>
      </c>
      <c r="V14" s="76">
        <v>0.23577758106445543</v>
      </c>
      <c r="W14" s="76">
        <v>0.21823342552380037</v>
      </c>
      <c r="X14" s="76">
        <v>0.11359234410332028</v>
      </c>
      <c r="Y14" s="76">
        <v>9.3908074302552394E-2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2.5871322881492291E-2</v>
      </c>
      <c r="D15" s="69">
        <f t="shared" si="6"/>
        <v>4.753415130693181E-2</v>
      </c>
      <c r="E15" s="69">
        <f t="shared" si="6"/>
        <v>6.5340476920118906E-2</v>
      </c>
      <c r="F15" s="69">
        <f t="shared" si="6"/>
        <v>5.8504420763262253E-2</v>
      </c>
      <c r="G15" s="69">
        <f t="shared" si="6"/>
        <v>6.8473724877858466E-2</v>
      </c>
      <c r="H15" s="69">
        <f t="shared" si="6"/>
        <v>6.3803859619918371E-2</v>
      </c>
      <c r="I15" s="69">
        <f t="shared" si="6"/>
        <v>0.1279750960769247</v>
      </c>
      <c r="J15" s="69">
        <f t="shared" si="6"/>
        <v>5.6885419836182255E-2</v>
      </c>
      <c r="K15" s="69">
        <f t="shared" si="6"/>
        <v>0.11741898806725969</v>
      </c>
      <c r="L15" s="69">
        <f t="shared" si="6"/>
        <v>6.2529238230963888E-2</v>
      </c>
      <c r="M15" s="69">
        <f t="shared" si="6"/>
        <v>3.3681934002807432E-2</v>
      </c>
      <c r="N15" s="69">
        <f t="shared" si="6"/>
        <v>0.12384314419607562</v>
      </c>
      <c r="O15" s="69">
        <f t="shared" si="6"/>
        <v>7.9857696639390394E-2</v>
      </c>
      <c r="P15" s="69">
        <f t="shared" si="6"/>
        <v>6.6546603292633649E-2</v>
      </c>
      <c r="Q15" s="69">
        <f t="shared" si="6"/>
        <v>0.13767001465547782</v>
      </c>
      <c r="R15" s="69">
        <f t="shared" si="6"/>
        <v>0.1070565430306627</v>
      </c>
      <c r="S15" s="69">
        <f t="shared" si="6"/>
        <v>8.9182504995934206E-2</v>
      </c>
      <c r="T15" s="69">
        <f t="shared" si="6"/>
        <v>0.12944131398095157</v>
      </c>
      <c r="U15" s="69">
        <f t="shared" si="6"/>
        <v>0.10612006355412586</v>
      </c>
      <c r="V15" s="69">
        <f t="shared" si="6"/>
        <v>0.11445167799726848</v>
      </c>
      <c r="W15" s="69">
        <f t="shared" si="6"/>
        <v>5.5535554189728914E-2</v>
      </c>
      <c r="X15" s="69">
        <f t="shared" si="6"/>
        <v>9.3021051487823303E-2</v>
      </c>
      <c r="Y15" s="69">
        <f t="shared" si="6"/>
        <v>7.1775736180752919E-2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2.5871322881492291E-2</v>
      </c>
      <c r="D16" s="72">
        <v>4.753415130693181E-2</v>
      </c>
      <c r="E16" s="72">
        <v>6.5340476920118906E-2</v>
      </c>
      <c r="F16" s="72">
        <v>5.8504420763262253E-2</v>
      </c>
      <c r="G16" s="72">
        <v>6.8473724877858466E-2</v>
      </c>
      <c r="H16" s="72">
        <v>6.3803859619918371E-2</v>
      </c>
      <c r="I16" s="72">
        <v>0.1279750960769247</v>
      </c>
      <c r="J16" s="72">
        <v>5.6885419836182255E-2</v>
      </c>
      <c r="K16" s="72">
        <v>0.11741898806725969</v>
      </c>
      <c r="L16" s="72">
        <v>6.2529238230963888E-2</v>
      </c>
      <c r="M16" s="72">
        <v>3.3681934002807432E-2</v>
      </c>
      <c r="N16" s="72">
        <v>0.12384314419607562</v>
      </c>
      <c r="O16" s="72">
        <v>7.9857696639390394E-2</v>
      </c>
      <c r="P16" s="72">
        <v>6.6546603292633649E-2</v>
      </c>
      <c r="Q16" s="72">
        <v>0.13767001465547782</v>
      </c>
      <c r="R16" s="72">
        <v>0.1070565430306627</v>
      </c>
      <c r="S16" s="72">
        <v>8.9182504995934206E-2</v>
      </c>
      <c r="T16" s="72">
        <v>0.12944131398095157</v>
      </c>
      <c r="U16" s="72">
        <v>0.10612006355412586</v>
      </c>
      <c r="V16" s="72">
        <v>0.11445167799726848</v>
      </c>
      <c r="W16" s="72">
        <v>5.5535554189728914E-2</v>
      </c>
      <c r="X16" s="72">
        <v>9.3021051487823303E-2</v>
      </c>
      <c r="Y16" s="72">
        <v>7.1775736180752919E-2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4.6513425831429824</v>
      </c>
      <c r="D17" s="69">
        <f t="shared" si="7"/>
        <v>5.1337523729943397</v>
      </c>
      <c r="E17" s="69">
        <f t="shared" si="7"/>
        <v>5.0771799280259282</v>
      </c>
      <c r="F17" s="69">
        <f t="shared" si="7"/>
        <v>5.1757544086826694</v>
      </c>
      <c r="G17" s="69">
        <f t="shared" si="7"/>
        <v>5.2332578062855655</v>
      </c>
      <c r="H17" s="69">
        <f t="shared" si="7"/>
        <v>5.6966050951429787</v>
      </c>
      <c r="I17" s="69">
        <f t="shared" si="7"/>
        <v>7.8201211338768815</v>
      </c>
      <c r="J17" s="69">
        <f t="shared" si="7"/>
        <v>4.6706468357115796</v>
      </c>
      <c r="K17" s="69">
        <f t="shared" si="7"/>
        <v>5.948630953994904</v>
      </c>
      <c r="L17" s="69">
        <f t="shared" si="7"/>
        <v>2.7004878641681582</v>
      </c>
      <c r="M17" s="69">
        <f t="shared" si="7"/>
        <v>3.8353591352630794</v>
      </c>
      <c r="N17" s="69">
        <f t="shared" si="7"/>
        <v>3.3294771877215923</v>
      </c>
      <c r="O17" s="69">
        <f t="shared" si="7"/>
        <v>4.0044648015050184</v>
      </c>
      <c r="P17" s="69">
        <f t="shared" si="7"/>
        <v>5.2918189388851973</v>
      </c>
      <c r="Q17" s="69">
        <f t="shared" si="7"/>
        <v>4.8014321678723482</v>
      </c>
      <c r="R17" s="69">
        <f t="shared" ref="R17:V17" si="8">SUM(R18:R26)</f>
        <v>4.3161303532926256</v>
      </c>
      <c r="S17" s="69">
        <f t="shared" si="8"/>
        <v>4.8354541777478497</v>
      </c>
      <c r="T17" s="69">
        <f t="shared" si="8"/>
        <v>6.1204009658879714</v>
      </c>
      <c r="U17" s="69">
        <f t="shared" si="8"/>
        <v>7.0925305583862386</v>
      </c>
      <c r="V17" s="69">
        <f t="shared" si="8"/>
        <v>7.0517427780527635</v>
      </c>
      <c r="W17" s="69">
        <f t="shared" ref="W17:Y17" si="9">SUM(W18:W26)</f>
        <v>7.3033637547100616</v>
      </c>
      <c r="X17" s="69">
        <f t="shared" si="9"/>
        <v>6.1566301877294993</v>
      </c>
      <c r="Y17" s="69">
        <f t="shared" si="9"/>
        <v>6.4098256244652685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0.10854694472220637</v>
      </c>
      <c r="D18" s="72">
        <v>0.19522028684538772</v>
      </c>
      <c r="E18" s="72">
        <v>8.4169312463086732E-2</v>
      </c>
      <c r="F18" s="72">
        <v>7.2304622634836307E-2</v>
      </c>
      <c r="G18" s="72">
        <v>7.058555154402697E-4</v>
      </c>
      <c r="H18" s="72">
        <v>1.7986525064556346E-2</v>
      </c>
      <c r="I18" s="72">
        <v>8.1722139222190807E-2</v>
      </c>
      <c r="J18" s="72">
        <v>0.18580345030189022</v>
      </c>
      <c r="K18" s="72">
        <v>1.3501582333971054E-2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0.21105461398633518</v>
      </c>
      <c r="S18" s="72">
        <v>0.18278116503182862</v>
      </c>
      <c r="T18" s="72">
        <v>0.16485576775046731</v>
      </c>
      <c r="U18" s="72">
        <v>0.16227033358673124</v>
      </c>
      <c r="V18" s="72">
        <v>0.49694557498600095</v>
      </c>
      <c r="W18" s="72">
        <v>7.6402042537968493E-2</v>
      </c>
      <c r="X18" s="72">
        <v>5.8144449560638647E-2</v>
      </c>
      <c r="Y18" s="72">
        <v>9.4326251597429036E-4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9.5533133765296374E-2</v>
      </c>
      <c r="D19" s="72">
        <v>4.6469343602913278E-2</v>
      </c>
      <c r="E19" s="72">
        <v>5.1839180528375307E-2</v>
      </c>
      <c r="F19" s="72">
        <v>5.3739403390463895E-2</v>
      </c>
      <c r="G19" s="72">
        <v>7.1817328960923882E-2</v>
      </c>
      <c r="H19" s="72">
        <v>9.5802623880066273E-2</v>
      </c>
      <c r="I19" s="72">
        <v>0.11726663838665798</v>
      </c>
      <c r="J19" s="72">
        <v>0.16604145575731027</v>
      </c>
      <c r="K19" s="72">
        <v>0.17916605407722247</v>
      </c>
      <c r="L19" s="72">
        <v>0.11069437554265568</v>
      </c>
      <c r="M19" s="72">
        <v>9.9823369851688007E-2</v>
      </c>
      <c r="N19" s="72">
        <v>6.0694865531107083E-2</v>
      </c>
      <c r="O19" s="72">
        <v>2.8206013943538083E-2</v>
      </c>
      <c r="P19" s="72">
        <v>5.1760172211387815E-3</v>
      </c>
      <c r="Q19" s="72">
        <v>4.785062146420252E-2</v>
      </c>
      <c r="R19" s="72">
        <v>5.8013851084262255E-2</v>
      </c>
      <c r="S19" s="72">
        <v>2.170888807177334E-2</v>
      </c>
      <c r="T19" s="72">
        <v>4.4931498988554829E-2</v>
      </c>
      <c r="U19" s="72">
        <v>3.241186155359041E-2</v>
      </c>
      <c r="V19" s="72">
        <v>0.11545746235556303</v>
      </c>
      <c r="W19" s="72">
        <v>5.3225079219692689E-2</v>
      </c>
      <c r="X19" s="72">
        <v>0.32007310715922627</v>
      </c>
      <c r="Y19" s="72">
        <v>0.22055770790746101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2.2601640946241677</v>
      </c>
      <c r="D21" s="72">
        <v>1.4546701200925751</v>
      </c>
      <c r="E21" s="72">
        <v>1.9533534540475759</v>
      </c>
      <c r="F21" s="72">
        <v>2.1848067448935486</v>
      </c>
      <c r="G21" s="72">
        <v>1.8423190585765372</v>
      </c>
      <c r="H21" s="72">
        <v>1.9056357457453386</v>
      </c>
      <c r="I21" s="72">
        <v>4.0522120310701029</v>
      </c>
      <c r="J21" s="72">
        <v>2.1647440109432448</v>
      </c>
      <c r="K21" s="72">
        <v>2.065032546754539</v>
      </c>
      <c r="L21" s="72">
        <v>0</v>
      </c>
      <c r="M21" s="72">
        <v>0.73183045030181482</v>
      </c>
      <c r="N21" s="72">
        <v>0.82815400423396168</v>
      </c>
      <c r="O21" s="72">
        <v>1.8536531429131591</v>
      </c>
      <c r="P21" s="72">
        <v>3.0389019105629531</v>
      </c>
      <c r="Q21" s="72">
        <v>2.3876834641322073</v>
      </c>
      <c r="R21" s="72">
        <v>2.2520177101809473</v>
      </c>
      <c r="S21" s="72">
        <v>3.125295854722034</v>
      </c>
      <c r="T21" s="72">
        <v>3.3946967180914434</v>
      </c>
      <c r="U21" s="72">
        <v>2.5859169815083511</v>
      </c>
      <c r="V21" s="72">
        <v>3.5372710306551505</v>
      </c>
      <c r="W21" s="72">
        <v>2.2142931678245303</v>
      </c>
      <c r="X21" s="72">
        <v>1.8226481514251345</v>
      </c>
      <c r="Y21" s="72">
        <v>2.7668862683965103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3.8038159838870993E-3</v>
      </c>
      <c r="D22" s="72">
        <v>1.4182494367873586E-3</v>
      </c>
      <c r="E22" s="72">
        <v>1.1541487307175891E-3</v>
      </c>
      <c r="F22" s="72">
        <v>1.053236770879202E-3</v>
      </c>
      <c r="G22" s="72">
        <v>1.0427384249038529E-3</v>
      </c>
      <c r="H22" s="72">
        <v>3.0675668252744487E-4</v>
      </c>
      <c r="I22" s="72">
        <v>1.6963139114621367E-3</v>
      </c>
      <c r="J22" s="72">
        <v>5.9929566681236057E-3</v>
      </c>
      <c r="K22" s="72">
        <v>2.0232300240086609E-3</v>
      </c>
      <c r="L22" s="72">
        <v>0.23972437429068824</v>
      </c>
      <c r="M22" s="72">
        <v>5.1104641205828444E-2</v>
      </c>
      <c r="N22" s="72">
        <v>2.2304086767176911E-3</v>
      </c>
      <c r="O22" s="72">
        <v>1.3734921537330244E-3</v>
      </c>
      <c r="P22" s="72">
        <v>0</v>
      </c>
      <c r="Q22" s="72">
        <v>2.9026696402658582E-3</v>
      </c>
      <c r="R22" s="72">
        <v>2.3744950381364888E-2</v>
      </c>
      <c r="S22" s="72">
        <v>6.2640762518729836E-4</v>
      </c>
      <c r="T22" s="72">
        <v>0</v>
      </c>
      <c r="U22" s="72">
        <v>0</v>
      </c>
      <c r="V22" s="72">
        <v>0.88749704791084916</v>
      </c>
      <c r="W22" s="72">
        <v>1.7577294012695763</v>
      </c>
      <c r="X22" s="72">
        <v>1.33925572304665</v>
      </c>
      <c r="Y22" s="72">
        <v>0.54341200583655247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1.3140358705296171</v>
      </c>
      <c r="D24" s="72">
        <v>1.5687105346963044</v>
      </c>
      <c r="E24" s="72">
        <v>1.2945663730544019</v>
      </c>
      <c r="F24" s="72">
        <v>0.885560378695601</v>
      </c>
      <c r="G24" s="72">
        <v>1.3175567056347852</v>
      </c>
      <c r="H24" s="72">
        <v>1.0447767548266296</v>
      </c>
      <c r="I24" s="72">
        <v>1.2685402900578524</v>
      </c>
      <c r="J24" s="72">
        <v>0.24172346468465644</v>
      </c>
      <c r="K24" s="72">
        <v>0.46080650733382722</v>
      </c>
      <c r="L24" s="72">
        <v>0</v>
      </c>
      <c r="M24" s="72">
        <v>0.44568507302620824</v>
      </c>
      <c r="N24" s="72">
        <v>0.83916693382910645</v>
      </c>
      <c r="O24" s="72">
        <v>1.0049100542858154</v>
      </c>
      <c r="P24" s="72">
        <v>1.7278784729517098</v>
      </c>
      <c r="Q24" s="72">
        <v>0.81712148719096545</v>
      </c>
      <c r="R24" s="72">
        <v>0.65512728803446396</v>
      </c>
      <c r="S24" s="72">
        <v>0.83750162062511357</v>
      </c>
      <c r="T24" s="72">
        <v>0.71837735234521649</v>
      </c>
      <c r="U24" s="72">
        <v>0.43349427453421957</v>
      </c>
      <c r="V24" s="72">
        <v>0.28211343873306016</v>
      </c>
      <c r="W24" s="72">
        <v>4.8902363046501376E-2</v>
      </c>
      <c r="X24" s="72">
        <v>4.8841848326852393E-2</v>
      </c>
      <c r="Y24" s="72">
        <v>0.16214270024290986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0.86925872351780786</v>
      </c>
      <c r="D25" s="74">
        <v>1.8672638383203719</v>
      </c>
      <c r="E25" s="74">
        <v>1.6920974592017706</v>
      </c>
      <c r="F25" s="74">
        <v>1.9782900222973399</v>
      </c>
      <c r="G25" s="74">
        <v>1.9998161191729751</v>
      </c>
      <c r="H25" s="74">
        <v>2.6320966889438608</v>
      </c>
      <c r="I25" s="74">
        <v>2.2986837212286164</v>
      </c>
      <c r="J25" s="74">
        <v>1.9063414973563546</v>
      </c>
      <c r="K25" s="74">
        <v>3.2281010334713351</v>
      </c>
      <c r="L25" s="74">
        <v>1.5872462176228588</v>
      </c>
      <c r="M25" s="74">
        <v>2.4634192689377143</v>
      </c>
      <c r="N25" s="74">
        <v>1.5944041894762828</v>
      </c>
      <c r="O25" s="74">
        <v>1.1125658333690163</v>
      </c>
      <c r="P25" s="74">
        <v>0.50863743115670834</v>
      </c>
      <c r="Q25" s="74">
        <v>1.5408234060809445</v>
      </c>
      <c r="R25" s="74">
        <v>1.0873374125140738</v>
      </c>
      <c r="S25" s="74">
        <v>0.52945689822887698</v>
      </c>
      <c r="T25" s="74">
        <v>1.0409698956856268</v>
      </c>
      <c r="U25" s="74">
        <v>3.8654602689727362</v>
      </c>
      <c r="V25" s="74">
        <v>1.4536191499693376</v>
      </c>
      <c r="W25" s="74">
        <v>3.0702242521364922</v>
      </c>
      <c r="X25" s="74">
        <v>1.8076524465898771</v>
      </c>
      <c r="Y25" s="74">
        <v>2.3973612677374949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0.76282289671195547</v>
      </c>
      <c r="M26" s="77">
        <v>4.3496331939825356E-2</v>
      </c>
      <c r="N26" s="77">
        <v>4.8267859744165007E-3</v>
      </c>
      <c r="O26" s="77">
        <v>3.7562648397565833E-3</v>
      </c>
      <c r="P26" s="77">
        <v>1.1225106992687015E-2</v>
      </c>
      <c r="Q26" s="77">
        <v>5.050519363762526E-3</v>
      </c>
      <c r="R26" s="77">
        <v>2.8834527111178104E-2</v>
      </c>
      <c r="S26" s="77">
        <v>0.13808334344303558</v>
      </c>
      <c r="T26" s="77">
        <v>0.75656973302666286</v>
      </c>
      <c r="U26" s="77">
        <v>1.2976838230609914E-2</v>
      </c>
      <c r="V26" s="77">
        <v>0.2788390734428024</v>
      </c>
      <c r="W26" s="77">
        <v>8.2587448675300712E-2</v>
      </c>
      <c r="X26" s="77">
        <v>0.76001446162112041</v>
      </c>
      <c r="Y26" s="77">
        <v>0.3185224118283661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1.318383671928852</v>
      </c>
      <c r="D27" s="69">
        <f t="shared" si="10"/>
        <v>1.3906727646629211</v>
      </c>
      <c r="E27" s="69">
        <f t="shared" si="10"/>
        <v>1.6276499262343449</v>
      </c>
      <c r="F27" s="69">
        <f t="shared" si="10"/>
        <v>1.7307165644626064</v>
      </c>
      <c r="G27" s="69">
        <f t="shared" si="10"/>
        <v>1.6753453720809026</v>
      </c>
      <c r="H27" s="69">
        <f t="shared" si="10"/>
        <v>1.6411008030084169</v>
      </c>
      <c r="I27" s="69">
        <f t="shared" si="10"/>
        <v>2.3131740264485319</v>
      </c>
      <c r="J27" s="69">
        <f t="shared" si="10"/>
        <v>1.1985719013331959</v>
      </c>
      <c r="K27" s="69">
        <f t="shared" si="10"/>
        <v>1.6201679229348112</v>
      </c>
      <c r="L27" s="69">
        <f t="shared" si="10"/>
        <v>0.88297364605683992</v>
      </c>
      <c r="M27" s="69">
        <f t="shared" si="10"/>
        <v>1.188701585370763</v>
      </c>
      <c r="N27" s="69">
        <f t="shared" si="10"/>
        <v>1.0271938568028873</v>
      </c>
      <c r="O27" s="69">
        <f t="shared" si="10"/>
        <v>1.0708063390821807</v>
      </c>
      <c r="P27" s="69">
        <f t="shared" si="10"/>
        <v>1.4456226140433515</v>
      </c>
      <c r="Q27" s="69">
        <f t="shared" si="10"/>
        <v>1.416114477289051</v>
      </c>
      <c r="R27" s="69">
        <f t="shared" ref="R27:V27" si="11">SUM(R28:R32)</f>
        <v>1.3379226354463418</v>
      </c>
      <c r="S27" s="69">
        <f t="shared" si="11"/>
        <v>1.7447572149825281</v>
      </c>
      <c r="T27" s="69">
        <f t="shared" si="11"/>
        <v>1.7575521868753583</v>
      </c>
      <c r="U27" s="69">
        <f t="shared" si="11"/>
        <v>1.7344276596174257</v>
      </c>
      <c r="V27" s="69">
        <f t="shared" si="11"/>
        <v>1.7861998655373927</v>
      </c>
      <c r="W27" s="69">
        <f t="shared" ref="W27:Y27" si="12">SUM(W28:W32)</f>
        <v>2.0003116008812838</v>
      </c>
      <c r="X27" s="69">
        <f t="shared" si="12"/>
        <v>2.0458686638890917</v>
      </c>
      <c r="Y27" s="69">
        <f t="shared" si="12"/>
        <v>1.9765632584261354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4.157423348747376E-3</v>
      </c>
      <c r="D28" s="72">
        <v>1.5491724958594015E-2</v>
      </c>
      <c r="E28" s="72">
        <v>1.0773597438162487E-2</v>
      </c>
      <c r="F28" s="72">
        <v>1.1483701258225499E-2</v>
      </c>
      <c r="G28" s="72">
        <v>2.1342971384358343E-3</v>
      </c>
      <c r="H28" s="72">
        <v>5.6514533266597607E-3</v>
      </c>
      <c r="I28" s="72">
        <v>1.7305390090359245E-2</v>
      </c>
      <c r="J28" s="72">
        <v>4.834852990097601E-2</v>
      </c>
      <c r="K28" s="72">
        <v>3.6848990774912879E-3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6.8947313782879979E-2</v>
      </c>
      <c r="S28" s="72">
        <v>5.6583090225052424E-2</v>
      </c>
      <c r="T28" s="72">
        <v>7.702426571597612E-2</v>
      </c>
      <c r="U28" s="72">
        <v>6.07399314583233E-2</v>
      </c>
      <c r="V28" s="72">
        <v>0.1509139207834497</v>
      </c>
      <c r="W28" s="72">
        <v>1.7935125615272732E-2</v>
      </c>
      <c r="X28" s="72">
        <v>1.7240600822909828E-3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5.5708540940753538E-2</v>
      </c>
      <c r="D29" s="72">
        <v>4.8186597756763899E-2</v>
      </c>
      <c r="E29" s="72">
        <v>2.5960026401036514E-2</v>
      </c>
      <c r="F29" s="72">
        <v>3.6148609095597632E-2</v>
      </c>
      <c r="G29" s="72">
        <v>6.3439294985030301E-2</v>
      </c>
      <c r="H29" s="72">
        <v>5.7958038433677313E-2</v>
      </c>
      <c r="I29" s="72">
        <v>6.9295223943223599E-2</v>
      </c>
      <c r="J29" s="72">
        <v>6.3968469620397678E-2</v>
      </c>
      <c r="K29" s="72">
        <v>7.5954806517869219E-2</v>
      </c>
      <c r="L29" s="72">
        <v>5.0009804071631539E-2</v>
      </c>
      <c r="M29" s="72">
        <v>4.1651900876336814E-2</v>
      </c>
      <c r="N29" s="72">
        <v>3.6858268735033201E-2</v>
      </c>
      <c r="O29" s="72">
        <v>2.650573365526001E-2</v>
      </c>
      <c r="P29" s="72">
        <v>1.4345018163060091E-2</v>
      </c>
      <c r="Q29" s="72">
        <v>2.4423016090909501E-2</v>
      </c>
      <c r="R29" s="72">
        <v>1.7589268514180235E-2</v>
      </c>
      <c r="S29" s="72">
        <v>7.7209460424931863E-3</v>
      </c>
      <c r="T29" s="72">
        <v>6.7388614051381841E-4</v>
      </c>
      <c r="U29" s="72">
        <v>2.3154202656408884E-2</v>
      </c>
      <c r="V29" s="72">
        <v>1.5742828729587238E-2</v>
      </c>
      <c r="W29" s="72">
        <v>7.7775020307251128E-2</v>
      </c>
      <c r="X29" s="72">
        <v>5.6409321229170799E-2</v>
      </c>
      <c r="Y29" s="72">
        <v>1.2901215994628089E-2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0.67126306492950283</v>
      </c>
      <c r="D30" s="72">
        <v>0.67712777611228059</v>
      </c>
      <c r="E30" s="72">
        <v>0.97681982510956444</v>
      </c>
      <c r="F30" s="72">
        <v>1.1221212125867268</v>
      </c>
      <c r="G30" s="72">
        <v>0.94445320667039634</v>
      </c>
      <c r="H30" s="72">
        <v>1.0467812931605818</v>
      </c>
      <c r="I30" s="72">
        <v>1.5023323709252467</v>
      </c>
      <c r="J30" s="72">
        <v>0.55591297835899722</v>
      </c>
      <c r="K30" s="72">
        <v>0.65405681907861113</v>
      </c>
      <c r="L30" s="72">
        <v>0</v>
      </c>
      <c r="M30" s="72">
        <v>0.19565093082760085</v>
      </c>
      <c r="N30" s="72">
        <v>0.28812709441535722</v>
      </c>
      <c r="O30" s="72">
        <v>0.3788167095618391</v>
      </c>
      <c r="P30" s="72">
        <v>0.75284892831896355</v>
      </c>
      <c r="Q30" s="72">
        <v>0.81439079769537592</v>
      </c>
      <c r="R30" s="72">
        <v>0.67012252644451986</v>
      </c>
      <c r="S30" s="72">
        <v>1.1729380600346717</v>
      </c>
      <c r="T30" s="72">
        <v>1.2752618308534287</v>
      </c>
      <c r="U30" s="72">
        <v>1.1714707050086213</v>
      </c>
      <c r="V30" s="72">
        <v>0.95538819065121594</v>
      </c>
      <c r="W30" s="72">
        <v>0.9316703480643076</v>
      </c>
      <c r="X30" s="72">
        <v>0.65098013172048463</v>
      </c>
      <c r="Y30" s="72">
        <v>0.78930270827964344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1.3356626212365833E-3</v>
      </c>
      <c r="D31" s="72">
        <v>9.2277044865684622E-4</v>
      </c>
      <c r="E31" s="72">
        <v>7.1129317760652031E-4</v>
      </c>
      <c r="F31" s="72">
        <v>8.2941377571712951E-4</v>
      </c>
      <c r="G31" s="72">
        <v>8.799687082599667E-4</v>
      </c>
      <c r="H31" s="72">
        <v>4.9427573471374196E-4</v>
      </c>
      <c r="I31" s="72">
        <v>1.3636793833825599E-3</v>
      </c>
      <c r="J31" s="72">
        <v>7.3550782286754043E-3</v>
      </c>
      <c r="K31" s="72">
        <v>8.0623862423438043E-3</v>
      </c>
      <c r="L31" s="72">
        <v>7.6427642024785039E-2</v>
      </c>
      <c r="M31" s="72">
        <v>3.757016331048018E-2</v>
      </c>
      <c r="N31" s="72">
        <v>2.427624706014929E-3</v>
      </c>
      <c r="O31" s="72">
        <v>1.9724187944888144E-4</v>
      </c>
      <c r="P31" s="72">
        <v>0</v>
      </c>
      <c r="Q31" s="72">
        <v>1.8926733799459836E-3</v>
      </c>
      <c r="R31" s="72">
        <v>7.1879042700768066E-3</v>
      </c>
      <c r="S31" s="72">
        <v>3.1043276011547623E-3</v>
      </c>
      <c r="T31" s="72">
        <v>0</v>
      </c>
      <c r="U31" s="72">
        <v>0</v>
      </c>
      <c r="V31" s="72">
        <v>4.4905853679826262E-3</v>
      </c>
      <c r="W31" s="72">
        <v>1.0804471118712809E-3</v>
      </c>
      <c r="X31" s="72">
        <v>1.1323058247758285E-3</v>
      </c>
      <c r="Y31" s="72">
        <v>4.0503371751765835E-3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0.58591898008861143</v>
      </c>
      <c r="D32" s="77">
        <v>0.64894389538662578</v>
      </c>
      <c r="E32" s="77">
        <v>0.61338518410797493</v>
      </c>
      <c r="F32" s="77">
        <v>0.56013362774633912</v>
      </c>
      <c r="G32" s="77">
        <v>0.66443860457878023</v>
      </c>
      <c r="H32" s="77">
        <v>0.53021574235278413</v>
      </c>
      <c r="I32" s="77">
        <v>0.72287736210631948</v>
      </c>
      <c r="J32" s="77">
        <v>0.52298684522414973</v>
      </c>
      <c r="K32" s="77">
        <v>0.87840901201849586</v>
      </c>
      <c r="L32" s="77">
        <v>0.75653619996042332</v>
      </c>
      <c r="M32" s="77">
        <v>0.91382859035634501</v>
      </c>
      <c r="N32" s="77">
        <v>0.69978086894648206</v>
      </c>
      <c r="O32" s="77">
        <v>0.6652866539856328</v>
      </c>
      <c r="P32" s="77">
        <v>0.67842866756132791</v>
      </c>
      <c r="Q32" s="77">
        <v>0.57540799012281962</v>
      </c>
      <c r="R32" s="77">
        <v>0.57407562243468502</v>
      </c>
      <c r="S32" s="77">
        <v>0.5044107910791561</v>
      </c>
      <c r="T32" s="77">
        <v>0.40459220416543973</v>
      </c>
      <c r="U32" s="77">
        <v>0.47906282049407234</v>
      </c>
      <c r="V32" s="77">
        <v>0.65966434000515717</v>
      </c>
      <c r="W32" s="77">
        <v>0.97185065978258112</v>
      </c>
      <c r="X32" s="77">
        <v>1.3356228450323693</v>
      </c>
      <c r="Y32" s="77">
        <v>1.1703089969766873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42.039886384891865</v>
      </c>
      <c r="D3" s="65">
        <f t="shared" si="0"/>
        <v>45.094282627924692</v>
      </c>
      <c r="E3" s="65">
        <f t="shared" si="0"/>
        <v>40.809753594028507</v>
      </c>
      <c r="F3" s="65">
        <f t="shared" si="0"/>
        <v>38.358090154574484</v>
      </c>
      <c r="G3" s="65">
        <f t="shared" si="0"/>
        <v>37.369058099711808</v>
      </c>
      <c r="H3" s="65">
        <f t="shared" si="0"/>
        <v>34.974464877140328</v>
      </c>
      <c r="I3" s="65">
        <f t="shared" si="0"/>
        <v>40.201148397283504</v>
      </c>
      <c r="J3" s="65">
        <f t="shared" si="0"/>
        <v>19.858068988733699</v>
      </c>
      <c r="K3" s="65">
        <f t="shared" si="0"/>
        <v>21.918569320291351</v>
      </c>
      <c r="L3" s="65">
        <f t="shared" si="0"/>
        <v>46.224193281489384</v>
      </c>
      <c r="M3" s="65">
        <f t="shared" si="0"/>
        <v>39.321510487510821</v>
      </c>
      <c r="N3" s="65">
        <f t="shared" si="0"/>
        <v>32.413601731208324</v>
      </c>
      <c r="O3" s="65">
        <f t="shared" si="0"/>
        <v>32.209079451194569</v>
      </c>
      <c r="P3" s="65">
        <f t="shared" si="0"/>
        <v>29.290401191546255</v>
      </c>
      <c r="Q3" s="65">
        <f t="shared" si="0"/>
        <v>30.042933000289594</v>
      </c>
      <c r="R3" s="65">
        <f t="shared" ref="R3:V3" si="1">SUM(R4,R15,R17,R27)</f>
        <v>28.250435915544681</v>
      </c>
      <c r="S3" s="65">
        <f t="shared" si="1"/>
        <v>29.533381469793998</v>
      </c>
      <c r="T3" s="65">
        <f t="shared" si="1"/>
        <v>27.7741566860978</v>
      </c>
      <c r="U3" s="65">
        <f t="shared" si="1"/>
        <v>26.711242710317016</v>
      </c>
      <c r="V3" s="65">
        <f t="shared" si="1"/>
        <v>27.75271936307341</v>
      </c>
      <c r="W3" s="65">
        <f t="shared" ref="W3:Y3" si="2">SUM(W4,W15,W17,W27)</f>
        <v>26.713762878043269</v>
      </c>
      <c r="X3" s="65">
        <f t="shared" si="2"/>
        <v>22.914459479749119</v>
      </c>
      <c r="Y3" s="65">
        <f t="shared" si="2"/>
        <v>18.812048056110427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38.376267281324751</v>
      </c>
      <c r="D4" s="69">
        <f t="shared" si="3"/>
        <v>40.930496059665366</v>
      </c>
      <c r="E4" s="69">
        <f t="shared" si="3"/>
        <v>36.562599831476092</v>
      </c>
      <c r="F4" s="69">
        <f t="shared" si="3"/>
        <v>34.078533539772025</v>
      </c>
      <c r="G4" s="69">
        <f t="shared" si="3"/>
        <v>32.930491658109958</v>
      </c>
      <c r="H4" s="69">
        <f t="shared" si="3"/>
        <v>30.346587807252565</v>
      </c>
      <c r="I4" s="69">
        <f t="shared" si="3"/>
        <v>33.735913442114914</v>
      </c>
      <c r="J4" s="69">
        <f t="shared" si="3"/>
        <v>16.191678575945829</v>
      </c>
      <c r="K4" s="69">
        <f t="shared" si="3"/>
        <v>16.952764395367673</v>
      </c>
      <c r="L4" s="69">
        <f t="shared" si="3"/>
        <v>43.476424863587383</v>
      </c>
      <c r="M4" s="69">
        <f t="shared" si="3"/>
        <v>35.985461726831517</v>
      </c>
      <c r="N4" s="69">
        <f t="shared" si="3"/>
        <v>29.117769744434415</v>
      </c>
      <c r="O4" s="69">
        <f t="shared" si="3"/>
        <v>28.507886836836352</v>
      </c>
      <c r="P4" s="69">
        <f t="shared" si="3"/>
        <v>24.338677251977636</v>
      </c>
      <c r="Q4" s="69">
        <f t="shared" si="3"/>
        <v>25.218904456140763</v>
      </c>
      <c r="R4" s="69">
        <f t="shared" ref="R4:V4" si="4">SUM(R5:R14)</f>
        <v>23.845435105216097</v>
      </c>
      <c r="S4" s="69">
        <f t="shared" si="4"/>
        <v>24.446755328715359</v>
      </c>
      <c r="T4" s="69">
        <f t="shared" si="4"/>
        <v>21.404389197545029</v>
      </c>
      <c r="U4" s="69">
        <f t="shared" si="4"/>
        <v>19.995092684890569</v>
      </c>
      <c r="V4" s="69">
        <f t="shared" si="4"/>
        <v>20.713537395374345</v>
      </c>
      <c r="W4" s="69">
        <f t="shared" ref="W4:Y4" si="5">SUM(W5:W14)</f>
        <v>19.614177489182445</v>
      </c>
      <c r="X4" s="69">
        <f t="shared" si="5"/>
        <v>16.107507369431879</v>
      </c>
      <c r="Y4" s="69">
        <f t="shared" si="5"/>
        <v>12.042908084022001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0.91776208392972647</v>
      </c>
      <c r="D5" s="72">
        <v>1.6937630645027093</v>
      </c>
      <c r="E5" s="72">
        <v>1.0064502633503636</v>
      </c>
      <c r="F5" s="72">
        <v>1.386692319866716</v>
      </c>
      <c r="G5" s="72">
        <v>0.12049495613258755</v>
      </c>
      <c r="H5" s="72">
        <v>0.37317489974115953</v>
      </c>
      <c r="I5" s="72">
        <v>0.68709516152685934</v>
      </c>
      <c r="J5" s="72">
        <v>0.83950183383960997</v>
      </c>
      <c r="K5" s="72">
        <v>6.5948699542836553E-2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1.1115687075730925</v>
      </c>
      <c r="S5" s="72">
        <v>0.95554350993073833</v>
      </c>
      <c r="T5" s="72">
        <v>0.82170349409701759</v>
      </c>
      <c r="U5" s="72">
        <v>0.63030369894272553</v>
      </c>
      <c r="V5" s="72">
        <v>1.5310476250131744</v>
      </c>
      <c r="W5" s="72">
        <v>0.45256158285001341</v>
      </c>
      <c r="X5" s="72">
        <v>0.1263413990587095</v>
      </c>
      <c r="Y5" s="72">
        <v>5.0850942335395688E-3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0.21652265860256015</v>
      </c>
      <c r="D6" s="72">
        <v>0.14800109884941143</v>
      </c>
      <c r="E6" s="72">
        <v>2.6581679683543927E-2</v>
      </c>
      <c r="F6" s="72">
        <v>2.4534598060256766E-2</v>
      </c>
      <c r="G6" s="72">
        <v>4.5828524022730334E-2</v>
      </c>
      <c r="H6" s="72">
        <v>0.61052851367591698</v>
      </c>
      <c r="I6" s="72">
        <v>0.1203991466678101</v>
      </c>
      <c r="J6" s="72">
        <v>0.12273895373270843</v>
      </c>
      <c r="K6" s="72">
        <v>9.2281779487288607E-2</v>
      </c>
      <c r="L6" s="72">
        <v>1.4908559835767825E-2</v>
      </c>
      <c r="M6" s="72">
        <v>0</v>
      </c>
      <c r="N6" s="72">
        <v>0</v>
      </c>
      <c r="O6" s="72">
        <v>4.1599257086677048E-2</v>
      </c>
      <c r="P6" s="72">
        <v>6.5331006816676785E-4</v>
      </c>
      <c r="Q6" s="72">
        <v>0</v>
      </c>
      <c r="R6" s="72">
        <v>2.6049678844881206E-2</v>
      </c>
      <c r="S6" s="72">
        <v>1.9522904789758665E-2</v>
      </c>
      <c r="T6" s="72">
        <v>3.4324686721388296E-2</v>
      </c>
      <c r="U6" s="72">
        <v>3.7509642798453695E-2</v>
      </c>
      <c r="V6" s="72">
        <v>5.5944110155590518E-2</v>
      </c>
      <c r="W6" s="72">
        <v>6.0803270066431298E-2</v>
      </c>
      <c r="X6" s="72">
        <v>4.2782942415823207E-2</v>
      </c>
      <c r="Y6" s="72">
        <v>0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19.156026136661417</v>
      </c>
      <c r="D8" s="72">
        <v>20.275134376731117</v>
      </c>
      <c r="E8" s="72">
        <v>20.272228319028311</v>
      </c>
      <c r="F8" s="72">
        <v>21.656769523596022</v>
      </c>
      <c r="G8" s="72">
        <v>17.076648410578155</v>
      </c>
      <c r="H8" s="72">
        <v>17.672900473022242</v>
      </c>
      <c r="I8" s="72">
        <v>20.046730951200672</v>
      </c>
      <c r="J8" s="72">
        <v>8.8536835092850836</v>
      </c>
      <c r="K8" s="72">
        <v>9.5615698654463284</v>
      </c>
      <c r="L8" s="72">
        <v>0</v>
      </c>
      <c r="M8" s="72">
        <v>9.7401162808639974</v>
      </c>
      <c r="N8" s="72">
        <v>6.1839589093222314</v>
      </c>
      <c r="O8" s="72">
        <v>12.185750979968562</v>
      </c>
      <c r="P8" s="72">
        <v>12.87289615914187</v>
      </c>
      <c r="Q8" s="72">
        <v>13.329814963979159</v>
      </c>
      <c r="R8" s="72">
        <v>12.327218085449266</v>
      </c>
      <c r="S8" s="72">
        <v>15.397995627461466</v>
      </c>
      <c r="T8" s="72">
        <v>14.240656369326571</v>
      </c>
      <c r="U8" s="72">
        <v>13.690798668050684</v>
      </c>
      <c r="V8" s="72">
        <v>10.405705086352054</v>
      </c>
      <c r="W8" s="72">
        <v>9.5617531936481495</v>
      </c>
      <c r="X8" s="72">
        <v>4.1892523400492765</v>
      </c>
      <c r="Y8" s="72">
        <v>4.9344620384505449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1.6592730232966344</v>
      </c>
      <c r="D9" s="72">
        <v>1.0907703761307745</v>
      </c>
      <c r="E9" s="72">
        <v>1.1264348605871821</v>
      </c>
      <c r="F9" s="72">
        <v>1.2787081093700237</v>
      </c>
      <c r="G9" s="72">
        <v>1.2814798779128811</v>
      </c>
      <c r="H9" s="72">
        <v>0.60371580146141413</v>
      </c>
      <c r="I9" s="72">
        <v>1.6931878708875805</v>
      </c>
      <c r="J9" s="72">
        <v>3.6547173931851771</v>
      </c>
      <c r="K9" s="72">
        <v>4.1399670590887334</v>
      </c>
      <c r="L9" s="72">
        <v>43.118710280150381</v>
      </c>
      <c r="M9" s="72">
        <v>19.184220732625295</v>
      </c>
      <c r="N9" s="72">
        <v>10.131223694886307</v>
      </c>
      <c r="O9" s="72">
        <v>1.1245025667325845</v>
      </c>
      <c r="P9" s="72">
        <v>0</v>
      </c>
      <c r="Q9" s="72">
        <v>3.3019677048456595</v>
      </c>
      <c r="R9" s="72">
        <v>4.7268948012589345</v>
      </c>
      <c r="S9" s="72">
        <v>1.6756752523134606</v>
      </c>
      <c r="T9" s="72">
        <v>0</v>
      </c>
      <c r="U9" s="72">
        <v>0</v>
      </c>
      <c r="V9" s="72">
        <v>2.2718650956159676</v>
      </c>
      <c r="W9" s="72">
        <v>4.4244478296826983</v>
      </c>
      <c r="X9" s="72">
        <v>4.6441479280927567</v>
      </c>
      <c r="Y9" s="72">
        <v>1.8019123542407736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15.705806655279202</v>
      </c>
      <c r="D11" s="72">
        <v>16.818586679646721</v>
      </c>
      <c r="E11" s="72">
        <v>13.283517822486981</v>
      </c>
      <c r="F11" s="72">
        <v>8.8249931730575444</v>
      </c>
      <c r="G11" s="72">
        <v>12.116430608782775</v>
      </c>
      <c r="H11" s="72">
        <v>8.481362225859419</v>
      </c>
      <c r="I11" s="72">
        <v>8.2668948462021206</v>
      </c>
      <c r="J11" s="72">
        <v>1.592876119632771</v>
      </c>
      <c r="K11" s="72">
        <v>2.7435120570275493</v>
      </c>
      <c r="L11" s="72">
        <v>0</v>
      </c>
      <c r="M11" s="72">
        <v>4.9188344519706755</v>
      </c>
      <c r="N11" s="72">
        <v>9.3520645398935081</v>
      </c>
      <c r="O11" s="72">
        <v>11.558192749540003</v>
      </c>
      <c r="P11" s="72">
        <v>8.5546245164572277</v>
      </c>
      <c r="Q11" s="72">
        <v>4.7506906017784507</v>
      </c>
      <c r="R11" s="72">
        <v>4.0147159480615136</v>
      </c>
      <c r="S11" s="72">
        <v>4.5363682286772224</v>
      </c>
      <c r="T11" s="72">
        <v>4.3381703123855466</v>
      </c>
      <c r="U11" s="72">
        <v>2.5957043807725872</v>
      </c>
      <c r="V11" s="72">
        <v>1.6856241079606846</v>
      </c>
      <c r="W11" s="72">
        <v>0.87435516487723941</v>
      </c>
      <c r="X11" s="72">
        <v>0.11602642359874817</v>
      </c>
      <c r="Y11" s="72">
        <v>0.30052528519645261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0.153607693720759</v>
      </c>
      <c r="D12" s="72">
        <v>0.31860845973339935</v>
      </c>
      <c r="E12" s="72">
        <v>0.29738706929628234</v>
      </c>
      <c r="F12" s="72">
        <v>0.25417963026628865</v>
      </c>
      <c r="G12" s="72">
        <v>0.2525519450521167</v>
      </c>
      <c r="H12" s="72">
        <v>0.23733576867716216</v>
      </c>
      <c r="I12" s="72">
        <v>0.22671773728383915</v>
      </c>
      <c r="J12" s="72">
        <v>0.10270521968649052</v>
      </c>
      <c r="K12" s="72">
        <v>4.0771985828461227E-2</v>
      </c>
      <c r="L12" s="72">
        <v>0</v>
      </c>
      <c r="M12" s="72">
        <v>0.2348078173014419</v>
      </c>
      <c r="N12" s="72">
        <v>0.52625825803806148</v>
      </c>
      <c r="O12" s="72">
        <v>1.0734012289528463</v>
      </c>
      <c r="P12" s="72">
        <v>2.4042912463529427</v>
      </c>
      <c r="Q12" s="72">
        <v>2.5350565670755292</v>
      </c>
      <c r="R12" s="72">
        <v>1.3341123483243165</v>
      </c>
      <c r="S12" s="72">
        <v>1.310613898859077</v>
      </c>
      <c r="T12" s="72">
        <v>1.5159581725622482</v>
      </c>
      <c r="U12" s="72">
        <v>1.3868967648943449</v>
      </c>
      <c r="V12" s="72">
        <v>2.2832062466819147</v>
      </c>
      <c r="W12" s="72">
        <v>2.8609536312017956</v>
      </c>
      <c r="X12" s="72">
        <v>5.0817949641231861</v>
      </c>
      <c r="Y12" s="72">
        <v>3.5788622720197747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9.7019163452718923E-2</v>
      </c>
      <c r="G13" s="74">
        <v>1.5895355602594492</v>
      </c>
      <c r="H13" s="74">
        <v>1.9243708803023796</v>
      </c>
      <c r="I13" s="74">
        <v>2.2088735458259601</v>
      </c>
      <c r="J13" s="74">
        <v>0.79215344329159076</v>
      </c>
      <c r="K13" s="74">
        <v>6.1905218471374278E-2</v>
      </c>
      <c r="L13" s="74">
        <v>0</v>
      </c>
      <c r="M13" s="74">
        <v>1.5468630421846976</v>
      </c>
      <c r="N13" s="74">
        <v>2.6913295673009818</v>
      </c>
      <c r="O13" s="74">
        <v>2.2342022451631043</v>
      </c>
      <c r="P13" s="74">
        <v>0.22460245305470644</v>
      </c>
      <c r="Q13" s="74">
        <v>1.0100121720444883</v>
      </c>
      <c r="R13" s="74">
        <v>1.8470296098061612E-2</v>
      </c>
      <c r="S13" s="74">
        <v>0.22866161725885023</v>
      </c>
      <c r="T13" s="74">
        <v>0.15599482332804684</v>
      </c>
      <c r="U13" s="74">
        <v>1.3755001412442729</v>
      </c>
      <c r="V13" s="74">
        <v>2.2443675425305067</v>
      </c>
      <c r="W13" s="74">
        <v>1.1610693913323178</v>
      </c>
      <c r="X13" s="74">
        <v>1.7935690279900554</v>
      </c>
      <c r="Y13" s="74">
        <v>1.3281529655783633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0.56726902983444716</v>
      </c>
      <c r="D14" s="76">
        <v>0.58563200407123295</v>
      </c>
      <c r="E14" s="76">
        <v>0.54999981704342005</v>
      </c>
      <c r="F14" s="76">
        <v>0.55563702210245858</v>
      </c>
      <c r="G14" s="76">
        <v>0.44752177536927062</v>
      </c>
      <c r="H14" s="76">
        <v>0.4431992445128673</v>
      </c>
      <c r="I14" s="76">
        <v>0.486014182520076</v>
      </c>
      <c r="J14" s="76">
        <v>0.23330210329239701</v>
      </c>
      <c r="K14" s="76">
        <v>0.24680773047510612</v>
      </c>
      <c r="L14" s="76">
        <v>0.34280602360123774</v>
      </c>
      <c r="M14" s="76">
        <v>0.36061940188541031</v>
      </c>
      <c r="N14" s="76">
        <v>0.23293477499332535</v>
      </c>
      <c r="O14" s="76">
        <v>0.29023780939257499</v>
      </c>
      <c r="P14" s="76">
        <v>0.28160956690272065</v>
      </c>
      <c r="Q14" s="76">
        <v>0.29136244641747511</v>
      </c>
      <c r="R14" s="76">
        <v>0.28640523960602909</v>
      </c>
      <c r="S14" s="76">
        <v>0.32237428942478186</v>
      </c>
      <c r="T14" s="76">
        <v>0.29758133912421586</v>
      </c>
      <c r="U14" s="76">
        <v>0.27837938818749841</v>
      </c>
      <c r="V14" s="76">
        <v>0.23577758106445543</v>
      </c>
      <c r="W14" s="76">
        <v>0.21823342552380037</v>
      </c>
      <c r="X14" s="76">
        <v>0.11359234410332028</v>
      </c>
      <c r="Y14" s="76">
        <v>9.3908074302552394E-2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5.6834234670318715E-2</v>
      </c>
      <c r="D15" s="69">
        <f t="shared" si="6"/>
        <v>0.10866664264229825</v>
      </c>
      <c r="E15" s="69">
        <f t="shared" si="6"/>
        <v>0.15529368655766085</v>
      </c>
      <c r="F15" s="69">
        <f t="shared" si="6"/>
        <v>0.14439015065896513</v>
      </c>
      <c r="G15" s="69">
        <f t="shared" si="6"/>
        <v>0.17533484431659527</v>
      </c>
      <c r="H15" s="69">
        <f t="shared" si="6"/>
        <v>0.16935984444842681</v>
      </c>
      <c r="I15" s="69">
        <f t="shared" si="6"/>
        <v>0.35185915069203744</v>
      </c>
      <c r="J15" s="69">
        <f t="shared" si="6"/>
        <v>0.16191117436465768</v>
      </c>
      <c r="K15" s="69">
        <f t="shared" si="6"/>
        <v>0.34583154272668548</v>
      </c>
      <c r="L15" s="69">
        <f t="shared" si="6"/>
        <v>0.1904962615582286</v>
      </c>
      <c r="M15" s="69">
        <f t="shared" si="6"/>
        <v>0.10651996873577414</v>
      </c>
      <c r="N15" s="69">
        <f t="shared" si="6"/>
        <v>0.40831492681208925</v>
      </c>
      <c r="O15" s="69">
        <f t="shared" si="6"/>
        <v>0.27549291887447946</v>
      </c>
      <c r="P15" s="69">
        <f t="shared" si="6"/>
        <v>0.23996394042670402</v>
      </c>
      <c r="Q15" s="69">
        <f t="shared" si="6"/>
        <v>0.51293094636535075</v>
      </c>
      <c r="R15" s="69">
        <f t="shared" si="6"/>
        <v>0.40165133580510887</v>
      </c>
      <c r="S15" s="69">
        <f t="shared" si="6"/>
        <v>0.33484941096902293</v>
      </c>
      <c r="T15" s="69">
        <f t="shared" si="6"/>
        <v>0.48642227404011101</v>
      </c>
      <c r="U15" s="69">
        <f t="shared" si="6"/>
        <v>0.3991623081993606</v>
      </c>
      <c r="V15" s="69">
        <f t="shared" si="6"/>
        <v>0.4316660286995897</v>
      </c>
      <c r="W15" s="69">
        <f t="shared" si="6"/>
        <v>0.21131335001500465</v>
      </c>
      <c r="X15" s="69">
        <f t="shared" si="6"/>
        <v>0.35779287715057673</v>
      </c>
      <c r="Y15" s="69">
        <f t="shared" si="6"/>
        <v>0.27942138406162709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5.6834234670318715E-2</v>
      </c>
      <c r="D16" s="72">
        <v>0.10866664264229825</v>
      </c>
      <c r="E16" s="72">
        <v>0.15529368655766085</v>
      </c>
      <c r="F16" s="72">
        <v>0.14439015065896513</v>
      </c>
      <c r="G16" s="72">
        <v>0.17533484431659527</v>
      </c>
      <c r="H16" s="72">
        <v>0.16935984444842681</v>
      </c>
      <c r="I16" s="72">
        <v>0.35185915069203744</v>
      </c>
      <c r="J16" s="72">
        <v>0.16191117436465768</v>
      </c>
      <c r="K16" s="72">
        <v>0.34583154272668548</v>
      </c>
      <c r="L16" s="72">
        <v>0.1904962615582286</v>
      </c>
      <c r="M16" s="72">
        <v>0.10651996873577414</v>
      </c>
      <c r="N16" s="72">
        <v>0.40831492681208925</v>
      </c>
      <c r="O16" s="72">
        <v>0.27549291887447946</v>
      </c>
      <c r="P16" s="72">
        <v>0.23996394042670402</v>
      </c>
      <c r="Q16" s="72">
        <v>0.51293094636535075</v>
      </c>
      <c r="R16" s="72">
        <v>0.40165133580510887</v>
      </c>
      <c r="S16" s="72">
        <v>0.33484941096902293</v>
      </c>
      <c r="T16" s="72">
        <v>0.48642227404011101</v>
      </c>
      <c r="U16" s="72">
        <v>0.3991623081993606</v>
      </c>
      <c r="V16" s="72">
        <v>0.4316660286995897</v>
      </c>
      <c r="W16" s="72">
        <v>0.21131335001500465</v>
      </c>
      <c r="X16" s="72">
        <v>0.35779287715057673</v>
      </c>
      <c r="Y16" s="72">
        <v>0.27942138406162709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2.7403569037842166</v>
      </c>
      <c r="D17" s="69">
        <f t="shared" si="7"/>
        <v>3.1349691699737816</v>
      </c>
      <c r="E17" s="69">
        <f t="shared" si="7"/>
        <v>3.0380659529990806</v>
      </c>
      <c r="F17" s="69">
        <f t="shared" si="7"/>
        <v>3.0288438136748161</v>
      </c>
      <c r="G17" s="69">
        <f t="shared" si="7"/>
        <v>3.1702926833052438</v>
      </c>
      <c r="H17" s="69">
        <f t="shared" si="7"/>
        <v>3.4071438133377221</v>
      </c>
      <c r="I17" s="69">
        <f t="shared" si="7"/>
        <v>4.6338955253374419</v>
      </c>
      <c r="J17" s="69">
        <f t="shared" si="7"/>
        <v>2.71161114188165</v>
      </c>
      <c r="K17" s="69">
        <f t="shared" si="7"/>
        <v>3.516498484037645</v>
      </c>
      <c r="L17" s="69">
        <f t="shared" si="7"/>
        <v>1.9070175973098895</v>
      </c>
      <c r="M17" s="69">
        <f t="shared" si="7"/>
        <v>2.369212117233086</v>
      </c>
      <c r="N17" s="69">
        <f t="shared" si="7"/>
        <v>2.1571119565592216</v>
      </c>
      <c r="O17" s="69">
        <f t="shared" si="7"/>
        <v>2.6724920979998932</v>
      </c>
      <c r="P17" s="69">
        <f t="shared" si="7"/>
        <v>3.7309403940656227</v>
      </c>
      <c r="Q17" s="69">
        <f t="shared" si="7"/>
        <v>3.3614050245295939</v>
      </c>
      <c r="R17" s="69">
        <f t="shared" ref="R17:V17" si="8">SUM(R18:R26)</f>
        <v>3.0912999497022482</v>
      </c>
      <c r="S17" s="69">
        <f t="shared" si="8"/>
        <v>3.5991869862717669</v>
      </c>
      <c r="T17" s="69">
        <f t="shared" si="8"/>
        <v>4.7312641657502459</v>
      </c>
      <c r="U17" s="69">
        <f t="shared" si="8"/>
        <v>5.1486340634310945</v>
      </c>
      <c r="V17" s="69">
        <f t="shared" si="8"/>
        <v>5.3542214640792496</v>
      </c>
      <c r="W17" s="69">
        <f t="shared" ref="W17:Y17" si="9">SUM(W18:W26)</f>
        <v>5.4148689449665337</v>
      </c>
      <c r="X17" s="69">
        <f t="shared" si="9"/>
        <v>4.8448693273395307</v>
      </c>
      <c r="Y17" s="69">
        <f t="shared" si="9"/>
        <v>4.9628157914310247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6.6038914892561612E-2</v>
      </c>
      <c r="D18" s="72">
        <v>0.11953531513492109</v>
      </c>
      <c r="E18" s="72">
        <v>5.1882835924575425E-2</v>
      </c>
      <c r="F18" s="72">
        <v>4.4875631577604276E-2</v>
      </c>
      <c r="G18" s="72">
        <v>4.4119030439582218E-4</v>
      </c>
      <c r="H18" s="72">
        <v>1.1324058178389452E-2</v>
      </c>
      <c r="I18" s="72">
        <v>5.1833741186659711E-2</v>
      </c>
      <c r="J18" s="72">
        <v>0.11874587601761961</v>
      </c>
      <c r="K18" s="72">
        <v>8.6957254083900159E-3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0.1450939720849781</v>
      </c>
      <c r="S18" s="72">
        <v>0.12882572355877514</v>
      </c>
      <c r="T18" s="72">
        <v>0.11922116539110582</v>
      </c>
      <c r="U18" s="72">
        <v>0.12008385768053516</v>
      </c>
      <c r="V18" s="72">
        <v>0.3743883454198868</v>
      </c>
      <c r="W18" s="72">
        <v>5.8279379706133914E-2</v>
      </c>
      <c r="X18" s="72">
        <v>4.4777320705448279E-2</v>
      </c>
      <c r="Y18" s="72">
        <v>7.3216358574506983E-4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4.891374648682259E-2</v>
      </c>
      <c r="D19" s="72">
        <v>2.3965152953138464E-2</v>
      </c>
      <c r="E19" s="72">
        <v>2.6953626072158458E-2</v>
      </c>
      <c r="F19" s="72">
        <v>2.8172597560759426E-2</v>
      </c>
      <c r="G19" s="72">
        <v>3.7992626183465578E-2</v>
      </c>
      <c r="H19" s="72">
        <v>5.1179289261330321E-2</v>
      </c>
      <c r="I19" s="72">
        <v>6.3316910609021546E-2</v>
      </c>
      <c r="J19" s="72">
        <v>9.0757811827003321E-2</v>
      </c>
      <c r="K19" s="72">
        <v>9.935406794329317E-2</v>
      </c>
      <c r="L19" s="72">
        <v>6.2414956945282318E-2</v>
      </c>
      <c r="M19" s="72">
        <v>5.8180542016194436E-2</v>
      </c>
      <c r="N19" s="72">
        <v>3.7274557280548862E-2</v>
      </c>
      <c r="O19" s="72">
        <v>1.8612652339763964E-2</v>
      </c>
      <c r="P19" s="72">
        <v>3.7027247047758628E-3</v>
      </c>
      <c r="Q19" s="72">
        <v>3.6620712622633445E-2</v>
      </c>
      <c r="R19" s="72">
        <v>4.6278845019560803E-2</v>
      </c>
      <c r="S19" s="72">
        <v>1.7972679916439437E-2</v>
      </c>
      <c r="T19" s="72">
        <v>3.8414034492014269E-2</v>
      </c>
      <c r="U19" s="72">
        <v>2.8457155625566478E-2</v>
      </c>
      <c r="V19" s="72">
        <v>0.10346407273120209</v>
      </c>
      <c r="W19" s="72">
        <v>4.8289562873255767E-2</v>
      </c>
      <c r="X19" s="72">
        <v>0.29096007709025201</v>
      </c>
      <c r="Y19" s="72">
        <v>0.20069421726739009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1.1445817820021607</v>
      </c>
      <c r="D21" s="72">
        <v>0.74593099311348887</v>
      </c>
      <c r="E21" s="72">
        <v>1.0146505343718559</v>
      </c>
      <c r="F21" s="72">
        <v>1.1495323702892528</v>
      </c>
      <c r="G21" s="72">
        <v>0.98217691055931322</v>
      </c>
      <c r="H21" s="72">
        <v>1.0296661422904563</v>
      </c>
      <c r="I21" s="72">
        <v>2.2198797602706875</v>
      </c>
      <c r="J21" s="72">
        <v>1.2031804469830458</v>
      </c>
      <c r="K21" s="72">
        <v>1.1656419206649711</v>
      </c>
      <c r="L21" s="72">
        <v>0</v>
      </c>
      <c r="M21" s="72">
        <v>0.43053515039149909</v>
      </c>
      <c r="N21" s="72">
        <v>0.50450917802856377</v>
      </c>
      <c r="O21" s="72">
        <v>1.1816998797063776</v>
      </c>
      <c r="P21" s="72">
        <v>2.0372915766984714</v>
      </c>
      <c r="Q21" s="72">
        <v>1.6695014458258874</v>
      </c>
      <c r="R21" s="72">
        <v>1.614301896196908</v>
      </c>
      <c r="S21" s="72">
        <v>2.2871611242481604</v>
      </c>
      <c r="T21" s="72">
        <v>2.527155005170965</v>
      </c>
      <c r="U21" s="72">
        <v>1.952129943954269</v>
      </c>
      <c r="V21" s="72">
        <v>2.7004140139536918</v>
      </c>
      <c r="W21" s="72">
        <v>1.7028993329880453</v>
      </c>
      <c r="X21" s="72">
        <v>1.4062675583979858</v>
      </c>
      <c r="Y21" s="72">
        <v>2.1388570630657311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1.9353953471750805E-3</v>
      </c>
      <c r="D22" s="72">
        <v>7.3831953165915288E-4</v>
      </c>
      <c r="E22" s="72">
        <v>6.1455966958545488E-4</v>
      </c>
      <c r="F22" s="72">
        <v>5.7345889407714532E-4</v>
      </c>
      <c r="G22" s="72">
        <v>5.8034209075275716E-4</v>
      </c>
      <c r="H22" s="72">
        <v>1.7445663229232177E-4</v>
      </c>
      <c r="I22" s="72">
        <v>9.8543518706941877E-4</v>
      </c>
      <c r="J22" s="72">
        <v>3.5547703205425938E-3</v>
      </c>
      <c r="K22" s="72">
        <v>1.224767999303924E-3</v>
      </c>
      <c r="L22" s="72">
        <v>0.1480214498095713</v>
      </c>
      <c r="M22" s="72">
        <v>3.2123935233972882E-2</v>
      </c>
      <c r="N22" s="72">
        <v>1.4235290760900522E-3</v>
      </c>
      <c r="O22" s="72">
        <v>8.8743548907847683E-4</v>
      </c>
      <c r="P22" s="72">
        <v>0</v>
      </c>
      <c r="Q22" s="72">
        <v>1.9187234144469674E-3</v>
      </c>
      <c r="R22" s="72">
        <v>1.598428535652523E-2</v>
      </c>
      <c r="S22" s="72">
        <v>4.3023879843910639E-4</v>
      </c>
      <c r="T22" s="72">
        <v>0</v>
      </c>
      <c r="U22" s="72">
        <v>0</v>
      </c>
      <c r="V22" s="72">
        <v>0.64258700618502551</v>
      </c>
      <c r="W22" s="72">
        <v>1.2877596350339775</v>
      </c>
      <c r="X22" s="72">
        <v>0.99060997512620663</v>
      </c>
      <c r="Y22" s="72">
        <v>0.4055546080823183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0.98224674454158833</v>
      </c>
      <c r="D24" s="72">
        <v>1.1754213185086824</v>
      </c>
      <c r="E24" s="72">
        <v>0.97238416577506614</v>
      </c>
      <c r="F24" s="72">
        <v>0.6668002304580527</v>
      </c>
      <c r="G24" s="72">
        <v>0.99456657374291646</v>
      </c>
      <c r="H24" s="72">
        <v>0.79066981262413216</v>
      </c>
      <c r="I24" s="72">
        <v>0.96251686667809921</v>
      </c>
      <c r="J24" s="72">
        <v>0.18390868850353764</v>
      </c>
      <c r="K24" s="72">
        <v>0.35159802722572842</v>
      </c>
      <c r="L24" s="72">
        <v>0</v>
      </c>
      <c r="M24" s="72">
        <v>0.34251711738726426</v>
      </c>
      <c r="N24" s="72">
        <v>0.64854904874557417</v>
      </c>
      <c r="O24" s="72">
        <v>0.78234205853980221</v>
      </c>
      <c r="P24" s="72">
        <v>1.3566085984337497</v>
      </c>
      <c r="Q24" s="72">
        <v>0.64664229633961834</v>
      </c>
      <c r="R24" s="72">
        <v>0.52157631822160044</v>
      </c>
      <c r="S24" s="72">
        <v>0.67066628925387373</v>
      </c>
      <c r="T24" s="72">
        <v>0.57849645426352014</v>
      </c>
      <c r="U24" s="72">
        <v>0.35094756418445316</v>
      </c>
      <c r="V24" s="72">
        <v>0.22954201408839875</v>
      </c>
      <c r="W24" s="72">
        <v>3.9972969112295073E-2</v>
      </c>
      <c r="X24" s="72">
        <v>4.013600715838779E-2</v>
      </c>
      <c r="Y24" s="72">
        <v>0.13391939405233663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0.49664032051390838</v>
      </c>
      <c r="D25" s="74">
        <v>1.0693780707318918</v>
      </c>
      <c r="E25" s="74">
        <v>0.97158023118583914</v>
      </c>
      <c r="F25" s="74">
        <v>1.1388895248950699</v>
      </c>
      <c r="G25" s="74">
        <v>1.1545350404243999</v>
      </c>
      <c r="H25" s="74">
        <v>1.5241300543511214</v>
      </c>
      <c r="I25" s="74">
        <v>1.335362811405904</v>
      </c>
      <c r="J25" s="74">
        <v>1.1114635482299009</v>
      </c>
      <c r="K25" s="74">
        <v>1.8899839747959584</v>
      </c>
      <c r="L25" s="74">
        <v>0.9337582938430804</v>
      </c>
      <c r="M25" s="74">
        <v>1.4623590402643303</v>
      </c>
      <c r="N25" s="74">
        <v>0.9605288574540285</v>
      </c>
      <c r="O25" s="74">
        <v>0.68519380708511435</v>
      </c>
      <c r="P25" s="74">
        <v>0.3221123872359386</v>
      </c>
      <c r="Q25" s="74">
        <v>1.0016713269632456</v>
      </c>
      <c r="R25" s="74">
        <v>0.71923010571149748</v>
      </c>
      <c r="S25" s="74">
        <v>0.35604758705304373</v>
      </c>
      <c r="T25" s="74">
        <v>0.71140777340597738</v>
      </c>
      <c r="U25" s="74">
        <v>2.6840387037556601</v>
      </c>
      <c r="V25" s="74">
        <v>1.0249869382582417</v>
      </c>
      <c r="W25" s="74">
        <v>2.1950806165775258</v>
      </c>
      <c r="X25" s="74">
        <v>1.3121039272401305</v>
      </c>
      <c r="Y25" s="74">
        <v>1.7645359335491375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0.76282289671195547</v>
      </c>
      <c r="M26" s="77">
        <v>4.3496331939825356E-2</v>
      </c>
      <c r="N26" s="77">
        <v>4.8267859744165007E-3</v>
      </c>
      <c r="O26" s="77">
        <v>3.7562648397565833E-3</v>
      </c>
      <c r="P26" s="77">
        <v>1.1225106992687015E-2</v>
      </c>
      <c r="Q26" s="77">
        <v>5.050519363762526E-3</v>
      </c>
      <c r="R26" s="77">
        <v>2.8834527111178104E-2</v>
      </c>
      <c r="S26" s="77">
        <v>0.13808334344303558</v>
      </c>
      <c r="T26" s="77">
        <v>0.75656973302666286</v>
      </c>
      <c r="U26" s="77">
        <v>1.2976838230609914E-2</v>
      </c>
      <c r="V26" s="77">
        <v>0.2788390734428024</v>
      </c>
      <c r="W26" s="77">
        <v>8.2587448675300712E-2</v>
      </c>
      <c r="X26" s="77">
        <v>0.76001446162112041</v>
      </c>
      <c r="Y26" s="77">
        <v>0.3185224118283661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0.86642796511257503</v>
      </c>
      <c r="D27" s="69">
        <f t="shared" si="10"/>
        <v>0.92015075564325166</v>
      </c>
      <c r="E27" s="69">
        <f t="shared" si="10"/>
        <v>1.0537941229956678</v>
      </c>
      <c r="F27" s="69">
        <f t="shared" si="10"/>
        <v>1.1063226504686789</v>
      </c>
      <c r="G27" s="69">
        <f t="shared" si="10"/>
        <v>1.0929389139800159</v>
      </c>
      <c r="H27" s="69">
        <f t="shared" si="10"/>
        <v>1.0513734121016167</v>
      </c>
      <c r="I27" s="69">
        <f t="shared" si="10"/>
        <v>1.4794802791391082</v>
      </c>
      <c r="J27" s="69">
        <f t="shared" si="10"/>
        <v>0.79286809654155954</v>
      </c>
      <c r="K27" s="69">
        <f t="shared" si="10"/>
        <v>1.1034748981593474</v>
      </c>
      <c r="L27" s="69">
        <f t="shared" si="10"/>
        <v>0.65025455903388396</v>
      </c>
      <c r="M27" s="69">
        <f t="shared" si="10"/>
        <v>0.86031667471044981</v>
      </c>
      <c r="N27" s="69">
        <f t="shared" si="10"/>
        <v>0.73040510340259868</v>
      </c>
      <c r="O27" s="69">
        <f t="shared" si="10"/>
        <v>0.75320759748384658</v>
      </c>
      <c r="P27" s="69">
        <f t="shared" si="10"/>
        <v>0.98081960507629118</v>
      </c>
      <c r="Q27" s="69">
        <f t="shared" si="10"/>
        <v>0.94969257325388523</v>
      </c>
      <c r="R27" s="69">
        <f t="shared" ref="R27:V27" si="11">SUM(R28:R32)</f>
        <v>0.91204952482122637</v>
      </c>
      <c r="S27" s="69">
        <f t="shared" si="11"/>
        <v>1.1525897438378483</v>
      </c>
      <c r="T27" s="69">
        <f t="shared" si="11"/>
        <v>1.152081048762412</v>
      </c>
      <c r="U27" s="69">
        <f t="shared" si="11"/>
        <v>1.1683536537959878</v>
      </c>
      <c r="V27" s="69">
        <f t="shared" si="11"/>
        <v>1.2532944749202282</v>
      </c>
      <c r="W27" s="69">
        <f t="shared" ref="W27:Y27" si="12">SUM(W28:W32)</f>
        <v>1.4734030938792839</v>
      </c>
      <c r="X27" s="69">
        <f t="shared" si="12"/>
        <v>1.6042899058271345</v>
      </c>
      <c r="Y27" s="69">
        <f t="shared" si="12"/>
        <v>1.5269027965957767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2.4088008538287568E-3</v>
      </c>
      <c r="D28" s="72">
        <v>8.9803512938148138E-3</v>
      </c>
      <c r="E28" s="72">
        <v>6.2484328244595795E-3</v>
      </c>
      <c r="F28" s="72">
        <v>6.6636005494361619E-3</v>
      </c>
      <c r="G28" s="72">
        <v>1.2390777806152425E-3</v>
      </c>
      <c r="H28" s="72">
        <v>3.2826180883194448E-3</v>
      </c>
      <c r="I28" s="72">
        <v>1.0056759033424574E-2</v>
      </c>
      <c r="J28" s="72">
        <v>2.811099963349328E-2</v>
      </c>
      <c r="K28" s="72">
        <v>2.1435564246504177E-3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4.0379189435152035E-2</v>
      </c>
      <c r="S28" s="72">
        <v>3.3313077278465192E-2</v>
      </c>
      <c r="T28" s="72">
        <v>4.5609160756729834E-2</v>
      </c>
      <c r="U28" s="72">
        <v>3.6154535177078166E-2</v>
      </c>
      <c r="V28" s="72">
        <v>9.0160657757006962E-2</v>
      </c>
      <c r="W28" s="72">
        <v>1.0733929278657746E-2</v>
      </c>
      <c r="X28" s="72">
        <v>1.0324958248584509E-3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3.2536364898694679E-2</v>
      </c>
      <c r="D29" s="72">
        <v>2.8159622667246965E-2</v>
      </c>
      <c r="E29" s="72">
        <v>1.5179549875251993E-2</v>
      </c>
      <c r="F29" s="72">
        <v>2.114941733184162E-2</v>
      </c>
      <c r="G29" s="72">
        <v>3.7137963843832909E-2</v>
      </c>
      <c r="H29" s="72">
        <v>3.3948939851005319E-2</v>
      </c>
      <c r="I29" s="72">
        <v>4.0613321970156394E-2</v>
      </c>
      <c r="J29" s="72">
        <v>3.7513167800167058E-2</v>
      </c>
      <c r="K29" s="72">
        <v>4.4568243450799946E-2</v>
      </c>
      <c r="L29" s="72">
        <v>2.9361470331370244E-2</v>
      </c>
      <c r="M29" s="72">
        <v>2.4465215835779906E-2</v>
      </c>
      <c r="N29" s="72">
        <v>2.1654901073693344E-2</v>
      </c>
      <c r="O29" s="72">
        <v>1.557489286090355E-2</v>
      </c>
      <c r="P29" s="72">
        <v>8.432663653659446E-3</v>
      </c>
      <c r="Q29" s="72">
        <v>1.4380980547425206E-2</v>
      </c>
      <c r="R29" s="72">
        <v>1.0402482848378405E-2</v>
      </c>
      <c r="S29" s="72">
        <v>4.5943692479848211E-3</v>
      </c>
      <c r="T29" s="72">
        <v>4.0369045705418877E-4</v>
      </c>
      <c r="U29" s="72">
        <v>1.3954855968444155E-2</v>
      </c>
      <c r="V29" s="72">
        <v>9.528780508116421E-3</v>
      </c>
      <c r="W29" s="72">
        <v>4.7172112276805754E-2</v>
      </c>
      <c r="X29" s="72">
        <v>3.4236007214640936E-2</v>
      </c>
      <c r="Y29" s="72">
        <v>7.8305375359932726E-3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0.39152390236456563</v>
      </c>
      <c r="D30" s="72">
        <v>0.39526113643618049</v>
      </c>
      <c r="E30" s="72">
        <v>0.57065767226618991</v>
      </c>
      <c r="F30" s="72">
        <v>0.65606731688847497</v>
      </c>
      <c r="G30" s="72">
        <v>0.55263229764400101</v>
      </c>
      <c r="H30" s="72">
        <v>0.61299750278477827</v>
      </c>
      <c r="I30" s="72">
        <v>0.88047183379208205</v>
      </c>
      <c r="J30" s="72">
        <v>0.32606390493740928</v>
      </c>
      <c r="K30" s="72">
        <v>0.38393496134069449</v>
      </c>
      <c r="L30" s="72">
        <v>0</v>
      </c>
      <c r="M30" s="72">
        <v>0.11500926342050105</v>
      </c>
      <c r="N30" s="72">
        <v>0.16942665585036118</v>
      </c>
      <c r="O30" s="72">
        <v>0.2227996185257835</v>
      </c>
      <c r="P30" s="72">
        <v>0.44303466098591332</v>
      </c>
      <c r="Q30" s="72">
        <v>0.48034878242151757</v>
      </c>
      <c r="R30" s="72">
        <v>0.39762911485153751</v>
      </c>
      <c r="S30" s="72">
        <v>0.70184391840279925</v>
      </c>
      <c r="T30" s="72">
        <v>0.77006156519447144</v>
      </c>
      <c r="U30" s="72">
        <v>0.71324358263349363</v>
      </c>
      <c r="V30" s="72">
        <v>0.58507155437977143</v>
      </c>
      <c r="W30" s="72">
        <v>0.57213512505030983</v>
      </c>
      <c r="X30" s="72">
        <v>0.40002866828857331</v>
      </c>
      <c r="Y30" s="72">
        <v>0.48506023136982218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7.6601936627240233E-4</v>
      </c>
      <c r="D31" s="72">
        <v>5.294848732277272E-4</v>
      </c>
      <c r="E31" s="72">
        <v>4.0834320767509129E-4</v>
      </c>
      <c r="F31" s="72">
        <v>4.7639220318219065E-4</v>
      </c>
      <c r="G31" s="72">
        <v>5.0568171180343739E-4</v>
      </c>
      <c r="H31" s="72">
        <v>2.8418152130422786E-4</v>
      </c>
      <c r="I31" s="72">
        <v>7.8443191902417787E-4</v>
      </c>
      <c r="J31" s="72">
        <v>4.2329841654426981E-3</v>
      </c>
      <c r="K31" s="72">
        <v>4.6423646810335789E-3</v>
      </c>
      <c r="L31" s="72">
        <v>4.4029359152793074E-2</v>
      </c>
      <c r="M31" s="72">
        <v>2.1652056121557912E-2</v>
      </c>
      <c r="N31" s="72">
        <v>1.3993596250116164E-3</v>
      </c>
      <c r="O31" s="72">
        <v>1.1371080595732977E-4</v>
      </c>
      <c r="P31" s="72">
        <v>0</v>
      </c>
      <c r="Q31" s="72">
        <v>1.0930827540731188E-3</v>
      </c>
      <c r="R31" s="72">
        <v>4.1668595496377556E-3</v>
      </c>
      <c r="S31" s="72">
        <v>1.8090974762256273E-3</v>
      </c>
      <c r="T31" s="72">
        <v>0</v>
      </c>
      <c r="U31" s="72">
        <v>0</v>
      </c>
      <c r="V31" s="72">
        <v>2.6555657423760043E-3</v>
      </c>
      <c r="W31" s="72">
        <v>6.4006510530255356E-4</v>
      </c>
      <c r="X31" s="72">
        <v>6.7122141703919935E-4</v>
      </c>
      <c r="Y31" s="72">
        <v>2.4011615178609158E-3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0.4391928776292135</v>
      </c>
      <c r="D32" s="77">
        <v>0.48722016037278165</v>
      </c>
      <c r="E32" s="77">
        <v>0.46130012482209121</v>
      </c>
      <c r="F32" s="77">
        <v>0.42196592349574397</v>
      </c>
      <c r="G32" s="77">
        <v>0.5014238929997632</v>
      </c>
      <c r="H32" s="77">
        <v>0.40086016985620943</v>
      </c>
      <c r="I32" s="77">
        <v>0.54755393242442096</v>
      </c>
      <c r="J32" s="77">
        <v>0.39694704000504716</v>
      </c>
      <c r="K32" s="77">
        <v>0.66818577226216902</v>
      </c>
      <c r="L32" s="77">
        <v>0.57686372954972065</v>
      </c>
      <c r="M32" s="77">
        <v>0.69919013933261098</v>
      </c>
      <c r="N32" s="77">
        <v>0.53792418685353249</v>
      </c>
      <c r="O32" s="77">
        <v>0.51471937529120226</v>
      </c>
      <c r="P32" s="77">
        <v>0.52935228043671845</v>
      </c>
      <c r="Q32" s="77">
        <v>0.4538697275308694</v>
      </c>
      <c r="R32" s="77">
        <v>0.45947187813652074</v>
      </c>
      <c r="S32" s="77">
        <v>0.41102928143237338</v>
      </c>
      <c r="T32" s="77">
        <v>0.33600663235415645</v>
      </c>
      <c r="U32" s="77">
        <v>0.40500068001697187</v>
      </c>
      <c r="V32" s="77">
        <v>0.56587791653295738</v>
      </c>
      <c r="W32" s="77">
        <v>0.84272186216820799</v>
      </c>
      <c r="X32" s="77">
        <v>1.1683215130820226</v>
      </c>
      <c r="Y32" s="77">
        <v>1.0316108661721002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0.55900130286750671</v>
      </c>
      <c r="D3" s="66">
        <f>IF(RES_hh_tes_in!D3=0,"",RES_hh_tes_in!D3/RES_hh_fec_in!D3)</f>
        <v>0.5676301058628711</v>
      </c>
      <c r="E3" s="66">
        <f>IF(RES_hh_tes_in!E3=0,"",RES_hh_tes_in!E3/RES_hh_fec_in!E3)</f>
        <v>0.56243509978443751</v>
      </c>
      <c r="F3" s="66">
        <f>IF(RES_hh_tes_in!F3=0,"",RES_hh_tes_in!F3/RES_hh_fec_in!F3)</f>
        <v>0.55034663418774588</v>
      </c>
      <c r="G3" s="66">
        <f>IF(RES_hh_tes_in!G3=0,"",RES_hh_tes_in!G3/RES_hh_fec_in!G3)</f>
        <v>0.57778797577558538</v>
      </c>
      <c r="H3" s="66">
        <f>IF(RES_hh_tes_in!H3=0,"",RES_hh_tes_in!H3/RES_hh_fec_in!H3)</f>
        <v>0.57084791642526245</v>
      </c>
      <c r="I3" s="66">
        <f>IF(RES_hh_tes_in!I3=0,"",RES_hh_tes_in!I3/RES_hh_fec_in!I3)</f>
        <v>0.57322973845245317</v>
      </c>
      <c r="J3" s="66">
        <f>IF(RES_hh_tes_in!J3=0,"",RES_hh_tes_in!J3/RES_hh_fec_in!J3)</f>
        <v>0.56626894155957275</v>
      </c>
      <c r="K3" s="66">
        <f>IF(RES_hh_tes_in!K3=0,"",RES_hh_tes_in!K3/RES_hh_fec_in!K3)</f>
        <v>0.57841834672234171</v>
      </c>
      <c r="L3" s="66">
        <f>IF(RES_hh_tes_in!L3=0,"",RES_hh_tes_in!L3/RES_hh_fec_in!L3)</f>
        <v>0.59369390799367583</v>
      </c>
      <c r="M3" s="66">
        <f>IF(RES_hh_tes_in!M3=0,"",RES_hh_tes_in!M3/RES_hh_fec_in!M3)</f>
        <v>0.60391952534957405</v>
      </c>
      <c r="N3" s="66">
        <f>IF(RES_hh_tes_in!N3=0,"",RES_hh_tes_in!N3/RES_hh_fec_in!N3)</f>
        <v>0.65067512932465632</v>
      </c>
      <c r="O3" s="66">
        <f>IF(RES_hh_tes_in!O3=0,"",RES_hh_tes_in!O3/RES_hh_fec_in!O3)</f>
        <v>0.67658401831129111</v>
      </c>
      <c r="P3" s="66">
        <f>IF(RES_hh_tes_in!P3=0,"",RES_hh_tes_in!P3/RES_hh_fec_in!P3)</f>
        <v>0.72480672059878792</v>
      </c>
      <c r="Q3" s="66">
        <f>IF(RES_hh_tes_in!Q3=0,"",RES_hh_tes_in!Q3/RES_hh_fec_in!Q3)</f>
        <v>0.73638119557706372</v>
      </c>
      <c r="R3" s="66">
        <f>IF(RES_hh_tes_in!R3=0,"",RES_hh_tes_in!R3/RES_hh_fec_in!R3)</f>
        <v>0.71883054847054928</v>
      </c>
      <c r="S3" s="66">
        <f>IF(RES_hh_tes_in!S3=0,"",RES_hh_tes_in!S3/RES_hh_fec_in!S3)</f>
        <v>0.73617974733401481</v>
      </c>
      <c r="T3" s="66">
        <f>IF(RES_hh_tes_in!T3=0,"",RES_hh_tes_in!T3/RES_hh_fec_in!T3)</f>
        <v>0.76529850213023576</v>
      </c>
      <c r="U3" s="66">
        <f>IF(RES_hh_tes_in!U3=0,"",RES_hh_tes_in!U3/RES_hh_fec_in!U3)</f>
        <v>0.76503328310936136</v>
      </c>
      <c r="V3" s="66">
        <f>IF(RES_hh_tes_in!V3=0,"",RES_hh_tes_in!V3/RES_hh_fec_in!V3)</f>
        <v>0.80085066384196624</v>
      </c>
      <c r="W3" s="66">
        <f>IF(RES_hh_tes_in!W3=0,"",RES_hh_tes_in!W3/RES_hh_fec_in!W3)</f>
        <v>0.80290697868382621</v>
      </c>
      <c r="X3" s="66">
        <f>IF(RES_hh_tes_in!X3=0,"",RES_hh_tes_in!X3/RES_hh_fec_in!X3)</f>
        <v>0.92472354919332689</v>
      </c>
      <c r="Y3" s="66">
        <f>IF(RES_hh_tes_in!Y3=0,"",RES_hh_tes_in!Y3/RES_hh_fec_in!Y3)</f>
        <v>0.9053648609415903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0.55449222353646577</v>
      </c>
      <c r="D4" s="70">
        <f>IF(RES_hh_tes_in!D4=0,"",RES_hh_tes_in!D4/RES_hh_fec_in!D4)</f>
        <v>0.56168337922348011</v>
      </c>
      <c r="E4" s="70">
        <f>IF(RES_hh_tes_in!E4=0,"",RES_hh_tes_in!E4/RES_hh_fec_in!E4)</f>
        <v>0.55575657943546264</v>
      </c>
      <c r="F4" s="70">
        <f>IF(RES_hh_tes_in!F4=0,"",RES_hh_tes_in!F4/RES_hh_fec_in!F4)</f>
        <v>0.54323067797942348</v>
      </c>
      <c r="G4" s="70">
        <f>IF(RES_hh_tes_in!G4=0,"",RES_hh_tes_in!G4/RES_hh_fec_in!G4)</f>
        <v>0.57072900909287527</v>
      </c>
      <c r="H4" s="70">
        <f>IF(RES_hh_tes_in!H4=0,"",RES_hh_tes_in!H4/RES_hh_fec_in!H4)</f>
        <v>0.56337121139326762</v>
      </c>
      <c r="I4" s="70">
        <f>IF(RES_hh_tes_in!I4=0,"",RES_hh_tes_in!I4/RES_hh_fec_in!I4)</f>
        <v>0.56348908752860682</v>
      </c>
      <c r="J4" s="70">
        <f>IF(RES_hh_tes_in!J4=0,"",RES_hh_tes_in!J4/RES_hh_fec_in!J4)</f>
        <v>0.55561009948182616</v>
      </c>
      <c r="K4" s="70">
        <f>IF(RES_hh_tes_in!K4=0,"",RES_hh_tes_in!K4/RES_hh_fec_in!K4)</f>
        <v>0.56120569754004457</v>
      </c>
      <c r="L4" s="70">
        <f>IF(RES_hh_tes_in!L4=0,"",RES_hh_tes_in!L4/RES_hh_fec_in!L4)</f>
        <v>0.58583586734840443</v>
      </c>
      <c r="M4" s="70">
        <f>IF(RES_hh_tes_in!M4=0,"",RES_hh_tes_in!M4/RES_hh_fec_in!M4)</f>
        <v>0.59923066232508448</v>
      </c>
      <c r="N4" s="70">
        <f>IF(RES_hh_tes_in!N4=0,"",RES_hh_tes_in!N4/RES_hh_fec_in!N4)</f>
        <v>0.64228262214009413</v>
      </c>
      <c r="O4" s="70">
        <f>IF(RES_hh_tes_in!O4=0,"",RES_hh_tes_in!O4/RES_hh_fec_in!O4)</f>
        <v>0.67155897071655601</v>
      </c>
      <c r="P4" s="70">
        <f>IF(RES_hh_tes_in!P4=0,"",RES_hh_tes_in!P4/RES_hh_fec_in!P4)</f>
        <v>0.7242072206702368</v>
      </c>
      <c r="Q4" s="70">
        <f>IF(RES_hh_tes_in!Q4=0,"",RES_hh_tes_in!Q4/RES_hh_fec_in!Q4)</f>
        <v>0.73219552337236116</v>
      </c>
      <c r="R4" s="70">
        <f>IF(RES_hh_tes_in!R4=0,"",RES_hh_tes_in!R4/RES_hh_fec_in!R4)</f>
        <v>0.71096699195071378</v>
      </c>
      <c r="S4" s="70">
        <f>IF(RES_hh_tes_in!S4=0,"",RES_hh_tes_in!S4/RES_hh_fec_in!S4)</f>
        <v>0.73089527328879123</v>
      </c>
      <c r="T4" s="70">
        <f>IF(RES_hh_tes_in!T4=0,"",RES_hh_tes_in!T4/RES_hh_fec_in!T4)</f>
        <v>0.75675247067051643</v>
      </c>
      <c r="U4" s="70">
        <f>IF(RES_hh_tes_in!U4=0,"",RES_hh_tes_in!U4/RES_hh_fec_in!U4)</f>
        <v>0.76957303790681653</v>
      </c>
      <c r="V4" s="70">
        <f>IF(RES_hh_tes_in!V4=0,"",RES_hh_tes_in!V4/RES_hh_fec_in!V4)</f>
        <v>0.80592228127849708</v>
      </c>
      <c r="W4" s="70">
        <f>IF(RES_hh_tes_in!W4=0,"",RES_hh_tes_in!W4/RES_hh_fec_in!W4)</f>
        <v>0.82026181034740231</v>
      </c>
      <c r="X4" s="70">
        <f>IF(RES_hh_tes_in!X4=0,"",RES_hh_tes_in!X4/RES_hh_fec_in!X4)</f>
        <v>0.97714384187861181</v>
      </c>
      <c r="Y4" s="70">
        <f>IF(RES_hh_tes_in!Y4=0,"",RES_hh_tes_in!Y4/RES_hh_fec_in!Y4)</f>
        <v>0.9774887979641449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0.56202472533507153</v>
      </c>
      <c r="D5" s="78">
        <f>IF(RES_hh_tes_in!D5=0,"",RES_hh_tes_in!D5/RES_hh_fec_in!D5)</f>
        <v>0.56742486320785246</v>
      </c>
      <c r="E5" s="78">
        <f>IF(RES_hh_tes_in!E5=0,"",RES_hh_tes_in!E5/RES_hh_fec_in!E5)</f>
        <v>0.57307424849658151</v>
      </c>
      <c r="F5" s="78">
        <f>IF(RES_hh_tes_in!F5=0,"",RES_hh_tes_in!F5/RES_hh_fec_in!F5)</f>
        <v>0.57891097377296519</v>
      </c>
      <c r="G5" s="78">
        <f>IF(RES_hh_tes_in!G5=0,"",RES_hh_tes_in!G5/RES_hh_fec_in!G5)</f>
        <v>0.58496834343343218</v>
      </c>
      <c r="H5" s="78">
        <f>IF(RES_hh_tes_in!H5=0,"",RES_hh_tes_in!H5/RES_hh_fec_in!H5)</f>
        <v>0.59122647416193741</v>
      </c>
      <c r="I5" s="78">
        <f>IF(RES_hh_tes_in!I5=0,"",RES_hh_tes_in!I5/RES_hh_fec_in!I5)</f>
        <v>0.59767761584055101</v>
      </c>
      <c r="J5" s="78">
        <f>IF(RES_hh_tes_in!J5=0,"",RES_hh_tes_in!J5/RES_hh_fec_in!J5)</f>
        <v>0.60432660729259413</v>
      </c>
      <c r="K5" s="78">
        <f>IF(RES_hh_tes_in!K5=0,"",RES_hh_tes_in!K5/RES_hh_fec_in!K5)</f>
        <v>0.61115787222714324</v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0.67097811744113023</v>
      </c>
      <c r="S5" s="78">
        <f>IF(RES_hh_tes_in!S5=0,"",RES_hh_tes_in!S5/RES_hh_fec_in!S5)</f>
        <v>0.69486454088740079</v>
      </c>
      <c r="T5" s="78">
        <f>IF(RES_hh_tes_in!T5=0,"",RES_hh_tes_in!T5/RES_hh_fec_in!T5)</f>
        <v>0.72018222514910635</v>
      </c>
      <c r="U5" s="78">
        <f>IF(RES_hh_tes_in!U5=0,"",RES_hh_tes_in!U5/RES_hh_fec_in!U5)</f>
        <v>0.74338183567555094</v>
      </c>
      <c r="V5" s="78">
        <f>IF(RES_hh_tes_in!V5=0,"",RES_hh_tes_in!V5/RES_hh_fec_in!V5)</f>
        <v>0.76178231273581165</v>
      </c>
      <c r="W5" s="78">
        <f>IF(RES_hh_tes_in!W5=0,"",RES_hh_tes_in!W5/RES_hh_fec_in!W5)</f>
        <v>0.77476033301605662</v>
      </c>
      <c r="X5" s="78">
        <f>IF(RES_hh_tes_in!X5=0,"",RES_hh_tes_in!X5/RES_hh_fec_in!X5)</f>
        <v>0.78218100615683717</v>
      </c>
      <c r="Y5" s="78">
        <f>IF(RES_hh_tes_in!Y5=0,"",RES_hh_tes_in!Y5/RES_hh_fec_in!Y5)</f>
        <v>0.78837523693693579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0.53809396895868766</v>
      </c>
      <c r="D6" s="78">
        <f>IF(RES_hh_tes_in!D6=0,"",RES_hh_tes_in!D6/RES_hh_fec_in!D6)</f>
        <v>0.54293099672291167</v>
      </c>
      <c r="E6" s="78">
        <f>IF(RES_hh_tes_in!E6=0,"",RES_hh_tes_in!E6/RES_hh_fec_in!E6)</f>
        <v>0.54802552539407567</v>
      </c>
      <c r="F6" s="78">
        <f>IF(RES_hh_tes_in!F6=0,"",RES_hh_tes_in!F6/RES_hh_fec_in!F6)</f>
        <v>0.55309222005294723</v>
      </c>
      <c r="G6" s="78">
        <f>IF(RES_hh_tes_in!G6=0,"",RES_hh_tes_in!G6/RES_hh_fec_in!G6)</f>
        <v>0.55838551934016045</v>
      </c>
      <c r="H6" s="78">
        <f>IF(RES_hh_tes_in!H6=0,"",RES_hh_tes_in!H6/RES_hh_fec_in!H6)</f>
        <v>0.5638709202280473</v>
      </c>
      <c r="I6" s="78">
        <f>IF(RES_hh_tes_in!I6=0,"",RES_hh_tes_in!I6/RES_hh_fec_in!I6)</f>
        <v>0.56960764051418566</v>
      </c>
      <c r="J6" s="78">
        <f>IF(RES_hh_tes_in!J6=0,"",RES_hh_tes_in!J6/RES_hh_fec_in!J6)</f>
        <v>0.57584607184191716</v>
      </c>
      <c r="K6" s="78">
        <f>IF(RES_hh_tes_in!K6=0,"",RES_hh_tes_in!K6/RES_hh_fec_in!K6)</f>
        <v>0.58279437518317689</v>
      </c>
      <c r="L6" s="78">
        <f>IF(RES_hh_tes_in!L6=0,"",RES_hh_tes_in!L6/RES_hh_fec_in!L6)</f>
        <v>0.59049972815831353</v>
      </c>
      <c r="M6" s="78" t="str">
        <f>IF(RES_hh_tes_in!M6=0,"",RES_hh_tes_in!M6/RES_hh_fec_in!M6)</f>
        <v/>
      </c>
      <c r="N6" s="78" t="str">
        <f>IF(RES_hh_tes_in!N6=0,"",RES_hh_tes_in!N6/RES_hh_fec_in!N6)</f>
        <v/>
      </c>
      <c r="O6" s="78">
        <f>IF(RES_hh_tes_in!O6=0,"",RES_hh_tes_in!O6/RES_hh_fec_in!O6)</f>
        <v>0.65678958938491405</v>
      </c>
      <c r="P6" s="78">
        <f>IF(RES_hh_tes_in!P6=0,"",RES_hh_tes_in!P6/RES_hh_fec_in!P6)</f>
        <v>0.69197347930236996</v>
      </c>
      <c r="Q6" s="78" t="str">
        <f>IF(RES_hh_tes_in!Q6=0,"",RES_hh_tes_in!Q6/RES_hh_fec_in!Q6)</f>
        <v/>
      </c>
      <c r="R6" s="78">
        <f>IF(RES_hh_tes_in!R6=0,"",RES_hh_tes_in!R6/RES_hh_fec_in!R6)</f>
        <v>0.73069769540248652</v>
      </c>
      <c r="S6" s="78">
        <f>IF(RES_hh_tes_in!S6=0,"",RES_hh_tes_in!S6/RES_hh_fec_in!S6)</f>
        <v>0.73558317306050514</v>
      </c>
      <c r="T6" s="78">
        <f>IF(RES_hh_tes_in!T6=0,"",RES_hh_tes_in!T6/RES_hh_fec_in!T6)</f>
        <v>0.73713238314447871</v>
      </c>
      <c r="U6" s="78">
        <f>IF(RES_hh_tes_in!U6=0,"",RES_hh_tes_in!U6/RES_hh_fec_in!U6)</f>
        <v>0.73765281350043876</v>
      </c>
      <c r="V6" s="78">
        <f>IF(RES_hh_tes_in!V6=0,"",RES_hh_tes_in!V6/RES_hh_fec_in!V6)</f>
        <v>0.73937980430461026</v>
      </c>
      <c r="W6" s="78">
        <f>IF(RES_hh_tes_in!W6=0,"",RES_hh_tes_in!W6/RES_hh_fec_in!W6)</f>
        <v>0.74203885819257098</v>
      </c>
      <c r="X6" s="78">
        <f>IF(RES_hh_tes_in!X6=0,"",RES_hh_tes_in!X6/RES_hh_fec_in!X6)</f>
        <v>0.7441931104925652</v>
      </c>
      <c r="Y6" s="78" t="str">
        <f>IF(RES_hh_tes_in!Y6=0,"",RES_hh_tes_in!Y6/RES_hh_fec_in!Y6)</f>
        <v/>
      </c>
      <c r="DA6" s="89" t="s">
        <v>724</v>
      </c>
    </row>
    <row r="7" spans="1:105" ht="12" customHeight="1" x14ac:dyDescent="0.25">
      <c r="A7" s="28" t="s">
        <v>200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X7" s="78" t="str">
        <f>IF(RES_hh_tes_in!X7=0,"",RES_hh_tes_in!X7/RES_hh_fec_in!X7)</f>
        <v/>
      </c>
      <c r="Y7" s="78" t="str">
        <f>IF(RES_hh_tes_in!Y7=0,"",RES_hh_tes_in!Y7/RES_hh_fec_in!Y7)</f>
        <v/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0.47531243225273501</v>
      </c>
      <c r="D8" s="78">
        <f>IF(RES_hh_tes_in!D8=0,"",RES_hh_tes_in!D8/RES_hh_fec_in!D8)</f>
        <v>0.47979225199015041</v>
      </c>
      <c r="E8" s="78">
        <f>IF(RES_hh_tes_in!E8=0,"",RES_hh_tes_in!E8/RES_hh_fec_in!E8)</f>
        <v>0.48455458333232482</v>
      </c>
      <c r="F8" s="78">
        <f>IF(RES_hh_tes_in!F8=0,"",RES_hh_tes_in!F8/RES_hh_fec_in!F8)</f>
        <v>0.48929958993087641</v>
      </c>
      <c r="G8" s="78">
        <f>IF(RES_hh_tes_in!G8=0,"",RES_hh_tes_in!G8/RES_hh_fec_in!G8)</f>
        <v>0.49429762416127215</v>
      </c>
      <c r="H8" s="78">
        <f>IF(RES_hh_tes_in!H8=0,"",RES_hh_tes_in!H8/RES_hh_fec_in!H8)</f>
        <v>0.49951414460265953</v>
      </c>
      <c r="I8" s="78">
        <f>IF(RES_hh_tes_in!I8=0,"",RES_hh_tes_in!I8/RES_hh_fec_in!I8)</f>
        <v>0.50501424137823647</v>
      </c>
      <c r="J8" s="78">
        <f>IF(RES_hh_tes_in!J8=0,"",RES_hh_tes_in!J8/RES_hh_fec_in!J8)</f>
        <v>0.51106793987714727</v>
      </c>
      <c r="K8" s="78">
        <f>IF(RES_hh_tes_in!K8=0,"",RES_hh_tes_in!K8/RES_hh_fec_in!K8)</f>
        <v>0.51790263490254862</v>
      </c>
      <c r="L8" s="78" t="str">
        <f>IF(RES_hh_tes_in!L8=0,"",RES_hh_tes_in!L8/RES_hh_fec_in!L8)</f>
        <v/>
      </c>
      <c r="M8" s="78">
        <f>IF(RES_hh_tes_in!M8=0,"",RES_hh_tes_in!M8/RES_hh_fec_in!M8)</f>
        <v>0.5397719455500416</v>
      </c>
      <c r="N8" s="78">
        <f>IF(RES_hh_tes_in!N8=0,"",RES_hh_tes_in!N8/RES_hh_fec_in!N8)</f>
        <v>0.56226262256884463</v>
      </c>
      <c r="O8" s="78">
        <f>IF(RES_hh_tes_in!O8=0,"",RES_hh_tes_in!O8/RES_hh_fec_in!O8)</f>
        <v>0.59422812727263796</v>
      </c>
      <c r="P8" s="78">
        <f>IF(RES_hh_tes_in!P8=0,"",RES_hh_tes_in!P8/RES_hh_fec_in!P8)</f>
        <v>0.63188528263441179</v>
      </c>
      <c r="Q8" s="78">
        <f>IF(RES_hh_tes_in!Q8=0,"",RES_hh_tes_in!Q8/RES_hh_fec_in!Q8)</f>
        <v>0.66365354413089106</v>
      </c>
      <c r="R8" s="78">
        <f>IF(RES_hh_tes_in!R8=0,"",RES_hh_tes_in!R8/RES_hh_fec_in!R8)</f>
        <v>0.67980419692957228</v>
      </c>
      <c r="S8" s="78">
        <f>IF(RES_hh_tes_in!S8=0,"",RES_hh_tes_in!S8/RES_hh_fec_in!S8)</f>
        <v>0.69217909342873107</v>
      </c>
      <c r="T8" s="78">
        <f>IF(RES_hh_tes_in!T8=0,"",RES_hh_tes_in!T8/RES_hh_fec_in!T8)</f>
        <v>0.70225212570202467</v>
      </c>
      <c r="U8" s="78">
        <f>IF(RES_hh_tes_in!U8=0,"",RES_hh_tes_in!U8/RES_hh_fec_in!U8)</f>
        <v>0.71104290402230841</v>
      </c>
      <c r="V8" s="78">
        <f>IF(RES_hh_tes_in!V8=0,"",RES_hh_tes_in!V8/RES_hh_fec_in!V8)</f>
        <v>0.71905780996966162</v>
      </c>
      <c r="W8" s="78">
        <f>IF(RES_hh_tes_in!W8=0,"",RES_hh_tes_in!W8/RES_hh_fec_in!W8)</f>
        <v>0.72510277438916759</v>
      </c>
      <c r="X8" s="78">
        <f>IF(RES_hh_tes_in!X8=0,"",RES_hh_tes_in!X8/RES_hh_fec_in!X8)</f>
        <v>0.72871193884147734</v>
      </c>
      <c r="Y8" s="78">
        <f>IF(RES_hh_tes_in!Y8=0,"",RES_hh_tes_in!Y8/RES_hh_fec_in!Y8)</f>
        <v>0.73126042707028971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0.49448608061138516</v>
      </c>
      <c r="D9" s="78">
        <f>IF(RES_hh_tes_in!D9=0,"",RES_hh_tes_in!D9/RES_hh_fec_in!D9)</f>
        <v>0.50418192543483675</v>
      </c>
      <c r="E9" s="78">
        <f>IF(RES_hh_tes_in!E9=0,"",RES_hh_tes_in!E9/RES_hh_fec_in!E9)</f>
        <v>0.51397007356158042</v>
      </c>
      <c r="F9" s="78">
        <f>IF(RES_hh_tes_in!F9=0,"",RES_hh_tes_in!F9/RES_hh_fec_in!F9)</f>
        <v>0.52384095169445433</v>
      </c>
      <c r="G9" s="78">
        <f>IF(RES_hh_tes_in!G9=0,"",RES_hh_tes_in!G9/RES_hh_fec_in!G9)</f>
        <v>0.53378482071117772</v>
      </c>
      <c r="H9" s="78">
        <f>IF(RES_hh_tes_in!H9=0,"",RES_hh_tes_in!H9/RES_hh_fec_in!H9)</f>
        <v>0.5437902113480978</v>
      </c>
      <c r="I9" s="78">
        <f>IF(RES_hh_tes_in!I9=0,"",RES_hh_tes_in!I9/RES_hh_fec_in!I9)</f>
        <v>0.55384199436860126</v>
      </c>
      <c r="J9" s="78">
        <f>IF(RES_hh_tes_in!J9=0,"",RES_hh_tes_in!J9/RES_hh_fec_in!J9)</f>
        <v>0.56390748864538731</v>
      </c>
      <c r="K9" s="78">
        <f>IF(RES_hh_tes_in!K9=0,"",RES_hh_tes_in!K9/RES_hh_fec_in!K9)</f>
        <v>0.57394348004622442</v>
      </c>
      <c r="L9" s="78">
        <f>IF(RES_hh_tes_in!L9=0,"",RES_hh_tes_in!L9/RES_hh_fec_in!L9)</f>
        <v>0.58391161371092637</v>
      </c>
      <c r="M9" s="78">
        <f>IF(RES_hh_tes_in!M9=0,"",RES_hh_tes_in!M9/RES_hh_fec_in!M9)</f>
        <v>0.593068164414289</v>
      </c>
      <c r="N9" s="78">
        <f>IF(RES_hh_tes_in!N9=0,"",RES_hh_tes_in!N9/RES_hh_fec_in!N9)</f>
        <v>0.60100617999629258</v>
      </c>
      <c r="O9" s="78">
        <f>IF(RES_hh_tes_in!O9=0,"",RES_hh_tes_in!O9/RES_hh_fec_in!O9)</f>
        <v>0.60749062333852977</v>
      </c>
      <c r="P9" s="78" t="str">
        <f>IF(RES_hh_tes_in!P9=0,"",RES_hh_tes_in!P9/RES_hh_fec_in!P9)</f>
        <v/>
      </c>
      <c r="Q9" s="78">
        <f>IF(RES_hh_tes_in!Q9=0,"",RES_hh_tes_in!Q9/RES_hh_fec_in!Q9)</f>
        <v>0.61975628265694049</v>
      </c>
      <c r="R9" s="78">
        <f>IF(RES_hh_tes_in!R9=0,"",RES_hh_tes_in!R9/RES_hh_fec_in!R9)</f>
        <v>0.62975163389275157</v>
      </c>
      <c r="S9" s="78">
        <f>IF(RES_hh_tes_in!S9=0,"",RES_hh_tes_in!S9/RES_hh_fec_in!S9)</f>
        <v>0.64100128230892828</v>
      </c>
      <c r="T9" s="78" t="str">
        <f>IF(RES_hh_tes_in!T9=0,"",RES_hh_tes_in!T9/RES_hh_fec_in!T9)</f>
        <v/>
      </c>
      <c r="U9" s="78" t="str">
        <f>IF(RES_hh_tes_in!U9=0,"",RES_hh_tes_in!U9/RES_hh_fec_in!U9)</f>
        <v/>
      </c>
      <c r="V9" s="78">
        <f>IF(RES_hh_tes_in!V9=0,"",RES_hh_tes_in!V9/RES_hh_fec_in!V9)</f>
        <v>0.67162322375968686</v>
      </c>
      <c r="W9" s="78">
        <f>IF(RES_hh_tes_in!W9=0,"",RES_hh_tes_in!W9/RES_hh_fec_in!W9)</f>
        <v>0.67868653630253917</v>
      </c>
      <c r="X9" s="78">
        <f>IF(RES_hh_tes_in!X9=0,"",RES_hh_tes_in!X9/RES_hh_fec_in!X9)</f>
        <v>0.6852130553177409</v>
      </c>
      <c r="Y9" s="78">
        <f>IF(RES_hh_tes_in!Y9=0,"",RES_hh_tes_in!Y9/RES_hh_fec_in!Y9)</f>
        <v>0.69136366968055574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0.68735990315604667</v>
      </c>
      <c r="D11" s="78">
        <f>IF(RES_hh_tes_in!D11=0,"",RES_hh_tes_in!D11/RES_hh_fec_in!D11)</f>
        <v>0.68900254371105096</v>
      </c>
      <c r="E11" s="78">
        <f>IF(RES_hh_tes_in!E11=0,"",RES_hh_tes_in!E11/RES_hh_fec_in!E11)</f>
        <v>0.69068953127553212</v>
      </c>
      <c r="F11" s="78">
        <f>IF(RES_hh_tes_in!F11=0,"",RES_hh_tes_in!F11/RES_hh_fec_in!F11)</f>
        <v>0.69238256615948712</v>
      </c>
      <c r="G11" s="78">
        <f>IF(RES_hh_tes_in!G11=0,"",RES_hh_tes_in!G11/RES_hh_fec_in!G11)</f>
        <v>0.69411644203072176</v>
      </c>
      <c r="H11" s="78">
        <f>IF(RES_hh_tes_in!H11=0,"",RES_hh_tes_in!H11/RES_hh_fec_in!H11)</f>
        <v>0.69588690058724478</v>
      </c>
      <c r="I11" s="78">
        <f>IF(RES_hh_tes_in!I11=0,"",RES_hh_tes_in!I11/RES_hh_fec_in!I11)</f>
        <v>0.69770251498981983</v>
      </c>
      <c r="J11" s="78">
        <f>IF(RES_hh_tes_in!J11=0,"",RES_hh_tes_in!J11/RES_hh_fec_in!J11)</f>
        <v>0.69959840645204385</v>
      </c>
      <c r="K11" s="78">
        <f>IF(RES_hh_tes_in!K11=0,"",RES_hh_tes_in!K11/RES_hh_fec_in!K11)</f>
        <v>0.70160443724345067</v>
      </c>
      <c r="L11" s="78" t="str">
        <f>IF(RES_hh_tes_in!L11=0,"",RES_hh_tes_in!L11/RES_hh_fec_in!L11)</f>
        <v/>
      </c>
      <c r="M11" s="78">
        <f>IF(RES_hh_tes_in!M11=0,"",RES_hh_tes_in!M11/RES_hh_fec_in!M11)</f>
        <v>0.70666976075809196</v>
      </c>
      <c r="N11" s="78">
        <f>IF(RES_hh_tes_in!N11=0,"",RES_hh_tes_in!N11/RES_hh_fec_in!N11)</f>
        <v>0.71064889627656658</v>
      </c>
      <c r="O11" s="78">
        <f>IF(RES_hh_tes_in!O11=0,"",RES_hh_tes_in!O11/RES_hh_fec_in!O11)</f>
        <v>0.71585970772275398</v>
      </c>
      <c r="P11" s="78">
        <f>IF(RES_hh_tes_in!P11=0,"",RES_hh_tes_in!P11/RES_hh_fec_in!P11)</f>
        <v>0.7219336582321344</v>
      </c>
      <c r="Q11" s="78">
        <f>IF(RES_hh_tes_in!Q11=0,"",RES_hh_tes_in!Q11/RES_hh_fec_in!Q11)</f>
        <v>0.72766429117637033</v>
      </c>
      <c r="R11" s="78">
        <f>IF(RES_hh_tes_in!R11=0,"",RES_hh_tes_in!R11/RES_hh_fec_in!R11)</f>
        <v>0.73205548393669284</v>
      </c>
      <c r="S11" s="78">
        <f>IF(RES_hh_tes_in!S11=0,"",RES_hh_tes_in!S11/RES_hh_fec_in!S11)</f>
        <v>0.73632738042423762</v>
      </c>
      <c r="T11" s="78">
        <f>IF(RES_hh_tes_in!T11=0,"",RES_hh_tes_in!T11/RES_hh_fec_in!T11)</f>
        <v>0.7404514376583593</v>
      </c>
      <c r="U11" s="78">
        <f>IF(RES_hh_tes_in!U11=0,"",RES_hh_tes_in!U11/RES_hh_fec_in!U11)</f>
        <v>0.74439911265842651</v>
      </c>
      <c r="V11" s="78">
        <f>IF(RES_hh_tes_in!V11=0,"",RES_hh_tes_in!V11/RES_hh_fec_in!V11)</f>
        <v>0.7481418624438021</v>
      </c>
      <c r="W11" s="78">
        <f>IF(RES_hh_tes_in!W11=0,"",RES_hh_tes_in!W11/RES_hh_fec_in!W11)</f>
        <v>0.75158965639304531</v>
      </c>
      <c r="X11" s="78">
        <f>IF(RES_hh_tes_in!X11=0,"",RES_hh_tes_in!X11/RES_hh_fec_in!X11)</f>
        <v>0.7555901833594878</v>
      </c>
      <c r="Y11" s="78">
        <f>IF(RES_hh_tes_in!Y11=0,"",RES_hh_tes_in!Y11/RES_hh_fec_in!Y11)</f>
        <v>0.75943447166131306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1.5337665811099925</v>
      </c>
      <c r="D12" s="78">
        <f>IF(RES_hh_tes_in!D12=0,"",RES_hh_tes_in!D12/RES_hh_fec_in!D12)</f>
        <v>1.6235568895696846</v>
      </c>
      <c r="E12" s="78">
        <f>IF(RES_hh_tes_in!E12=0,"",RES_hh_tes_in!E12/RES_hh_fec_in!E12)</f>
        <v>1.7148589361919411</v>
      </c>
      <c r="F12" s="78">
        <f>IF(RES_hh_tes_in!F12=0,"",RES_hh_tes_in!F12/RES_hh_fec_in!F12)</f>
        <v>1.8067925015856952</v>
      </c>
      <c r="G12" s="78">
        <f>IF(RES_hh_tes_in!G12=0,"",RES_hh_tes_in!G12/RES_hh_fec_in!G12)</f>
        <v>1.9001595783009124</v>
      </c>
      <c r="H12" s="78">
        <f>IF(RES_hh_tes_in!H12=0,"",RES_hh_tes_in!H12/RES_hh_fec_in!H12)</f>
        <v>1.9948636877411383</v>
      </c>
      <c r="I12" s="78">
        <f>IF(RES_hh_tes_in!I12=0,"",RES_hh_tes_in!I12/RES_hh_fec_in!I12)</f>
        <v>2.0911041949884539</v>
      </c>
      <c r="J12" s="78">
        <f>IF(RES_hh_tes_in!J12=0,"",RES_hh_tes_in!J12/RES_hh_fec_in!J12)</f>
        <v>2.1896939409775475</v>
      </c>
      <c r="K12" s="78">
        <f>IF(RES_hh_tes_in!K12=0,"",RES_hh_tes_in!K12/RES_hh_fec_in!K12)</f>
        <v>2.2913265680181896</v>
      </c>
      <c r="L12" s="78" t="str">
        <f>IF(RES_hh_tes_in!L12=0,"",RES_hh_tes_in!L12/RES_hh_fec_in!L12)</f>
        <v/>
      </c>
      <c r="M12" s="78">
        <f>IF(RES_hh_tes_in!M12=0,"",RES_hh_tes_in!M12/RES_hh_fec_in!M12)</f>
        <v>2.5244212309567402</v>
      </c>
      <c r="N12" s="78">
        <f>IF(RES_hh_tes_in!N12=0,"",RES_hh_tes_in!N12/RES_hh_fec_in!N12)</f>
        <v>2.6829552895668534</v>
      </c>
      <c r="O12" s="78">
        <f>IF(RES_hh_tes_in!O12=0,"",RES_hh_tes_in!O12/RES_hh_fec_in!O12)</f>
        <v>2.8741792604174519</v>
      </c>
      <c r="P12" s="78">
        <f>IF(RES_hh_tes_in!P12=0,"",RES_hh_tes_in!P12/RES_hh_fec_in!P12)</f>
        <v>3.0788117336132483</v>
      </c>
      <c r="Q12" s="78">
        <f>IF(RES_hh_tes_in!Q12=0,"",RES_hh_tes_in!Q12/RES_hh_fec_in!Q12)</f>
        <v>3.2379478645563204</v>
      </c>
      <c r="R12" s="78">
        <f>IF(RES_hh_tes_in!R12=0,"",RES_hh_tes_in!R12/RES_hh_fec_in!R12)</f>
        <v>3.2387193906044072</v>
      </c>
      <c r="S12" s="78">
        <f>IF(RES_hh_tes_in!S12=0,"",RES_hh_tes_in!S12/RES_hh_fec_in!S12)</f>
        <v>3.238805115720861</v>
      </c>
      <c r="T12" s="78">
        <f>IF(RES_hh_tes_in!T12=0,"",RES_hh_tes_in!T12/RES_hh_fec_in!T12)</f>
        <v>3.2389003658502542</v>
      </c>
      <c r="U12" s="78">
        <f>IF(RES_hh_tes_in!U12=0,"",RES_hh_tes_in!U12/RES_hh_fec_in!U12)</f>
        <v>3.239006199327358</v>
      </c>
      <c r="V12" s="78">
        <f>IF(RES_hh_tes_in!V12=0,"",RES_hh_tes_in!V12/RES_hh_fec_in!V12)</f>
        <v>3.2485312122666943</v>
      </c>
      <c r="W12" s="78">
        <f>IF(RES_hh_tes_in!W12=0,"",RES_hh_tes_in!W12/RES_hh_fec_in!W12)</f>
        <v>3.2992652054543665</v>
      </c>
      <c r="X12" s="78">
        <f>IF(RES_hh_tes_in!X12=0,"",RES_hh_tes_in!X12/RES_hh_fec_in!X12)</f>
        <v>3.3672128148320803</v>
      </c>
      <c r="Y12" s="78">
        <f>IF(RES_hh_tes_in!Y12=0,"",RES_hh_tes_in!Y12/RES_hh_fec_in!Y12)</f>
        <v>3.4451856248600663</v>
      </c>
      <c r="DA12" s="89" t="s">
        <v>730</v>
      </c>
    </row>
    <row r="13" spans="1:105" ht="12" customHeight="1" x14ac:dyDescent="0.25">
      <c r="A13" s="73" t="s">
        <v>94</v>
      </c>
      <c r="B13" s="79"/>
      <c r="C13" s="79" t="str">
        <f>IF(RES_hh_tes_in!C13=0,"",RES_hh_tes_in!C13/RES_hh_fec_in!C13)</f>
        <v/>
      </c>
      <c r="D13" s="79" t="str">
        <f>IF(RES_hh_tes_in!D13=0,"",RES_hh_tes_in!D13/RES_hh_fec_in!D13)</f>
        <v/>
      </c>
      <c r="E13" s="79" t="str">
        <f>IF(RES_hh_tes_in!E13=0,"",RES_hh_tes_in!E13/RES_hh_fec_in!E13)</f>
        <v/>
      </c>
      <c r="F13" s="79">
        <f>IF(RES_hh_tes_in!F13=0,"",RES_hh_tes_in!F13/RES_hh_fec_in!F13)</f>
        <v>0.64919848474142761</v>
      </c>
      <c r="G13" s="79">
        <f>IF(RES_hh_tes_in!G13=0,"",RES_hh_tes_in!G13/RES_hh_fec_in!G13)</f>
        <v>0.65505757976498269</v>
      </c>
      <c r="H13" s="79">
        <f>IF(RES_hh_tes_in!H13=0,"",RES_hh_tes_in!H13/RES_hh_fec_in!H13)</f>
        <v>0.66090311969760318</v>
      </c>
      <c r="I13" s="79">
        <f>IF(RES_hh_tes_in!I13=0,"",RES_hh_tes_in!I13/RES_hh_fec_in!I13)</f>
        <v>0.6667321252374403</v>
      </c>
      <c r="J13" s="79">
        <f>IF(RES_hh_tes_in!J13=0,"",RES_hh_tes_in!J13/RES_hh_fec_in!J13)</f>
        <v>0.67253228291723155</v>
      </c>
      <c r="K13" s="79">
        <f>IF(RES_hh_tes_in!K13=0,"",RES_hh_tes_in!K13/RES_hh_fec_in!K13)</f>
        <v>0.67829320404275584</v>
      </c>
      <c r="L13" s="79" t="str">
        <f>IF(RES_hh_tes_in!L13=0,"",RES_hh_tes_in!L13/RES_hh_fec_in!L13)</f>
        <v/>
      </c>
      <c r="M13" s="79">
        <f>IF(RES_hh_tes_in!M13=0,"",RES_hh_tes_in!M13/RES_hh_fec_in!M13)</f>
        <v>0.68863726997112051</v>
      </c>
      <c r="N13" s="79">
        <f>IF(RES_hh_tes_in!N13=0,"",RES_hh_tes_in!N13/RES_hh_fec_in!N13)</f>
        <v>0.69178807347201798</v>
      </c>
      <c r="O13" s="79">
        <f>IF(RES_hh_tes_in!O13=0,"",RES_hh_tes_in!O13/RES_hh_fec_in!O13)</f>
        <v>0.6939674083359666</v>
      </c>
      <c r="P13" s="79">
        <f>IF(RES_hh_tes_in!P13=0,"",RES_hh_tes_in!P13/RES_hh_fec_in!P13)</f>
        <v>0.69738045284189798</v>
      </c>
      <c r="Q13" s="79">
        <f>IF(RES_hh_tes_in!Q13=0,"",RES_hh_tes_in!Q13/RES_hh_fec_in!Q13)</f>
        <v>0.70801715574179569</v>
      </c>
      <c r="R13" s="79">
        <f>IF(RES_hh_tes_in!R13=0,"",RES_hh_tes_in!R13/RES_hh_fec_in!R13)</f>
        <v>0.73292948659599622</v>
      </c>
      <c r="S13" s="79">
        <f>IF(RES_hh_tes_in!S13=0,"",RES_hh_tes_in!S13/RES_hh_fec_in!S13)</f>
        <v>0.76649120043072383</v>
      </c>
      <c r="T13" s="79">
        <f>IF(RES_hh_tes_in!T13=0,"",RES_hh_tes_in!T13/RES_hh_fec_in!T13)</f>
        <v>0.80409053449485013</v>
      </c>
      <c r="U13" s="79">
        <f>IF(RES_hh_tes_in!U13=0,"",RES_hh_tes_in!U13/RES_hh_fec_in!U13)</f>
        <v>0.84115804365430347</v>
      </c>
      <c r="V13" s="79">
        <f>IF(RES_hh_tes_in!V13=0,"",RES_hh_tes_in!V13/RES_hh_fec_in!V13)</f>
        <v>0.87311978357128139</v>
      </c>
      <c r="W13" s="79">
        <f>IF(RES_hh_tes_in!W13=0,"",RES_hh_tes_in!W13/RES_hh_fec_in!W13)</f>
        <v>0.89907110590021355</v>
      </c>
      <c r="X13" s="79">
        <f>IF(RES_hh_tes_in!X13=0,"",RES_hh_tes_in!X13/RES_hh_fec_in!X13)</f>
        <v>0.91396864272052569</v>
      </c>
      <c r="Y13" s="79">
        <f>IF(RES_hh_tes_in!Y13=0,"",RES_hh_tes_in!Y13/RES_hh_fec_in!Y13)</f>
        <v>0.92802041288684001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2.1968043509277422</v>
      </c>
      <c r="D15" s="70">
        <f>IF(RES_hh_tes_in!D15=0,"",RES_hh_tes_in!D15/RES_hh_fec_in!D15)</f>
        <v>2.2860751618479327</v>
      </c>
      <c r="E15" s="70">
        <f>IF(RES_hh_tes_in!E15=0,"",RES_hh_tes_in!E15/RES_hh_fec_in!E15)</f>
        <v>2.3766843138826945</v>
      </c>
      <c r="F15" s="70">
        <f>IF(RES_hh_tes_in!F15=0,"",RES_hh_tes_in!F15/RES_hh_fec_in!F15)</f>
        <v>2.4680211986584553</v>
      </c>
      <c r="G15" s="70">
        <f>IF(RES_hh_tes_in!G15=0,"",RES_hh_tes_in!G15/RES_hh_fec_in!G15)</f>
        <v>2.5606149604005437</v>
      </c>
      <c r="H15" s="70">
        <f>IF(RES_hh_tes_in!H15=0,"",RES_hh_tes_in!H15/RES_hh_fec_in!H15)</f>
        <v>2.6543824379482497</v>
      </c>
      <c r="I15" s="70">
        <f>IF(RES_hh_tes_in!I15=0,"",RES_hh_tes_in!I15/RES_hh_fec_in!I15)</f>
        <v>2.7494345499888353</v>
      </c>
      <c r="J15" s="70">
        <f>IF(RES_hh_tes_in!J15=0,"",RES_hh_tes_in!J15/RES_hh_fec_in!J15)</f>
        <v>2.8462684257394417</v>
      </c>
      <c r="K15" s="70">
        <f>IF(RES_hh_tes_in!K15=0,"",RES_hh_tes_in!K15/RES_hh_fec_in!K15)</f>
        <v>2.9452778329905809</v>
      </c>
      <c r="L15" s="70">
        <f>IF(RES_hh_tes_in!L15=0,"",RES_hh_tes_in!L15/RES_hh_fec_in!L15)</f>
        <v>3.0465149895892489</v>
      </c>
      <c r="M15" s="70">
        <f>IF(RES_hh_tes_in!M15=0,"",RES_hh_tes_in!M15/RES_hh_fec_in!M15)</f>
        <v>3.1625253088761345</v>
      </c>
      <c r="N15" s="70">
        <f>IF(RES_hh_tes_in!N15=0,"",RES_hh_tes_in!N15/RES_hh_fec_in!N15)</f>
        <v>3.2970329481107283</v>
      </c>
      <c r="O15" s="70">
        <f>IF(RES_hh_tes_in!O15=0,"",RES_hh_tes_in!O15/RES_hh_fec_in!O15)</f>
        <v>3.4497979589683103</v>
      </c>
      <c r="P15" s="70">
        <f>IF(RES_hh_tes_in!P15=0,"",RES_hh_tes_in!P15/RES_hh_fec_in!P15)</f>
        <v>3.6059532501077594</v>
      </c>
      <c r="Q15" s="70">
        <f>IF(RES_hh_tes_in!Q15=0,"",RES_hh_tes_in!Q15/RES_hh_fec_in!Q15)</f>
        <v>3.7258000418534967</v>
      </c>
      <c r="R15" s="70">
        <f>IF(RES_hh_tes_in!R15=0,"",RES_hh_tes_in!R15/RES_hh_fec_in!R15)</f>
        <v>3.7517682192490516</v>
      </c>
      <c r="S15" s="70">
        <f>IF(RES_hh_tes_in!S15=0,"",RES_hh_tes_in!S15/RES_hh_fec_in!S15)</f>
        <v>3.7546535722930026</v>
      </c>
      <c r="T15" s="70">
        <f>IF(RES_hh_tes_in!T15=0,"",RES_hh_tes_in!T15/RES_hh_fec_in!T15)</f>
        <v>3.7578595201196143</v>
      </c>
      <c r="U15" s="70">
        <f>IF(RES_hh_tes_in!U15=0,"",RES_hh_tes_in!U15/RES_hh_fec_in!U15)</f>
        <v>3.7614216843714048</v>
      </c>
      <c r="V15" s="70">
        <f>IF(RES_hh_tes_in!V15=0,"",RES_hh_tes_in!V15/RES_hh_fec_in!V15)</f>
        <v>3.7716006986799435</v>
      </c>
      <c r="W15" s="70">
        <f>IF(RES_hh_tes_in!W15=0,"",RES_hh_tes_in!W15/RES_hh_fec_in!W15)</f>
        <v>3.8050101974868964</v>
      </c>
      <c r="X15" s="70">
        <f>IF(RES_hh_tes_in!X15=0,"",RES_hh_tes_in!X15/RES_hh_fec_in!X15)</f>
        <v>3.8463645747695376</v>
      </c>
      <c r="Y15" s="70">
        <f>IF(RES_hh_tes_in!Y15=0,"",RES_hh_tes_in!Y15/RES_hh_fec_in!Y15)</f>
        <v>3.8929783089644654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2.1968043509277422</v>
      </c>
      <c r="D16" s="78">
        <f>IF(RES_hh_tes_in!D16=0,"",RES_hh_tes_in!D16/RES_hh_fec_in!D16)</f>
        <v>2.2860751618479327</v>
      </c>
      <c r="E16" s="78">
        <f>IF(RES_hh_tes_in!E16=0,"",RES_hh_tes_in!E16/RES_hh_fec_in!E16)</f>
        <v>2.3766843138826945</v>
      </c>
      <c r="F16" s="78">
        <f>IF(RES_hh_tes_in!F16=0,"",RES_hh_tes_in!F16/RES_hh_fec_in!F16)</f>
        <v>2.4680211986584553</v>
      </c>
      <c r="G16" s="78">
        <f>IF(RES_hh_tes_in!G16=0,"",RES_hh_tes_in!G16/RES_hh_fec_in!G16)</f>
        <v>2.5606149604005437</v>
      </c>
      <c r="H16" s="78">
        <f>IF(RES_hh_tes_in!H16=0,"",RES_hh_tes_in!H16/RES_hh_fec_in!H16)</f>
        <v>2.6543824379482497</v>
      </c>
      <c r="I16" s="78">
        <f>IF(RES_hh_tes_in!I16=0,"",RES_hh_tes_in!I16/RES_hh_fec_in!I16)</f>
        <v>2.7494345499888353</v>
      </c>
      <c r="J16" s="78">
        <f>IF(RES_hh_tes_in!J16=0,"",RES_hh_tes_in!J16/RES_hh_fec_in!J16)</f>
        <v>2.8462684257394417</v>
      </c>
      <c r="K16" s="78">
        <f>IF(RES_hh_tes_in!K16=0,"",RES_hh_tes_in!K16/RES_hh_fec_in!K16)</f>
        <v>2.9452778329905809</v>
      </c>
      <c r="L16" s="78">
        <f>IF(RES_hh_tes_in!L16=0,"",RES_hh_tes_in!L16/RES_hh_fec_in!L16)</f>
        <v>3.0465149895892489</v>
      </c>
      <c r="M16" s="78">
        <f>IF(RES_hh_tes_in!M16=0,"",RES_hh_tes_in!M16/RES_hh_fec_in!M16)</f>
        <v>3.1625253088761345</v>
      </c>
      <c r="N16" s="78">
        <f>IF(RES_hh_tes_in!N16=0,"",RES_hh_tes_in!N16/RES_hh_fec_in!N16)</f>
        <v>3.2970329481107283</v>
      </c>
      <c r="O16" s="78">
        <f>IF(RES_hh_tes_in!O16=0,"",RES_hh_tes_in!O16/RES_hh_fec_in!O16)</f>
        <v>3.4497979589683103</v>
      </c>
      <c r="P16" s="78">
        <f>IF(RES_hh_tes_in!P16=0,"",RES_hh_tes_in!P16/RES_hh_fec_in!P16)</f>
        <v>3.6059532501077594</v>
      </c>
      <c r="Q16" s="78">
        <f>IF(RES_hh_tes_in!Q16=0,"",RES_hh_tes_in!Q16/RES_hh_fec_in!Q16)</f>
        <v>3.7258000418534967</v>
      </c>
      <c r="R16" s="78">
        <f>IF(RES_hh_tes_in!R16=0,"",RES_hh_tes_in!R16/RES_hh_fec_in!R16)</f>
        <v>3.7517682192490516</v>
      </c>
      <c r="S16" s="78">
        <f>IF(RES_hh_tes_in!S16=0,"",RES_hh_tes_in!S16/RES_hh_fec_in!S16)</f>
        <v>3.7546535722930026</v>
      </c>
      <c r="T16" s="78">
        <f>IF(RES_hh_tes_in!T16=0,"",RES_hh_tes_in!T16/RES_hh_fec_in!T16)</f>
        <v>3.7578595201196143</v>
      </c>
      <c r="U16" s="78">
        <f>IF(RES_hh_tes_in!U16=0,"",RES_hh_tes_in!U16/RES_hh_fec_in!U16)</f>
        <v>3.7614216843714048</v>
      </c>
      <c r="V16" s="78">
        <f>IF(RES_hh_tes_in!V16=0,"",RES_hh_tes_in!V16/RES_hh_fec_in!V16)</f>
        <v>3.7716006986799435</v>
      </c>
      <c r="W16" s="78">
        <f>IF(RES_hh_tes_in!W16=0,"",RES_hh_tes_in!W16/RES_hh_fec_in!W16)</f>
        <v>3.8050101974868964</v>
      </c>
      <c r="X16" s="78">
        <f>IF(RES_hh_tes_in!X16=0,"",RES_hh_tes_in!X16/RES_hh_fec_in!X16)</f>
        <v>3.8463645747695376</v>
      </c>
      <c r="Y16" s="78">
        <f>IF(RES_hh_tes_in!Y16=0,"",RES_hh_tes_in!Y16/RES_hh_fec_in!Y16)</f>
        <v>3.8929783089644654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0.58915396034589995</v>
      </c>
      <c r="D17" s="70">
        <f>IF(RES_hh_tes_in!D17=0,"",RES_hh_tes_in!D17/RES_hh_fec_in!D17)</f>
        <v>0.61065843114385798</v>
      </c>
      <c r="E17" s="70">
        <f>IF(RES_hh_tes_in!E17=0,"",RES_hh_tes_in!E17/RES_hh_fec_in!E17)</f>
        <v>0.59837665713381938</v>
      </c>
      <c r="F17" s="70">
        <f>IF(RES_hh_tes_in!F17=0,"",RES_hh_tes_in!F17/RES_hh_fec_in!F17)</f>
        <v>0.58519851880795015</v>
      </c>
      <c r="G17" s="70">
        <f>IF(RES_hh_tes_in!G17=0,"",RES_hh_tes_in!G17/RES_hh_fec_in!G17)</f>
        <v>0.60579715363868869</v>
      </c>
      <c r="H17" s="70">
        <f>IF(RES_hh_tes_in!H17=0,"",RES_hh_tes_in!H17/RES_hh_fec_in!H17)</f>
        <v>0.59810075587698897</v>
      </c>
      <c r="I17" s="70">
        <f>IF(RES_hh_tes_in!I17=0,"",RES_hh_tes_in!I17/RES_hh_fec_in!I17)</f>
        <v>0.5925605813525493</v>
      </c>
      <c r="J17" s="70">
        <f>IF(RES_hh_tes_in!J17=0,"",RES_hh_tes_in!J17/RES_hh_fec_in!J17)</f>
        <v>0.58056437090228685</v>
      </c>
      <c r="K17" s="70">
        <f>IF(RES_hh_tes_in!K17=0,"",RES_hh_tes_in!K17/RES_hh_fec_in!K17)</f>
        <v>0.59114416598260833</v>
      </c>
      <c r="L17" s="70">
        <f>IF(RES_hh_tes_in!L17=0,"",RES_hh_tes_in!L17/RES_hh_fec_in!L17)</f>
        <v>0.7061752147134035</v>
      </c>
      <c r="M17" s="70">
        <f>IF(RES_hh_tes_in!M17=0,"",RES_hh_tes_in!M17/RES_hh_fec_in!M17)</f>
        <v>0.61772888370480439</v>
      </c>
      <c r="N17" s="70">
        <f>IF(RES_hh_tes_in!N17=0,"",RES_hh_tes_in!N17/RES_hh_fec_in!N17)</f>
        <v>0.64788308642395698</v>
      </c>
      <c r="O17" s="70">
        <f>IF(RES_hh_tes_in!O17=0,"",RES_hh_tes_in!O17/RES_hh_fec_in!O17)</f>
        <v>0.66737809681720184</v>
      </c>
      <c r="P17" s="70">
        <f>IF(RES_hh_tes_in!P17=0,"",RES_hh_tes_in!P17/RES_hh_fec_in!P17)</f>
        <v>0.70503931392097152</v>
      </c>
      <c r="Q17" s="70">
        <f>IF(RES_hh_tes_in!Q17=0,"",RES_hh_tes_in!Q17/RES_hh_fec_in!Q17)</f>
        <v>0.70008383061654889</v>
      </c>
      <c r="R17" s="70">
        <f>IF(RES_hh_tes_in!R17=0,"",RES_hh_tes_in!R17/RES_hh_fec_in!R17)</f>
        <v>0.7162202474593945</v>
      </c>
      <c r="S17" s="70">
        <f>IF(RES_hh_tes_in!S17=0,"",RES_hh_tes_in!S17/RES_hh_fec_in!S17)</f>
        <v>0.74433276667883064</v>
      </c>
      <c r="T17" s="70">
        <f>IF(RES_hh_tes_in!T17=0,"",RES_hh_tes_in!T17/RES_hh_fec_in!T17)</f>
        <v>0.77303173307107276</v>
      </c>
      <c r="U17" s="70">
        <f>IF(RES_hh_tes_in!U17=0,"",RES_hh_tes_in!U17/RES_hh_fec_in!U17)</f>
        <v>0.72592342338847271</v>
      </c>
      <c r="V17" s="70">
        <f>IF(RES_hh_tes_in!V17=0,"",RES_hh_tes_in!V17/RES_hh_fec_in!V17)</f>
        <v>0.75927634240194741</v>
      </c>
      <c r="W17" s="70">
        <f>IF(RES_hh_tes_in!W17=0,"",RES_hh_tes_in!W17/RES_hh_fec_in!W17)</f>
        <v>0.74142123093271839</v>
      </c>
      <c r="X17" s="70">
        <f>IF(RES_hh_tes_in!X17=0,"",RES_hh_tes_in!X17/RES_hh_fec_in!X17)</f>
        <v>0.7869352518518361</v>
      </c>
      <c r="Y17" s="70">
        <f>IF(RES_hh_tes_in!Y17=0,"",RES_hh_tes_in!Y17/RES_hh_fec_in!Y17)</f>
        <v>0.77425129515048874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0.60839036106975264</v>
      </c>
      <c r="D18" s="78">
        <f>IF(RES_hh_tes_in!D18=0,"",RES_hh_tes_in!D18/RES_hh_fec_in!D18)</f>
        <v>0.61230990419346998</v>
      </c>
      <c r="E18" s="78">
        <f>IF(RES_hh_tes_in!E18=0,"",RES_hh_tes_in!E18/RES_hh_fec_in!E18)</f>
        <v>0.61641035677140821</v>
      </c>
      <c r="F18" s="78">
        <f>IF(RES_hh_tes_in!F18=0,"",RES_hh_tes_in!F18/RES_hh_fec_in!F18)</f>
        <v>0.62064678498139669</v>
      </c>
      <c r="G18" s="78">
        <f>IF(RES_hh_tes_in!G18=0,"",RES_hh_tes_in!G18/RES_hh_fec_in!G18)</f>
        <v>0.62504336191328691</v>
      </c>
      <c r="H18" s="78">
        <f>IF(RES_hh_tes_in!H18=0,"",RES_hh_tes_in!H18/RES_hh_fec_in!H18)</f>
        <v>0.6295856558032028</v>
      </c>
      <c r="I18" s="78">
        <f>IF(RES_hh_tes_in!I18=0,"",RES_hh_tes_in!I18/RES_hh_fec_in!I18)</f>
        <v>0.63426804143894455</v>
      </c>
      <c r="J18" s="78">
        <f>IF(RES_hh_tes_in!J18=0,"",RES_hh_tes_in!J18/RES_hh_fec_in!J18)</f>
        <v>0.63909403094874384</v>
      </c>
      <c r="K18" s="78">
        <f>IF(RES_hh_tes_in!K18=0,"",RES_hh_tes_in!K18/RES_hh_fec_in!K18)</f>
        <v>0.64405231870570312</v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>
        <f>IF(RES_hh_tes_in!R18=0,"",RES_hh_tes_in!R18/RES_hh_fec_in!R18)</f>
        <v>0.68747121583597437</v>
      </c>
      <c r="S18" s="78">
        <f>IF(RES_hh_tes_in!S18=0,"",RES_hh_tes_in!S18/RES_hh_fec_in!S18)</f>
        <v>0.70480852628520041</v>
      </c>
      <c r="T18" s="78">
        <f>IF(RES_hh_tes_in!T18=0,"",RES_hh_tes_in!T18/RES_hh_fec_in!T18)</f>
        <v>0.72318467844912793</v>
      </c>
      <c r="U18" s="78">
        <f>IF(RES_hh_tes_in!U18=0,"",RES_hh_tes_in!U18/RES_hh_fec_in!U18)</f>
        <v>0.74002348443039345</v>
      </c>
      <c r="V18" s="78">
        <f>IF(RES_hh_tes_in!V18=0,"",RES_hh_tes_in!V18/RES_hh_fec_in!V18)</f>
        <v>0.75337896998163911</v>
      </c>
      <c r="W18" s="78">
        <f>IF(RES_hh_tes_in!W18=0,"",RES_hh_tes_in!W18/RES_hh_fec_in!W18)</f>
        <v>0.76279871283770451</v>
      </c>
      <c r="X18" s="78">
        <f>IF(RES_hh_tes_in!X18=0,"",RES_hh_tes_in!X18/RES_hh_fec_in!X18)</f>
        <v>0.77010481729215041</v>
      </c>
      <c r="Y18" s="78">
        <f>IF(RES_hh_tes_in!Y18=0,"",RES_hh_tes_in!Y18/RES_hh_fec_in!Y18)</f>
        <v>0.77620341458053421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0.51200818563110018</v>
      </c>
      <c r="D19" s="78">
        <f>IF(RES_hh_tes_in!D19=0,"",RES_hh_tes_in!D19/RES_hh_fec_in!D19)</f>
        <v>0.51571963567903789</v>
      </c>
      <c r="E19" s="78">
        <f>IF(RES_hh_tes_in!E19=0,"",RES_hh_tes_in!E19/RES_hh_fec_in!E19)</f>
        <v>0.51994699371076669</v>
      </c>
      <c r="F19" s="78">
        <f>IF(RES_hh_tes_in!F19=0,"",RES_hh_tes_in!F19/RES_hh_fec_in!F19)</f>
        <v>0.5242447028311944</v>
      </c>
      <c r="G19" s="78">
        <f>IF(RES_hh_tes_in!G19=0,"",RES_hh_tes_in!G19/RES_hh_fec_in!G19)</f>
        <v>0.52901753285947917</v>
      </c>
      <c r="H19" s="78">
        <f>IF(RES_hh_tes_in!H19=0,"",RES_hh_tes_in!H19/RES_hh_fec_in!H19)</f>
        <v>0.53421594512276438</v>
      </c>
      <c r="I19" s="78">
        <f>IF(RES_hh_tes_in!I19=0,"",RES_hh_tes_in!I19/RES_hh_fec_in!I19)</f>
        <v>0.53993967491631822</v>
      </c>
      <c r="J19" s="78">
        <f>IF(RES_hh_tes_in!J19=0,"",RES_hh_tes_in!J19/RES_hh_fec_in!J19)</f>
        <v>0.5465973025414621</v>
      </c>
      <c r="K19" s="78">
        <f>IF(RES_hh_tes_in!K19=0,"",RES_hh_tes_in!K19/RES_hh_fec_in!K19)</f>
        <v>0.55453622872372077</v>
      </c>
      <c r="L19" s="78">
        <f>IF(RES_hh_tes_in!L19=0,"",RES_hh_tes_in!L19/RES_hh_fec_in!L19)</f>
        <v>0.56384939739987905</v>
      </c>
      <c r="M19" s="78">
        <f>IF(RES_hh_tes_in!M19=0,"",RES_hh_tes_in!M19/RES_hh_fec_in!M19)</f>
        <v>0.58283488227892766</v>
      </c>
      <c r="N19" s="78">
        <f>IF(RES_hh_tes_in!N19=0,"",RES_hh_tes_in!N19/RES_hh_fec_in!N19)</f>
        <v>0.61413032147579372</v>
      </c>
      <c r="O19" s="78">
        <f>IF(RES_hh_tes_in!O19=0,"",RES_hh_tes_in!O19/RES_hh_fec_in!O19)</f>
        <v>0.65988240582388524</v>
      </c>
      <c r="P19" s="78">
        <f>IF(RES_hh_tes_in!P19=0,"",RES_hh_tes_in!P19/RES_hh_fec_in!P19)</f>
        <v>0.71536174370788164</v>
      </c>
      <c r="Q19" s="78">
        <f>IF(RES_hh_tes_in!Q19=0,"",RES_hh_tes_in!Q19/RES_hh_fec_in!Q19)</f>
        <v>0.7653132081059747</v>
      </c>
      <c r="R19" s="78">
        <f>IF(RES_hh_tes_in!R19=0,"",RES_hh_tes_in!R19/RES_hh_fec_in!R19)</f>
        <v>0.79772061593261689</v>
      </c>
      <c r="S19" s="78">
        <f>IF(RES_hh_tes_in!S19=0,"",RES_hh_tes_in!S19/RES_hh_fec_in!S19)</f>
        <v>0.82789500120958048</v>
      </c>
      <c r="T19" s="78">
        <f>IF(RES_hh_tes_in!T19=0,"",RES_hh_tes_in!T19/RES_hh_fec_in!T19)</f>
        <v>0.85494664893773697</v>
      </c>
      <c r="U19" s="78">
        <f>IF(RES_hh_tes_in!U19=0,"",RES_hh_tes_in!U19/RES_hh_fec_in!U19)</f>
        <v>0.87798584411805092</v>
      </c>
      <c r="V19" s="78">
        <f>IF(RES_hh_tes_in!V19=0,"",RES_hh_tes_in!V19/RES_hh_fec_in!V19)</f>
        <v>0.89612287175145011</v>
      </c>
      <c r="W19" s="78">
        <f>IF(RES_hh_tes_in!W19=0,"",RES_hh_tes_in!W19/RES_hh_fec_in!W19)</f>
        <v>0.90727085015571318</v>
      </c>
      <c r="X19" s="78">
        <f>IF(RES_hh_tes_in!X19=0,"",RES_hh_tes_in!X19/RES_hh_fec_in!X19)</f>
        <v>0.90904256115934334</v>
      </c>
      <c r="Y19" s="78">
        <f>IF(RES_hh_tes_in!Y19=0,"",RES_hh_tes_in!Y19/RES_hh_fec_in!Y19)</f>
        <v>0.90993971224798453</v>
      </c>
      <c r="DA19" s="89" t="s">
        <v>737</v>
      </c>
    </row>
    <row r="20" spans="1:105" ht="12" customHeight="1" x14ac:dyDescent="0.25">
      <c r="A20" s="28" t="s">
        <v>200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 t="str">
        <f>IF(RES_hh_tes_in!Y20=0,"",RES_hh_tes_in!Y20/RES_hh_fec_in!Y20)</f>
        <v/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0.50641534600278126</v>
      </c>
      <c r="D21" s="78">
        <f>IF(RES_hh_tes_in!D21=0,"",RES_hh_tes_in!D21/RES_hh_fec_in!D21)</f>
        <v>0.51278360833177616</v>
      </c>
      <c r="E21" s="78">
        <f>IF(RES_hh_tes_in!E21=0,"",RES_hh_tes_in!E21/RES_hh_fec_in!E21)</f>
        <v>0.51944031545820946</v>
      </c>
      <c r="F21" s="78">
        <f>IF(RES_hh_tes_in!F21=0,"",RES_hh_tes_in!F21/RES_hh_fec_in!F21)</f>
        <v>0.52614830715622951</v>
      </c>
      <c r="G21" s="78">
        <f>IF(RES_hh_tes_in!G21=0,"",RES_hh_tes_in!G21/RES_hh_fec_in!G21)</f>
        <v>0.53311987735619992</v>
      </c>
      <c r="H21" s="78">
        <f>IF(RES_hh_tes_in!H21=0,"",RES_hh_tes_in!H21/RES_hh_fec_in!H21)</f>
        <v>0.54032684084005245</v>
      </c>
      <c r="I21" s="78">
        <f>IF(RES_hh_tes_in!I21=0,"",RES_hh_tes_in!I21/RES_hh_fec_in!I21)</f>
        <v>0.5478192511275044</v>
      </c>
      <c r="J21" s="78">
        <f>IF(RES_hh_tes_in!J21=0,"",RES_hh_tes_in!J21/RES_hh_fec_in!J21)</f>
        <v>0.55580726446208462</v>
      </c>
      <c r="K21" s="78">
        <f>IF(RES_hh_tes_in!K21=0,"",RES_hh_tes_in!K21/RES_hh_fec_in!K21)</f>
        <v>0.5644666097379073</v>
      </c>
      <c r="L21" s="78" t="str">
        <f>IF(RES_hh_tes_in!L21=0,"",RES_hh_tes_in!L21/RES_hh_fec_in!L21)</f>
        <v/>
      </c>
      <c r="M21" s="78">
        <f>IF(RES_hh_tes_in!M21=0,"",RES_hh_tes_in!M21/RES_hh_fec_in!M21)</f>
        <v>0.58829903868299238</v>
      </c>
      <c r="N21" s="78">
        <f>IF(RES_hh_tes_in!N21=0,"",RES_hh_tes_in!N21/RES_hh_fec_in!N21)</f>
        <v>0.60919729355801666</v>
      </c>
      <c r="O21" s="78">
        <f>IF(RES_hh_tes_in!O21=0,"",RES_hh_tes_in!O21/RES_hh_fec_in!O21)</f>
        <v>0.63749784269199627</v>
      </c>
      <c r="P21" s="78">
        <f>IF(RES_hh_tes_in!P21=0,"",RES_hh_tes_in!P21/RES_hh_fec_in!P21)</f>
        <v>0.67040386187426015</v>
      </c>
      <c r="Q21" s="78">
        <f>IF(RES_hh_tes_in!Q21=0,"",RES_hh_tes_in!Q21/RES_hh_fec_in!Q21)</f>
        <v>0.69921389116486599</v>
      </c>
      <c r="R21" s="78">
        <f>IF(RES_hh_tes_in!R21=0,"",RES_hh_tes_in!R21/RES_hh_fec_in!R21)</f>
        <v>0.71682468965450563</v>
      </c>
      <c r="S21" s="78">
        <f>IF(RES_hh_tes_in!S21=0,"",RES_hh_tes_in!S21/RES_hh_fec_in!S21)</f>
        <v>0.73182227557511736</v>
      </c>
      <c r="T21" s="78">
        <f>IF(RES_hh_tes_in!T21=0,"",RES_hh_tes_in!T21/RES_hh_fec_in!T21)</f>
        <v>0.74444205625289994</v>
      </c>
      <c r="U21" s="78">
        <f>IF(RES_hh_tes_in!U21=0,"",RES_hh_tes_in!U21/RES_hh_fec_in!U21)</f>
        <v>0.75490820390359259</v>
      </c>
      <c r="V21" s="78">
        <f>IF(RES_hh_tes_in!V21=0,"",RES_hh_tes_in!V21/RES_hh_fec_in!V21)</f>
        <v>0.76341733233077669</v>
      </c>
      <c r="W21" s="78">
        <f>IF(RES_hh_tes_in!W21=0,"",RES_hh_tes_in!W21/RES_hh_fec_in!W21)</f>
        <v>0.7690487229661136</v>
      </c>
      <c r="X21" s="78">
        <f>IF(RES_hh_tes_in!X21=0,"",RES_hh_tes_in!X21/RES_hh_fec_in!X21)</f>
        <v>0.77155185288966532</v>
      </c>
      <c r="Y21" s="78">
        <f>IF(RES_hh_tes_in!Y21=0,"",RES_hh_tes_in!Y21/RES_hh_fec_in!Y21)</f>
        <v>0.77301950842571487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0.50880362125123368</v>
      </c>
      <c r="D22" s="78">
        <f>IF(RES_hh_tes_in!D22=0,"",RES_hh_tes_in!D22/RES_hh_fec_in!D22)</f>
        <v>0.52058510478354647</v>
      </c>
      <c r="E22" s="78">
        <f>IF(RES_hh_tes_in!E22=0,"",RES_hh_tes_in!E22/RES_hh_fec_in!E22)</f>
        <v>0.53247874665456152</v>
      </c>
      <c r="F22" s="78">
        <f>IF(RES_hh_tes_in!F22=0,"",RES_hh_tes_in!F22/RES_hh_fec_in!F22)</f>
        <v>0.54447291428919986</v>
      </c>
      <c r="G22" s="78">
        <f>IF(RES_hh_tes_in!G22=0,"",RES_hh_tes_in!G22/RES_hh_fec_in!G22)</f>
        <v>0.5565557736172122</v>
      </c>
      <c r="H22" s="78">
        <f>IF(RES_hh_tes_in!H22=0,"",RES_hh_tes_in!H22/RES_hh_fec_in!H22)</f>
        <v>0.56871338826241713</v>
      </c>
      <c r="I22" s="78">
        <f>IF(RES_hh_tes_in!I22=0,"",RES_hh_tes_in!I22/RES_hh_fec_in!I22)</f>
        <v>0.5809273745919018</v>
      </c>
      <c r="J22" s="78">
        <f>IF(RES_hh_tes_in!J22=0,"",RES_hh_tes_in!J22/RES_hh_fec_in!J22)</f>
        <v>0.59315802155726116</v>
      </c>
      <c r="K22" s="78">
        <f>IF(RES_hh_tes_in!K22=0,"",RES_hh_tes_in!K22/RES_hh_fec_in!K22)</f>
        <v>0.60535281938791607</v>
      </c>
      <c r="L22" s="78">
        <f>IF(RES_hh_tes_in!L22=0,"",RES_hh_tes_in!L22/RES_hh_fec_in!L22)</f>
        <v>0.6174651628460669</v>
      </c>
      <c r="M22" s="78">
        <f>IF(RES_hh_tes_in!M22=0,"",RES_hh_tes_in!M22/RES_hh_fec_in!M22)</f>
        <v>0.62859134661744132</v>
      </c>
      <c r="N22" s="78">
        <f>IF(RES_hh_tes_in!N22=0,"",RES_hh_tes_in!N22/RES_hh_fec_in!N22)</f>
        <v>0.63823688050969329</v>
      </c>
      <c r="O22" s="78">
        <f>IF(RES_hh_tes_in!O22=0,"",RES_hh_tes_in!O22/RES_hh_fec_in!O22)</f>
        <v>0.6461161694054891</v>
      </c>
      <c r="P22" s="78" t="str">
        <f>IF(RES_hh_tes_in!P22=0,"",RES_hh_tes_in!P22/RES_hh_fec_in!P22)</f>
        <v/>
      </c>
      <c r="Q22" s="78">
        <f>IF(RES_hh_tes_in!Q22=0,"",RES_hh_tes_in!Q22/RES_hh_fec_in!Q22)</f>
        <v>0.66102025109244944</v>
      </c>
      <c r="R22" s="78">
        <f>IF(RES_hh_tes_in!R22=0,"",RES_hh_tes_in!R22/RES_hh_fec_in!R22)</f>
        <v>0.67316566679666545</v>
      </c>
      <c r="S22" s="78">
        <f>IF(RES_hh_tes_in!S22=0,"",RES_hh_tes_in!S22/RES_hh_fec_in!S22)</f>
        <v>0.68683518708838076</v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>
        <f>IF(RES_hh_tes_in!V22=0,"",RES_hh_tes_in!V22/RES_hh_fec_in!V22)</f>
        <v>0.72404410549608345</v>
      </c>
      <c r="W22" s="78">
        <f>IF(RES_hh_tes_in!W22=0,"",RES_hh_tes_in!W22/RES_hh_fec_in!W22)</f>
        <v>0.73262678208821674</v>
      </c>
      <c r="X22" s="78">
        <f>IF(RES_hh_tes_in!X22=0,"",RES_hh_tes_in!X22/RES_hh_fec_in!X22)</f>
        <v>0.73967201190873755</v>
      </c>
      <c r="Y22" s="78">
        <f>IF(RES_hh_tes_in!Y22=0,"",RES_hh_tes_in!Y22/RES_hh_fec_in!Y22)</f>
        <v>0.74631146114997882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0.74750375280523929</v>
      </c>
      <c r="D24" s="78">
        <f>IF(RES_hh_tes_in!D24=0,"",RES_hh_tes_in!D24/RES_hh_fec_in!D24)</f>
        <v>0.74929140367903435</v>
      </c>
      <c r="E24" s="78">
        <f>IF(RES_hh_tes_in!E24=0,"",RES_hh_tes_in!E24/RES_hh_fec_in!E24)</f>
        <v>0.7511273164625939</v>
      </c>
      <c r="F24" s="78">
        <f>IF(RES_hh_tes_in!F24=0,"",RES_hh_tes_in!F24/RES_hh_fec_in!F24)</f>
        <v>0.75296981041566668</v>
      </c>
      <c r="G24" s="78">
        <f>IF(RES_hh_tes_in!G24=0,"",RES_hh_tes_in!G24/RES_hh_fec_in!G24)</f>
        <v>0.75485675074891334</v>
      </c>
      <c r="H24" s="78">
        <f>IF(RES_hh_tes_in!H24=0,"",RES_hh_tes_in!H24/RES_hh_fec_in!H24)</f>
        <v>0.75678350324260046</v>
      </c>
      <c r="I24" s="78">
        <f>IF(RES_hh_tes_in!I24=0,"",RES_hh_tes_in!I24/RES_hh_fec_in!I24)</f>
        <v>0.75875939788574087</v>
      </c>
      <c r="J24" s="78">
        <f>IF(RES_hh_tes_in!J24=0,"",RES_hh_tes_in!J24/RES_hh_fec_in!J24)</f>
        <v>0.76082265635013202</v>
      </c>
      <c r="K24" s="78">
        <f>IF(RES_hh_tes_in!K24=0,"",RES_hh_tes_in!K24/RES_hh_fec_in!K24)</f>
        <v>0.7630057771102966</v>
      </c>
      <c r="L24" s="78" t="str">
        <f>IF(RES_hh_tes_in!L24=0,"",RES_hh_tes_in!L24/RES_hh_fec_in!L24)</f>
        <v/>
      </c>
      <c r="M24" s="78">
        <f>IF(RES_hh_tes_in!M24=0,"",RES_hh_tes_in!M24/RES_hh_fec_in!M24)</f>
        <v>0.76851826125018718</v>
      </c>
      <c r="N24" s="78">
        <f>IF(RES_hh_tes_in!N24=0,"",RES_hh_tes_in!N24/RES_hh_fec_in!N24)</f>
        <v>0.77284867003309388</v>
      </c>
      <c r="O24" s="78">
        <f>IF(RES_hh_tes_in!O24=0,"",RES_hh_tes_in!O24/RES_hh_fec_in!O24)</f>
        <v>0.77851948560292683</v>
      </c>
      <c r="P24" s="78">
        <f>IF(RES_hh_tes_in!P24=0,"",RES_hh_tes_in!P24/RES_hh_fec_in!P24)</f>
        <v>0.78512963710710215</v>
      </c>
      <c r="Q24" s="78">
        <f>IF(RES_hh_tes_in!Q24=0,"",RES_hh_tes_in!Q24/RES_hh_fec_in!Q24)</f>
        <v>0.79136616338727461</v>
      </c>
      <c r="R24" s="78">
        <f>IF(RES_hh_tes_in!R24=0,"",RES_hh_tes_in!R24/RES_hh_fec_in!R24)</f>
        <v>0.7961450053262964</v>
      </c>
      <c r="S24" s="78">
        <f>IF(RES_hh_tes_in!S24=0,"",RES_hh_tes_in!S24/RES_hh_fec_in!S24)</f>
        <v>0.80079401966205932</v>
      </c>
      <c r="T24" s="78">
        <f>IF(RES_hh_tes_in!T24=0,"",RES_hh_tes_in!T24/RES_hh_fec_in!T24)</f>
        <v>0.80528214367415563</v>
      </c>
      <c r="U24" s="78">
        <f>IF(RES_hh_tes_in!U24=0,"",RES_hh_tes_in!U24/RES_hh_fec_in!U24)</f>
        <v>0.80957831464219199</v>
      </c>
      <c r="V24" s="78">
        <f>IF(RES_hh_tes_in!V24=0,"",RES_hh_tes_in!V24/RES_hh_fec_in!V24)</f>
        <v>0.81365146984576919</v>
      </c>
      <c r="W24" s="78">
        <f>IF(RES_hh_tes_in!W24=0,"",RES_hh_tes_in!W24/RES_hh_fec_in!W24)</f>
        <v>0.81740363086922163</v>
      </c>
      <c r="X24" s="78">
        <f>IF(RES_hh_tes_in!X24=0,"",RES_hh_tes_in!X24/RES_hh_fec_in!X24)</f>
        <v>0.82175446944176589</v>
      </c>
      <c r="Y24" s="78">
        <f>IF(RES_hh_tes_in!Y24=0,"",RES_hh_tes_in!Y24/RES_hh_fec_in!Y24)</f>
        <v>0.82593538809769906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0.57133774683796323</v>
      </c>
      <c r="D25" s="79">
        <f>IF(RES_hh_tes_in!D25=0,"",RES_hh_tes_in!D25/RES_hh_fec_in!D25)</f>
        <v>0.57269789559777007</v>
      </c>
      <c r="E25" s="79">
        <f>IF(RES_hh_tes_in!E25=0,"",RES_hh_tes_in!E25/RES_hh_fec_in!E25)</f>
        <v>0.57418692162339868</v>
      </c>
      <c r="F25" s="79">
        <f>IF(RES_hh_tes_in!F25=0,"",RES_hh_tes_in!F25/RES_hh_fec_in!F25)</f>
        <v>0.57569391345992094</v>
      </c>
      <c r="G25" s="79">
        <f>IF(RES_hh_tes_in!G25=0,"",RES_hh_tes_in!G25/RES_hh_fec_in!G25)</f>
        <v>0.57732059930682944</v>
      </c>
      <c r="H25" s="79">
        <f>IF(RES_hh_tes_in!H25=0,"",RES_hh_tes_in!H25/RES_hh_fec_in!H25)</f>
        <v>0.579055496233569</v>
      </c>
      <c r="I25" s="79">
        <f>IF(RES_hh_tes_in!I25=0,"",RES_hh_tes_in!I25/RES_hh_fec_in!I25)</f>
        <v>0.58092498723233221</v>
      </c>
      <c r="J25" s="79">
        <f>IF(RES_hh_tes_in!J25=0,"",RES_hh_tes_in!J25/RES_hh_fec_in!J25)</f>
        <v>0.58303486010834804</v>
      </c>
      <c r="K25" s="79">
        <f>IF(RES_hh_tes_in!K25=0,"",RES_hh_tes_in!K25/RES_hh_fec_in!K25)</f>
        <v>0.58547856935059006</v>
      </c>
      <c r="L25" s="79">
        <f>IF(RES_hh_tes_in!L25=0,"",RES_hh_tes_in!L25/RES_hh_fec_in!L25)</f>
        <v>0.5882882463197957</v>
      </c>
      <c r="M25" s="79">
        <f>IF(RES_hh_tes_in!M25=0,"",RES_hh_tes_in!M25/RES_hh_fec_in!M25)</f>
        <v>0.59362978064831595</v>
      </c>
      <c r="N25" s="79">
        <f>IF(RES_hh_tes_in!N25=0,"",RES_hh_tes_in!N25/RES_hh_fec_in!N25)</f>
        <v>0.60243748968668687</v>
      </c>
      <c r="O25" s="79">
        <f>IF(RES_hh_tes_in!O25=0,"",RES_hh_tes_in!O25/RES_hh_fec_in!O25)</f>
        <v>0.61586810104553069</v>
      </c>
      <c r="P25" s="79">
        <f>IF(RES_hh_tes_in!P25=0,"",RES_hh_tes_in!P25/RES_hh_fec_in!P25)</f>
        <v>0.63328486561323794</v>
      </c>
      <c r="Q25" s="79">
        <f>IF(RES_hh_tes_in!Q25=0,"",RES_hh_tes_in!Q25/RES_hh_fec_in!Q25)</f>
        <v>0.65008833783942699</v>
      </c>
      <c r="R25" s="79">
        <f>IF(RES_hh_tes_in!R25=0,"",RES_hh_tes_in!R25/RES_hh_fec_in!R25)</f>
        <v>0.66145990879550298</v>
      </c>
      <c r="S25" s="79">
        <f>IF(RES_hh_tes_in!S25=0,"",RES_hh_tes_in!S25/RES_hh_fec_in!S25)</f>
        <v>0.67247700094962071</v>
      </c>
      <c r="T25" s="79">
        <f>IF(RES_hh_tes_in!T25=0,"",RES_hh_tes_in!T25/RES_hh_fec_in!T25)</f>
        <v>0.68340859457555603</v>
      </c>
      <c r="U25" s="79">
        <f>IF(RES_hh_tes_in!U25=0,"",RES_hh_tes_in!U25/RES_hh_fec_in!U25)</f>
        <v>0.69436458196191875</v>
      </c>
      <c r="V25" s="79">
        <f>IF(RES_hh_tes_in!V25=0,"",RES_hh_tes_in!V25/RES_hh_fec_in!V25)</f>
        <v>0.70512756954245037</v>
      </c>
      <c r="W25" s="79">
        <f>IF(RES_hh_tes_in!W25=0,"",RES_hh_tes_in!W25/RES_hh_fec_in!W25)</f>
        <v>0.71495774780947163</v>
      </c>
      <c r="X25" s="79">
        <f>IF(RES_hh_tes_in!X25=0,"",RES_hh_tes_in!X25/RES_hh_fec_in!X25)</f>
        <v>0.72586073153354491</v>
      </c>
      <c r="Y25" s="79">
        <f>IF(RES_hh_tes_in!Y25=0,"",RES_hh_tes_in!Y25/RES_hh_fec_in!Y25)</f>
        <v>0.73603255266337686</v>
      </c>
      <c r="DA25" s="90" t="s">
        <v>743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0.65718954471345481</v>
      </c>
      <c r="D27" s="70">
        <f>IF(RES_hh_tes_in!D27=0,"",RES_hh_tes_in!D27/RES_hh_fec_in!D27)</f>
        <v>0.66165871585633795</v>
      </c>
      <c r="E27" s="70">
        <f>IF(RES_hh_tes_in!E27=0,"",RES_hh_tes_in!E27/RES_hh_fec_in!E27)</f>
        <v>0.64743290680058996</v>
      </c>
      <c r="F27" s="70">
        <f>IF(RES_hh_tes_in!F27=0,"",RES_hh_tes_in!F27/RES_hh_fec_in!F27)</f>
        <v>0.63922809383418366</v>
      </c>
      <c r="G27" s="70">
        <f>IF(RES_hh_tes_in!G27=0,"",RES_hh_tes_in!G27/RES_hh_fec_in!G27)</f>
        <v>0.65236633126129995</v>
      </c>
      <c r="H27" s="70">
        <f>IF(RES_hh_tes_in!H27=0,"",RES_hh_tes_in!H27/RES_hh_fec_in!H27)</f>
        <v>0.64065132999403229</v>
      </c>
      <c r="I27" s="70">
        <f>IF(RES_hh_tes_in!I27=0,"",RES_hh_tes_in!I27/RES_hh_fec_in!I27)</f>
        <v>0.63958883431290625</v>
      </c>
      <c r="J27" s="70">
        <f>IF(RES_hh_tes_in!J27=0,"",RES_hh_tes_in!J27/RES_hh_fec_in!J27)</f>
        <v>0.66151066586796858</v>
      </c>
      <c r="K27" s="70">
        <f>IF(RES_hh_tes_in!K27=0,"",RES_hh_tes_in!K27/RES_hh_fec_in!K27)</f>
        <v>0.68108674572478045</v>
      </c>
      <c r="L27" s="70">
        <f>IF(RES_hh_tes_in!L27=0,"",RES_hh_tes_in!L27/RES_hh_fec_in!L27)</f>
        <v>0.73643710878322743</v>
      </c>
      <c r="M27" s="70">
        <f>IF(RES_hh_tes_in!M27=0,"",RES_hh_tes_in!M27/RES_hh_fec_in!M27)</f>
        <v>0.72374487028391743</v>
      </c>
      <c r="N27" s="70">
        <f>IF(RES_hh_tes_in!N27=0,"",RES_hh_tes_in!N27/RES_hh_fec_in!N27)</f>
        <v>0.71106841086059891</v>
      </c>
      <c r="O27" s="70">
        <f>IF(RES_hh_tes_in!O27=0,"",RES_hh_tes_in!O27/RES_hh_fec_in!O27)</f>
        <v>0.70340225864692096</v>
      </c>
      <c r="P27" s="70">
        <f>IF(RES_hh_tes_in!P27=0,"",RES_hh_tes_in!P27/RES_hh_fec_in!P27)</f>
        <v>0.67847555478741162</v>
      </c>
      <c r="Q27" s="70">
        <f>IF(RES_hh_tes_in!Q27=0,"",RES_hh_tes_in!Q27/RES_hh_fec_in!Q27)</f>
        <v>0.67063262785925049</v>
      </c>
      <c r="R27" s="70">
        <f>IF(RES_hh_tes_in!R27=0,"",RES_hh_tes_in!R27/RES_hh_fec_in!R27)</f>
        <v>0.68169077991341354</v>
      </c>
      <c r="S27" s="70">
        <f>IF(RES_hh_tes_in!S27=0,"",RES_hh_tes_in!S27/RES_hh_fec_in!S27)</f>
        <v>0.66060179258200702</v>
      </c>
      <c r="T27" s="70">
        <f>IF(RES_hh_tes_in!T27=0,"",RES_hh_tes_in!T27/RES_hh_fec_in!T27)</f>
        <v>0.6555031807110232</v>
      </c>
      <c r="U27" s="70">
        <f>IF(RES_hh_tes_in!U27=0,"",RES_hh_tes_in!U27/RES_hh_fec_in!U27)</f>
        <v>0.67362489713390483</v>
      </c>
      <c r="V27" s="70">
        <f>IF(RES_hh_tes_in!V27=0,"",RES_hh_tes_in!V27/RES_hh_fec_in!V27)</f>
        <v>0.70165410887160962</v>
      </c>
      <c r="W27" s="70">
        <f>IF(RES_hh_tes_in!W27=0,"",RES_hh_tes_in!W27/RES_hh_fec_in!W27)</f>
        <v>0.73658678639375086</v>
      </c>
      <c r="X27" s="70">
        <f>IF(RES_hh_tes_in!X27=0,"",RES_hh_tes_in!X27/RES_hh_fec_in!X27)</f>
        <v>0.78416074997573959</v>
      </c>
      <c r="Y27" s="70">
        <f>IF(RES_hh_tes_in!Y27=0,"",RES_hh_tes_in!Y27/RES_hh_fec_in!Y27)</f>
        <v>0.77250388525970737</v>
      </c>
      <c r="DA27" s="88" t="s">
        <v>745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0.57939753827440355</v>
      </c>
      <c r="D28" s="78">
        <f>IF(RES_hh_tes_in!D28=0,"",RES_hh_tes_in!D28/RES_hh_fec_in!D28)</f>
        <v>0.57968698242560623</v>
      </c>
      <c r="E28" s="78">
        <f>IF(RES_hh_tes_in!E28=0,"",RES_hh_tes_in!E28/RES_hh_fec_in!E28)</f>
        <v>0.57997645264953335</v>
      </c>
      <c r="F28" s="78">
        <f>IF(RES_hh_tes_in!F28=0,"",RES_hh_tes_in!F28/RES_hh_fec_in!F28)</f>
        <v>0.5802659264288319</v>
      </c>
      <c r="G28" s="78">
        <f>IF(RES_hh_tes_in!G28=0,"",RES_hh_tes_in!G28/RES_hh_fec_in!G28)</f>
        <v>0.58055542421957584</v>
      </c>
      <c r="H28" s="78">
        <f>IF(RES_hh_tes_in!H28=0,"",RES_hh_tes_in!H28/RES_hh_fec_in!H28)</f>
        <v>0.58084494351820226</v>
      </c>
      <c r="I28" s="78">
        <f>IF(RES_hh_tes_in!I28=0,"",RES_hh_tes_in!I28/RES_hh_fec_in!I28)</f>
        <v>0.58113448936508805</v>
      </c>
      <c r="J28" s="78">
        <f>IF(RES_hh_tes_in!J28=0,"",RES_hh_tes_in!J28/RES_hh_fec_in!J28)</f>
        <v>0.58142408240888011</v>
      </c>
      <c r="K28" s="78">
        <f>IF(RES_hh_tes_in!K28=0,"",RES_hh_tes_in!K28/RES_hh_fec_in!K28)</f>
        <v>0.58171374020635869</v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>
        <f>IF(RES_hh_tes_in!R28=0,"",RES_hh_tes_in!R28/RES_hh_fec_in!R28)</f>
        <v>0.58565282996099011</v>
      </c>
      <c r="S28" s="78">
        <f>IF(RES_hh_tes_in!S28=0,"",RES_hh_tes_in!S28/RES_hh_fec_in!S28)</f>
        <v>0.58874616331427709</v>
      </c>
      <c r="T28" s="78">
        <f>IF(RES_hh_tes_in!T28=0,"",RES_hh_tes_in!T28/RES_hh_fec_in!T28)</f>
        <v>0.59214015651784047</v>
      </c>
      <c r="U28" s="78">
        <f>IF(RES_hh_tes_in!U28=0,"",RES_hh_tes_in!U28/RES_hh_fec_in!U28)</f>
        <v>0.59523503416999402</v>
      </c>
      <c r="V28" s="78">
        <f>IF(RES_hh_tes_in!V28=0,"",RES_hh_tes_in!V28/RES_hh_fec_in!V28)</f>
        <v>0.59743102086904776</v>
      </c>
      <c r="W28" s="78">
        <f>IF(RES_hh_tes_in!W28=0,"",RES_hh_tes_in!W28/RES_hh_fec_in!W28)</f>
        <v>0.59848642874947156</v>
      </c>
      <c r="X28" s="78">
        <f>IF(RES_hh_tes_in!X28=0,"",RES_hh_tes_in!X28/RES_hh_fec_in!X28)</f>
        <v>0.5988746189671299</v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0.584046258423773</v>
      </c>
      <c r="D29" s="78">
        <f>IF(RES_hh_tes_in!D29=0,"",RES_hh_tes_in!D29/RES_hh_fec_in!D29)</f>
        <v>0.58438702830589917</v>
      </c>
      <c r="E29" s="78">
        <f>IF(RES_hh_tes_in!E29=0,"",RES_hh_tes_in!E29/RES_hh_fec_in!E29)</f>
        <v>0.5847278288840998</v>
      </c>
      <c r="F29" s="78">
        <f>IF(RES_hh_tes_in!F29=0,"",RES_hh_tes_in!F29/RES_hh_fec_in!F29)</f>
        <v>0.58506863364812856</v>
      </c>
      <c r="G29" s="78">
        <f>IF(RES_hh_tes_in!G29=0,"",RES_hh_tes_in!G29/RES_hh_fec_in!G29)</f>
        <v>0.58540946668143634</v>
      </c>
      <c r="H29" s="78">
        <f>IF(RES_hh_tes_in!H29=0,"",RES_hh_tes_in!H29/RES_hh_fec_in!H29)</f>
        <v>0.58575032503651503</v>
      </c>
      <c r="I29" s="78">
        <f>IF(RES_hh_tes_in!I29=0,"",RES_hh_tes_in!I29/RES_hh_fec_in!I29)</f>
        <v>0.58609121464752811</v>
      </c>
      <c r="J29" s="78">
        <f>IF(RES_hh_tes_in!J29=0,"",RES_hh_tes_in!J29/RES_hh_fec_in!J29)</f>
        <v>0.58643215982464592</v>
      </c>
      <c r="K29" s="78">
        <f>IF(RES_hh_tes_in!K29=0,"",RES_hh_tes_in!K29/RES_hh_fec_in!K29)</f>
        <v>0.58677318123790845</v>
      </c>
      <c r="L29" s="78">
        <f>IF(RES_hh_tes_in!L29=0,"",RES_hh_tes_in!L29/RES_hh_fec_in!L29)</f>
        <v>0.58711428441739832</v>
      </c>
      <c r="M29" s="78">
        <f>IF(RES_hh_tes_in!M29=0,"",RES_hh_tes_in!M29/RES_hh_fec_in!M29)</f>
        <v>0.58737333281418203</v>
      </c>
      <c r="N29" s="78">
        <f>IF(RES_hh_tes_in!N29=0,"",RES_hh_tes_in!N29/RES_hh_fec_in!N29)</f>
        <v>0.58751812868276976</v>
      </c>
      <c r="O29" s="78">
        <f>IF(RES_hh_tes_in!O29=0,"",RES_hh_tes_in!O29/RES_hh_fec_in!O29)</f>
        <v>0.58760466936981925</v>
      </c>
      <c r="P29" s="78">
        <f>IF(RES_hh_tes_in!P29=0,"",RES_hh_tes_in!P29/RES_hh_fec_in!P29)</f>
        <v>0.58784614685078818</v>
      </c>
      <c r="Q29" s="78">
        <f>IF(RES_hh_tes_in!Q29=0,"",RES_hh_tes_in!Q29/RES_hh_fec_in!Q29)</f>
        <v>0.58882901660855702</v>
      </c>
      <c r="R29" s="78">
        <f>IF(RES_hh_tes_in!R29=0,"",RES_hh_tes_in!R29/RES_hh_fec_in!R29)</f>
        <v>0.59141077072034354</v>
      </c>
      <c r="S29" s="78">
        <f>IF(RES_hh_tes_in!S29=0,"",RES_hh_tes_in!S29/RES_hh_fec_in!S29)</f>
        <v>0.59505262991078278</v>
      </c>
      <c r="T29" s="78">
        <f>IF(RES_hh_tes_in!T29=0,"",RES_hh_tes_in!T29/RES_hh_fec_in!T29)</f>
        <v>0.59904846350807373</v>
      </c>
      <c r="U29" s="78">
        <f>IF(RES_hh_tes_in!U29=0,"",RES_hh_tes_in!U29/RES_hh_fec_in!U29)</f>
        <v>0.60269214084042622</v>
      </c>
      <c r="V29" s="78">
        <f>IF(RES_hh_tes_in!V29=0,"",RES_hh_tes_in!V29/RES_hh_fec_in!V29)</f>
        <v>0.60527753123604344</v>
      </c>
      <c r="W29" s="78">
        <f>IF(RES_hh_tes_in!W29=0,"",RES_hh_tes_in!W29/RES_hh_fec_in!W29)</f>
        <v>0.60652008948955294</v>
      </c>
      <c r="X29" s="78">
        <f>IF(RES_hh_tes_in!X29=0,"",RES_hh_tes_in!X29/RES_hh_fec_in!X29)</f>
        <v>0.60692109865233701</v>
      </c>
      <c r="Y29" s="78">
        <f>IF(RES_hh_tes_in!Y29=0,"",RES_hh_tes_in!Y29/RES_hh_fec_in!Y29)</f>
        <v>0.60696119956861538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0.58326447978436613</v>
      </c>
      <c r="D30" s="78">
        <f>IF(RES_hh_tes_in!D30=0,"",RES_hh_tes_in!D30/RES_hh_fec_in!D30)</f>
        <v>0.58373197848353919</v>
      </c>
      <c r="E30" s="78">
        <f>IF(RES_hh_tes_in!E30=0,"",RES_hh_tes_in!E30/RES_hh_fec_in!E30)</f>
        <v>0.58419951929434111</v>
      </c>
      <c r="F30" s="78">
        <f>IF(RES_hh_tes_in!F30=0,"",RES_hh_tes_in!F30/RES_hh_fec_in!F30)</f>
        <v>0.58466706584763783</v>
      </c>
      <c r="G30" s="78">
        <f>IF(RES_hh_tes_in!G30=0,"",RES_hh_tes_in!G30/RES_hh_fec_in!G30)</f>
        <v>0.58513465118326768</v>
      </c>
      <c r="H30" s="78">
        <f>IF(RES_hh_tes_in!H30=0,"",RES_hh_tes_in!H30/RES_hh_fec_in!H30)</f>
        <v>0.58560227125757514</v>
      </c>
      <c r="I30" s="78">
        <f>IF(RES_hh_tes_in!I30=0,"",RES_hh_tes_in!I30/RES_hh_fec_in!I30)</f>
        <v>0.58606993421157716</v>
      </c>
      <c r="J30" s="78">
        <f>IF(RES_hh_tes_in!J30=0,"",RES_hh_tes_in!J30/RES_hh_fec_in!J30)</f>
        <v>0.58653767339614782</v>
      </c>
      <c r="K30" s="78">
        <f>IF(RES_hh_tes_in!K30=0,"",RES_hh_tes_in!K30/RES_hh_fec_in!K30)</f>
        <v>0.58700551716830174</v>
      </c>
      <c r="L30" s="78" t="str">
        <f>IF(RES_hh_tes_in!L30=0,"",RES_hh_tes_in!L30/RES_hh_fec_in!L30)</f>
        <v/>
      </c>
      <c r="M30" s="78">
        <f>IF(RES_hh_tes_in!M30=0,"",RES_hh_tes_in!M30/RES_hh_fec_in!M30)</f>
        <v>0.58782885894799164</v>
      </c>
      <c r="N30" s="78">
        <f>IF(RES_hh_tes_in!N30=0,"",RES_hh_tes_in!N30/RES_hh_fec_in!N30)</f>
        <v>0.58802750291202988</v>
      </c>
      <c r="O30" s="78">
        <f>IF(RES_hh_tes_in!O30=0,"",RES_hh_tes_in!O30/RES_hh_fec_in!O30)</f>
        <v>0.58814622719120857</v>
      </c>
      <c r="P30" s="78">
        <f>IF(RES_hh_tes_in!P30=0,"",RES_hh_tes_in!P30/RES_hh_fec_in!P30)</f>
        <v>0.58847750766566864</v>
      </c>
      <c r="Q30" s="78">
        <f>IF(RES_hh_tes_in!Q30=0,"",RES_hh_tes_in!Q30/RES_hh_fec_in!Q30)</f>
        <v>0.58982589658533047</v>
      </c>
      <c r="R30" s="78">
        <f>IF(RES_hh_tes_in!R30=0,"",RES_hh_tes_in!R30/RES_hh_fec_in!R30)</f>
        <v>0.59336777851842237</v>
      </c>
      <c r="S30" s="78">
        <f>IF(RES_hh_tes_in!S30=0,"",RES_hh_tes_in!S30/RES_hh_fec_in!S30)</f>
        <v>0.59836400771414389</v>
      </c>
      <c r="T30" s="78">
        <f>IF(RES_hh_tes_in!T30=0,"",RES_hh_tes_in!T30/RES_hh_fec_in!T30)</f>
        <v>0.60384585076080577</v>
      </c>
      <c r="U30" s="78">
        <f>IF(RES_hh_tes_in!U30=0,"",RES_hh_tes_in!U30/RES_hh_fec_in!U30)</f>
        <v>0.60884457424673255</v>
      </c>
      <c r="V30" s="78">
        <f>IF(RES_hh_tes_in!V30=0,"",RES_hh_tes_in!V30/RES_hh_fec_in!V30)</f>
        <v>0.61239144476024177</v>
      </c>
      <c r="W30" s="78">
        <f>IF(RES_hh_tes_in!W30=0,"",RES_hh_tes_in!W30/RES_hh_fec_in!W30)</f>
        <v>0.61409609765837347</v>
      </c>
      <c r="X30" s="78">
        <f>IF(RES_hh_tes_in!X30=0,"",RES_hh_tes_in!X30/RES_hh_fec_in!X30)</f>
        <v>0.6145021158039522</v>
      </c>
      <c r="Y30" s="78">
        <f>IF(RES_hh_tes_in!Y30=0,"",RES_hh_tes_in!Y30/RES_hh_fec_in!Y30)</f>
        <v>0.61454271761851009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0.57351261770222051</v>
      </c>
      <c r="D31" s="78">
        <f>IF(RES_hh_tes_in!D31=0,"",RES_hh_tes_in!D31/RES_hh_fec_in!D31)</f>
        <v>0.57379912197928273</v>
      </c>
      <c r="E31" s="78">
        <f>IF(RES_hh_tes_in!E31=0,"",RES_hh_tes_in!E31/RES_hh_fec_in!E31)</f>
        <v>0.57408565206424955</v>
      </c>
      <c r="F31" s="78">
        <f>IF(RES_hh_tes_in!F31=0,"",RES_hh_tes_in!F31/RES_hh_fec_in!F31)</f>
        <v>0.57437218566847581</v>
      </c>
      <c r="G31" s="78">
        <f>IF(RES_hh_tes_in!G31=0,"",RES_hh_tes_in!G31/RES_hh_fec_in!G31)</f>
        <v>0.57465874304026421</v>
      </c>
      <c r="H31" s="78">
        <f>IF(RES_hh_tes_in!H31=0,"",RES_hh_tes_in!H31/RES_hh_fec_in!H31)</f>
        <v>0.57494532170148016</v>
      </c>
      <c r="I31" s="78">
        <f>IF(RES_hh_tes_in!I31=0,"",RES_hh_tes_in!I31/RES_hh_fec_in!I31)</f>
        <v>0.57523192664130585</v>
      </c>
      <c r="J31" s="78">
        <f>IF(RES_hh_tes_in!J31=0,"",RES_hh_tes_in!J31/RES_hh_fec_in!J31)</f>
        <v>0.57551857829866038</v>
      </c>
      <c r="K31" s="78">
        <f>IF(RES_hh_tes_in!K31=0,"",RES_hh_tes_in!K31/RES_hh_fec_in!K31)</f>
        <v>0.57580529405200065</v>
      </c>
      <c r="L31" s="78">
        <f>IF(RES_hh_tes_in!L31=0,"",RES_hh_tes_in!L31/RES_hh_fec_in!L31)</f>
        <v>0.57609207855077627</v>
      </c>
      <c r="M31" s="78">
        <f>IF(RES_hh_tes_in!M31=0,"",RES_hh_tes_in!M31/RES_hh_fec_in!M31)</f>
        <v>0.5763098750097283</v>
      </c>
      <c r="N31" s="78">
        <f>IF(RES_hh_tes_in!N31=0,"",RES_hh_tes_in!N31/RES_hh_fec_in!N31)</f>
        <v>0.57643161298549206</v>
      </c>
      <c r="O31" s="78">
        <f>IF(RES_hh_tes_in!O31=0,"",RES_hh_tes_in!O31/RES_hh_fec_in!O31)</f>
        <v>0.57650437257570264</v>
      </c>
      <c r="P31" s="78" t="str">
        <f>IF(RES_hh_tes_in!P31=0,"",RES_hh_tes_in!P31/RES_hh_fec_in!P31)</f>
        <v/>
      </c>
      <c r="Q31" s="78">
        <f>IF(RES_hh_tes_in!Q31=0,"",RES_hh_tes_in!Q31/RES_hh_fec_in!Q31)</f>
        <v>0.5775337496976447</v>
      </c>
      <c r="R31" s="78">
        <f>IF(RES_hh_tes_in!R31=0,"",RES_hh_tes_in!R31/RES_hh_fec_in!R31)</f>
        <v>0.57970437460948965</v>
      </c>
      <c r="S31" s="78">
        <f>IF(RES_hh_tes_in!S31=0,"",RES_hh_tes_in!S31/RES_hh_fec_in!S31)</f>
        <v>0.58276628908388106</v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>
        <f>IF(RES_hh_tes_in!V31=0,"",RES_hh_tes_in!V31/RES_hh_fec_in!V31)</f>
        <v>0.5913629348436158</v>
      </c>
      <c r="W31" s="78">
        <f>IF(RES_hh_tes_in!W31=0,"",RES_hh_tes_in!W31/RES_hh_fec_in!W31)</f>
        <v>0.59240762298303751</v>
      </c>
      <c r="X31" s="78">
        <f>IF(RES_hh_tes_in!X31=0,"",RES_hh_tes_in!X31/RES_hh_fec_in!X31)</f>
        <v>0.59279163133518842</v>
      </c>
      <c r="Y31" s="78">
        <f>IF(RES_hh_tes_in!Y31=0,"",RES_hh_tes_in!Y31/RES_hh_fec_in!Y31)</f>
        <v>0.59283003217040364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0.74957953668405175</v>
      </c>
      <c r="D32" s="81">
        <f>IF(RES_hh_tes_in!D32=0,"",RES_hh_tes_in!D32/RES_hh_fec_in!D32)</f>
        <v>0.75078934224738658</v>
      </c>
      <c r="E32" s="81">
        <f>IF(RES_hh_tes_in!E32=0,"",RES_hh_tes_in!E32/RES_hh_fec_in!E32)</f>
        <v>0.7520561904228974</v>
      </c>
      <c r="F32" s="81">
        <f>IF(RES_hh_tes_in!F32=0,"",RES_hh_tes_in!F32/RES_hh_fec_in!F32)</f>
        <v>0.75333081713643257</v>
      </c>
      <c r="G32" s="81">
        <f>IF(RES_hh_tes_in!G32=0,"",RES_hh_tes_in!G32/RES_hh_fec_in!G32)</f>
        <v>0.75465797674058999</v>
      </c>
      <c r="H32" s="81">
        <f>IF(RES_hh_tes_in!H32=0,"",RES_hh_tes_in!H32/RES_hh_fec_in!H32)</f>
        <v>0.7560321918723667</v>
      </c>
      <c r="I32" s="81">
        <f>IF(RES_hh_tes_in!I32=0,"",RES_hh_tes_in!I32/RES_hh_fec_in!I32)</f>
        <v>0.75746449000555049</v>
      </c>
      <c r="J32" s="81">
        <f>IF(RES_hh_tes_in!J32=0,"",RES_hh_tes_in!J32/RES_hh_fec_in!J32)</f>
        <v>0.75900004680790301</v>
      </c>
      <c r="K32" s="81">
        <f>IF(RES_hh_tes_in!K32=0,"",RES_hh_tes_in!K32/RES_hh_fec_in!K32)</f>
        <v>0.76067727347963465</v>
      </c>
      <c r="L32" s="81">
        <f>IF(RES_hh_tes_in!L32=0,"",RES_hh_tes_in!L32/RES_hh_fec_in!L32)</f>
        <v>0.76250644659158162</v>
      </c>
      <c r="M32" s="81">
        <f>IF(RES_hh_tes_in!M32=0,"",RES_hh_tes_in!M32/RES_hh_fec_in!M32)</f>
        <v>0.7651217599352671</v>
      </c>
      <c r="N32" s="81">
        <f>IF(RES_hh_tes_in!N32=0,"",RES_hh_tes_in!N32/RES_hh_fec_in!N32)</f>
        <v>0.76870376245548944</v>
      </c>
      <c r="O32" s="81">
        <f>IF(RES_hh_tes_in!O32=0,"",RES_hh_tes_in!O32/RES_hh_fec_in!O32)</f>
        <v>0.77368059648813858</v>
      </c>
      <c r="P32" s="81">
        <f>IF(RES_hh_tes_in!P32=0,"",RES_hh_tes_in!P32/RES_hh_fec_in!P32)</f>
        <v>0.78026225268387051</v>
      </c>
      <c r="Q32" s="81">
        <f>IF(RES_hh_tes_in!Q32=0,"",RES_hh_tes_in!Q32/RES_hh_fec_in!Q32)</f>
        <v>0.78877897999642288</v>
      </c>
      <c r="R32" s="81">
        <f>IF(RES_hh_tes_in!R32=0,"",RES_hh_tes_in!R32/RES_hh_fec_in!R32)</f>
        <v>0.80036820965829603</v>
      </c>
      <c r="S32" s="81">
        <f>IF(RES_hh_tes_in!S32=0,"",RES_hh_tes_in!S32/RES_hh_fec_in!S32)</f>
        <v>0.81487011916022123</v>
      </c>
      <c r="T32" s="81">
        <f>IF(RES_hh_tes_in!T32=0,"",RES_hh_tes_in!T32/RES_hh_fec_in!T32)</f>
        <v>0.83048222109776915</v>
      </c>
      <c r="U32" s="81">
        <f>IF(RES_hh_tes_in!U32=0,"",RES_hh_tes_in!U32/RES_hh_fec_in!U32)</f>
        <v>0.84540202806655318</v>
      </c>
      <c r="V32" s="81">
        <f>IF(RES_hh_tes_in!V32=0,"",RES_hh_tes_in!V32/RES_hh_fec_in!V32)</f>
        <v>0.85782705266216663</v>
      </c>
      <c r="W32" s="81">
        <f>IF(RES_hh_tes_in!W32=0,"",RES_hh_tes_in!W32/RES_hh_fec_in!W32)</f>
        <v>0.86713102850260826</v>
      </c>
      <c r="X32" s="81">
        <f>IF(RES_hh_tes_in!X32=0,"",RES_hh_tes_in!X32/RES_hh_fec_in!X32)</f>
        <v>0.87473909077506673</v>
      </c>
      <c r="Y32" s="81">
        <f>IF(RES_hh_tes_in!Y32=0,"",RES_hh_tes_in!Y32/RES_hh_fec_in!Y32)</f>
        <v>0.8814858886303597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110.64616234572463</v>
      </c>
      <c r="D3" s="65">
        <f t="shared" si="0"/>
        <v>119.24669304290687</v>
      </c>
      <c r="E3" s="65">
        <f t="shared" si="0"/>
        <v>113.60052929681036</v>
      </c>
      <c r="F3" s="65">
        <f t="shared" si="0"/>
        <v>122.94556374294447</v>
      </c>
      <c r="G3" s="65">
        <f t="shared" si="0"/>
        <v>89.18049332802569</v>
      </c>
      <c r="H3" s="65">
        <f t="shared" si="0"/>
        <v>96.175340926138688</v>
      </c>
      <c r="I3" s="65">
        <f t="shared" si="0"/>
        <v>112.78005522221245</v>
      </c>
      <c r="J3" s="65">
        <f t="shared" si="0"/>
        <v>55.332649306214073</v>
      </c>
      <c r="K3" s="65">
        <f t="shared" si="0"/>
        <v>51.384286293818562</v>
      </c>
      <c r="L3" s="65">
        <f t="shared" si="0"/>
        <v>0.49125994549164453</v>
      </c>
      <c r="M3" s="65">
        <f t="shared" si="0"/>
        <v>44.935927024781016</v>
      </c>
      <c r="N3" s="65">
        <f t="shared" si="0"/>
        <v>28.712496091590129</v>
      </c>
      <c r="O3" s="65">
        <f t="shared" si="0"/>
        <v>53.721881915562093</v>
      </c>
      <c r="P3" s="65">
        <f t="shared" si="0"/>
        <v>56.810238813541645</v>
      </c>
      <c r="Q3" s="65">
        <f t="shared" si="0"/>
        <v>54.888676971895393</v>
      </c>
      <c r="R3" s="65">
        <f t="shared" ref="R3:V3" si="1">SUM(R4,R15,R17,R27)</f>
        <v>57.841287174621961</v>
      </c>
      <c r="S3" s="65">
        <f t="shared" si="1"/>
        <v>69.163839858623703</v>
      </c>
      <c r="T3" s="65">
        <f t="shared" si="1"/>
        <v>64.481489114588811</v>
      </c>
      <c r="U3" s="65">
        <f t="shared" si="1"/>
        <v>58.668539516030712</v>
      </c>
      <c r="V3" s="65">
        <f t="shared" si="1"/>
        <v>55.771049685623623</v>
      </c>
      <c r="W3" s="65">
        <f t="shared" ref="W3:Y3" si="2">SUM(W4,W15,W17,W27)</f>
        <v>41.66846878950571</v>
      </c>
      <c r="X3" s="65">
        <f t="shared" si="2"/>
        <v>21.34925111016555</v>
      </c>
      <c r="Y3" s="65">
        <f t="shared" si="2"/>
        <v>24.849136892343481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102.86820510051601</v>
      </c>
      <c r="D4" s="69">
        <f t="shared" si="3"/>
        <v>113.06547138363382</v>
      </c>
      <c r="E4" s="69">
        <f t="shared" si="3"/>
        <v>106.09624469022708</v>
      </c>
      <c r="F4" s="69">
        <f t="shared" si="3"/>
        <v>114.57361516763198</v>
      </c>
      <c r="G4" s="69">
        <f t="shared" si="3"/>
        <v>82.265144906433761</v>
      </c>
      <c r="H4" s="69">
        <f t="shared" si="3"/>
        <v>88.730784509986293</v>
      </c>
      <c r="I4" s="69">
        <f t="shared" si="3"/>
        <v>98.808784656201439</v>
      </c>
      <c r="J4" s="69">
        <f t="shared" si="3"/>
        <v>47.313282740541759</v>
      </c>
      <c r="K4" s="69">
        <f t="shared" si="3"/>
        <v>44.249283670621224</v>
      </c>
      <c r="L4" s="69">
        <f t="shared" si="3"/>
        <v>6.67002659307038E-2</v>
      </c>
      <c r="M4" s="69">
        <f t="shared" si="3"/>
        <v>42.383704193028962</v>
      </c>
      <c r="N4" s="69">
        <f t="shared" si="3"/>
        <v>25.832858074878125</v>
      </c>
      <c r="O4" s="69">
        <f t="shared" si="3"/>
        <v>48.333726966513815</v>
      </c>
      <c r="P4" s="69">
        <f t="shared" si="3"/>
        <v>47.852622106912875</v>
      </c>
      <c r="Q4" s="69">
        <f t="shared" si="3"/>
        <v>47.176723983834293</v>
      </c>
      <c r="R4" s="69">
        <f t="shared" ref="R4:V4" si="4">SUM(R5:R14)</f>
        <v>49.608090152894263</v>
      </c>
      <c r="S4" s="69">
        <f t="shared" si="4"/>
        <v>58.001577046731398</v>
      </c>
      <c r="T4" s="69">
        <f t="shared" si="4"/>
        <v>52.405878078975981</v>
      </c>
      <c r="U4" s="69">
        <f t="shared" si="4"/>
        <v>48.793218944902634</v>
      </c>
      <c r="V4" s="69">
        <f t="shared" si="4"/>
        <v>42.268145145193756</v>
      </c>
      <c r="W4" s="69">
        <f t="shared" ref="W4:Y4" si="5">SUM(W5:W14)</f>
        <v>33.551664712304209</v>
      </c>
      <c r="X4" s="69">
        <f t="shared" si="5"/>
        <v>14.303956802242361</v>
      </c>
      <c r="Y4" s="69">
        <f t="shared" si="5"/>
        <v>15.875756043741296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7.1440960935856124</v>
      </c>
      <c r="D5" s="72">
        <v>13.08957665908577</v>
      </c>
      <c r="E5" s="72">
        <v>7.7019705711898903</v>
      </c>
      <c r="F5" s="72">
        <v>10.496992116984686</v>
      </c>
      <c r="G5" s="72">
        <v>0.90379887158947192</v>
      </c>
      <c r="H5" s="72">
        <v>2.7695282773350409</v>
      </c>
      <c r="I5" s="72">
        <v>5.0140707125032709</v>
      </c>
      <c r="J5" s="72">
        <v>6.0599231350742482</v>
      </c>
      <c r="K5" s="72">
        <v>0.46727744918118624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6.922074957016048</v>
      </c>
      <c r="S5" s="72">
        <v>5.6809189598834493</v>
      </c>
      <c r="T5" s="72">
        <v>4.6527010503778605</v>
      </c>
      <c r="U5" s="72">
        <v>3.4339341322515913</v>
      </c>
      <c r="V5" s="72">
        <v>8.0781251834029995</v>
      </c>
      <c r="W5" s="72">
        <v>2.3622042810821147</v>
      </c>
      <c r="X5" s="72">
        <v>0.64921982115945143</v>
      </c>
      <c r="Y5" s="72">
        <v>2.6356366605488554E-2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1.0630576113080166</v>
      </c>
      <c r="D6" s="72">
        <v>0.72016477927806166</v>
      </c>
      <c r="E6" s="72">
        <v>0.12814250453098897</v>
      </c>
      <c r="F6" s="72">
        <v>0.11719065258036732</v>
      </c>
      <c r="G6" s="72">
        <v>0.21682696851777394</v>
      </c>
      <c r="H6" s="72">
        <v>2.860472840478248</v>
      </c>
      <c r="I6" s="72">
        <v>0.55841770247230971</v>
      </c>
      <c r="J6" s="72">
        <v>0.56310266535604736</v>
      </c>
      <c r="K6" s="72">
        <v>0.41832342414574536</v>
      </c>
      <c r="L6" s="72">
        <v>6.67002659307038E-2</v>
      </c>
      <c r="M6" s="72">
        <v>0</v>
      </c>
      <c r="N6" s="72">
        <v>0</v>
      </c>
      <c r="O6" s="72">
        <v>0.16732887423186291</v>
      </c>
      <c r="P6" s="72">
        <v>2.4942585865803174E-3</v>
      </c>
      <c r="Q6" s="72">
        <v>0</v>
      </c>
      <c r="R6" s="72">
        <v>9.4183800390613914E-2</v>
      </c>
      <c r="S6" s="72">
        <v>7.0117145122623833E-2</v>
      </c>
      <c r="T6" s="72">
        <v>0.12301913420429644</v>
      </c>
      <c r="U6" s="72">
        <v>0.13433912026637471</v>
      </c>
      <c r="V6" s="72">
        <v>0.19989335682632264</v>
      </c>
      <c r="W6" s="72">
        <v>0.21647705097855094</v>
      </c>
      <c r="X6" s="72">
        <v>0.15187859805855325</v>
      </c>
      <c r="Y6" s="72">
        <v>0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94.66105139562238</v>
      </c>
      <c r="D8" s="72">
        <v>99.255729945269991</v>
      </c>
      <c r="E8" s="72">
        <v>98.266131614506207</v>
      </c>
      <c r="F8" s="72">
        <v>103.95943239806694</v>
      </c>
      <c r="G8" s="72">
        <v>81.144519066326509</v>
      </c>
      <c r="H8" s="72">
        <v>83.100783392173</v>
      </c>
      <c r="I8" s="72">
        <v>93.236296241225858</v>
      </c>
      <c r="J8" s="72">
        <v>40.69025694011146</v>
      </c>
      <c r="K8" s="72">
        <v>43.363682797294295</v>
      </c>
      <c r="L8" s="72">
        <v>0</v>
      </c>
      <c r="M8" s="72">
        <v>42.383704193028962</v>
      </c>
      <c r="N8" s="72">
        <v>25.832858074878125</v>
      </c>
      <c r="O8" s="72">
        <v>48.166398092281952</v>
      </c>
      <c r="P8" s="72">
        <v>47.850127848326295</v>
      </c>
      <c r="Q8" s="72">
        <v>47.176723983834293</v>
      </c>
      <c r="R8" s="72">
        <v>42.591831395487603</v>
      </c>
      <c r="S8" s="72">
        <v>52.250540941725326</v>
      </c>
      <c r="T8" s="72">
        <v>47.630157894393825</v>
      </c>
      <c r="U8" s="72">
        <v>45.224945692384665</v>
      </c>
      <c r="V8" s="72">
        <v>33.990126604964438</v>
      </c>
      <c r="W8" s="72">
        <v>30.972983380243544</v>
      </c>
      <c r="X8" s="72">
        <v>13.502858383024357</v>
      </c>
      <c r="Y8" s="72">
        <v>15.849399677135807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6.0359347827353558</v>
      </c>
      <c r="D17" s="69">
        <f t="shared" si="7"/>
        <v>4.395551649132698</v>
      </c>
      <c r="E17" s="69">
        <f t="shared" si="7"/>
        <v>5.0941044904590029</v>
      </c>
      <c r="F17" s="69">
        <f t="shared" si="7"/>
        <v>5.5904917718637233</v>
      </c>
      <c r="G17" s="69">
        <f t="shared" si="7"/>
        <v>4.5200585996272391</v>
      </c>
      <c r="H17" s="69">
        <f t="shared" si="7"/>
        <v>4.8079668373356466</v>
      </c>
      <c r="I17" s="69">
        <f t="shared" si="7"/>
        <v>10.184052804648909</v>
      </c>
      <c r="J17" s="69">
        <f t="shared" si="7"/>
        <v>6.3337330260833564</v>
      </c>
      <c r="K17" s="69">
        <f t="shared" si="7"/>
        <v>5.3821377163103499</v>
      </c>
      <c r="L17" s="69">
        <f t="shared" si="7"/>
        <v>0.29244023847037626</v>
      </c>
      <c r="M17" s="69">
        <f t="shared" si="7"/>
        <v>1.9826400021193362</v>
      </c>
      <c r="N17" s="69">
        <f t="shared" si="7"/>
        <v>2.1055118117004659</v>
      </c>
      <c r="O17" s="69">
        <f t="shared" si="7"/>
        <v>4.4283675076999112</v>
      </c>
      <c r="P17" s="69">
        <f t="shared" si="7"/>
        <v>7.1514313739971529</v>
      </c>
      <c r="Q17" s="69">
        <f t="shared" si="7"/>
        <v>5.7345936642078454</v>
      </c>
      <c r="R17" s="69">
        <f t="shared" ref="R17:V17" si="8">SUM(R18:R26)</f>
        <v>6.3246597935288511</v>
      </c>
      <c r="S17" s="69">
        <f t="shared" si="8"/>
        <v>8.1531224670901707</v>
      </c>
      <c r="T17" s="69">
        <f t="shared" si="8"/>
        <v>8.764408112774559</v>
      </c>
      <c r="U17" s="69">
        <f t="shared" si="8"/>
        <v>6.8166096879470315</v>
      </c>
      <c r="V17" s="69">
        <f t="shared" si="8"/>
        <v>10.610731615813231</v>
      </c>
      <c r="W17" s="69">
        <f t="shared" ref="W17:Y17" si="9">SUM(W18:W26)</f>
        <v>5.6505010736336994</v>
      </c>
      <c r="X17" s="69">
        <f t="shared" si="9"/>
        <v>5.3603198595684143</v>
      </c>
      <c r="Y17" s="69">
        <f t="shared" si="9"/>
        <v>7.0853874059483388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0.47488691360837154</v>
      </c>
      <c r="D18" s="72">
        <v>0.8560640333841778</v>
      </c>
      <c r="E18" s="72">
        <v>0.36912563769617451</v>
      </c>
      <c r="F18" s="72">
        <v>0.31685648982614179</v>
      </c>
      <c r="G18" s="72">
        <v>3.0970705859131174E-3</v>
      </c>
      <c r="H18" s="72">
        <v>7.8921352442743203E-2</v>
      </c>
      <c r="I18" s="72">
        <v>0.35643494980614154</v>
      </c>
      <c r="J18" s="72">
        <v>0.81053347629398931</v>
      </c>
      <c r="K18" s="72">
        <v>5.8466442044697066E-2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0.8818672071728737</v>
      </c>
      <c r="S18" s="72">
        <v>0.75509173756021386</v>
      </c>
      <c r="T18" s="72">
        <v>0.67225889856621734</v>
      </c>
      <c r="U18" s="72">
        <v>0.65719337793644572</v>
      </c>
      <c r="V18" s="72">
        <v>1.9973841143805098</v>
      </c>
      <c r="W18" s="72">
        <v>0.30896701275372163</v>
      </c>
      <c r="X18" s="72">
        <v>0.23370156360221456</v>
      </c>
      <c r="Y18" s="72">
        <v>3.8543583115599063E-3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0.25238619652703059</v>
      </c>
      <c r="D19" s="72">
        <v>0.12276600195970339</v>
      </c>
      <c r="E19" s="72">
        <v>0.13695241733384333</v>
      </c>
      <c r="F19" s="72">
        <v>0.14197256062668759</v>
      </c>
      <c r="G19" s="72">
        <v>0.18973210431585918</v>
      </c>
      <c r="H19" s="72">
        <v>0.25309815459212981</v>
      </c>
      <c r="I19" s="72">
        <v>0.30980330776787085</v>
      </c>
      <c r="J19" s="72">
        <v>0.43866007355473002</v>
      </c>
      <c r="K19" s="72">
        <v>0.47333356661783504</v>
      </c>
      <c r="L19" s="72">
        <v>0.29244023847037626</v>
      </c>
      <c r="M19" s="72">
        <v>0.26372044596877492</v>
      </c>
      <c r="N19" s="72">
        <v>0.16034799295655833</v>
      </c>
      <c r="O19" s="72">
        <v>7.4516644621826111E-2</v>
      </c>
      <c r="P19" s="72">
        <v>1.3674368756823692E-2</v>
      </c>
      <c r="Q19" s="72">
        <v>0.12641515960812993</v>
      </c>
      <c r="R19" s="72">
        <v>0.15326509917506081</v>
      </c>
      <c r="S19" s="72">
        <v>5.7352077497286297E-2</v>
      </c>
      <c r="T19" s="72">
        <v>0.11870321517809258</v>
      </c>
      <c r="U19" s="72">
        <v>8.562795061207315E-2</v>
      </c>
      <c r="V19" s="72">
        <v>0.30502369843926125</v>
      </c>
      <c r="W19" s="72">
        <v>0.14061378261819291</v>
      </c>
      <c r="X19" s="72">
        <v>0.84559179566923104</v>
      </c>
      <c r="Y19" s="72">
        <v>0.58268496823565041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5.3086616725999534</v>
      </c>
      <c r="D21" s="72">
        <v>3.4167216137888166</v>
      </c>
      <c r="E21" s="72">
        <v>4.5880264354289855</v>
      </c>
      <c r="F21" s="72">
        <v>5.1316627214108941</v>
      </c>
      <c r="G21" s="72">
        <v>4.3272294247254663</v>
      </c>
      <c r="H21" s="72">
        <v>4.475947330300774</v>
      </c>
      <c r="I21" s="72">
        <v>9.5178145470748969</v>
      </c>
      <c r="J21" s="72">
        <v>5.084539476234637</v>
      </c>
      <c r="K21" s="72">
        <v>4.8503377076478182</v>
      </c>
      <c r="L21" s="72">
        <v>0</v>
      </c>
      <c r="M21" s="72">
        <v>1.7189195561505612</v>
      </c>
      <c r="N21" s="72">
        <v>1.9451638187439075</v>
      </c>
      <c r="O21" s="72">
        <v>4.353850863078085</v>
      </c>
      <c r="P21" s="72">
        <v>7.1377570052403296</v>
      </c>
      <c r="Q21" s="72">
        <v>5.6081785045997155</v>
      </c>
      <c r="R21" s="72">
        <v>5.2895274871809166</v>
      </c>
      <c r="S21" s="72">
        <v>7.3406786520326701</v>
      </c>
      <c r="T21" s="72">
        <v>7.9734459990302486</v>
      </c>
      <c r="U21" s="72">
        <v>6.0737883593985122</v>
      </c>
      <c r="V21" s="72">
        <v>8.3083238029934599</v>
      </c>
      <c r="W21" s="72">
        <v>5.2009202782617852</v>
      </c>
      <c r="X21" s="72">
        <v>4.281026500296969</v>
      </c>
      <c r="Y21" s="72">
        <v>6.4988480794011281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1.7420224624732712</v>
      </c>
      <c r="D27" s="69">
        <f t="shared" si="10"/>
        <v>1.7856700101403524</v>
      </c>
      <c r="E27" s="69">
        <f t="shared" si="10"/>
        <v>2.4101801161242848</v>
      </c>
      <c r="F27" s="69">
        <f t="shared" si="10"/>
        <v>2.7814568034487555</v>
      </c>
      <c r="G27" s="69">
        <f t="shared" si="10"/>
        <v>2.3952898219647007</v>
      </c>
      <c r="H27" s="69">
        <f t="shared" si="10"/>
        <v>2.6365895788167548</v>
      </c>
      <c r="I27" s="69">
        <f t="shared" si="10"/>
        <v>3.7872177613620952</v>
      </c>
      <c r="J27" s="69">
        <f t="shared" si="10"/>
        <v>1.6856335395889581</v>
      </c>
      <c r="K27" s="69">
        <f t="shared" si="10"/>
        <v>1.752864906886981</v>
      </c>
      <c r="L27" s="69">
        <f t="shared" si="10"/>
        <v>0.1321194410905645</v>
      </c>
      <c r="M27" s="69">
        <f t="shared" si="10"/>
        <v>0.56958282963271722</v>
      </c>
      <c r="N27" s="69">
        <f t="shared" si="10"/>
        <v>0.77412620501153728</v>
      </c>
      <c r="O27" s="69">
        <f t="shared" si="10"/>
        <v>0.9597874413483668</v>
      </c>
      <c r="P27" s="69">
        <f t="shared" si="10"/>
        <v>1.8061853326316126</v>
      </c>
      <c r="Q27" s="69">
        <f t="shared" si="10"/>
        <v>1.9773593238532552</v>
      </c>
      <c r="R27" s="69">
        <f t="shared" ref="R27:V27" si="11">SUM(R28:R32)</f>
        <v>1.9085372281988451</v>
      </c>
      <c r="S27" s="69">
        <f t="shared" si="11"/>
        <v>3.0091403448021294</v>
      </c>
      <c r="T27" s="69">
        <f t="shared" si="11"/>
        <v>3.3112029228382647</v>
      </c>
      <c r="U27" s="69">
        <f t="shared" si="11"/>
        <v>3.0587108831810466</v>
      </c>
      <c r="V27" s="69">
        <f t="shared" si="11"/>
        <v>2.8921729246166388</v>
      </c>
      <c r="W27" s="69">
        <f t="shared" ref="W27:Y27" si="12">SUM(W28:W32)</f>
        <v>2.4663030035678029</v>
      </c>
      <c r="X27" s="69">
        <f t="shared" si="12"/>
        <v>1.6849744483547764</v>
      </c>
      <c r="Y27" s="69">
        <f t="shared" si="12"/>
        <v>1.8879934426538445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1.818849851281094E-2</v>
      </c>
      <c r="D28" s="72">
        <v>6.7933045107323342E-2</v>
      </c>
      <c r="E28" s="72">
        <v>4.724775465390274E-2</v>
      </c>
      <c r="F28" s="72">
        <v>5.0324379525082584E-2</v>
      </c>
      <c r="G28" s="72">
        <v>9.364620300409781E-3</v>
      </c>
      <c r="H28" s="72">
        <v>2.4797471340695012E-2</v>
      </c>
      <c r="I28" s="72">
        <v>7.547827194614079E-2</v>
      </c>
      <c r="J28" s="72">
        <v>0.21091159475601678</v>
      </c>
      <c r="K28" s="72">
        <v>1.5956865871389794E-2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0.28808834784212217</v>
      </c>
      <c r="S28" s="72">
        <v>0.23375178677256594</v>
      </c>
      <c r="T28" s="72">
        <v>0.31409424577410322</v>
      </c>
      <c r="U28" s="72">
        <v>0.24599617100921362</v>
      </c>
      <c r="V28" s="72">
        <v>0.60657159090355617</v>
      </c>
      <c r="W28" s="72">
        <v>7.2528979601032967E-2</v>
      </c>
      <c r="X28" s="72">
        <v>6.9295614632204254E-3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0.14717476762198134</v>
      </c>
      <c r="D29" s="72">
        <v>0.12730276556494008</v>
      </c>
      <c r="E29" s="72">
        <v>6.8583035716127477E-2</v>
      </c>
      <c r="F29" s="72">
        <v>9.5499954830273792E-2</v>
      </c>
      <c r="G29" s="72">
        <v>0.16759842099353803</v>
      </c>
      <c r="H29" s="72">
        <v>0.15311764936320985</v>
      </c>
      <c r="I29" s="72">
        <v>0.18306902871506331</v>
      </c>
      <c r="J29" s="72">
        <v>0.16899643201081574</v>
      </c>
      <c r="K29" s="72">
        <v>0.20066278545920843</v>
      </c>
      <c r="L29" s="72">
        <v>0.1321194410905645</v>
      </c>
      <c r="M29" s="72">
        <v>0.11003894068968867</v>
      </c>
      <c r="N29" s="72">
        <v>9.7374783909637178E-2</v>
      </c>
      <c r="O29" s="72">
        <v>7.0024723776408698E-2</v>
      </c>
      <c r="P29" s="72">
        <v>3.7897684610458102E-2</v>
      </c>
      <c r="Q29" s="72">
        <v>6.4522453058503959E-2</v>
      </c>
      <c r="R29" s="72">
        <v>4.6468574880972148E-2</v>
      </c>
      <c r="S29" s="72">
        <v>2.0397741898038314E-2</v>
      </c>
      <c r="T29" s="72">
        <v>1.780320117148154E-3</v>
      </c>
      <c r="U29" s="72">
        <v>6.117041189524907E-2</v>
      </c>
      <c r="V29" s="72">
        <v>4.1590519530097625E-2</v>
      </c>
      <c r="W29" s="72">
        <v>0.20547155511913379</v>
      </c>
      <c r="X29" s="72">
        <v>0.14902613860316646</v>
      </c>
      <c r="Y29" s="72">
        <v>3.4083345820700904E-2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1.5766591963384788</v>
      </c>
      <c r="D30" s="72">
        <v>1.5904341994680891</v>
      </c>
      <c r="E30" s="72">
        <v>2.2943493257542547</v>
      </c>
      <c r="F30" s="72">
        <v>2.635632469093399</v>
      </c>
      <c r="G30" s="72">
        <v>2.2183267806707527</v>
      </c>
      <c r="H30" s="72">
        <v>2.4586744581128501</v>
      </c>
      <c r="I30" s="72">
        <v>3.5286704607008912</v>
      </c>
      <c r="J30" s="72">
        <v>1.3057255128221255</v>
      </c>
      <c r="K30" s="72">
        <v>1.5362452555563828</v>
      </c>
      <c r="L30" s="72">
        <v>0</v>
      </c>
      <c r="M30" s="72">
        <v>0.45954388894302861</v>
      </c>
      <c r="N30" s="72">
        <v>0.67675142110190012</v>
      </c>
      <c r="O30" s="72">
        <v>0.88976271757195813</v>
      </c>
      <c r="P30" s="72">
        <v>1.7682876480211545</v>
      </c>
      <c r="Q30" s="72">
        <v>1.9128368707947512</v>
      </c>
      <c r="R30" s="72">
        <v>1.5739803054757509</v>
      </c>
      <c r="S30" s="72">
        <v>2.7549908161315253</v>
      </c>
      <c r="T30" s="72">
        <v>2.9953283569470135</v>
      </c>
      <c r="U30" s="72">
        <v>2.751544300276584</v>
      </c>
      <c r="V30" s="72">
        <v>2.2440108141829849</v>
      </c>
      <c r="W30" s="72">
        <v>2.188302468847636</v>
      </c>
      <c r="X30" s="72">
        <v>1.5290187482883895</v>
      </c>
      <c r="Y30" s="72">
        <v>1.8539100968331437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17473.542577891891</v>
      </c>
      <c r="D3" s="65">
        <f>IF(RES_hh_fec_in!D3=0,0,1000*11630*RES_hh_fec_in!D3/RES_hh_num_in!D3)</f>
        <v>16185.03974988646</v>
      </c>
      <c r="E3" s="65">
        <f>IF(RES_hh_fec_in!E3=0,0,1000*11630*RES_hh_fec_in!E3/RES_hh_num_in!E3)</f>
        <v>15057.396835499494</v>
      </c>
      <c r="F3" s="65">
        <f>IF(RES_hh_fec_in!F3=0,0,1000*11630*RES_hh_fec_in!F3/RES_hh_num_in!F3)</f>
        <v>14273.183838407065</v>
      </c>
      <c r="G3" s="65">
        <f>IF(RES_hh_fec_in!G3=0,0,1000*11630*RES_hh_fec_in!G3/RES_hh_num_in!G3)</f>
        <v>12854.968042850987</v>
      </c>
      <c r="H3" s="65">
        <f>IF(RES_hh_fec_in!H3=0,0,1000*11630*RES_hh_fec_in!H3/RES_hh_num_in!H3)</f>
        <v>11465.979710639762</v>
      </c>
      <c r="I3" s="65">
        <f>IF(RES_hh_fec_in!I3=0,0,1000*11630*RES_hh_fec_in!I3/RES_hh_num_in!I3)</f>
        <v>9958.7667226206249</v>
      </c>
      <c r="J3" s="65">
        <f>IF(RES_hh_fec_in!J3=0,0,1000*11630*RES_hh_fec_in!J3/RES_hh_num_in!J3)</f>
        <v>8473.7983685337695</v>
      </c>
      <c r="K3" s="65">
        <f>IF(RES_hh_fec_in!K3=0,0,1000*11630*RES_hh_fec_in!K3/RES_hh_num_in!K3)</f>
        <v>6125.3531458719572</v>
      </c>
      <c r="L3" s="65">
        <f>IF(RES_hh_fec_in!L3=0,0,1000*11630*RES_hh_fec_in!L3/RES_hh_num_in!L3)</f>
        <v>18696.230728443232</v>
      </c>
      <c r="M3" s="65">
        <f>IF(RES_hh_fec_in!M3=0,0,1000*11630*RES_hh_fec_in!M3/RES_hh_num_in!M3)</f>
        <v>13027.25538102053</v>
      </c>
      <c r="N3" s="65">
        <f>IF(RES_hh_fec_in!N3=0,0,1000*11630*RES_hh_fec_in!N3/RES_hh_num_in!N3)</f>
        <v>11925.493200077473</v>
      </c>
      <c r="O3" s="65">
        <f>IF(RES_hh_fec_in!O3=0,0,1000*11630*RES_hh_fec_in!O3/RES_hh_num_in!O3)</f>
        <v>10926.608637852489</v>
      </c>
      <c r="P3" s="65">
        <f>IF(RES_hh_fec_in!P3=0,0,1000*11630*RES_hh_fec_in!P3/RES_hh_num_in!P3)</f>
        <v>8867.1156292789819</v>
      </c>
      <c r="Q3" s="65">
        <f>IF(RES_hh_fec_in!Q3=0,0,1000*11630*RES_hh_fec_in!Q3/RES_hh_num_in!Q3)</f>
        <v>9152.6316387906718</v>
      </c>
      <c r="R3" s="65">
        <f>IF(RES_hh_fec_in!R3=0,0,1000*11630*RES_hh_fec_in!R3/RES_hh_num_in!R3)</f>
        <v>9405.4118973227505</v>
      </c>
      <c r="S3" s="65">
        <f>IF(RES_hh_fec_in!S3=0,0,1000*11630*RES_hh_fec_in!S3/RES_hh_num_in!S3)</f>
        <v>9396.633265453589</v>
      </c>
      <c r="T3" s="65">
        <f>IF(RES_hh_fec_in!T3=0,0,1000*11630*RES_hh_fec_in!T3/RES_hh_num_in!T3)</f>
        <v>8700.2473683066492</v>
      </c>
      <c r="U3" s="65">
        <f>IF(RES_hh_fec_in!U3=0,0,1000*11630*RES_hh_fec_in!U3/RES_hh_num_in!U3)</f>
        <v>8516.4231499729522</v>
      </c>
      <c r="V3" s="65">
        <f>IF(RES_hh_fec_in!V3=0,0,1000*11630*RES_hh_fec_in!V3/RES_hh_num_in!V3)</f>
        <v>8456.2863520289848</v>
      </c>
      <c r="W3" s="65">
        <f>IF(RES_hh_fec_in!W3=0,0,1000*11630*RES_hh_fec_in!W3/RES_hh_num_in!W3)</f>
        <v>8170.1246965651862</v>
      </c>
      <c r="X3" s="65">
        <f>IF(RES_hh_fec_in!X3=0,0,1000*11630*RES_hh_fec_in!X3/RES_hh_num_in!X3)</f>
        <v>6091.2455518660854</v>
      </c>
      <c r="Y3" s="65">
        <f>IF(RES_hh_fec_in!Y3=0,0,1000*11630*RES_hh_fec_in!Y3/RES_hh_num_in!Y3)</f>
        <v>5256.6396749003325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16080.498929273432</v>
      </c>
      <c r="D4" s="69">
        <f>IF(RES_hh_fec_in!D4=0,0,1000*11630*RES_hh_fec_in!D4/RES_hh_num_in!D4)</f>
        <v>14846.126085514845</v>
      </c>
      <c r="E4" s="69">
        <f>IF(RES_hh_fec_in!E4=0,0,1000*11630*RES_hh_fec_in!E4/RES_hh_num_in!E4)</f>
        <v>13652.456326397058</v>
      </c>
      <c r="F4" s="69">
        <f>IF(RES_hh_fec_in!F4=0,0,1000*11630*RES_hh_fec_in!F4/RES_hh_num_in!F4)</f>
        <v>12846.854599070615</v>
      </c>
      <c r="G4" s="69">
        <f>IF(RES_hh_fec_in!G4=0,0,1000*11630*RES_hh_fec_in!G4/RES_hh_num_in!G4)</f>
        <v>11468.209469803433</v>
      </c>
      <c r="H4" s="69">
        <f>IF(RES_hh_fec_in!H4=0,0,1000*11630*RES_hh_fec_in!H4/RES_hh_num_in!H4)</f>
        <v>10080.816887472918</v>
      </c>
      <c r="I4" s="69">
        <f>IF(RES_hh_fec_in!I4=0,0,1000*11630*RES_hh_fec_in!I4/RES_hh_num_in!I4)</f>
        <v>8501.6412881644701</v>
      </c>
      <c r="J4" s="69">
        <f>IF(RES_hh_fec_in!J4=0,0,1000*11630*RES_hh_fec_in!J4/RES_hh_num_in!J4)</f>
        <v>7041.8309605860122</v>
      </c>
      <c r="K4" s="69">
        <f>IF(RES_hh_fec_in!K4=0,0,1000*11630*RES_hh_fec_in!K4/RES_hh_num_in!K4)</f>
        <v>4882.9181404525589</v>
      </c>
      <c r="L4" s="69">
        <f>IF(RES_hh_fec_in!L4=0,0,1000*11630*RES_hh_fec_in!L4/RES_hh_num_in!L4)</f>
        <v>17820.717175326641</v>
      </c>
      <c r="M4" s="69">
        <f>IF(RES_hh_fec_in!M4=0,0,1000*11630*RES_hh_fec_in!M4/RES_hh_num_in!M4)</f>
        <v>12015.30659519941</v>
      </c>
      <c r="N4" s="69">
        <f>IF(RES_hh_fec_in!N4=0,0,1000*11630*RES_hh_fec_in!N4/RES_hh_num_in!N4)</f>
        <v>10852.884978451324</v>
      </c>
      <c r="O4" s="69">
        <f>IF(RES_hh_fec_in!O4=0,0,1000*11630*RES_hh_fec_in!O4/RES_hh_num_in!O4)</f>
        <v>9743.3809217098951</v>
      </c>
      <c r="P4" s="69">
        <f>IF(RES_hh_fec_in!P4=0,0,1000*11630*RES_hh_fec_in!P4/RES_hh_num_in!P4)</f>
        <v>7374.1740550878512</v>
      </c>
      <c r="Q4" s="69">
        <f>IF(RES_hh_fec_in!Q4=0,0,1000*11630*RES_hh_fec_in!Q4/RES_hh_num_in!Q4)</f>
        <v>7726.9035518774117</v>
      </c>
      <c r="R4" s="69">
        <f>IF(RES_hh_fec_in!R4=0,0,1000*11630*RES_hh_fec_in!R4/RES_hh_num_in!R4)</f>
        <v>8026.6625382298043</v>
      </c>
      <c r="S4" s="69">
        <f>IF(RES_hh_fec_in!S4=0,0,1000*11630*RES_hh_fec_in!S4/RES_hh_num_in!S4)</f>
        <v>7834.4595155430725</v>
      </c>
      <c r="T4" s="69">
        <f>IF(RES_hh_fec_in!T4=0,0,1000*11630*RES_hh_fec_in!T4/RES_hh_num_in!T4)</f>
        <v>6780.6382398619835</v>
      </c>
      <c r="U4" s="69">
        <f>IF(RES_hh_fec_in!U4=0,0,1000*11630*RES_hh_fec_in!U4/RES_hh_num_in!U4)</f>
        <v>6337.4864802053962</v>
      </c>
      <c r="V4" s="69">
        <f>IF(RES_hh_fec_in!V4=0,0,1000*11630*RES_hh_fec_in!V4/RES_hh_num_in!V4)</f>
        <v>6271.721812371793</v>
      </c>
      <c r="W4" s="69">
        <f>IF(RES_hh_fec_in!W4=0,0,1000*11630*RES_hh_fec_in!W4/RES_hh_num_in!W4)</f>
        <v>5871.8703759057016</v>
      </c>
      <c r="X4" s="69">
        <f>IF(RES_hh_fec_in!X4=0,0,1000*11630*RES_hh_fec_in!X4/RES_hh_num_in!X4)</f>
        <v>4052.0822006417116</v>
      </c>
      <c r="Y4" s="69">
        <f>IF(RES_hh_fec_in!Y4=0,0,1000*11630*RES_hh_fec_in!Y4/RES_hh_num_in!Y4)</f>
        <v>3116.8460110729366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12019.802097122003</v>
      </c>
      <c r="D5" s="72">
        <f>IF(RES_hh_fec_in!D5=0,0,1000*11630*RES_hh_fec_in!D5/RES_hh_num_in!D5)</f>
        <v>20055.197504940283</v>
      </c>
      <c r="E5" s="72">
        <f>IF(RES_hh_fec_in!E5=0,0,1000*11630*RES_hh_fec_in!E5/RES_hh_num_in!E5)</f>
        <v>12725.829557998046</v>
      </c>
      <c r="F5" s="72">
        <f>IF(RES_hh_fec_in!F5=0,0,1000*11630*RES_hh_fec_in!F5/RES_hh_num_in!F5)</f>
        <v>15946.124035858096</v>
      </c>
      <c r="G5" s="72">
        <f>IF(RES_hh_fec_in!G5=0,0,1000*11630*RES_hh_fec_in!G5/RES_hh_num_in!G5)</f>
        <v>7958.8390642422901</v>
      </c>
      <c r="H5" s="72">
        <f>IF(RES_hh_fec_in!H5=0,0,1000*11630*RES_hh_fec_in!H5/RES_hh_num_in!H5)</f>
        <v>7630.6791795171412</v>
      </c>
      <c r="I5" s="72">
        <f>IF(RES_hh_fec_in!I5=0,0,1000*11630*RES_hh_fec_in!I5/RES_hh_num_in!I5)</f>
        <v>6625.344298447545</v>
      </c>
      <c r="J5" s="72">
        <f>IF(RES_hh_fec_in!J5=0,0,1000*11630*RES_hh_fec_in!J5/RES_hh_num_in!J5)</f>
        <v>9935.9433533733027</v>
      </c>
      <c r="K5" s="72">
        <f>IF(RES_hh_fec_in!K5=0,0,1000*11630*RES_hh_fec_in!K5/RES_hh_num_in!K5)</f>
        <v>7892.8784767820653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8944.6215712750927</v>
      </c>
      <c r="S5" s="72">
        <f>IF(RES_hh_fec_in!S5=0,0,1000*11630*RES_hh_fec_in!S5/RES_hh_num_in!S5)</f>
        <v>9040.7029281703471</v>
      </c>
      <c r="T5" s="72">
        <f>IF(RES_hh_fec_in!T5=0,0,1000*11630*RES_hh_fec_in!T5/RES_hh_num_in!T5)</f>
        <v>6614.8731662462214</v>
      </c>
      <c r="U5" s="72">
        <f>IF(RES_hh_fec_in!U5=0,0,1000*11630*RES_hh_fec_in!U5/RES_hh_num_in!U5)</f>
        <v>5267.5877750791878</v>
      </c>
      <c r="V5" s="72">
        <f>IF(RES_hh_fec_in!V5=0,0,1000*11630*RES_hh_fec_in!V5/RES_hh_num_in!V5)</f>
        <v>7830.5667240951689</v>
      </c>
      <c r="W5" s="72">
        <f>IF(RES_hh_fec_in!W5=0,0,1000*11630*RES_hh_fec_in!W5/RES_hh_num_in!W5)</f>
        <v>7032.5510891125459</v>
      </c>
      <c r="X5" s="72">
        <f>IF(RES_hh_fec_in!X5=0,0,1000*11630*RES_hh_fec_in!X5/RES_hh_num_in!X5)</f>
        <v>5351.9372693303403</v>
      </c>
      <c r="Y5" s="72">
        <f>IF(RES_hh_fec_in!Y5=0,0,1000*11630*RES_hh_fec_in!Y5/RES_hh_num_in!Y5)</f>
        <v>3261.5039555683666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12030.269043664866</v>
      </c>
      <c r="D6" s="72">
        <f>IF(RES_hh_fec_in!D6=0,0,1000*11630*RES_hh_fec_in!D6/RES_hh_num_in!D6)</f>
        <v>22973.170263635337</v>
      </c>
      <c r="E6" s="72">
        <f>IF(RES_hh_fec_in!E6=0,0,1000*11630*RES_hh_fec_in!E6/RES_hh_num_in!E6)</f>
        <v>8295.6884840815073</v>
      </c>
      <c r="F6" s="72">
        <f>IF(RES_hh_fec_in!F6=0,0,1000*11630*RES_hh_fec_in!F6/RES_hh_num_in!F6)</f>
        <v>1869.1838954788823</v>
      </c>
      <c r="G6" s="72">
        <f>IF(RES_hh_fec_in!G6=0,0,1000*11630*RES_hh_fec_in!G6/RES_hh_num_in!G6)</f>
        <v>4656.1565828270595</v>
      </c>
      <c r="H6" s="72">
        <f>IF(RES_hh_fec_in!H6=0,0,1000*11630*RES_hh_fec_in!H6/RES_hh_num_in!H6)</f>
        <v>13496.598383649616</v>
      </c>
      <c r="I6" s="72">
        <f>IF(RES_hh_fec_in!I6=0,0,1000*11630*RES_hh_fec_in!I6/RES_hh_num_in!I6)</f>
        <v>8389.956267722313</v>
      </c>
      <c r="J6" s="72">
        <f>IF(RES_hh_fec_in!J6=0,0,1000*11630*RES_hh_fec_in!J6/RES_hh_num_in!J6)</f>
        <v>14165.035729531037</v>
      </c>
      <c r="K6" s="72">
        <f>IF(RES_hh_fec_in!K6=0,0,1000*11630*RES_hh_fec_in!K6/RES_hh_num_in!K6)</f>
        <v>14387.003658824773</v>
      </c>
      <c r="L6" s="72">
        <f>IF(RES_hh_fec_in!L6=0,0,1000*11630*RES_hh_fec_in!L6/RES_hh_num_in!L6)</f>
        <v>10125.062379046791</v>
      </c>
      <c r="M6" s="72">
        <f>IF(RES_hh_fec_in!M6=0,0,1000*11630*RES_hh_fec_in!M6/RES_hh_num_in!M6)</f>
        <v>0</v>
      </c>
      <c r="N6" s="72">
        <f>IF(RES_hh_fec_in!N6=0,0,1000*11630*RES_hh_fec_in!N6/RES_hh_num_in!N6)</f>
        <v>0</v>
      </c>
      <c r="O6" s="72">
        <f>IF(RES_hh_fec_in!O6=0,0,1000*11630*RES_hh_fec_in!O6/RES_hh_num_in!O6)</f>
        <v>9692.268504917869</v>
      </c>
      <c r="P6" s="72">
        <f>IF(RES_hh_fec_in!P6=0,0,1000*11630*RES_hh_fec_in!P6/RES_hh_num_in!P6)</f>
        <v>844.62953478412942</v>
      </c>
      <c r="Q6" s="72">
        <f>IF(RES_hh_fec_in!Q6=0,0,1000*11630*RES_hh_fec_in!Q6/RES_hh_num_in!Q6)</f>
        <v>0</v>
      </c>
      <c r="R6" s="72">
        <f>IF(RES_hh_fec_in!R6=0,0,1000*11630*RES_hh_fec_in!R6/RES_hh_num_in!R6)</f>
        <v>8292.2874089288525</v>
      </c>
      <c r="S6" s="72">
        <f>IF(RES_hh_fec_in!S6=0,0,1000*11630*RES_hh_fec_in!S6/RES_hh_num_in!S6)</f>
        <v>8122.8562666963035</v>
      </c>
      <c r="T6" s="72">
        <f>IF(RES_hh_fec_in!T6=0,0,1000*11630*RES_hh_fec_in!T6/RES_hh_num_in!T6)</f>
        <v>7125.6947458953364</v>
      </c>
      <c r="U6" s="72">
        <f>IF(RES_hh_fec_in!U6=0,0,1000*11630*RES_hh_fec_in!U6/RES_hh_num_in!U6)</f>
        <v>5797.8966309647294</v>
      </c>
      <c r="V6" s="72">
        <f>IF(RES_hh_fec_in!V6=0,0,1000*11630*RES_hh_fec_in!V6/RES_hh_num_in!V6)</f>
        <v>5986.1716583930356</v>
      </c>
      <c r="W6" s="72">
        <f>IF(RES_hh_fec_in!W6=0,0,1000*11630*RES_hh_fec_in!W6/RES_hh_num_in!W6)</f>
        <v>7387.3775059532172</v>
      </c>
      <c r="X6" s="72">
        <f>IF(RES_hh_fec_in!X6=0,0,1000*11630*RES_hh_fec_in!X6/RES_hh_num_in!X6)</f>
        <v>5714.5081691940923</v>
      </c>
      <c r="Y6" s="72">
        <f>IF(RES_hh_fec_in!Y6=0,0,1000*11630*RES_hh_fec_in!Y6/RES_hh_num_in!Y6)</f>
        <v>0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X7" s="72">
        <f>IF(RES_hh_fec_in!X7=0,0,1000*11630*RES_hh_fec_in!X7/RES_hh_num_in!X7)</f>
        <v>0</v>
      </c>
      <c r="Y7" s="72">
        <f>IF(RES_hh_fec_in!Y7=0,0,1000*11630*RES_hh_fec_in!Y7/RES_hh_num_in!Y7)</f>
        <v>0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16960.192522388705</v>
      </c>
      <c r="D8" s="72">
        <f>IF(RES_hh_fec_in!D8=0,0,1000*11630*RES_hh_fec_in!D8/RES_hh_num_in!D8)</f>
        <v>16072.94106681978</v>
      </c>
      <c r="E8" s="72">
        <f>IF(RES_hh_fec_in!E8=0,0,1000*11630*RES_hh_fec_in!E8/RES_hh_num_in!E8)</f>
        <v>15674.82835834003</v>
      </c>
      <c r="F8" s="72">
        <f>IF(RES_hh_fec_in!F8=0,0,1000*11630*RES_hh_fec_in!F8/RES_hh_num_in!F8)</f>
        <v>13921.638583941864</v>
      </c>
      <c r="G8" s="72">
        <f>IF(RES_hh_fec_in!G8=0,0,1000*11630*RES_hh_fec_in!G8/RES_hh_num_in!G8)</f>
        <v>12927.864517472088</v>
      </c>
      <c r="H8" s="72">
        <f>IF(RES_hh_fec_in!H8=0,0,1000*11630*RES_hh_fec_in!H8/RES_hh_num_in!H8)</f>
        <v>11216.035989128082</v>
      </c>
      <c r="I8" s="72">
        <f>IF(RES_hh_fec_in!I8=0,0,1000*11630*RES_hh_fec_in!I8/RES_hh_num_in!I8)</f>
        <v>9083.9857588725699</v>
      </c>
      <c r="J8" s="72">
        <f>IF(RES_hh_fec_in!J8=0,0,1000*11630*RES_hh_fec_in!J8/RES_hh_num_in!J8)</f>
        <v>9722.8458615727668</v>
      </c>
      <c r="K8" s="72">
        <f>IF(RES_hh_fec_in!K8=0,0,1000*11630*RES_hh_fec_in!K8/RES_hh_num_in!K8)</f>
        <v>9990.4250271069304</v>
      </c>
      <c r="L8" s="72">
        <f>IF(RES_hh_fec_in!L8=0,0,1000*11630*RES_hh_fec_in!L8/RES_hh_num_in!L8)</f>
        <v>0</v>
      </c>
      <c r="M8" s="72">
        <f>IF(RES_hh_fec_in!M8=0,0,1000*11630*RES_hh_fec_in!M8/RES_hh_num_in!M8)</f>
        <v>11181.898688945141</v>
      </c>
      <c r="N8" s="72">
        <f>IF(RES_hh_fec_in!N8=0,0,1000*11630*RES_hh_fec_in!N8/RES_hh_num_in!N8)</f>
        <v>10467.329368132612</v>
      </c>
      <c r="O8" s="72">
        <f>IF(RES_hh_fec_in!O8=0,0,1000*11630*RES_hh_fec_in!O8/RES_hh_num_in!O8)</f>
        <v>10530.034084944529</v>
      </c>
      <c r="P8" s="72">
        <f>IF(RES_hh_fec_in!P8=0,0,1000*11630*RES_hh_fec_in!P8/RES_hh_num_in!P8)</f>
        <v>8344.0302029591057</v>
      </c>
      <c r="Q8" s="72">
        <f>IF(RES_hh_fec_in!Q8=0,0,1000*11630*RES_hh_fec_in!Q8/RES_hh_num_in!Q8)</f>
        <v>8084.8092911655049</v>
      </c>
      <c r="R8" s="72">
        <f>IF(RES_hh_fec_in!R8=0,0,1000*11630*RES_hh_fec_in!R8/RES_hh_num_in!R8)</f>
        <v>7996.2239837053467</v>
      </c>
      <c r="S8" s="72">
        <f>IF(RES_hh_fec_in!S8=0,0,1000*11630*RES_hh_fec_in!S8/RES_hh_num_in!S8)</f>
        <v>8124.7770439221304</v>
      </c>
      <c r="T8" s="72">
        <f>IF(RES_hh_fec_in!T8=0,0,1000*11630*RES_hh_fec_in!T8/RES_hh_num_in!T8)</f>
        <v>7251.2471333985941</v>
      </c>
      <c r="U8" s="72">
        <f>IF(RES_hh_fec_in!U8=0,0,1000*11630*RES_hh_fec_in!U8/RES_hh_num_in!U8)</f>
        <v>6844.8788745405309</v>
      </c>
      <c r="V8" s="72">
        <f>IF(RES_hh_fec_in!V8=0,0,1000*11630*RES_hh_fec_in!V8/RES_hh_num_in!V8)</f>
        <v>6670.9453595527311</v>
      </c>
      <c r="W8" s="72">
        <f>IF(RES_hh_fec_in!W8=0,0,1000*11630*RES_hh_fec_in!W8/RES_hh_num_in!W8)</f>
        <v>6586.8646479897807</v>
      </c>
      <c r="X8" s="72">
        <f>IF(RES_hh_fec_in!X8=0,0,1000*11630*RES_hh_fec_in!X8/RES_hh_num_in!X8)</f>
        <v>5169.6491919681803</v>
      </c>
      <c r="Y8" s="72">
        <f>IF(RES_hh_fec_in!Y8=0,0,1000*11630*RES_hh_fec_in!Y8/RES_hh_num_in!Y8)</f>
        <v>4040.2550875431798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22861.77651389828</v>
      </c>
      <c r="D9" s="72">
        <f>IF(RES_hh_fec_in!D9=0,0,1000*11630*RES_hh_fec_in!D9/RES_hh_num_in!D9)</f>
        <v>15794.649795844301</v>
      </c>
      <c r="E9" s="72">
        <f>IF(RES_hh_fec_in!E9=0,0,1000*11630*RES_hh_fec_in!E9/RES_hh_num_in!E9)</f>
        <v>12971.356932238121</v>
      </c>
      <c r="F9" s="72">
        <f>IF(RES_hh_fec_in!F9=0,0,1000*11630*RES_hh_fec_in!F9/RES_hh_num_in!F9)</f>
        <v>14258.716275603951</v>
      </c>
      <c r="G9" s="72">
        <f>IF(RES_hh_fec_in!G9=0,0,1000*11630*RES_hh_fec_in!G9/RES_hh_num_in!G9)</f>
        <v>12992.384684141962</v>
      </c>
      <c r="H9" s="72">
        <f>IF(RES_hh_fec_in!H9=0,0,1000*11630*RES_hh_fec_in!H9/RES_hh_num_in!H9)</f>
        <v>8171.9139556956952</v>
      </c>
      <c r="I9" s="72">
        <f>IF(RES_hh_fec_in!I9=0,0,1000*11630*RES_hh_fec_in!I9/RES_hh_num_in!I9)</f>
        <v>10029.579876385982</v>
      </c>
      <c r="J9" s="72">
        <f>IF(RES_hh_fec_in!J9=0,0,1000*11630*RES_hh_fec_in!J9/RES_hh_num_in!J9)</f>
        <v>3817.6007774734835</v>
      </c>
      <c r="K9" s="72">
        <f>IF(RES_hh_fec_in!K9=0,0,1000*11630*RES_hh_fec_in!K9/RES_hh_num_in!K9)</f>
        <v>1913.4063461959877</v>
      </c>
      <c r="L9" s="72">
        <f>IF(RES_hh_fec_in!L9=0,0,1000*11630*RES_hh_fec_in!L9/RES_hh_num_in!L9)</f>
        <v>17742.960423361052</v>
      </c>
      <c r="M9" s="72">
        <f>IF(RES_hh_fec_in!M9=0,0,1000*11630*RES_hh_fec_in!M9/RES_hh_num_in!M9)</f>
        <v>13874.766204161944</v>
      </c>
      <c r="N9" s="72">
        <f>IF(RES_hh_fec_in!N9=0,0,1000*11630*RES_hh_fec_in!N9/RES_hh_num_in!N9)</f>
        <v>13431.63330993451</v>
      </c>
      <c r="O9" s="72">
        <f>IF(RES_hh_fec_in!O9=0,0,1000*11630*RES_hh_fec_in!O9/RES_hh_num_in!O9)</f>
        <v>11986.551468217602</v>
      </c>
      <c r="P9" s="72">
        <f>IF(RES_hh_fec_in!P9=0,0,1000*11630*RES_hh_fec_in!P9/RES_hh_num_in!P9)</f>
        <v>0</v>
      </c>
      <c r="Q9" s="72">
        <f>IF(RES_hh_fec_in!Q9=0,0,1000*11630*RES_hh_fec_in!Q9/RES_hh_num_in!Q9)</f>
        <v>9172.8912480431882</v>
      </c>
      <c r="R9" s="72">
        <f>IF(RES_hh_fec_in!R9=0,0,1000*11630*RES_hh_fec_in!R9/RES_hh_num_in!R9)</f>
        <v>9714.4884118121627</v>
      </c>
      <c r="S9" s="72">
        <f>IF(RES_hh_fec_in!S9=0,0,1000*11630*RES_hh_fec_in!S9/RES_hh_num_in!S9)</f>
        <v>9016.1910599379153</v>
      </c>
      <c r="T9" s="72">
        <f>IF(RES_hh_fec_in!T9=0,0,1000*11630*RES_hh_fec_in!T9/RES_hh_num_in!T9)</f>
        <v>0</v>
      </c>
      <c r="U9" s="72">
        <f>IF(RES_hh_fec_in!U9=0,0,1000*11630*RES_hh_fec_in!U9/RES_hh_num_in!U9)</f>
        <v>0</v>
      </c>
      <c r="V9" s="72">
        <f>IF(RES_hh_fec_in!V9=0,0,1000*11630*RES_hh_fec_in!V9/RES_hh_num_in!V9)</f>
        <v>6739.7976155208053</v>
      </c>
      <c r="W9" s="72">
        <f>IF(RES_hh_fec_in!W9=0,0,1000*11630*RES_hh_fec_in!W9/RES_hh_num_in!W9)</f>
        <v>7105.0058454077316</v>
      </c>
      <c r="X9" s="72">
        <f>IF(RES_hh_fec_in!X9=0,0,1000*11630*RES_hh_fec_in!X9/RES_hh_num_in!X9)</f>
        <v>5545.9298819304158</v>
      </c>
      <c r="Y9" s="72">
        <f>IF(RES_hh_fec_in!Y9=0,0,1000*11630*RES_hh_fec_in!Y9/RES_hh_num_in!Y9)</f>
        <v>3699.6775019821976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14341.030124043617</v>
      </c>
      <c r="D11" s="72">
        <f>IF(RES_hh_fec_in!D11=0,0,1000*11630*RES_hh_fec_in!D11/RES_hh_num_in!D11)</f>
        <v>12562.566767921093</v>
      </c>
      <c r="E11" s="72">
        <f>IF(RES_hh_fec_in!E11=0,0,1000*11630*RES_hh_fec_in!E11/RES_hh_num_in!E11)</f>
        <v>10689.692997405815</v>
      </c>
      <c r="F11" s="72">
        <f>IF(RES_hh_fec_in!F11=0,0,1000*11630*RES_hh_fec_in!F11/RES_hh_num_in!F11)</f>
        <v>9749.0330865626038</v>
      </c>
      <c r="G11" s="72">
        <f>IF(RES_hh_fec_in!G11=0,0,1000*11630*RES_hh_fec_in!G11/RES_hh_num_in!G11)</f>
        <v>9500.7569312571541</v>
      </c>
      <c r="H11" s="72">
        <f>IF(RES_hh_fec_in!H11=0,0,1000*11630*RES_hh_fec_in!H11/RES_hh_num_in!H11)</f>
        <v>8119.6452105813642</v>
      </c>
      <c r="I11" s="72">
        <f>IF(RES_hh_fec_in!I11=0,0,1000*11630*RES_hh_fec_in!I11/RES_hh_num_in!I11)</f>
        <v>7052.2431939804692</v>
      </c>
      <c r="J11" s="72">
        <f>IF(RES_hh_fec_in!J11=0,0,1000*11630*RES_hh_fec_in!J11/RES_hh_num_in!J11)</f>
        <v>6845.8351839941142</v>
      </c>
      <c r="K11" s="72">
        <f>IF(RES_hh_fec_in!K11=0,0,1000*11630*RES_hh_fec_in!K11/RES_hh_num_in!K11)</f>
        <v>7457.733172130509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9054.9883191055524</v>
      </c>
      <c r="N11" s="72">
        <f>IF(RES_hh_fec_in!N11=0,0,1000*11630*RES_hh_fec_in!N11/RES_hh_num_in!N11)</f>
        <v>9445.1724057424271</v>
      </c>
      <c r="O11" s="72">
        <f>IF(RES_hh_fec_in!O11=0,0,1000*11630*RES_hh_fec_in!O11/RES_hh_num_in!O11)</f>
        <v>9292.6565701134314</v>
      </c>
      <c r="P11" s="72">
        <f>IF(RES_hh_fec_in!P11=0,0,1000*11630*RES_hh_fec_in!P11/RES_hh_num_in!P11)</f>
        <v>7250.9122896229519</v>
      </c>
      <c r="Q11" s="72">
        <f>IF(RES_hh_fec_in!Q11=0,0,1000*11630*RES_hh_fec_in!Q11/RES_hh_num_in!Q11)</f>
        <v>7724.1710171875393</v>
      </c>
      <c r="R11" s="72">
        <f>IF(RES_hh_fec_in!R11=0,0,1000*11630*RES_hh_fec_in!R11/RES_hh_num_in!R11)</f>
        <v>7699.2859468020961</v>
      </c>
      <c r="S11" s="72">
        <f>IF(RES_hh_fec_in!S11=0,0,1000*11630*RES_hh_fec_in!S11/RES_hh_num_in!S11)</f>
        <v>7683.6615055844832</v>
      </c>
      <c r="T11" s="72">
        <f>IF(RES_hh_fec_in!T11=0,0,1000*11630*RES_hh_fec_in!T11/RES_hh_num_in!T11)</f>
        <v>6762.4111682403764</v>
      </c>
      <c r="U11" s="72">
        <f>IF(RES_hh_fec_in!U11=0,0,1000*11630*RES_hh_fec_in!U11/RES_hh_num_in!U11)</f>
        <v>6429.930326822775</v>
      </c>
      <c r="V11" s="72">
        <f>IF(RES_hh_fec_in!V11=0,0,1000*11630*RES_hh_fec_in!V11/RES_hh_num_in!V11)</f>
        <v>6565.6052009744353</v>
      </c>
      <c r="W11" s="72">
        <f>IF(RES_hh_fec_in!W11=0,0,1000*11630*RES_hh_fec_in!W11/RES_hh_num_in!W11)</f>
        <v>6539.2254300738578</v>
      </c>
      <c r="X11" s="72">
        <f>IF(RES_hh_fec_in!X11=0,0,1000*11630*RES_hh_fec_in!X11/RES_hh_num_in!X11)</f>
        <v>4839.7613544837213</v>
      </c>
      <c r="Y11" s="72">
        <f>IF(RES_hh_fec_in!Y11=0,0,1000*11630*RES_hh_fec_in!Y11/RES_hh_num_in!Y11)</f>
        <v>3559.3598841426078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5468.3185909944086</v>
      </c>
      <c r="D12" s="72">
        <f>IF(RES_hh_fec_in!D12=0,0,1000*11630*RES_hh_fec_in!D12/RES_hh_num_in!D12)</f>
        <v>5094.3818313033853</v>
      </c>
      <c r="E12" s="72">
        <f>IF(RES_hh_fec_in!E12=0,0,1000*11630*RES_hh_fec_in!E12/RES_hh_num_in!E12)</f>
        <v>4583.7478403432306</v>
      </c>
      <c r="F12" s="72">
        <f>IF(RES_hh_fec_in!F12=0,0,1000*11630*RES_hh_fec_in!F12/RES_hh_num_in!F12)</f>
        <v>3787.2888739998161</v>
      </c>
      <c r="G12" s="72">
        <f>IF(RES_hh_fec_in!G12=0,0,1000*11630*RES_hh_fec_in!G12/RES_hh_num_in!G12)</f>
        <v>3382.3937028349469</v>
      </c>
      <c r="H12" s="72">
        <f>IF(RES_hh_fec_in!H12=0,0,1000*11630*RES_hh_fec_in!H12/RES_hh_num_in!H12)</f>
        <v>2864.7224683502659</v>
      </c>
      <c r="I12" s="72">
        <f>IF(RES_hh_fec_in!I12=0,0,1000*11630*RES_hh_fec_in!I12/RES_hh_num_in!I12)</f>
        <v>2348.0927861083755</v>
      </c>
      <c r="J12" s="72">
        <f>IF(RES_hh_fec_in!J12=0,0,1000*11630*RES_hh_fec_in!J12/RES_hh_num_in!J12)</f>
        <v>2351.2609389599488</v>
      </c>
      <c r="K12" s="72">
        <f>IF(RES_hh_fec_in!K12=0,0,1000*11630*RES_hh_fec_in!K12/RES_hh_num_in!K12)</f>
        <v>2325.2228486694053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2296.7278415246387</v>
      </c>
      <c r="N12" s="72">
        <f>IF(RES_hh_fec_in!N12=0,0,1000*11630*RES_hh_fec_in!N12/RES_hh_num_in!N12)</f>
        <v>2081.3956809891615</v>
      </c>
      <c r="O12" s="72">
        <f>IF(RES_hh_fec_in!O12=0,0,1000*11630*RES_hh_fec_in!O12/RES_hh_num_in!O12)</f>
        <v>2071.2356911747174</v>
      </c>
      <c r="P12" s="72">
        <f>IF(RES_hh_fec_in!P12=0,0,1000*11630*RES_hh_fec_in!P12/RES_hh_num_in!P12)</f>
        <v>1754.6455094986316</v>
      </c>
      <c r="Q12" s="72">
        <f>IF(RES_hh_fec_in!Q12=0,0,1000*11630*RES_hh_fec_in!Q12/RES_hh_num_in!Q12)</f>
        <v>2018.0337566301207</v>
      </c>
      <c r="R12" s="72">
        <f>IF(RES_hh_fec_in!R12=0,0,1000*11630*RES_hh_fec_in!R12/RES_hh_num_in!R12)</f>
        <v>1765.1798202192476</v>
      </c>
      <c r="S12" s="72">
        <f>IF(RES_hh_fec_in!S12=0,0,1000*11630*RES_hh_fec_in!S12/RES_hh_num_in!S12)</f>
        <v>1812.8629751975213</v>
      </c>
      <c r="T12" s="72">
        <f>IF(RES_hh_fec_in!T12=0,0,1000*11630*RES_hh_fec_in!T12/RES_hh_num_in!T12)</f>
        <v>1640.0688965299082</v>
      </c>
      <c r="U12" s="72">
        <f>IF(RES_hh_fec_in!U12=0,0,1000*11630*RES_hh_fec_in!U12/RES_hh_num_in!U12)</f>
        <v>1485.1780335138571</v>
      </c>
      <c r="V12" s="72">
        <f>IF(RES_hh_fec_in!V12=0,0,1000*11630*RES_hh_fec_in!V12/RES_hh_num_in!V12)</f>
        <v>1489.9853954285159</v>
      </c>
      <c r="W12" s="72">
        <f>IF(RES_hh_fec_in!W12=0,0,1000*11630*RES_hh_fec_in!W12/RES_hh_num_in!W12)</f>
        <v>1378.2888785178229</v>
      </c>
      <c r="X12" s="72">
        <f>IF(RES_hh_fec_in!X12=0,0,1000*11630*RES_hh_fec_in!X12/RES_hh_num_in!X12)</f>
        <v>1248.8961836157976</v>
      </c>
      <c r="Y12" s="72">
        <f>IF(RES_hh_fec_in!Y12=0,0,1000*11630*RES_hh_fec_in!Y12/RES_hh_num_in!Y12)</f>
        <v>999.11144798932435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0</v>
      </c>
      <c r="D13" s="74">
        <f>IF(RES_hh_fec_in!D13=0,0,1000*11630*RES_hh_fec_in!D13/RES_hh_num_in!D13)</f>
        <v>0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10533.575165098135</v>
      </c>
      <c r="G13" s="74">
        <f>IF(RES_hh_fec_in!G13=0,0,1000*11630*RES_hh_fec_in!G13/RES_hh_num_in!G13)</f>
        <v>9553.4447350076553</v>
      </c>
      <c r="H13" s="74">
        <f>IF(RES_hh_fec_in!H13=0,0,1000*11630*RES_hh_fec_in!H13/RES_hh_num_in!H13)</f>
        <v>8375.8125249338791</v>
      </c>
      <c r="I13" s="74">
        <f>IF(RES_hh_fec_in!I13=0,0,1000*11630*RES_hh_fec_in!I13/RES_hh_num_in!I13)</f>
        <v>7487.3719058068327</v>
      </c>
      <c r="J13" s="74">
        <f>IF(RES_hh_fec_in!J13=0,0,1000*11630*RES_hh_fec_in!J13/RES_hh_num_in!J13)</f>
        <v>7770.0458326636708</v>
      </c>
      <c r="K13" s="74">
        <f>IF(RES_hh_fec_in!K13=0,0,1000*11630*RES_hh_fec_in!K13/RES_hh_num_in!K13)</f>
        <v>7636.1545444681769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9218.0956158425179</v>
      </c>
      <c r="N13" s="74">
        <f>IF(RES_hh_fec_in!N13=0,0,1000*11630*RES_hh_fec_in!N13/RES_hh_num_in!N13)</f>
        <v>10133.327145704901</v>
      </c>
      <c r="O13" s="74">
        <f>IF(RES_hh_fec_in!O13=0,0,1000*11630*RES_hh_fec_in!O13/RES_hh_num_in!O13)</f>
        <v>9737.9329492660836</v>
      </c>
      <c r="P13" s="74">
        <f>IF(RES_hh_fec_in!P13=0,0,1000*11630*RES_hh_fec_in!P13/RES_hh_num_in!P13)</f>
        <v>9069.3129492202333</v>
      </c>
      <c r="Q13" s="74">
        <f>IF(RES_hh_fec_in!Q13=0,0,1000*11630*RES_hh_fec_in!Q13/RES_hh_num_in!Q13)</f>
        <v>8963.0562625588555</v>
      </c>
      <c r="R13" s="74">
        <f>IF(RES_hh_fec_in!R13=0,0,1000*11630*RES_hh_fec_in!R13/RES_hh_num_in!R13)</f>
        <v>8620.1031191768561</v>
      </c>
      <c r="S13" s="74">
        <f>IF(RES_hh_fec_in!S13=0,0,1000*11630*RES_hh_fec_in!S13/RES_hh_num_in!S13)</f>
        <v>4893.4998233505721</v>
      </c>
      <c r="T13" s="74">
        <f>IF(RES_hh_fec_in!T13=0,0,1000*11630*RES_hh_fec_in!T13/RES_hh_num_in!T13)</f>
        <v>4406.7152711000272</v>
      </c>
      <c r="U13" s="74">
        <f>IF(RES_hh_fec_in!U13=0,0,1000*11630*RES_hh_fec_in!U13/RES_hh_num_in!U13)</f>
        <v>5709.3690849682771</v>
      </c>
      <c r="V13" s="74">
        <f>IF(RES_hh_fec_in!V13=0,0,1000*11630*RES_hh_fec_in!V13/RES_hh_num_in!V13)</f>
        <v>7501.9046449916232</v>
      </c>
      <c r="W13" s="74">
        <f>IF(RES_hh_fec_in!W13=0,0,1000*11630*RES_hh_fec_in!W13/RES_hh_num_in!W13)</f>
        <v>5132.979483816729</v>
      </c>
      <c r="X13" s="74">
        <f>IF(RES_hh_fec_in!X13=0,0,1000*11630*RES_hh_fec_in!X13/RES_hh_num_in!X13)</f>
        <v>4326.5731491120314</v>
      </c>
      <c r="Y13" s="74">
        <f>IF(RES_hh_fec_in!Y13=0,0,1000*11630*RES_hh_fec_in!Y13/RES_hh_num_in!Y13)</f>
        <v>3365.2409879609895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132.36504989716747</v>
      </c>
      <c r="D14" s="76">
        <f>IF(RES_hh_fec_in!D14=0,0,1000*11630*RES_hh_fec_in!D14/RES_hh_num_in!D14)</f>
        <v>120.25531379395871</v>
      </c>
      <c r="E14" s="76">
        <f>IF(RES_hh_fec_in!E14=0,0,1000*11630*RES_hh_fec_in!E14/RES_hh_num_in!E14)</f>
        <v>115.03871863415598</v>
      </c>
      <c r="F14" s="76">
        <f>IF(RES_hh_fec_in!F14=0,0,1000*11630*RES_hh_fec_in!F14/RES_hh_num_in!F14)</f>
        <v>114.99552562642975</v>
      </c>
      <c r="G14" s="76">
        <f>IF(RES_hh_fec_in!G14=0,0,1000*11630*RES_hh_fec_in!G14/RES_hh_num_in!G14)</f>
        <v>94.455341866803693</v>
      </c>
      <c r="H14" s="76">
        <f>IF(RES_hh_fec_in!H14=0,0,1000*11630*RES_hh_fec_in!H14/RES_hh_num_in!H14)</f>
        <v>89.458280635993034</v>
      </c>
      <c r="I14" s="76">
        <f>IF(RES_hh_fec_in!I14=0,0,1000*11630*RES_hh_fec_in!I14/RES_hh_num_in!I14)</f>
        <v>74.161210001816968</v>
      </c>
      <c r="J14" s="76">
        <f>IF(RES_hh_fec_in!J14=0,0,1000*11630*RES_hh_fec_in!J14/RES_hh_num_in!J14)</f>
        <v>58.812256666101156</v>
      </c>
      <c r="K14" s="76">
        <f>IF(RES_hh_fec_in!K14=0,0,1000*11630*RES_hh_fec_in!K14/RES_hh_num_in!K14)</f>
        <v>40.021945139786453</v>
      </c>
      <c r="L14" s="76">
        <f>IF(RES_hh_fec_in!L14=0,0,1000*11630*RES_hh_fec_in!L14/RES_hh_num_in!L14)</f>
        <v>82.318179189015424</v>
      </c>
      <c r="M14" s="76">
        <f>IF(RES_hh_fec_in!M14=0,0,1000*11630*RES_hh_fec_in!M14/RES_hh_num_in!M14)</f>
        <v>76.502200648048628</v>
      </c>
      <c r="N14" s="76">
        <f>IF(RES_hh_fec_in!N14=0,0,1000*11630*RES_hh_fec_in!N14/RES_hh_num_in!N14)</f>
        <v>62.971441961236032</v>
      </c>
      <c r="O14" s="76">
        <f>IF(RES_hh_fec_in!O14=0,0,1000*11630*RES_hh_fec_in!O14/RES_hh_num_in!O14)</f>
        <v>75.466502486935411</v>
      </c>
      <c r="P14" s="76">
        <f>IF(RES_hh_fec_in!P14=0,0,1000*11630*RES_hh_fec_in!P14/RES_hh_num_in!P14)</f>
        <v>69.07494122155147</v>
      </c>
      <c r="Q14" s="76">
        <f>IF(RES_hh_fec_in!Q14=0,0,1000*11630*RES_hh_fec_in!Q14/RES_hh_num_in!Q14)</f>
        <v>74.509548613290718</v>
      </c>
      <c r="R14" s="76">
        <f>IF(RES_hh_fec_in!R14=0,0,1000*11630*RES_hh_fec_in!R14/RES_hh_num_in!R14)</f>
        <v>72.65077945860493</v>
      </c>
      <c r="S14" s="76">
        <f>IF(RES_hh_fec_in!S14=0,0,1000*11630*RES_hh_fec_in!S14/RES_hh_num_in!S14)</f>
        <v>80.894404945524258</v>
      </c>
      <c r="T14" s="76">
        <f>IF(RES_hh_fec_in!T14=0,0,1000*11630*RES_hh_fec_in!T14/RES_hh_num_in!T14)</f>
        <v>77.455596750696714</v>
      </c>
      <c r="U14" s="76">
        <f>IF(RES_hh_fec_in!U14=0,0,1000*11630*RES_hh_fec_in!U14/RES_hh_num_in!U14)</f>
        <v>78.97239449264822</v>
      </c>
      <c r="V14" s="76">
        <f>IF(RES_hh_fec_in!V14=0,0,1000*11630*RES_hh_fec_in!V14/RES_hh_num_in!V14)</f>
        <v>71.803222597596601</v>
      </c>
      <c r="W14" s="76">
        <f>IF(RES_hh_fec_in!W14=0,0,1000*11630*RES_hh_fec_in!W14/RES_hh_num_in!W14)</f>
        <v>68.378003632787284</v>
      </c>
      <c r="X14" s="76">
        <f>IF(RES_hh_fec_in!X14=0,0,1000*11630*RES_hh_fec_in!X14/RES_hh_num_in!X14)</f>
        <v>47.210054744724111</v>
      </c>
      <c r="Y14" s="76">
        <f>IF(RES_hh_fec_in!Y14=0,0,1000*11630*RES_hh_fec_in!Y14/RES_hh_num_in!Y14)</f>
        <v>37.747585944723475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6.0110575389422696</v>
      </c>
      <c r="D15" s="69">
        <f t="shared" si="0"/>
        <v>9.684193390551231</v>
      </c>
      <c r="E15" s="69">
        <f t="shared" si="0"/>
        <v>13.559405217083006</v>
      </c>
      <c r="F15" s="69">
        <f t="shared" si="0"/>
        <v>11.980884532350901</v>
      </c>
      <c r="G15" s="69">
        <f t="shared" si="0"/>
        <v>13.609786206988087</v>
      </c>
      <c r="H15" s="69">
        <f t="shared" si="0"/>
        <v>11.940636061078312</v>
      </c>
      <c r="I15" s="69">
        <f t="shared" si="0"/>
        <v>18.17277615842044</v>
      </c>
      <c r="J15" s="69">
        <f t="shared" si="0"/>
        <v>13.745635418549753</v>
      </c>
      <c r="K15" s="69">
        <f t="shared" si="0"/>
        <v>18.980136087483046</v>
      </c>
      <c r="L15" s="69">
        <f t="shared" si="0"/>
        <v>15.015176755577098</v>
      </c>
      <c r="M15" s="69">
        <f t="shared" si="0"/>
        <v>6.7390522898592806</v>
      </c>
      <c r="N15" s="69">
        <f t="shared" si="0"/>
        <v>29.647305880907339</v>
      </c>
      <c r="O15" s="69">
        <f t="shared" si="0"/>
        <v>18.329287782042833</v>
      </c>
      <c r="P15" s="69">
        <f t="shared" si="0"/>
        <v>14.601758321101245</v>
      </c>
      <c r="Q15" s="69">
        <f t="shared" si="0"/>
        <v>30.884864690943598</v>
      </c>
      <c r="R15" s="69">
        <f t="shared" si="0"/>
        <v>25.620783509889851</v>
      </c>
      <c r="S15" s="69">
        <f t="shared" si="0"/>
        <v>20.889239770859479</v>
      </c>
      <c r="T15" s="69">
        <f t="shared" si="0"/>
        <v>31.030908861510664</v>
      </c>
      <c r="U15" s="69">
        <f t="shared" si="0"/>
        <v>25.88457087110914</v>
      </c>
      <c r="V15" s="69">
        <f t="shared" si="0"/>
        <v>27.928514794549567</v>
      </c>
      <c r="W15" s="69">
        <f t="shared" si="0"/>
        <v>13.637349195045443</v>
      </c>
      <c r="X15" s="69">
        <f t="shared" si="0"/>
        <v>22.86597118708541</v>
      </c>
      <c r="Y15" s="69">
        <f t="shared" si="0"/>
        <v>18.158226094323737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6.0110575389422696</v>
      </c>
      <c r="D16" s="72">
        <f>IF(RES_hh_fec_in!D16=0,0,1000*11630*RES_hh_fec_in!D16/RES_hh_num_in!D$3)</f>
        <v>9.684193390551231</v>
      </c>
      <c r="E16" s="72">
        <f>IF(RES_hh_fec_in!E16=0,0,1000*11630*RES_hh_fec_in!E16/RES_hh_num_in!E$3)</f>
        <v>13.559405217083006</v>
      </c>
      <c r="F16" s="72">
        <f>IF(RES_hh_fec_in!F16=0,0,1000*11630*RES_hh_fec_in!F16/RES_hh_num_in!F$3)</f>
        <v>11.980884532350901</v>
      </c>
      <c r="G16" s="72">
        <f>IF(RES_hh_fec_in!G16=0,0,1000*11630*RES_hh_fec_in!G16/RES_hh_num_in!G$3)</f>
        <v>13.609786206988087</v>
      </c>
      <c r="H16" s="72">
        <f>IF(RES_hh_fec_in!H16=0,0,1000*11630*RES_hh_fec_in!H16/RES_hh_num_in!H$3)</f>
        <v>11.940636061078312</v>
      </c>
      <c r="I16" s="72">
        <f>IF(RES_hh_fec_in!I16=0,0,1000*11630*RES_hh_fec_in!I16/RES_hh_num_in!I$3)</f>
        <v>18.17277615842044</v>
      </c>
      <c r="J16" s="72">
        <f>IF(RES_hh_fec_in!J16=0,0,1000*11630*RES_hh_fec_in!J16/RES_hh_num_in!J$3)</f>
        <v>13.745635418549753</v>
      </c>
      <c r="K16" s="72">
        <f>IF(RES_hh_fec_in!K16=0,0,1000*11630*RES_hh_fec_in!K16/RES_hh_num_in!K$3)</f>
        <v>18.980136087483046</v>
      </c>
      <c r="L16" s="72">
        <f>IF(RES_hh_fec_in!L16=0,0,1000*11630*RES_hh_fec_in!L16/RES_hh_num_in!L$3)</f>
        <v>15.015176755577098</v>
      </c>
      <c r="M16" s="72">
        <f>IF(RES_hh_fec_in!M16=0,0,1000*11630*RES_hh_fec_in!M16/RES_hh_num_in!M$3)</f>
        <v>6.7390522898592806</v>
      </c>
      <c r="N16" s="72">
        <f>IF(RES_hh_fec_in!N16=0,0,1000*11630*RES_hh_fec_in!N16/RES_hh_num_in!N$3)</f>
        <v>29.647305880907339</v>
      </c>
      <c r="O16" s="72">
        <f>IF(RES_hh_fec_in!O16=0,0,1000*11630*RES_hh_fec_in!O16/RES_hh_num_in!O$3)</f>
        <v>18.329287782042833</v>
      </c>
      <c r="P16" s="72">
        <f>IF(RES_hh_fec_in!P16=0,0,1000*11630*RES_hh_fec_in!P16/RES_hh_num_in!P$3)</f>
        <v>14.601758321101245</v>
      </c>
      <c r="Q16" s="72">
        <f>IF(RES_hh_fec_in!Q16=0,0,1000*11630*RES_hh_fec_in!Q16/RES_hh_num_in!Q$3)</f>
        <v>30.884864690943598</v>
      </c>
      <c r="R16" s="72">
        <f>IF(RES_hh_fec_in!R16=0,0,1000*11630*RES_hh_fec_in!R16/RES_hh_num_in!R$3)</f>
        <v>25.620783509889851</v>
      </c>
      <c r="S16" s="72">
        <f>IF(RES_hh_fec_in!S16=0,0,1000*11630*RES_hh_fec_in!S16/RES_hh_num_in!S$3)</f>
        <v>20.889239770859479</v>
      </c>
      <c r="T16" s="72">
        <f>IF(RES_hh_fec_in!T16=0,0,1000*11630*RES_hh_fec_in!T16/RES_hh_num_in!T$3)</f>
        <v>31.030908861510664</v>
      </c>
      <c r="U16" s="72">
        <f>IF(RES_hh_fec_in!U16=0,0,1000*11630*RES_hh_fec_in!U16/RES_hh_num_in!U$3)</f>
        <v>25.88457087110914</v>
      </c>
      <c r="V16" s="72">
        <f>IF(RES_hh_fec_in!V16=0,0,1000*11630*RES_hh_fec_in!V16/RES_hh_num_in!V$3)</f>
        <v>27.928514794549567</v>
      </c>
      <c r="W16" s="72">
        <f>IF(RES_hh_fec_in!W16=0,0,1000*11630*RES_hh_fec_in!W16/RES_hh_num_in!W$3)</f>
        <v>13.637349195045443</v>
      </c>
      <c r="X16" s="72">
        <f>IF(RES_hh_fec_in!X16=0,0,1000*11630*RES_hh_fec_in!X16/RES_hh_num_in!X$3)</f>
        <v>22.86597118708541</v>
      </c>
      <c r="Y16" s="72">
        <f>IF(RES_hh_fec_in!Y16=0,0,1000*11630*RES_hh_fec_in!Y16/RES_hh_num_in!Y$3)</f>
        <v>18.158226094323737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1080.7134999890698</v>
      </c>
      <c r="D17" s="69">
        <f>IF(RES_hh_fec_in!D17=0,0,1000*11630*RES_hh_fec_in!D17/RES_hh_num_in!D17)</f>
        <v>1045.9059314692856</v>
      </c>
      <c r="E17" s="69">
        <f>IF(RES_hh_fec_in!E17=0,0,1000*11630*RES_hh_fec_in!E17/RES_hh_num_in!E17)</f>
        <v>1053.6124504923282</v>
      </c>
      <c r="F17" s="69">
        <f>IF(RES_hh_fec_in!F17=0,0,1000*11630*RES_hh_fec_in!F17/RES_hh_num_in!F17)</f>
        <v>1059.9218850342386</v>
      </c>
      <c r="G17" s="69">
        <f>IF(RES_hh_fec_in!G17=0,0,1000*11630*RES_hh_fec_in!G17/RES_hh_num_in!G17)</f>
        <v>1040.1583970587926</v>
      </c>
      <c r="H17" s="69">
        <f>IF(RES_hh_fec_in!H17=0,0,1000*11630*RES_hh_fec_in!H17/RES_hh_num_in!H17)</f>
        <v>1066.0967632677787</v>
      </c>
      <c r="I17" s="69">
        <f>IF(RES_hh_fec_in!I17=0,0,1000*11630*RES_hh_fec_in!I17/RES_hh_num_in!I17)</f>
        <v>1110.4762977654227</v>
      </c>
      <c r="J17" s="69">
        <f>IF(RES_hh_fec_in!J17=0,0,1000*11630*RES_hh_fec_in!J17/RES_hh_num_in!J17)</f>
        <v>1128.6021753443938</v>
      </c>
      <c r="K17" s="69">
        <f>IF(RES_hh_fec_in!K17=0,0,1000*11630*RES_hh_fec_in!K17/RES_hh_num_in!K17)</f>
        <v>961.56360141992468</v>
      </c>
      <c r="L17" s="69">
        <f>IF(RES_hh_fec_in!L17=0,0,1000*11630*RES_hh_fec_in!L17/RES_hh_num_in!L17)</f>
        <v>648.46948010149652</v>
      </c>
      <c r="M17" s="69">
        <f>IF(RES_hh_fec_in!M17=0,0,1000*11630*RES_hh_fec_in!M17/RES_hh_num_in!M17)</f>
        <v>767.37534610610578</v>
      </c>
      <c r="N17" s="69">
        <f>IF(RES_hh_fec_in!N17=0,0,1000*11630*RES_hh_fec_in!N17/RES_hh_num_in!N17)</f>
        <v>797.05686777139454</v>
      </c>
      <c r="O17" s="69">
        <f>IF(RES_hh_fec_in!O17=0,0,1000*11630*RES_hh_fec_in!O17/RES_hh_num_in!O17)</f>
        <v>919.12227435372733</v>
      </c>
      <c r="P17" s="69">
        <f>IF(RES_hh_fec_in!P17=0,0,1000*11630*RES_hh_fec_in!P17/RES_hh_num_in!P17)</f>
        <v>1161.1390724908938</v>
      </c>
      <c r="Q17" s="69">
        <f>IF(RES_hh_fec_in!Q17=0,0,1000*11630*RES_hh_fec_in!Q17/RES_hh_num_in!Q17)</f>
        <v>1077.152371913262</v>
      </c>
      <c r="R17" s="69">
        <f>IF(RES_hh_fec_in!R17=0,0,1000*11630*RES_hh_fec_in!R17/RES_hh_num_in!R17)</f>
        <v>1032.9367851015152</v>
      </c>
      <c r="S17" s="69">
        <f>IF(RES_hh_fec_in!S17=0,0,1000*11630*RES_hh_fec_in!S17/RES_hh_num_in!S17)</f>
        <v>1132.6096045921108</v>
      </c>
      <c r="T17" s="69">
        <f>IF(RES_hh_fec_in!T17=0,0,1000*11630*RES_hh_fec_in!T17/RES_hh_num_in!T17)</f>
        <v>1467.241012373531</v>
      </c>
      <c r="U17" s="69">
        <f>IF(RES_hh_fec_in!U17=0,0,1000*11630*RES_hh_fec_in!U17/RES_hh_num_in!U17)</f>
        <v>1729.9943455124153</v>
      </c>
      <c r="V17" s="69">
        <f>IF(RES_hh_fec_in!V17=0,0,1000*11630*RES_hh_fec_in!V17/RES_hh_num_in!V17)</f>
        <v>1720.7672788240379</v>
      </c>
      <c r="W17" s="69">
        <f>IF(RES_hh_fec_in!W17=0,0,1000*11630*RES_hh_fec_in!W17/RES_hh_num_in!W17)</f>
        <v>1793.4190677409265</v>
      </c>
      <c r="X17" s="69">
        <f>IF(RES_hh_fec_in!X17=0,0,1000*11630*RES_hh_fec_in!X17/RES_hh_num_in!X17)</f>
        <v>1513.3921432891038</v>
      </c>
      <c r="Y17" s="69">
        <f>IF(RES_hh_fec_in!Y17=0,0,1000*11630*RES_hh_fec_in!Y17/RES_hh_num_in!Y17)</f>
        <v>1621.5934396147804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798.98795387294933</v>
      </c>
      <c r="D18" s="72">
        <f>IF(RES_hh_fec_in!D18=0,0,1000*11630*RES_hh_fec_in!D18/RES_hh_num_in!D18)</f>
        <v>1351.4356761975353</v>
      </c>
      <c r="E18" s="72">
        <f>IF(RES_hh_fec_in!E18=0,0,1000*11630*RES_hh_fec_in!E18/RES_hh_num_in!E18)</f>
        <v>907.21881737321473</v>
      </c>
      <c r="F18" s="72">
        <f>IF(RES_hh_fec_in!F18=0,0,1000*11630*RES_hh_fec_in!F18/RES_hh_num_in!F18)</f>
        <v>1234.8058168034454</v>
      </c>
      <c r="G18" s="72">
        <f>IF(RES_hh_fec_in!G18=0,0,1000*11630*RES_hh_fec_in!G18/RES_hh_num_in!G18)</f>
        <v>820.90996445703365</v>
      </c>
      <c r="H18" s="72">
        <f>IF(RES_hh_fec_in!H18=0,0,1000*11630*RES_hh_fec_in!H18/RES_hh_num_in!H18)</f>
        <v>878.92137185206013</v>
      </c>
      <c r="I18" s="72">
        <f>IF(RES_hh_fec_in!I18=0,0,1000*11630*RES_hh_fec_in!I18/RES_hh_num_in!I18)</f>
        <v>915.63437298080839</v>
      </c>
      <c r="J18" s="72">
        <f>IF(RES_hh_fec_in!J18=0,0,1000*11630*RES_hh_fec_in!J18/RES_hh_num_in!J18)</f>
        <v>1328.9631777435322</v>
      </c>
      <c r="K18" s="72">
        <f>IF(RES_hh_fec_in!K18=0,0,1000*11630*RES_hh_fec_in!K18/RES_hh_num_in!K18)</f>
        <v>987.56856945964375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1174.9952899287114</v>
      </c>
      <c r="S18" s="72">
        <f>IF(RES_hh_fec_in!S18=0,0,1000*11630*RES_hh_fec_in!S18/RES_hh_num_in!S18)</f>
        <v>1384.8501298502715</v>
      </c>
      <c r="T18" s="72">
        <f>IF(RES_hh_fec_in!T18=0,0,1000*11630*RES_hh_fec_in!T18/RES_hh_num_in!T18)</f>
        <v>1387.3173508957561</v>
      </c>
      <c r="U18" s="72">
        <f>IF(RES_hh_fec_in!U18=0,0,1000*11630*RES_hh_fec_in!U18/RES_hh_num_in!U18)</f>
        <v>1364.5726533721506</v>
      </c>
      <c r="V18" s="72">
        <f>IF(RES_hh_fec_in!V18=0,0,1000*11630*RES_hh_fec_in!V18/RES_hh_num_in!V18)</f>
        <v>2130.2900984471767</v>
      </c>
      <c r="W18" s="72">
        <f>IF(RES_hh_fec_in!W18=0,0,1000*11630*RES_hh_fec_in!W18/RES_hh_num_in!W18)</f>
        <v>1651.5906221497648</v>
      </c>
      <c r="X18" s="72">
        <f>IF(RES_hh_fec_in!X18=0,0,1000*11630*RES_hh_fec_in!X18/RES_hh_num_in!X18)</f>
        <v>1926.5525595163176</v>
      </c>
      <c r="Y18" s="72">
        <f>IF(RES_hh_fec_in!Y18=0,0,1000*11630*RES_hh_fec_in!Y18/RES_hh_num_in!Y18)</f>
        <v>1218.9047845312218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1265.4331955471491</v>
      </c>
      <c r="D19" s="72">
        <f>IF(RES_hh_fec_in!D19=0,0,1000*11630*RES_hh_fec_in!D19/RES_hh_num_in!D19)</f>
        <v>1242.3872783951299</v>
      </c>
      <c r="E19" s="72">
        <f>IF(RES_hh_fec_in!E19=0,0,1000*11630*RES_hh_fec_in!E19/RES_hh_num_in!E19)</f>
        <v>1210.6218263955921</v>
      </c>
      <c r="F19" s="72">
        <f>IF(RES_hh_fec_in!F19=0,0,1000*11630*RES_hh_fec_in!F19/RES_hh_num_in!F19)</f>
        <v>1192.7275981509447</v>
      </c>
      <c r="G19" s="72">
        <f>IF(RES_hh_fec_in!G19=0,0,1000*11630*RES_hh_fec_in!G19/RES_hh_num_in!G19)</f>
        <v>1194.9006234843273</v>
      </c>
      <c r="H19" s="72">
        <f>IF(RES_hh_fec_in!H19=0,0,1000*11630*RES_hh_fec_in!H19/RES_hh_num_in!H19)</f>
        <v>1198.0478663711513</v>
      </c>
      <c r="I19" s="72">
        <f>IF(RES_hh_fec_in!I19=0,0,1000*11630*RES_hh_fec_in!I19/RES_hh_num_in!I19)</f>
        <v>1201.5955986227596</v>
      </c>
      <c r="J19" s="72">
        <f>IF(RES_hh_fec_in!J19=0,0,1000*11630*RES_hh_fec_in!J19/RES_hh_num_in!J19)</f>
        <v>1131.923874828557</v>
      </c>
      <c r="K19" s="72">
        <f>IF(RES_hh_fec_in!K19=0,0,1000*11630*RES_hh_fec_in!K19/RES_hh_num_in!K19)</f>
        <v>1105.411781919415</v>
      </c>
      <c r="L19" s="72">
        <f>IF(RES_hh_fec_in!L19=0,0,1000*11630*RES_hh_fec_in!L19/RES_hh_num_in!L19)</f>
        <v>1016.8843503642066</v>
      </c>
      <c r="M19" s="72">
        <f>IF(RES_hh_fec_in!M19=0,0,1000*11630*RES_hh_fec_in!M19/RES_hh_num_in!M19)</f>
        <v>988.88057186978835</v>
      </c>
      <c r="N19" s="72">
        <f>IF(RES_hh_fec_in!N19=0,0,1000*11630*RES_hh_fec_in!N19/RES_hh_num_in!N19)</f>
        <v>942.43162366725676</v>
      </c>
      <c r="O19" s="72">
        <f>IF(RES_hh_fec_in!O19=0,0,1000*11630*RES_hh_fec_in!O19/RES_hh_num_in!O19)</f>
        <v>926.65520385126524</v>
      </c>
      <c r="P19" s="72">
        <f>IF(RES_hh_fec_in!P19=0,0,1000*11630*RES_hh_fec_in!P19/RES_hh_num_in!P19)</f>
        <v>955.50921082292109</v>
      </c>
      <c r="Q19" s="72">
        <f>IF(RES_hh_fec_in!Q19=0,0,1000*11630*RES_hh_fec_in!Q19/RES_hh_num_in!Q19)</f>
        <v>954.550133153817</v>
      </c>
      <c r="R19" s="72">
        <f>IF(RES_hh_fec_in!R19=0,0,1000*11630*RES_hh_fec_in!R19/RES_hh_num_in!R19)</f>
        <v>973.59464373733044</v>
      </c>
      <c r="S19" s="72">
        <f>IF(RES_hh_fec_in!S19=0,0,1000*11630*RES_hh_fec_in!S19/RES_hh_num_in!S19)</f>
        <v>1137.2719291654232</v>
      </c>
      <c r="T19" s="72">
        <f>IF(RES_hh_fec_in!T19=0,0,1000*11630*RES_hh_fec_in!T19/RES_hh_num_in!T19)</f>
        <v>1431.6529677723086</v>
      </c>
      <c r="U19" s="72">
        <f>IF(RES_hh_fec_in!U19=0,0,1000*11630*RES_hh_fec_in!U19/RES_hh_num_in!U19)</f>
        <v>1174.2989092469049</v>
      </c>
      <c r="V19" s="72">
        <f>IF(RES_hh_fec_in!V19=0,0,1000*11630*RES_hh_fec_in!V19/RES_hh_num_in!V19)</f>
        <v>1377.2002945591773</v>
      </c>
      <c r="W19" s="72">
        <f>IF(RES_hh_fec_in!W19=0,0,1000*11630*RES_hh_fec_in!W19/RES_hh_num_in!W19)</f>
        <v>1709.9659428868119</v>
      </c>
      <c r="X19" s="72">
        <f>IF(RES_hh_fec_in!X19=0,0,1000*11630*RES_hh_fec_in!X19/RES_hh_num_in!X19)</f>
        <v>1291.6204844766833</v>
      </c>
      <c r="Y19" s="72">
        <f>IF(RES_hh_fec_in!Y19=0,0,1000*11630*RES_hh_fec_in!Y19/RES_hh_num_in!Y19)</f>
        <v>1495.677051290829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0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1186.4458777016055</v>
      </c>
      <c r="D21" s="72">
        <f>IF(RES_hh_fec_in!D21=0,0,1000*11630*RES_hh_fec_in!D21/RES_hh_num_in!D21)</f>
        <v>1186.2992424568158</v>
      </c>
      <c r="E21" s="72">
        <f>IF(RES_hh_fec_in!E21=0,0,1000*11630*RES_hh_fec_in!E21/RES_hh_num_in!E21)</f>
        <v>1238.1458835062845</v>
      </c>
      <c r="F21" s="72">
        <f>IF(RES_hh_fec_in!F21=0,0,1000*11630*RES_hh_fec_in!F21/RES_hh_num_in!F21)</f>
        <v>1185.3012288618729</v>
      </c>
      <c r="G21" s="72">
        <f>IF(RES_hh_fec_in!G21=0,0,1000*11630*RES_hh_fec_in!G21/RES_hh_num_in!G21)</f>
        <v>1182.1987779323067</v>
      </c>
      <c r="H21" s="72">
        <f>IF(RES_hh_fec_in!H21=0,0,1000*11630*RES_hh_fec_in!H21/RES_hh_num_in!H21)</f>
        <v>1195.9712764026922</v>
      </c>
      <c r="I21" s="72">
        <f>IF(RES_hh_fec_in!I21=0,0,1000*11630*RES_hh_fec_in!I21/RES_hh_num_in!I21)</f>
        <v>1157.0926347650395</v>
      </c>
      <c r="J21" s="72">
        <f>IF(RES_hh_fec_in!J21=0,0,1000*11630*RES_hh_fec_in!J21/RES_hh_num_in!J21)</f>
        <v>1214.9393324616319</v>
      </c>
      <c r="K21" s="72">
        <f>IF(RES_hh_fec_in!K21=0,0,1000*11630*RES_hh_fec_in!K21/RES_hh_num_in!K21)</f>
        <v>1262.4890142856168</v>
      </c>
      <c r="L21" s="72">
        <f>IF(RES_hh_fec_in!L21=0,0,1000*11630*RES_hh_fec_in!L21/RES_hh_num_in!L21)</f>
        <v>0</v>
      </c>
      <c r="M21" s="72">
        <f>IF(RES_hh_fec_in!M21=0,0,1000*11630*RES_hh_fec_in!M21/RES_hh_num_in!M21)</f>
        <v>785.67231025663318</v>
      </c>
      <c r="N21" s="72">
        <f>IF(RES_hh_fec_in!N21=0,0,1000*11630*RES_hh_fec_in!N21/RES_hh_num_in!N21)</f>
        <v>788.16948193461326</v>
      </c>
      <c r="O21" s="72">
        <f>IF(RES_hh_fec_in!O21=0,0,1000*11630*RES_hh_fec_in!O21/RES_hh_num_in!O21)</f>
        <v>951.82948704490434</v>
      </c>
      <c r="P21" s="72">
        <f>IF(RES_hh_fec_in!P21=0,0,1000*11630*RES_hh_fec_in!P21/RES_hh_num_in!P21)</f>
        <v>1244.6708652878021</v>
      </c>
      <c r="Q21" s="72">
        <f>IF(RES_hh_fec_in!Q21=0,0,1000*11630*RES_hh_fec_in!Q21/RES_hh_num_in!Q21)</f>
        <v>1056.207777865337</v>
      </c>
      <c r="R21" s="72">
        <f>IF(RES_hh_fec_in!R21=0,0,1000*11630*RES_hh_fec_in!R21/RES_hh_num_in!R21)</f>
        <v>993.06005798909598</v>
      </c>
      <c r="S21" s="72">
        <f>IF(RES_hh_fec_in!S21=0,0,1000*11630*RES_hh_fec_in!S21/RES_hh_num_in!S21)</f>
        <v>1141.7367925370584</v>
      </c>
      <c r="T21" s="72">
        <f>IF(RES_hh_fec_in!T21=0,0,1000*11630*RES_hh_fec_in!T21/RES_hh_num_in!T21)</f>
        <v>1603.8480188252961</v>
      </c>
      <c r="U21" s="72">
        <f>IF(RES_hh_fec_in!U21=0,0,1000*11630*RES_hh_fec_in!U21/RES_hh_num_in!U21)</f>
        <v>1672.9273235212841</v>
      </c>
      <c r="V21" s="72">
        <f>IF(RES_hh_fec_in!V21=0,0,1000*11630*RES_hh_fec_in!V21/RES_hh_num_in!V21)</f>
        <v>1769.8529550214851</v>
      </c>
      <c r="W21" s="72">
        <f>IF(RES_hh_fec_in!W21=0,0,1000*11630*RES_hh_fec_in!W21/RES_hh_num_in!W21)</f>
        <v>1455.5861147297812</v>
      </c>
      <c r="X21" s="72">
        <f>IF(RES_hh_fec_in!X21=0,0,1000*11630*RES_hh_fec_in!X21/RES_hh_num_in!X21)</f>
        <v>1639.0163149365433</v>
      </c>
      <c r="Y21" s="72">
        <f>IF(RES_hh_fec_in!Y21=0,0,1000*11630*RES_hh_fec_in!Y21/RES_hh_num_in!Y21)</f>
        <v>1656.6560595887261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1638.4585145409987</v>
      </c>
      <c r="D22" s="72">
        <f>IF(RES_hh_fec_in!D22=0,0,1000*11630*RES_hh_fec_in!D22/RES_hh_num_in!D22)</f>
        <v>1178.1600678454986</v>
      </c>
      <c r="E22" s="72">
        <f>IF(RES_hh_fec_in!E22=0,0,1000*11630*RES_hh_fec_in!E22/RES_hh_num_in!E22)</f>
        <v>1032.519210634274</v>
      </c>
      <c r="F22" s="72">
        <f>IF(RES_hh_fec_in!F22=0,0,1000*11630*RES_hh_fec_in!F22/RES_hh_num_in!F22)</f>
        <v>1224.9143645325119</v>
      </c>
      <c r="G22" s="72">
        <f>IF(RES_hh_fec_in!G22=0,0,1000*11630*RES_hh_fec_in!G22/RES_hh_num_in!G22)</f>
        <v>1212.7047881631809</v>
      </c>
      <c r="H22" s="72">
        <f>IF(RES_hh_fec_in!H22=0,0,1000*11630*RES_hh_fec_in!H22/RES_hh_num_in!H22)</f>
        <v>891.89505444854592</v>
      </c>
      <c r="I22" s="72">
        <f>IF(RES_hh_fec_in!I22=0,0,1000*11630*RES_hh_fec_in!I22/RES_hh_num_in!I22)</f>
        <v>1315.2087193536433</v>
      </c>
      <c r="J22" s="72">
        <f>IF(RES_hh_fec_in!J22=0,0,1000*11630*RES_hh_fec_in!J22/RES_hh_num_in!J22)</f>
        <v>741.4690005348674</v>
      </c>
      <c r="K22" s="72">
        <f>IF(RES_hh_fec_in!K22=0,0,1000*11630*RES_hh_fec_in!K22/RES_hh_num_in!K22)</f>
        <v>713.03530846123419</v>
      </c>
      <c r="L22" s="72">
        <f>IF(RES_hh_fec_in!L22=0,0,1000*11630*RES_hh_fec_in!L22/RES_hh_num_in!L22)</f>
        <v>943.16457138048179</v>
      </c>
      <c r="M22" s="72">
        <f>IF(RES_hh_fec_in!M22=0,0,1000*11630*RES_hh_fec_in!M22/RES_hh_num_in!M22)</f>
        <v>819.78893410177216</v>
      </c>
      <c r="N22" s="72">
        <f>IF(RES_hh_fec_in!N22=0,0,1000*11630*RES_hh_fec_in!N22/RES_hh_num_in!N22)</f>
        <v>926.41617536524097</v>
      </c>
      <c r="O22" s="72">
        <f>IF(RES_hh_fec_in!O22=0,0,1000*11630*RES_hh_fec_in!O22/RES_hh_num_in!O22)</f>
        <v>939.63022046559252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1125.2682638763977</v>
      </c>
      <c r="R22" s="72">
        <f>IF(RES_hh_fec_in!R22=0,0,1000*11630*RES_hh_fec_in!R22/RES_hh_num_in!R22)</f>
        <v>836.82961495537472</v>
      </c>
      <c r="S22" s="72">
        <f>IF(RES_hh_fec_in!S22=0,0,1000*11630*RES_hh_fec_in!S22/RES_hh_num_in!S22)</f>
        <v>809.4578534364756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1768.6070368751157</v>
      </c>
      <c r="W22" s="72">
        <f>IF(RES_hh_fec_in!W22=0,0,1000*11630*RES_hh_fec_in!W22/RES_hh_num_in!W22)</f>
        <v>1916.2348084706759</v>
      </c>
      <c r="X22" s="72">
        <f>IF(RES_hh_fec_in!X22=0,0,1000*11630*RES_hh_fec_in!X22/RES_hh_num_in!X22)</f>
        <v>1650.6511296134527</v>
      </c>
      <c r="Y22" s="72">
        <f>IF(RES_hh_fec_in!Y22=0,0,1000*11630*RES_hh_fec_in!Y22/RES_hh_num_in!Y22)</f>
        <v>1556.2377808123874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965.2142470952723</v>
      </c>
      <c r="D24" s="72">
        <f>IF(RES_hh_fec_in!D24=0,0,1000*11630*RES_hh_fec_in!D24/RES_hh_num_in!D24)</f>
        <v>887.31596315928311</v>
      </c>
      <c r="E24" s="72">
        <f>IF(RES_hh_fec_in!E24=0,0,1000*11630*RES_hh_fec_in!E24/RES_hh_num_in!E24)</f>
        <v>816.74118035275546</v>
      </c>
      <c r="F24" s="72">
        <f>IF(RES_hh_fec_in!F24=0,0,1000*11630*RES_hh_fec_in!F24/RES_hh_num_in!F24)</f>
        <v>806.31544697642209</v>
      </c>
      <c r="G24" s="72">
        <f>IF(RES_hh_fec_in!G24=0,0,1000*11630*RES_hh_fec_in!G24/RES_hh_num_in!G24)</f>
        <v>850.10732241512073</v>
      </c>
      <c r="H24" s="72">
        <f>IF(RES_hh_fec_in!H24=0,0,1000*11630*RES_hh_fec_in!H24/RES_hh_num_in!H24)</f>
        <v>847.45108513277319</v>
      </c>
      <c r="I24" s="72">
        <f>IF(RES_hh_fec_in!I24=0,0,1000*11630*RES_hh_fec_in!I24/RES_hh_num_in!I24)</f>
        <v>897.82884453339966</v>
      </c>
      <c r="J24" s="72">
        <f>IF(RES_hh_fec_in!J24=0,0,1000*11630*RES_hh_fec_in!J24/RES_hh_num_in!J24)</f>
        <v>845.23268018116482</v>
      </c>
      <c r="K24" s="72">
        <f>IF(RES_hh_fec_in!K24=0,0,1000*11630*RES_hh_fec_in!K24/RES_hh_num_in!K24)</f>
        <v>909.10596781889922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591.90560686248739</v>
      </c>
      <c r="N24" s="72">
        <f>IF(RES_hh_fec_in!N24=0,0,1000*11630*RES_hh_fec_in!N24/RES_hh_num_in!N24)</f>
        <v>669.56033482659905</v>
      </c>
      <c r="O24" s="72">
        <f>IF(RES_hh_fec_in!O24=0,0,1000*11630*RES_hh_fec_in!O24/RES_hh_num_in!O24)</f>
        <v>748.69339726739474</v>
      </c>
      <c r="P24" s="72">
        <f>IF(RES_hh_fec_in!P24=0,0,1000*11630*RES_hh_fec_in!P24/RES_hh_num_in!P24)</f>
        <v>1057.3652533769211</v>
      </c>
      <c r="Q24" s="72">
        <f>IF(RES_hh_fec_in!Q24=0,0,1000*11630*RES_hh_fec_in!Q24/RES_hh_num_in!Q24)</f>
        <v>966.74698840599478</v>
      </c>
      <c r="R24" s="72">
        <f>IF(RES_hh_fec_in!R24=0,0,1000*11630*RES_hh_fec_in!R24/RES_hh_num_in!R24)</f>
        <v>919.8515465218901</v>
      </c>
      <c r="S24" s="72">
        <f>IF(RES_hh_fec_in!S24=0,0,1000*11630*RES_hh_fec_in!S24/RES_hh_num_in!S24)</f>
        <v>1044.5194474927689</v>
      </c>
      <c r="T24" s="72">
        <f>IF(RES_hh_fec_in!T24=0,0,1000*11630*RES_hh_fec_in!T24/RES_hh_num_in!T24)</f>
        <v>1398.7491390883756</v>
      </c>
      <c r="U24" s="72">
        <f>IF(RES_hh_fec_in!U24=0,0,1000*11630*RES_hh_fec_in!U24/RES_hh_num_in!U24)</f>
        <v>1605.5854817939405</v>
      </c>
      <c r="V24" s="72">
        <f>IF(RES_hh_fec_in!V24=0,0,1000*11630*RES_hh_fec_in!V24/RES_hh_num_in!V24)</f>
        <v>1636.3986496087232</v>
      </c>
      <c r="W24" s="72">
        <f>IF(RES_hh_fec_in!W24=0,0,1000*11630*RES_hh_fec_in!W24/RES_hh_num_in!W24)</f>
        <v>1393.9570642912036</v>
      </c>
      <c r="X24" s="72">
        <f>IF(RES_hh_fec_in!X24=0,0,1000*11630*RES_hh_fec_in!X24/RES_hh_num_in!X24)</f>
        <v>1539.3785800577054</v>
      </c>
      <c r="Y24" s="72">
        <f>IF(RES_hh_fec_in!Y24=0,0,1000*11630*RES_hh_fec_in!Y24/RES_hh_num_in!Y24)</f>
        <v>1458.4064994779903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1055.0489411930814</v>
      </c>
      <c r="D25" s="74">
        <f>IF(RES_hh_fec_in!D25=0,0,1000*11630*RES_hh_fec_in!D25/RES_hh_num_in!D25)</f>
        <v>1078.5873864937878</v>
      </c>
      <c r="E25" s="74">
        <f>IF(RES_hh_fec_in!E25=0,0,1000*11630*RES_hh_fec_in!E25/RES_hh_num_in!E25)</f>
        <v>1113.637793589304</v>
      </c>
      <c r="F25" s="74">
        <f>IF(RES_hh_fec_in!F25=0,0,1000*11630*RES_hh_fec_in!F25/RES_hh_num_in!F25)</f>
        <v>1076.8282766693842</v>
      </c>
      <c r="G25" s="74">
        <f>IF(RES_hh_fec_in!G25=0,0,1000*11630*RES_hh_fec_in!G25/RES_hh_num_in!G25)</f>
        <v>1074.5142742426287</v>
      </c>
      <c r="H25" s="74">
        <f>IF(RES_hh_fec_in!H25=0,0,1000*11630*RES_hh_fec_in!H25/RES_hh_num_in!H25)</f>
        <v>1089.2532645061774</v>
      </c>
      <c r="I25" s="74">
        <f>IF(RES_hh_fec_in!I25=0,0,1000*11630*RES_hh_fec_in!I25/RES_hh_num_in!I25)</f>
        <v>1185.4769933878235</v>
      </c>
      <c r="J25" s="74">
        <f>IF(RES_hh_fec_in!J25=0,0,1000*11630*RES_hh_fec_in!J25/RES_hh_num_in!J25)</f>
        <v>1073.3322818674674</v>
      </c>
      <c r="K25" s="74">
        <f>IF(RES_hh_fec_in!K25=0,0,1000*11630*RES_hh_fec_in!K25/RES_hh_num_in!K25)</f>
        <v>835.15705335064683</v>
      </c>
      <c r="L25" s="74">
        <f>IF(RES_hh_fec_in!L25=0,0,1000*11630*RES_hh_fec_in!L25/RES_hh_num_in!L25)</f>
        <v>417.54520495258646</v>
      </c>
      <c r="M25" s="74">
        <f>IF(RES_hh_fec_in!M25=0,0,1000*11630*RES_hh_fec_in!M25/RES_hh_num_in!M25)</f>
        <v>781.96315567841089</v>
      </c>
      <c r="N25" s="74">
        <f>IF(RES_hh_fec_in!N25=0,0,1000*11630*RES_hh_fec_in!N25/RES_hh_num_in!N25)</f>
        <v>882.6599735152879</v>
      </c>
      <c r="O25" s="74">
        <f>IF(RES_hh_fec_in!O25=0,0,1000*11630*RES_hh_fec_in!O25/RES_hh_num_in!O25)</f>
        <v>1074.679455322397</v>
      </c>
      <c r="P25" s="74">
        <f>IF(RES_hh_fec_in!P25=0,0,1000*11630*RES_hh_fec_in!P25/RES_hh_num_in!P25)</f>
        <v>1067.771358186375</v>
      </c>
      <c r="Q25" s="74">
        <f>IF(RES_hh_fec_in!Q25=0,0,1000*11630*RES_hh_fec_in!Q25/RES_hh_num_in!Q25)</f>
        <v>1186.1902570147206</v>
      </c>
      <c r="R25" s="74">
        <f>IF(RES_hh_fec_in!R25=0,0,1000*11630*RES_hh_fec_in!R25/RES_hh_num_in!R25)</f>
        <v>1167.9813528714028</v>
      </c>
      <c r="S25" s="74">
        <f>IF(RES_hh_fec_in!S25=0,0,1000*11630*RES_hh_fec_in!S25/RES_hh_num_in!S25)</f>
        <v>915.48970062471597</v>
      </c>
      <c r="T25" s="74">
        <f>IF(RES_hh_fec_in!T25=0,0,1000*11630*RES_hh_fec_in!T25/RES_hh_num_in!T25)</f>
        <v>748.37608251368238</v>
      </c>
      <c r="U25" s="74">
        <f>IF(RES_hh_fec_in!U25=0,0,1000*11630*RES_hh_fec_in!U25/RES_hh_num_in!U25)</f>
        <v>1808.4115583150135</v>
      </c>
      <c r="V25" s="74">
        <f>IF(RES_hh_fec_in!V25=0,0,1000*11630*RES_hh_fec_in!V25/RES_hh_num_in!V25)</f>
        <v>1311.8329102307282</v>
      </c>
      <c r="W25" s="74">
        <f>IF(RES_hh_fec_in!W25=0,0,1000*11630*RES_hh_fec_in!W25/RES_hh_num_in!W25)</f>
        <v>2018.1262675830785</v>
      </c>
      <c r="X25" s="74">
        <f>IF(RES_hh_fec_in!X25=0,0,1000*11630*RES_hh_fec_in!X25/RES_hh_num_in!X25)</f>
        <v>985.09900912985665</v>
      </c>
      <c r="Y25" s="74">
        <f>IF(RES_hh_fec_in!Y25=0,0,1000*11630*RES_hh_fec_in!Y25/RES_hh_num_in!Y25)</f>
        <v>1432.0875003229271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297.65577214427248</v>
      </c>
      <c r="M26" s="77">
        <f>IF(RES_hh_fec_in!M26=0,0,1000*11630*RES_hh_fec_in!M26/RES_hh_num_in!M26)</f>
        <v>340.18987253541957</v>
      </c>
      <c r="N26" s="77">
        <f>IF(RES_hh_fec_in!N26=0,0,1000*11630*RES_hh_fec_in!N26/RES_hh_num_in!N26)</f>
        <v>369.31263738463093</v>
      </c>
      <c r="O26" s="77">
        <f>IF(RES_hh_fec_in!O26=0,0,1000*11630*RES_hh_fec_in!O26/RES_hh_num_in!O26)</f>
        <v>432.52831768682245</v>
      </c>
      <c r="P26" s="77">
        <f>IF(RES_hh_fec_in!P26=0,0,1000*11630*RES_hh_fec_in!P26/RES_hh_num_in!P26)</f>
        <v>580.21330811088876</v>
      </c>
      <c r="Q26" s="77">
        <f>IF(RES_hh_fec_in!Q26=0,0,1000*11630*RES_hh_fec_in!Q26/RES_hh_num_in!Q26)</f>
        <v>533.97763818689248</v>
      </c>
      <c r="R26" s="77">
        <f>IF(RES_hh_fec_in!R26=0,0,1000*11630*RES_hh_fec_in!R26/RES_hh_num_in!R26)</f>
        <v>551.55518141941013</v>
      </c>
      <c r="S26" s="77">
        <f>IF(RES_hh_fec_in!S26=0,0,1000*11630*RES_hh_fec_in!S26/RES_hh_num_in!S26)</f>
        <v>607.83848760125045</v>
      </c>
      <c r="T26" s="77">
        <f>IF(RES_hh_fec_in!T26=0,0,1000*11630*RES_hh_fec_in!T26/RES_hh_num_in!T26)</f>
        <v>728.14515020689248</v>
      </c>
      <c r="U26" s="77">
        <f>IF(RES_hh_fec_in!U26=0,0,1000*11630*RES_hh_fec_in!U26/RES_hh_num_in!U26)</f>
        <v>903.71633905385204</v>
      </c>
      <c r="V26" s="77">
        <f>IF(RES_hh_fec_in!V26=0,0,1000*11630*RES_hh_fec_in!V26/RES_hh_num_in!V26)</f>
        <v>816.23418679581982</v>
      </c>
      <c r="W26" s="77">
        <f>IF(RES_hh_fec_in!W26=0,0,1000*11630*RES_hh_fec_in!W26/RES_hh_num_in!W26)</f>
        <v>871.5898621540357</v>
      </c>
      <c r="X26" s="77">
        <f>IF(RES_hh_fec_in!X26=0,0,1000*11630*RES_hh_fec_in!X26/RES_hh_num_in!X26)</f>
        <v>857.48624259348378</v>
      </c>
      <c r="Y26" s="77">
        <f>IF(RES_hh_fec_in!Y26=0,0,1000*11630*RES_hh_fec_in!Y26/RES_hh_num_in!Y26)</f>
        <v>762.06863805058583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306.31909109045148</v>
      </c>
      <c r="D27" s="69">
        <f>IF(RES_hh_fec_in!D27=0,0,1000*11630*RES_hh_fec_in!D27/RES_hh_num_in!D27)</f>
        <v>283.32353951177669</v>
      </c>
      <c r="E27" s="69">
        <f>IF(RES_hh_fec_in!E27=0,0,1000*11630*RES_hh_fec_in!E27/RES_hh_num_in!E27)</f>
        <v>337.76865339302731</v>
      </c>
      <c r="F27" s="69">
        <f>IF(RES_hh_fec_in!F27=0,0,1000*11630*RES_hh_fec_in!F27/RES_hh_num_in!F27)</f>
        <v>354.42646976985992</v>
      </c>
      <c r="G27" s="69">
        <f>IF(RES_hh_fec_in!G27=0,0,1000*11630*RES_hh_fec_in!G27/RES_hh_num_in!G27)</f>
        <v>332.99038978177322</v>
      </c>
      <c r="H27" s="69">
        <f>IF(RES_hh_fec_in!H27=0,0,1000*11630*RES_hh_fec_in!H27/RES_hh_num_in!H27)</f>
        <v>307.12542383798734</v>
      </c>
      <c r="I27" s="69">
        <f>IF(RES_hh_fec_in!I27=0,0,1000*11630*RES_hh_fec_in!I27/RES_hh_num_in!I27)</f>
        <v>328.47636053231292</v>
      </c>
      <c r="J27" s="69">
        <f>IF(RES_hh_fec_in!J27=0,0,1000*11630*RES_hh_fec_in!J27/RES_hh_num_in!J27)</f>
        <v>289.61959718481341</v>
      </c>
      <c r="K27" s="69">
        <f>IF(RES_hh_fec_in!K27=0,0,1000*11630*RES_hh_fec_in!K27/RES_hh_num_in!K27)</f>
        <v>261.89126791198993</v>
      </c>
      <c r="L27" s="69">
        <f>IF(RES_hh_fec_in!L27=0,0,1000*11630*RES_hh_fec_in!L27/RES_hh_num_in!L27)</f>
        <v>212.02889625951951</v>
      </c>
      <c r="M27" s="69">
        <f>IF(RES_hh_fec_in!M27=0,0,1000*11630*RES_hh_fec_in!M27/RES_hh_num_in!M27)</f>
        <v>237.8343874251548</v>
      </c>
      <c r="N27" s="69">
        <f>IF(RES_hh_fec_in!N27=0,0,1000*11630*RES_hh_fec_in!N27/RES_hh_num_in!N27)</f>
        <v>245.90404797384946</v>
      </c>
      <c r="O27" s="69">
        <f>IF(RES_hh_fec_in!O27=0,0,1000*11630*RES_hh_fec_in!O27/RES_hh_num_in!O27)</f>
        <v>245.77615400682379</v>
      </c>
      <c r="P27" s="69">
        <f>IF(RES_hh_fec_in!P27=0,0,1000*11630*RES_hh_fec_in!P27/RES_hh_num_in!P27)</f>
        <v>317.2007433791328</v>
      </c>
      <c r="Q27" s="69">
        <f>IF(RES_hh_fec_in!Q27=0,0,1000*11630*RES_hh_fec_in!Q27/RES_hh_num_in!Q27)</f>
        <v>317.69085030905387</v>
      </c>
      <c r="R27" s="69">
        <f>IF(RES_hh_fec_in!R27=0,0,1000*11630*RES_hh_fec_in!R27/RES_hh_num_in!R27)</f>
        <v>320.19179048154075</v>
      </c>
      <c r="S27" s="69">
        <f>IF(RES_hh_fec_in!S27=0,0,1000*11630*RES_hh_fec_in!S27/RES_hh_num_in!S27)</f>
        <v>408.67490554754693</v>
      </c>
      <c r="T27" s="69">
        <f>IF(RES_hh_fec_in!T27=0,0,1000*11630*RES_hh_fec_in!T27/RES_hh_num_in!T27)</f>
        <v>421.33720720962248</v>
      </c>
      <c r="U27" s="69">
        <f>IF(RES_hh_fec_in!U27=0,0,1000*11630*RES_hh_fec_in!U27/RES_hh_num_in!U27)</f>
        <v>423.05775338403231</v>
      </c>
      <c r="V27" s="69">
        <f>IF(RES_hh_fec_in!V27=0,0,1000*11630*RES_hh_fec_in!V27/RES_hh_num_in!V27)</f>
        <v>435.86874603860423</v>
      </c>
      <c r="W27" s="69">
        <f>IF(RES_hh_fec_in!W27=0,0,1000*11630*RES_hh_fec_in!W27/RES_hh_num_in!W27)</f>
        <v>491.19790372351366</v>
      </c>
      <c r="X27" s="69">
        <f>IF(RES_hh_fec_in!X27=0,0,1000*11630*RES_hh_fec_in!X27/RES_hh_num_in!X27)</f>
        <v>502.90523674818519</v>
      </c>
      <c r="Y27" s="69">
        <f>IF(RES_hh_fec_in!Y27=0,0,1000*11630*RES_hh_fec_in!Y27/RES_hh_num_in!Y27)</f>
        <v>500.04199811829102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371.92948881486143</v>
      </c>
      <c r="D28" s="72">
        <f>IF(RES_hh_fec_in!D28=0,0,1000*11630*RES_hh_fec_in!D28/RES_hh_num_in!D28)</f>
        <v>629.96070373583359</v>
      </c>
      <c r="E28" s="72">
        <f>IF(RES_hh_fec_in!E28=0,0,1000*11630*RES_hh_fec_in!E28/RES_hh_num_in!E28)</f>
        <v>419.0533050362198</v>
      </c>
      <c r="F28" s="72">
        <f>IF(RES_hh_fec_in!F28=0,0,1000*11630*RES_hh_fec_in!F28/RES_hh_num_in!F28)</f>
        <v>570.74976766308782</v>
      </c>
      <c r="G28" s="72">
        <f>IF(RES_hh_fec_in!G28=0,0,1000*11630*RES_hh_fec_in!G28/RES_hh_num_in!G28)</f>
        <v>295.49852047629469</v>
      </c>
      <c r="H28" s="72">
        <f>IF(RES_hh_fec_in!H28=0,0,1000*11630*RES_hh_fec_in!H28/RES_hh_num_in!H28)</f>
        <v>320.61659604416104</v>
      </c>
      <c r="I28" s="72">
        <f>IF(RES_hh_fec_in!I28=0,0,1000*11630*RES_hh_fec_in!I28/RES_hh_num_in!I28)</f>
        <v>317.44745544302526</v>
      </c>
      <c r="J28" s="72">
        <f>IF(RES_hh_fec_in!J28=0,0,1000*11630*RES_hh_fec_in!J28/RES_hh_num_in!J28)</f>
        <v>440.66881093130957</v>
      </c>
      <c r="K28" s="72">
        <f>IF(RES_hh_fec_in!K28=0,0,1000*11630*RES_hh_fec_in!K28/RES_hh_num_in!K28)</f>
        <v>322.22087421972691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416.54922560773724</v>
      </c>
      <c r="S28" s="72">
        <f>IF(RES_hh_fec_in!S28=0,0,1000*11630*RES_hh_fec_in!S28/RES_hh_num_in!S28)</f>
        <v>428.14660983562766</v>
      </c>
      <c r="T28" s="72">
        <f>IF(RES_hh_fec_in!T28=0,0,1000*11630*RES_hh_fec_in!T28/RES_hh_num_in!T28)</f>
        <v>469.98541987240412</v>
      </c>
      <c r="U28" s="72">
        <f>IF(RES_hh_fec_in!U28=0,0,1000*11630*RES_hh_fec_in!U28/RES_hh_num_in!U28)</f>
        <v>390.710952909458</v>
      </c>
      <c r="V28" s="72">
        <f>IF(RES_hh_fec_in!V28=0,0,1000*11630*RES_hh_fec_in!V28/RES_hh_num_in!V28)</f>
        <v>597.79594642762947</v>
      </c>
      <c r="W28" s="72">
        <f>IF(RES_hh_fec_in!W28=0,0,1000*11630*RES_hh_fec_in!W28/RES_hh_num_in!W28)</f>
        <v>692.97511928778033</v>
      </c>
      <c r="X28" s="72">
        <f>IF(RES_hh_fec_in!X28=0,0,1000*11630*RES_hh_fec_in!X28/RES_hh_num_in!X28)</f>
        <v>835.4507815435054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389.591299543574</v>
      </c>
      <c r="D29" s="72">
        <f>IF(RES_hh_fec_in!D29=0,0,1000*11630*RES_hh_fec_in!D29/RES_hh_num_in!D29)</f>
        <v>348.51376362634585</v>
      </c>
      <c r="E29" s="72">
        <f>IF(RES_hh_fec_in!E29=0,0,1000*11630*RES_hh_fec_in!E29/RES_hh_num_in!E29)</f>
        <v>337.71264770028483</v>
      </c>
      <c r="F29" s="72">
        <f>IF(RES_hh_fec_in!F29=0,0,1000*11630*RES_hh_fec_in!F29/RES_hh_num_in!F29)</f>
        <v>361.79718053511226</v>
      </c>
      <c r="G29" s="72">
        <f>IF(RES_hh_fec_in!G29=0,0,1000*11630*RES_hh_fec_in!G29/RES_hh_num_in!G29)</f>
        <v>380.11282878717276</v>
      </c>
      <c r="H29" s="72">
        <f>IF(RES_hh_fec_in!H29=0,0,1000*11630*RES_hh_fec_in!H29/RES_hh_num_in!H29)</f>
        <v>346.55629150831214</v>
      </c>
      <c r="I29" s="72">
        <f>IF(RES_hh_fec_in!I29=0,0,1000*11630*RES_hh_fec_in!I29/RES_hh_num_in!I29)</f>
        <v>350.85043729198543</v>
      </c>
      <c r="J29" s="72">
        <f>IF(RES_hh_fec_in!J29=0,0,1000*11630*RES_hh_fec_in!J29/RES_hh_num_in!J29)</f>
        <v>333.1631445074899</v>
      </c>
      <c r="K29" s="72">
        <f>IF(RES_hh_fec_in!K29=0,0,1000*11630*RES_hh_fec_in!K29/RES_hh_num_in!K29)</f>
        <v>310.38453963556537</v>
      </c>
      <c r="L29" s="72">
        <f>IF(RES_hh_fec_in!L29=0,0,1000*11630*RES_hh_fec_in!L29/RES_hh_num_in!L29)</f>
        <v>271.90931339554692</v>
      </c>
      <c r="M29" s="72">
        <f>IF(RES_hh_fec_in!M29=0,0,1000*11630*RES_hh_fec_in!M29/RES_hh_num_in!M29)</f>
        <v>294.11755142185621</v>
      </c>
      <c r="N29" s="72">
        <f>IF(RES_hh_fec_in!N29=0,0,1000*11630*RES_hh_fec_in!N29/RES_hh_num_in!N29)</f>
        <v>301.44983501296491</v>
      </c>
      <c r="O29" s="72">
        <f>IF(RES_hh_fec_in!O29=0,0,1000*11630*RES_hh_fec_in!O29/RES_hh_num_in!O29)</f>
        <v>303.10883226221625</v>
      </c>
      <c r="P29" s="72">
        <f>IF(RES_hh_fec_in!P29=0,0,1000*11630*RES_hh_fec_in!P29/RES_hh_num_in!P29)</f>
        <v>337.03547724523003</v>
      </c>
      <c r="Q29" s="72">
        <f>IF(RES_hh_fec_in!Q29=0,0,1000*11630*RES_hh_fec_in!Q29/RES_hh_num_in!Q29)</f>
        <v>366.03051177484213</v>
      </c>
      <c r="R29" s="72">
        <f>IF(RES_hh_fec_in!R29=0,0,1000*11630*RES_hh_fec_in!R29/RES_hh_num_in!R29)</f>
        <v>416.62564729107152</v>
      </c>
      <c r="S29" s="72">
        <f>IF(RES_hh_fec_in!S29=0,0,1000*11630*RES_hh_fec_in!S29/RES_hh_num_in!S29)</f>
        <v>467.68022121976952</v>
      </c>
      <c r="T29" s="72">
        <f>IF(RES_hh_fec_in!T29=0,0,1000*11630*RES_hh_fec_in!T29/RES_hh_num_in!T29)</f>
        <v>270.25157979916236</v>
      </c>
      <c r="U29" s="72">
        <f>IF(RES_hh_fec_in!U29=0,0,1000*11630*RES_hh_fec_in!U29/RES_hh_num_in!U29)</f>
        <v>556.37061341742833</v>
      </c>
      <c r="V29" s="72">
        <f>IF(RES_hh_fec_in!V29=0,0,1000*11630*RES_hh_fec_in!V29/RES_hh_num_in!V29)</f>
        <v>357.59589477558512</v>
      </c>
      <c r="W29" s="72">
        <f>IF(RES_hh_fec_in!W29=0,0,1000*11630*RES_hh_fec_in!W29/RES_hh_num_in!W29)</f>
        <v>715.6040238713058</v>
      </c>
      <c r="X29" s="72">
        <f>IF(RES_hh_fec_in!X29=0,0,1000*11630*RES_hh_fec_in!X29/RES_hh_num_in!X29)</f>
        <v>645.70906092052803</v>
      </c>
      <c r="Y29" s="72">
        <f>IF(RES_hh_fec_in!Y29=0,0,1000*11630*RES_hh_fec_in!Y29/RES_hh_num_in!Y29)</f>
        <v>602.57486754025967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321.38608723931162</v>
      </c>
      <c r="D30" s="72">
        <f>IF(RES_hh_fec_in!D30=0,0,1000*11630*RES_hh_fec_in!D30/RES_hh_num_in!D30)</f>
        <v>307.42489210594249</v>
      </c>
      <c r="E30" s="72">
        <f>IF(RES_hh_fec_in!E30=0,0,1000*11630*RES_hh_fec_in!E30/RES_hh_num_in!E30)</f>
        <v>383.70704786112185</v>
      </c>
      <c r="F30" s="72">
        <f>IF(RES_hh_fec_in!F30=0,0,1000*11630*RES_hh_fec_in!F30/RES_hh_num_in!F30)</f>
        <v>390.11926648283014</v>
      </c>
      <c r="G30" s="72">
        <f>IF(RES_hh_fec_in!G30=0,0,1000*11630*RES_hh_fec_in!G30/RES_hh_num_in!G30)</f>
        <v>370.28016429263448</v>
      </c>
      <c r="H30" s="72">
        <f>IF(RES_hh_fec_in!H30=0,0,1000*11630*RES_hh_fec_in!H30/RES_hh_num_in!H30)</f>
        <v>338.14972611125955</v>
      </c>
      <c r="I30" s="72">
        <f>IF(RES_hh_fec_in!I30=0,0,1000*11630*RES_hh_fec_in!I30/RES_hh_num_in!I30)</f>
        <v>350.44478155245247</v>
      </c>
      <c r="J30" s="72">
        <f>IF(RES_hh_fec_in!J30=0,0,1000*11630*RES_hh_fec_in!J30/RES_hh_num_in!J30)</f>
        <v>346.62598854359516</v>
      </c>
      <c r="K30" s="72">
        <f>IF(RES_hh_fec_in!K30=0,0,1000*11630*RES_hh_fec_in!K30/RES_hh_num_in!K30)</f>
        <v>355.90140859421922</v>
      </c>
      <c r="L30" s="72">
        <f>IF(RES_hh_fec_in!L30=0,0,1000*11630*RES_hh_fec_in!L30/RES_hh_num_in!L30)</f>
        <v>0</v>
      </c>
      <c r="M30" s="72">
        <f>IF(RES_hh_fec_in!M30=0,0,1000*11630*RES_hh_fec_in!M30/RES_hh_num_in!M30)</f>
        <v>283.15335061286686</v>
      </c>
      <c r="N30" s="72">
        <f>IF(RES_hh_fec_in!N30=0,0,1000*11630*RES_hh_fec_in!N30/RES_hh_num_in!N30)</f>
        <v>275.4556603411923</v>
      </c>
      <c r="O30" s="72">
        <f>IF(RES_hh_fec_in!O30=0,0,1000*11630*RES_hh_fec_in!O30/RES_hh_num_in!O30)</f>
        <v>286.62015042639968</v>
      </c>
      <c r="P30" s="72">
        <f>IF(RES_hh_fec_in!P30=0,0,1000*11630*RES_hh_fec_in!P30/RES_hh_num_in!P30)</f>
        <v>391.20830330858968</v>
      </c>
      <c r="Q30" s="72">
        <f>IF(RES_hh_fec_in!Q30=0,0,1000*11630*RES_hh_fec_in!Q30/RES_hh_num_in!Q30)</f>
        <v>354.89227282663455</v>
      </c>
      <c r="R30" s="72">
        <f>IF(RES_hh_fec_in!R30=0,0,1000*11630*RES_hh_fec_in!R30/RES_hh_num_in!R30)</f>
        <v>352.71202853682865</v>
      </c>
      <c r="S30" s="72">
        <f>IF(RES_hh_fec_in!S30=0,0,1000*11630*RES_hh_fec_in!S30/RES_hh_num_in!S30)</f>
        <v>451.6528039666004</v>
      </c>
      <c r="T30" s="72">
        <f>IF(RES_hh_fec_in!T30=0,0,1000*11630*RES_hh_fec_in!T30/RES_hh_num_in!T30)</f>
        <v>463.50694083459513</v>
      </c>
      <c r="U30" s="72">
        <f>IF(RES_hh_fec_in!U30=0,0,1000*11630*RES_hh_fec_in!U30/RES_hh_num_in!U30)</f>
        <v>475.55601589061627</v>
      </c>
      <c r="V30" s="72">
        <f>IF(RES_hh_fec_in!V30=0,0,1000*11630*RES_hh_fec_in!V30/RES_hh_num_in!V30)</f>
        <v>491.66620900365683</v>
      </c>
      <c r="W30" s="72">
        <f>IF(RES_hh_fec_in!W30=0,0,1000*11630*RES_hh_fec_in!W30/RES_hh_num_in!W30)</f>
        <v>601.26109250251909</v>
      </c>
      <c r="X30" s="72">
        <f>IF(RES_hh_fec_in!X30=0,0,1000*11630*RES_hh_fec_in!X30/RES_hh_num_in!X30)</f>
        <v>648.30441273413567</v>
      </c>
      <c r="Y30" s="72">
        <f>IF(RES_hh_fec_in!Y30=0,0,1000*11630*RES_hh_fec_in!Y30/RES_hh_num_in!Y30)</f>
        <v>608.40339987355878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443.82160814232753</v>
      </c>
      <c r="D31" s="72">
        <f>IF(RES_hh_fec_in!D31=0,0,1000*11630*RES_hh_fec_in!D31/RES_hh_num_in!D31)</f>
        <v>346.18775218964907</v>
      </c>
      <c r="E31" s="72">
        <f>IF(RES_hh_fec_in!E31=0,0,1000*11630*RES_hh_fec_in!E31/RES_hh_num_in!E31)</f>
        <v>330.89358622255327</v>
      </c>
      <c r="F31" s="72">
        <f>IF(RES_hh_fec_in!F31=0,0,1000*11630*RES_hh_fec_in!F31/RES_hh_num_in!F31)</f>
        <v>401.92009214959234</v>
      </c>
      <c r="G31" s="72">
        <f>IF(RES_hh_fec_in!G31=0,0,1000*11630*RES_hh_fec_in!G31/RES_hh_num_in!G31)</f>
        <v>393.61677219474666</v>
      </c>
      <c r="H31" s="72">
        <f>IF(RES_hh_fec_in!H31=0,0,1000*11630*RES_hh_fec_in!H31/RES_hh_num_in!H31)</f>
        <v>287.42133973604098</v>
      </c>
      <c r="I31" s="72">
        <f>IF(RES_hh_fec_in!I31=0,0,1000*11630*RES_hh_fec_in!I31/RES_hh_num_in!I31)</f>
        <v>417.35766391418872</v>
      </c>
      <c r="J31" s="72">
        <f>IF(RES_hh_fec_in!J31=0,0,1000*11630*RES_hh_fec_in!J31/RES_hh_num_in!J31)</f>
        <v>97.425466742021584</v>
      </c>
      <c r="K31" s="72">
        <f>IF(RES_hh_fec_in!K31=0,0,1000*11630*RES_hh_fec_in!K31/RES_hh_num_in!K31)</f>
        <v>44.501923112699778</v>
      </c>
      <c r="L31" s="72">
        <f>IF(RES_hh_fec_in!L31=0,0,1000*11630*RES_hh_fec_in!L31/RES_hh_num_in!L31)</f>
        <v>357.1126865199879</v>
      </c>
      <c r="M31" s="72">
        <f>IF(RES_hh_fec_in!M31=0,0,1000*11630*RES_hh_fec_in!M31/RES_hh_num_in!M31)</f>
        <v>308.35638623915634</v>
      </c>
      <c r="N31" s="72">
        <f>IF(RES_hh_fec_in!N31=0,0,1000*11630*RES_hh_fec_in!N31/RES_hh_num_in!N31)</f>
        <v>357.38323203738764</v>
      </c>
      <c r="O31" s="72">
        <f>IF(RES_hh_fec_in!O31=0,0,1000*11630*RES_hh_fec_in!O31/RES_hh_num_in!O31)</f>
        <v>327.70329399864158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366.86319014619653</v>
      </c>
      <c r="R31" s="72">
        <f>IF(RES_hh_fec_in!R31=0,0,1000*11630*RES_hh_fec_in!R31/RES_hh_num_in!R31)</f>
        <v>442.30331566663102</v>
      </c>
      <c r="S31" s="72">
        <f>IF(RES_hh_fec_in!S31=0,0,1000*11630*RES_hh_fec_in!S31/RES_hh_num_in!S31)</f>
        <v>424.74505884035159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538.40729721276227</v>
      </c>
      <c r="W31" s="72">
        <f>IF(RES_hh_fec_in!W31=0,0,1000*11630*RES_hh_fec_in!W31/RES_hh_num_in!W31)</f>
        <v>628.27999555314977</v>
      </c>
      <c r="X31" s="72">
        <f>IF(RES_hh_fec_in!X31=0,0,1000*11630*RES_hh_fec_in!X31/RES_hh_num_in!X31)</f>
        <v>658.43583710714427</v>
      </c>
      <c r="Y31" s="72">
        <f>IF(RES_hh_fec_in!Y31=0,0,1000*11630*RES_hh_fec_in!Y31/RES_hh_num_in!Y31)</f>
        <v>588.81776684129579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284.68573439298763</v>
      </c>
      <c r="D32" s="77">
        <f>IF(RES_hh_fec_in!D32=0,0,1000*11630*RES_hh_fec_in!D32/RES_hh_num_in!D32)</f>
        <v>255.45686106642492</v>
      </c>
      <c r="E32" s="77">
        <f>IF(RES_hh_fec_in!E32=0,0,1000*11630*RES_hh_fec_in!E32/RES_hh_num_in!E32)</f>
        <v>282.88007340692161</v>
      </c>
      <c r="F32" s="77">
        <f>IF(RES_hh_fec_in!F32=0,0,1000*11630*RES_hh_fec_in!F32/RES_hh_num_in!F32)</f>
        <v>297.20124507002708</v>
      </c>
      <c r="G32" s="77">
        <f>IF(RES_hh_fec_in!G32=0,0,1000*11630*RES_hh_fec_in!G32/RES_hh_num_in!G32)</f>
        <v>288.35812266778169</v>
      </c>
      <c r="H32" s="77">
        <f>IF(RES_hh_fec_in!H32=0,0,1000*11630*RES_hh_fec_in!H32/RES_hh_num_in!H32)</f>
        <v>257.2338179360454</v>
      </c>
      <c r="I32" s="77">
        <f>IF(RES_hh_fec_in!I32=0,0,1000*11630*RES_hh_fec_in!I32/RES_hh_num_in!I32)</f>
        <v>289.16089018698818</v>
      </c>
      <c r="J32" s="77">
        <f>IF(RES_hh_fec_in!J32=0,0,1000*11630*RES_hh_fec_in!J32/RES_hh_num_in!J32)</f>
        <v>242.41110397978804</v>
      </c>
      <c r="K32" s="77">
        <f>IF(RES_hh_fec_in!K32=0,0,1000*11630*RES_hh_fec_in!K32/RES_hh_num_in!K32)</f>
        <v>224.57949855514755</v>
      </c>
      <c r="L32" s="77">
        <f>IF(RES_hh_fec_in!L32=0,0,1000*11630*RES_hh_fec_in!L32/RES_hh_num_in!L32)</f>
        <v>200.86101738516396</v>
      </c>
      <c r="M32" s="77">
        <f>IF(RES_hh_fec_in!M32=0,0,1000*11630*RES_hh_fec_in!M32/RES_hh_num_in!M32)</f>
        <v>225.99414178757507</v>
      </c>
      <c r="N32" s="77">
        <f>IF(RES_hh_fec_in!N32=0,0,1000*11630*RES_hh_fec_in!N32/RES_hh_num_in!N32)</f>
        <v>233.09326953594692</v>
      </c>
      <c r="O32" s="77">
        <f>IF(RES_hh_fec_in!O32=0,0,1000*11630*RES_hh_fec_in!O32/RES_hh_num_in!O32)</f>
        <v>225.74132125026722</v>
      </c>
      <c r="P32" s="77">
        <f>IF(RES_hh_fec_in!P32=0,0,1000*11630*RES_hh_fec_in!P32/RES_hh_num_in!P32)</f>
        <v>261.89548922024244</v>
      </c>
      <c r="Q32" s="77">
        <f>IF(RES_hh_fec_in!Q32=0,0,1000*11630*RES_hh_fec_in!Q32/RES_hh_num_in!Q32)</f>
        <v>275.19821216138473</v>
      </c>
      <c r="R32" s="77">
        <f>IF(RES_hh_fec_in!R32=0,0,1000*11630*RES_hh_fec_in!R32/RES_hh_num_in!R32)</f>
        <v>279.40989700420113</v>
      </c>
      <c r="S32" s="77">
        <f>IF(RES_hh_fec_in!S32=0,0,1000*11630*RES_hh_fec_in!S32/RES_hh_num_in!S32)</f>
        <v>332.6508364190862</v>
      </c>
      <c r="T32" s="77">
        <f>IF(RES_hh_fec_in!T32=0,0,1000*11630*RES_hh_fec_in!T32/RES_hh_num_in!T32)</f>
        <v>322.73026985213056</v>
      </c>
      <c r="U32" s="77">
        <f>IF(RES_hh_fec_in!U32=0,0,1000*11630*RES_hh_fec_in!U32/RES_hh_num_in!U32)</f>
        <v>332.84548672836263</v>
      </c>
      <c r="V32" s="77">
        <f>IF(RES_hh_fec_in!V32=0,0,1000*11630*RES_hh_fec_in!V32/RES_hh_num_in!V32)</f>
        <v>356.56703263896532</v>
      </c>
      <c r="W32" s="77">
        <f>IF(RES_hh_fec_in!W32=0,0,1000*11630*RES_hh_fec_in!W32/RES_hh_num_in!W32)</f>
        <v>407.22836149419629</v>
      </c>
      <c r="X32" s="77">
        <f>IF(RES_hh_fec_in!X32=0,0,1000*11630*RES_hh_fec_in!X32/RES_hh_num_in!X32)</f>
        <v>449.27673071459634</v>
      </c>
      <c r="Y32" s="77">
        <f>IF(RES_hh_fec_in!Y32=0,0,1000*11630*RES_hh_fec_in!Y32/RES_hh_num_in!Y32)</f>
        <v>445.46356073963716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9767.7330667524202</v>
      </c>
      <c r="D3" s="65">
        <f>IF(RES_hh_tes_in!D3=0,0,1000*11630*RES_hh_tes_in!D3/RES_hh_num_in!D3)</f>
        <v>9187.1158266228285</v>
      </c>
      <c r="E3" s="65">
        <f>IF(RES_hh_tes_in!E3=0,0,1000*11630*RES_hh_tes_in!E3/RES_hh_num_in!E3)</f>
        <v>8468.8084916680327</v>
      </c>
      <c r="F3" s="65">
        <f>IF(RES_hh_tes_in!F3=0,0,1000*11630*RES_hh_tes_in!F3/RES_hh_num_in!F3)</f>
        <v>7855.1986846102591</v>
      </c>
      <c r="G3" s="65">
        <f>IF(RES_hh_tes_in!G3=0,0,1000*11630*RES_hh_tes_in!G3/RES_hh_num_in!G3)</f>
        <v>7427.4459641387093</v>
      </c>
      <c r="H3" s="65">
        <f>IF(RES_hh_tes_in!H3=0,0,1000*11630*RES_hh_tes_in!H3/RES_hh_num_in!H3)</f>
        <v>6545.3306275930418</v>
      </c>
      <c r="I3" s="65">
        <f>IF(RES_hh_tes_in!I3=0,0,1000*11630*RES_hh_tes_in!I3/RES_hh_num_in!I3)</f>
        <v>5708.6612437168151</v>
      </c>
      <c r="J3" s="65">
        <f>IF(RES_hh_tes_in!J3=0,0,1000*11630*RES_hh_tes_in!J3/RES_hh_num_in!J3)</f>
        <v>4798.448833138852</v>
      </c>
      <c r="K3" s="65">
        <f>IF(RES_hh_tes_in!K3=0,0,1000*11630*RES_hh_tes_in!K3/RES_hh_num_in!K3)</f>
        <v>3543.0166397257517</v>
      </c>
      <c r="L3" s="65">
        <f>IF(RES_hh_tes_in!L3=0,0,1000*11630*RES_hh_tes_in!L3/RES_hh_num_in!L3)</f>
        <v>11099.838285920909</v>
      </c>
      <c r="M3" s="65">
        <f>IF(RES_hh_tes_in!M3=0,0,1000*11630*RES_hh_tes_in!M3/RES_hh_num_in!M3)</f>
        <v>7867.4138863136031</v>
      </c>
      <c r="N3" s="65">
        <f>IF(RES_hh_tes_in!N3=0,0,1000*11630*RES_hh_tes_in!N3/RES_hh_num_in!N3)</f>
        <v>7759.6218302207199</v>
      </c>
      <c r="O3" s="65">
        <f>IF(RES_hh_tes_in!O3=0,0,1000*11630*RES_hh_tes_in!O3/RES_hh_num_in!O3)</f>
        <v>7392.7687787131008</v>
      </c>
      <c r="P3" s="65">
        <f>IF(RES_hh_tes_in!P3=0,0,1000*11630*RES_hh_tes_in!P3/RES_hh_num_in!P3)</f>
        <v>6426.9450004279561</v>
      </c>
      <c r="Q3" s="65">
        <f>IF(RES_hh_tes_in!Q3=0,0,1000*11630*RES_hh_tes_in!Q3/RES_hh_num_in!Q3)</f>
        <v>6739.8258288491343</v>
      </c>
      <c r="R3" s="65">
        <f>IF(RES_hh_tes_in!R3=0,0,1000*11630*RES_hh_tes_in!R3/RES_hh_num_in!R3)</f>
        <v>6760.8973927439429</v>
      </c>
      <c r="S3" s="65">
        <f>IF(RES_hh_tes_in!S3=0,0,1000*11630*RES_hh_tes_in!S3/RES_hh_num_in!S3)</f>
        <v>6917.6111031520222</v>
      </c>
      <c r="T3" s="65">
        <f>IF(RES_hh_tes_in!T3=0,0,1000*11630*RES_hh_tes_in!T3/RES_hh_num_in!T3)</f>
        <v>6658.2862791276029</v>
      </c>
      <c r="U3" s="65">
        <f>IF(RES_hh_tes_in!U3=0,0,1000*11630*RES_hh_tes_in!U3/RES_hh_num_in!U3)</f>
        <v>6515.3471627723766</v>
      </c>
      <c r="V3" s="65">
        <f>IF(RES_hh_tes_in!V3=0,0,1000*11630*RES_hh_tes_in!V3/RES_hh_num_in!V3)</f>
        <v>6772.2225386601713</v>
      </c>
      <c r="W3" s="65">
        <f>IF(RES_hh_tes_in!W3=0,0,1000*11630*RES_hh_tes_in!W3/RES_hh_num_in!W3)</f>
        <v>6559.8501355892658</v>
      </c>
      <c r="X3" s="65">
        <f>IF(RES_hh_tes_in!X3=0,0,1000*11630*RES_hh_tes_in!X3/RES_hh_num_in!X3)</f>
        <v>5632.7182057296723</v>
      </c>
      <c r="Y3" s="65">
        <f>IF(RES_hh_tes_in!Y3=0,0,1000*11630*RES_hh_tes_in!Y3/RES_hh_num_in!Y3)</f>
        <v>4759.1768482861862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8916.511606868582</v>
      </c>
      <c r="D4" s="69">
        <f>IF(RES_hh_tes_in!D4=0,0,1000*11630*RES_hh_tes_in!D4/RES_hh_num_in!D4)</f>
        <v>8338.8222680898343</v>
      </c>
      <c r="E4" s="69">
        <f>IF(RES_hh_tes_in!E4=0,0,1000*11630*RES_hh_tes_in!E4/RES_hh_num_in!E4)</f>
        <v>7587.4424288504715</v>
      </c>
      <c r="F4" s="69">
        <f>IF(RES_hh_tes_in!F4=0,0,1000*11630*RES_hh_tes_in!F4/RES_hh_num_in!F4)</f>
        <v>6978.8055337562046</v>
      </c>
      <c r="G4" s="69">
        <f>IF(RES_hh_tes_in!G4=0,0,1000*11630*RES_hh_tes_in!G4/RES_hh_num_in!G4)</f>
        <v>6545.2398267704411</v>
      </c>
      <c r="H4" s="69">
        <f>IF(RES_hh_tes_in!H4=0,0,1000*11630*RES_hh_tes_in!H4/RES_hh_num_in!H4)</f>
        <v>5679.2420217293275</v>
      </c>
      <c r="I4" s="69">
        <f>IF(RES_hh_tes_in!I4=0,0,1000*11630*RES_hh_tes_in!I4/RES_hh_num_in!I4)</f>
        <v>4790.582091963327</v>
      </c>
      <c r="J4" s="69">
        <f>IF(RES_hh_tes_in!J4=0,0,1000*11630*RES_hh_tes_in!J4/RES_hh_num_in!J4)</f>
        <v>3912.5124005453977</v>
      </c>
      <c r="K4" s="69">
        <f>IF(RES_hh_tes_in!K4=0,0,1000*11630*RES_hh_tes_in!K4/RES_hh_num_in!K4)</f>
        <v>2740.3214810436157</v>
      </c>
      <c r="L4" s="69">
        <f>IF(RES_hh_tes_in!L4=0,0,1000*11630*RES_hh_tes_in!L4/RES_hh_num_in!L4)</f>
        <v>10440.01530317809</v>
      </c>
      <c r="M4" s="69">
        <f>IF(RES_hh_tes_in!M4=0,0,1000*11630*RES_hh_tes_in!M4/RES_hh_num_in!M4)</f>
        <v>7199.9401290802998</v>
      </c>
      <c r="N4" s="69">
        <f>IF(RES_hh_tes_in!N4=0,0,1000*11630*RES_hh_tes_in!N4/RES_hh_num_in!N4)</f>
        <v>6970.6194217445563</v>
      </c>
      <c r="O4" s="69">
        <f>IF(RES_hh_tes_in!O4=0,0,1000*11630*RES_hh_tes_in!O4/RES_hh_num_in!O4)</f>
        <v>6543.254863082826</v>
      </c>
      <c r="P4" s="69">
        <f>IF(RES_hh_tes_in!P4=0,0,1000*11630*RES_hh_tes_in!P4/RES_hh_num_in!P4)</f>
        <v>5340.430097173743</v>
      </c>
      <c r="Q4" s="69">
        <f>IF(RES_hh_tes_in!Q4=0,0,1000*11630*RES_hh_tes_in!Q4/RES_hh_num_in!Q4)</f>
        <v>5657.6041902146389</v>
      </c>
      <c r="R4" s="69">
        <f>IF(RES_hh_tes_in!R4=0,0,1000*11630*RES_hh_tes_in!R4/RES_hh_num_in!R4)</f>
        <v>5706.6921202087251</v>
      </c>
      <c r="S4" s="69">
        <f>IF(RES_hh_tes_in!S4=0,0,1000*11630*RES_hh_tes_in!S4/RES_hh_num_in!S4)</f>
        <v>5726.1694286828251</v>
      </c>
      <c r="T4" s="69">
        <f>IF(RES_hh_tes_in!T4=0,0,1000*11630*RES_hh_tes_in!T4/RES_hh_num_in!T4)</f>
        <v>5131.2647407385375</v>
      </c>
      <c r="U4" s="69">
        <f>IF(RES_hh_tes_in!U4=0,0,1000*11630*RES_hh_tes_in!U4/RES_hh_num_in!U4)</f>
        <v>4877.1587232650445</v>
      </c>
      <c r="V4" s="69">
        <f>IF(RES_hh_tes_in!V4=0,0,1000*11630*RES_hh_tes_in!V4/RES_hh_num_in!V4)</f>
        <v>5054.520350570785</v>
      </c>
      <c r="W4" s="69">
        <f>IF(RES_hh_tes_in!W4=0,0,1000*11630*RES_hh_tes_in!W4/RES_hh_num_in!W4)</f>
        <v>4816.4710246656923</v>
      </c>
      <c r="X4" s="69">
        <f>IF(RES_hh_tes_in!X4=0,0,1000*11630*RES_hh_tes_in!X4/RES_hh_num_in!X4)</f>
        <v>3959.4671691429817</v>
      </c>
      <c r="Y4" s="69">
        <f>IF(RES_hh_tes_in!Y4=0,0,1000*11630*RES_hh_tes_in!Y4/RES_hh_num_in!Y4)</f>
        <v>3046.6820608030248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6755.4259722169108</v>
      </c>
      <c r="D5" s="72">
        <f>IF(RES_hh_tes_in!D5=0,0,1000*11630*RES_hh_tes_in!D5/RES_hh_num_in!D5)</f>
        <v>11379.817700847205</v>
      </c>
      <c r="E5" s="72">
        <f>IF(RES_hh_tes_in!E5=0,0,1000*11630*RES_hh_tes_in!E5/RES_hh_num_in!E5)</f>
        <v>7292.8452104453136</v>
      </c>
      <c r="F5" s="72">
        <f>IF(RES_hh_tes_in!F5=0,0,1000*11630*RES_hh_tes_in!F5/RES_hh_num_in!F5)</f>
        <v>9231.3861935030945</v>
      </c>
      <c r="G5" s="72">
        <f>IF(RES_hh_tes_in!G5=0,0,1000*11630*RES_hh_tes_in!G5/RES_hh_num_in!G5)</f>
        <v>4655.6689030631005</v>
      </c>
      <c r="H5" s="72">
        <f>IF(RES_hh_tes_in!H5=0,0,1000*11630*RES_hh_tes_in!H5/RES_hh_num_in!H5)</f>
        <v>4511.459546766825</v>
      </c>
      <c r="I5" s="72">
        <f>IF(RES_hh_tes_in!I5=0,0,1000*11630*RES_hh_tes_in!I5/RES_hh_num_in!I5)</f>
        <v>3959.8199844189171</v>
      </c>
      <c r="J5" s="72">
        <f>IF(RES_hh_tes_in!J5=0,0,1000*11630*RES_hh_tes_in!J5/RES_hh_num_in!J5)</f>
        <v>6004.5549369954879</v>
      </c>
      <c r="K5" s="72">
        <f>IF(RES_hh_tes_in!K5=0,0,1000*11630*RES_hh_tes_in!K5/RES_hh_num_in!K5)</f>
        <v>4823.7948156175416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6001.6453431174859</v>
      </c>
      <c r="S5" s="72">
        <f>IF(RES_hh_tes_in!S5=0,0,1000*11630*RES_hh_tes_in!S5/RES_hh_num_in!S5)</f>
        <v>6282.0638894824688</v>
      </c>
      <c r="T5" s="72">
        <f>IF(RES_hh_tes_in!T5=0,0,1000*11630*RES_hh_tes_in!T5/RES_hh_num_in!T5)</f>
        <v>4763.914075946318</v>
      </c>
      <c r="U5" s="72">
        <f>IF(RES_hh_tes_in!U5=0,0,1000*11630*RES_hh_tes_in!U5/RES_hh_num_in!U5)</f>
        <v>3915.8290698204582</v>
      </c>
      <c r="V5" s="72">
        <f>IF(RES_hh_tes_in!V5=0,0,1000*11630*RES_hh_tes_in!V5/RES_hh_num_in!V5)</f>
        <v>5965.1872291133059</v>
      </c>
      <c r="W5" s="72">
        <f>IF(RES_hh_tes_in!W5=0,0,1000*11630*RES_hh_tes_in!W5/RES_hh_num_in!W5)</f>
        <v>5448.5416237532672</v>
      </c>
      <c r="X5" s="72">
        <f>IF(RES_hh_tes_in!X5=0,0,1000*11630*RES_hh_tes_in!X5/RES_hh_num_in!X5)</f>
        <v>4186.1836782130813</v>
      </c>
      <c r="Y5" s="72">
        <f>IF(RES_hh_tes_in!Y5=0,0,1000*11630*RES_hh_tes_in!Y5/RES_hh_num_in!Y5)</f>
        <v>2571.2889537419646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6473.4152173464636</v>
      </c>
      <c r="D6" s="72">
        <f>IF(RES_hh_tes_in!D6=0,0,1000*11630*RES_hh_tes_in!D6/RES_hh_num_in!D6)</f>
        <v>12472.846229120687</v>
      </c>
      <c r="E6" s="72">
        <f>IF(RES_hh_tes_in!E6=0,0,1000*11630*RES_hh_tes_in!E6/RES_hh_num_in!E6)</f>
        <v>4546.2490399943508</v>
      </c>
      <c r="F6" s="72">
        <f>IF(RES_hh_tes_in!F6=0,0,1000*11630*RES_hh_tes_in!F6/RES_hh_num_in!F6)</f>
        <v>1033.8310704376311</v>
      </c>
      <c r="G6" s="72">
        <f>IF(RES_hh_tes_in!G6=0,0,1000*11630*RES_hh_tes_in!G6/RES_hh_num_in!G6)</f>
        <v>2599.9304116309941</v>
      </c>
      <c r="H6" s="72">
        <f>IF(RES_hh_tes_in!H6=0,0,1000*11630*RES_hh_tes_in!H6/RES_hh_num_in!H6)</f>
        <v>7610.3393505368858</v>
      </c>
      <c r="I6" s="72">
        <f>IF(RES_hh_tes_in!I6=0,0,1000*11630*RES_hh_tes_in!I6/RES_hh_num_in!I6)</f>
        <v>4778.9831936745104</v>
      </c>
      <c r="J6" s="72">
        <f>IF(RES_hh_tes_in!J6=0,0,1000*11630*RES_hh_tes_in!J6/RES_hh_num_in!J6)</f>
        <v>8156.8801823508511</v>
      </c>
      <c r="K6" s="72">
        <f>IF(RES_hh_tes_in!K6=0,0,1000*11630*RES_hh_tes_in!K6/RES_hh_num_in!K6)</f>
        <v>8384.6648081028634</v>
      </c>
      <c r="L6" s="72">
        <f>IF(RES_hh_tes_in!L6=0,0,1000*11630*RES_hh_tes_in!L6/RES_hh_num_in!L6)</f>
        <v>5978.8465824130972</v>
      </c>
      <c r="M6" s="72">
        <f>IF(RES_hh_tes_in!M6=0,0,1000*11630*RES_hh_tes_in!M6/RES_hh_num_in!M6)</f>
        <v>0</v>
      </c>
      <c r="N6" s="72">
        <f>IF(RES_hh_tes_in!N6=0,0,1000*11630*RES_hh_tes_in!N6/RES_hh_num_in!N6)</f>
        <v>0</v>
      </c>
      <c r="O6" s="72">
        <f>IF(RES_hh_tes_in!O6=0,0,1000*11630*RES_hh_tes_in!O6/RES_hh_num_in!O6)</f>
        <v>6365.7810515533429</v>
      </c>
      <c r="P6" s="72">
        <f>IF(RES_hh_tes_in!P6=0,0,1000*11630*RES_hh_tes_in!P6/RES_hh_num_in!P6)</f>
        <v>584.46123790611614</v>
      </c>
      <c r="Q6" s="72">
        <f>IF(RES_hh_tes_in!Q6=0,0,1000*11630*RES_hh_tes_in!Q6/RES_hh_num_in!Q6)</f>
        <v>0</v>
      </c>
      <c r="R6" s="72">
        <f>IF(RES_hh_tes_in!R6=0,0,1000*11630*RES_hh_tes_in!R6/RES_hh_num_in!R6)</f>
        <v>6059.1552993193691</v>
      </c>
      <c r="S6" s="72">
        <f>IF(RES_hh_tes_in!S6=0,0,1000*11630*RES_hh_tes_in!S6/RES_hh_num_in!S6)</f>
        <v>5975.0363869708754</v>
      </c>
      <c r="T6" s="72">
        <f>IF(RES_hh_tes_in!T6=0,0,1000*11630*RES_hh_tes_in!T6/RES_hh_num_in!T6)</f>
        <v>5252.5803496019189</v>
      </c>
      <c r="U6" s="72">
        <f>IF(RES_hh_tes_in!U6=0,0,1000*11630*RES_hh_tes_in!U6/RES_hh_num_in!U6)</f>
        <v>4276.8347622158481</v>
      </c>
      <c r="V6" s="72">
        <f>IF(RES_hh_tes_in!V6=0,0,1000*11630*RES_hh_tes_in!V6/RES_hh_num_in!V6)</f>
        <v>4426.0544293164476</v>
      </c>
      <c r="W6" s="72">
        <f>IF(RES_hh_tes_in!W6=0,0,1000*11630*RES_hh_tes_in!W6/RES_hh_num_in!W6)</f>
        <v>5481.7211695550077</v>
      </c>
      <c r="X6" s="72">
        <f>IF(RES_hh_tes_in!X6=0,0,1000*11630*RES_hh_tes_in!X6/RES_hh_num_in!X6)</f>
        <v>4252.6976093677258</v>
      </c>
      <c r="Y6" s="72">
        <f>IF(RES_hh_tes_in!Y6=0,0,1000*11630*RES_hh_tes_in!Y6/RES_hh_num_in!Y6)</f>
        <v>0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X7" s="72">
        <f>IF(RES_hh_tes_in!X7=0,0,1000*11630*RES_hh_tes_in!X7/RES_hh_num_in!X7)</f>
        <v>0</v>
      </c>
      <c r="Y7" s="72">
        <f>IF(RES_hh_tes_in!Y7=0,0,1000*11630*RES_hh_tes_in!Y7/RES_hh_num_in!Y7)</f>
        <v>0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8061.3903592912238</v>
      </c>
      <c r="D8" s="72">
        <f>IF(RES_hh_tes_in!D8=0,0,1000*11630*RES_hh_tes_in!D8/RES_hh_num_in!D8)</f>
        <v>7711.6725905544326</v>
      </c>
      <c r="E8" s="72">
        <f>IF(RES_hh_tes_in!E8=0,0,1000*11630*RES_hh_tes_in!E8/RES_hh_num_in!E8)</f>
        <v>7595.3099239811627</v>
      </c>
      <c r="F8" s="72">
        <f>IF(RES_hh_tes_in!F8=0,0,1000*11630*RES_hh_tes_in!F8/RES_hh_num_in!F8)</f>
        <v>6811.8520502886204</v>
      </c>
      <c r="G8" s="72">
        <f>IF(RES_hh_tes_in!G8=0,0,1000*11630*RES_hh_tes_in!G8/RES_hh_num_in!G8)</f>
        <v>6390.2127164652638</v>
      </c>
      <c r="H8" s="72">
        <f>IF(RES_hh_tes_in!H8=0,0,1000*11630*RES_hh_tes_in!H8/RES_hh_num_in!H8)</f>
        <v>5602.5686229419589</v>
      </c>
      <c r="I8" s="72">
        <f>IF(RES_hh_tes_in!I8=0,0,1000*11630*RES_hh_tes_in!I8/RES_hh_num_in!I8)</f>
        <v>4587.5421767077351</v>
      </c>
      <c r="J8" s="72">
        <f>IF(RES_hh_tes_in!J8=0,0,1000*11630*RES_hh_tes_in!J8/RES_hh_num_in!J8)</f>
        <v>4969.0348042170408</v>
      </c>
      <c r="K8" s="72">
        <f>IF(RES_hh_tes_in!K8=0,0,1000*11630*RES_hh_tes_in!K8/RES_hh_num_in!K8)</f>
        <v>5174.0674453350457</v>
      </c>
      <c r="L8" s="72">
        <f>IF(RES_hh_tes_in!L8=0,0,1000*11630*RES_hh_tes_in!L8/RES_hh_num_in!L8)</f>
        <v>0</v>
      </c>
      <c r="M8" s="72">
        <f>IF(RES_hh_tes_in!M8=0,0,1000*11630*RES_hh_tes_in!M8/RES_hh_num_in!M8)</f>
        <v>6035.675210275378</v>
      </c>
      <c r="N8" s="72">
        <f>IF(RES_hh_tes_in!N8=0,0,1000*11630*RES_hh_tes_in!N8/RES_hh_num_in!N8)</f>
        <v>5885.3880618181302</v>
      </c>
      <c r="O8" s="72">
        <f>IF(RES_hh_tes_in!O8=0,0,1000*11630*RES_hh_tes_in!O8/RES_hh_num_in!O8)</f>
        <v>6257.2424344136334</v>
      </c>
      <c r="P8" s="72">
        <f>IF(RES_hh_tes_in!P8=0,0,1000*11630*RES_hh_tes_in!P8/RES_hh_num_in!P8)</f>
        <v>5272.4698831068836</v>
      </c>
      <c r="Q8" s="72">
        <f>IF(RES_hh_tes_in!Q8=0,0,1000*11630*RES_hh_tes_in!Q8/RES_hh_num_in!Q8)</f>
        <v>5365.5123397043444</v>
      </c>
      <c r="R8" s="72">
        <f>IF(RES_hh_tes_in!R8=0,0,1000*11630*RES_hh_tes_in!R8/RES_hh_num_in!R8)</f>
        <v>5435.8666237117977</v>
      </c>
      <c r="S8" s="72">
        <f>IF(RES_hh_tes_in!S8=0,0,1000*11630*RES_hh_tes_in!S8/RES_hh_num_in!S8)</f>
        <v>5623.8008085725851</v>
      </c>
      <c r="T8" s="72">
        <f>IF(RES_hh_tes_in!T8=0,0,1000*11630*RES_hh_tes_in!T8/RES_hh_num_in!T8)</f>
        <v>5092.2037134198754</v>
      </c>
      <c r="U8" s="72">
        <f>IF(RES_hh_tes_in!U8=0,0,1000*11630*RES_hh_tes_in!U8/RES_hh_num_in!U8)</f>
        <v>4867.0025526342488</v>
      </c>
      <c r="V8" s="72">
        <f>IF(RES_hh_tes_in!V8=0,0,1000*11630*RES_hh_tes_in!V8/RES_hh_num_in!V8)</f>
        <v>4796.7953606672636</v>
      </c>
      <c r="W8" s="72">
        <f>IF(RES_hh_tes_in!W8=0,0,1000*11630*RES_hh_tes_in!W8/RES_hh_num_in!W8)</f>
        <v>4776.1538307833171</v>
      </c>
      <c r="X8" s="72">
        <f>IF(RES_hh_tes_in!X8=0,0,1000*11630*RES_hh_tes_in!X8/RES_hh_num_in!X8)</f>
        <v>3767.185085809409</v>
      </c>
      <c r="Y8" s="72">
        <f>IF(RES_hh_tes_in!Y8=0,0,1000*11630*RES_hh_tes_in!Y8/RES_hh_num_in!Y8)</f>
        <v>2954.4786607897363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11304.830264170978</v>
      </c>
      <c r="D9" s="72">
        <f>IF(RES_hh_tes_in!D9=0,0,1000*11630*RES_hh_tes_in!D9/RES_hh_num_in!D9)</f>
        <v>7963.3769456377322</v>
      </c>
      <c r="E9" s="72">
        <f>IF(RES_hh_tes_in!E9=0,0,1000*11630*RES_hh_tes_in!E9/RES_hh_num_in!E9)</f>
        <v>6666.8892766559438</v>
      </c>
      <c r="F9" s="72">
        <f>IF(RES_hh_tes_in!F9=0,0,1000*11630*RES_hh_tes_in!F9/RES_hh_num_in!F9)</f>
        <v>7469.2995037535784</v>
      </c>
      <c r="G9" s="72">
        <f>IF(RES_hh_tes_in!G9=0,0,1000*11630*RES_hh_tes_in!G9/RES_hh_num_in!G9)</f>
        <v>6935.1377292353691</v>
      </c>
      <c r="H9" s="72">
        <f>IF(RES_hh_tes_in!H9=0,0,1000*11630*RES_hh_tes_in!H9/RES_hh_num_in!H9)</f>
        <v>4443.8068170862316</v>
      </c>
      <c r="I9" s="72">
        <f>IF(RES_hh_tes_in!I9=0,0,1000*11630*RES_hh_tes_in!I9/RES_hh_num_in!I9)</f>
        <v>5554.802521416801</v>
      </c>
      <c r="J9" s="72">
        <f>IF(RES_hh_tes_in!J9=0,0,1000*11630*RES_hh_tes_in!J9/RES_hh_num_in!J9)</f>
        <v>2152.7736670757499</v>
      </c>
      <c r="K9" s="72">
        <f>IF(RES_hh_tes_in!K9=0,0,1000*11630*RES_hh_tes_in!K9/RES_hh_num_in!K9)</f>
        <v>1098.1870970782559</v>
      </c>
      <c r="L9" s="72">
        <f>IF(RES_hh_tes_in!L9=0,0,1000*11630*RES_hh_tes_in!L9/RES_hh_num_in!L9)</f>
        <v>10360.320652813853</v>
      </c>
      <c r="M9" s="72">
        <f>IF(RES_hh_tes_in!M9=0,0,1000*11630*RES_hh_tes_in!M9/RES_hh_num_in!M9)</f>
        <v>8228.6821243797367</v>
      </c>
      <c r="N9" s="72">
        <f>IF(RES_hh_tes_in!N9=0,0,1000*11630*RES_hh_tes_in!N9/RES_hh_num_in!N9)</f>
        <v>8072.4946267146988</v>
      </c>
      <c r="O9" s="72">
        <f>IF(RES_hh_tes_in!O9=0,0,1000*11630*RES_hh_tes_in!O9/RES_hh_num_in!O9)</f>
        <v>7281.7176231068815</v>
      </c>
      <c r="P9" s="72">
        <f>IF(RES_hh_tes_in!P9=0,0,1000*11630*RES_hh_tes_in!P9/RES_hh_num_in!P9)</f>
        <v>0</v>
      </c>
      <c r="Q9" s="72">
        <f>IF(RES_hh_tes_in!Q9=0,0,1000*11630*RES_hh_tes_in!Q9/RES_hh_num_in!Q9)</f>
        <v>5684.9569811036299</v>
      </c>
      <c r="R9" s="72">
        <f>IF(RES_hh_tes_in!R9=0,0,1000*11630*RES_hh_tes_in!R9/RES_hh_num_in!R9)</f>
        <v>6117.7149497709115</v>
      </c>
      <c r="S9" s="72">
        <f>IF(RES_hh_tes_in!S9=0,0,1000*11630*RES_hh_tes_in!S9/RES_hh_num_in!S9)</f>
        <v>5779.3900309624987</v>
      </c>
      <c r="T9" s="72">
        <f>IF(RES_hh_tes_in!T9=0,0,1000*11630*RES_hh_tes_in!T9/RES_hh_num_in!T9)</f>
        <v>0</v>
      </c>
      <c r="U9" s="72">
        <f>IF(RES_hh_tes_in!U9=0,0,1000*11630*RES_hh_tes_in!U9/RES_hh_num_in!U9)</f>
        <v>0</v>
      </c>
      <c r="V9" s="72">
        <f>IF(RES_hh_tes_in!V9=0,0,1000*11630*RES_hh_tes_in!V9/RES_hh_num_in!V9)</f>
        <v>4526.6046020239346</v>
      </c>
      <c r="W9" s="72">
        <f>IF(RES_hh_tes_in!W9=0,0,1000*11630*RES_hh_tes_in!W9/RES_hh_num_in!W9)</f>
        <v>4822.0718076290677</v>
      </c>
      <c r="X9" s="72">
        <f>IF(RES_hh_tes_in!X9=0,0,1000*11630*RES_hh_tes_in!X9/RES_hh_num_in!X9)</f>
        <v>3800.1435589754988</v>
      </c>
      <c r="Y9" s="72">
        <f>IF(RES_hh_tes_in!Y9=0,0,1000*11630*RES_hh_tes_in!Y9/RES_hh_num_in!Y9)</f>
        <v>2557.8226144050036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9857.4490772205681</v>
      </c>
      <c r="D11" s="72">
        <f>IF(RES_hh_tes_in!D11=0,0,1000*11630*RES_hh_tes_in!D11/RES_hh_num_in!D11)</f>
        <v>8655.6404586375502</v>
      </c>
      <c r="E11" s="72">
        <f>IF(RES_hh_tes_in!E11=0,0,1000*11630*RES_hh_tes_in!E11/RES_hh_num_in!E11)</f>
        <v>7383.2590458575605</v>
      </c>
      <c r="F11" s="72">
        <f>IF(RES_hh_tes_in!F11=0,0,1000*11630*RES_hh_tes_in!F11/RES_hh_num_in!F11)</f>
        <v>6750.060546047961</v>
      </c>
      <c r="G11" s="72">
        <f>IF(RES_hh_tes_in!G11=0,0,1000*11630*RES_hh_tes_in!G11/RES_hh_num_in!G11)</f>
        <v>6594.6315977229342</v>
      </c>
      <c r="H11" s="72">
        <f>IF(RES_hh_tes_in!H11=0,0,1000*11630*RES_hh_tes_in!H11/RES_hh_num_in!H11)</f>
        <v>5650.3547394595316</v>
      </c>
      <c r="I11" s="72">
        <f>IF(RES_hh_tes_in!I11=0,0,1000*11630*RES_hh_tes_in!I11/RES_hh_num_in!I11)</f>
        <v>4920.3678127600133</v>
      </c>
      <c r="J11" s="72">
        <f>IF(RES_hh_tes_in!J11=0,0,1000*11630*RES_hh_tes_in!J11/RES_hh_num_in!J11)</f>
        <v>4789.335385555617</v>
      </c>
      <c r="K11" s="72">
        <f>IF(RES_hh_tes_in!K11=0,0,1000*11630*RES_hh_tes_in!K11/RES_hh_num_in!K11)</f>
        <v>5232.3786853444408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6398.8864291296368</v>
      </c>
      <c r="N11" s="72">
        <f>IF(RES_hh_tes_in!N11=0,0,1000*11630*RES_hh_tes_in!N11/RES_hh_num_in!N11)</f>
        <v>6712.2013452827387</v>
      </c>
      <c r="O11" s="72">
        <f>IF(RES_hh_tes_in!O11=0,0,1000*11630*RES_hh_tes_in!O11/RES_hh_num_in!O11)</f>
        <v>6652.2384162493317</v>
      </c>
      <c r="P11" s="72">
        <f>IF(RES_hh_tes_in!P11=0,0,1000*11630*RES_hh_tes_in!P11/RES_hh_num_in!P11)</f>
        <v>5234.6776347678397</v>
      </c>
      <c r="Q11" s="72">
        <f>IF(RES_hh_tes_in!Q11=0,0,1000*11630*RES_hh_tes_in!Q11/RES_hh_num_in!Q11)</f>
        <v>5620.6034281468346</v>
      </c>
      <c r="R11" s="72">
        <f>IF(RES_hh_tes_in!R11=0,0,1000*11630*RES_hh_tes_in!R11/RES_hh_num_in!R11)</f>
        <v>5636.304499753187</v>
      </c>
      <c r="S11" s="72">
        <f>IF(RES_hh_tes_in!S11=0,0,1000*11630*RES_hh_tes_in!S11/RES_hh_num_in!S11)</f>
        <v>5657.6903484735767</v>
      </c>
      <c r="T11" s="72">
        <f>IF(RES_hh_tes_in!T11=0,0,1000*11630*RES_hh_tes_in!T11/RES_hh_num_in!T11)</f>
        <v>5007.2370715605311</v>
      </c>
      <c r="U11" s="72">
        <f>IF(RES_hh_tes_in!U11=0,0,1000*11630*RES_hh_tes_in!U11/RES_hh_num_in!U11)</f>
        <v>4786.4344297423795</v>
      </c>
      <c r="V11" s="72">
        <f>IF(RES_hh_tes_in!V11=0,0,1000*11630*RES_hh_tes_in!V11/RES_hh_num_in!V11)</f>
        <v>4912.0041031277278</v>
      </c>
      <c r="W11" s="72">
        <f>IF(RES_hh_tes_in!W11=0,0,1000*11630*RES_hh_tes_in!W11/RES_hh_num_in!W11)</f>
        <v>4914.8141940658743</v>
      </c>
      <c r="X11" s="72">
        <f>IF(RES_hh_tes_in!X11=0,0,1000*11630*RES_hh_tes_in!X11/RES_hh_num_in!X11)</f>
        <v>3656.8761692505182</v>
      </c>
      <c r="Y11" s="72">
        <f>IF(RES_hh_tes_in!Y11=0,0,1000*11630*RES_hh_tes_in!Y11/RES_hh_num_in!Y11)</f>
        <v>2703.1005930663136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8387.1243097297047</v>
      </c>
      <c r="D12" s="72">
        <f>IF(RES_hh_tes_in!D12=0,0,1000*11630*RES_hh_tes_in!D12/RES_hh_num_in!D12)</f>
        <v>8271.0187203112382</v>
      </c>
      <c r="E12" s="72">
        <f>IF(RES_hh_tes_in!E12=0,0,1000*11630*RES_hh_tes_in!E12/RES_hh_num_in!E12)</f>
        <v>7860.4809452630989</v>
      </c>
      <c r="F12" s="72">
        <f>IF(RES_hh_tes_in!F12=0,0,1000*11630*RES_hh_tes_in!F12/RES_hh_num_in!F12)</f>
        <v>6842.8451388817984</v>
      </c>
      <c r="G12" s="72">
        <f>IF(RES_hh_tes_in!G12=0,0,1000*11630*RES_hh_tes_in!G12/RES_hh_num_in!G12)</f>
        <v>6427.0877920265148</v>
      </c>
      <c r="H12" s="72">
        <f>IF(RES_hh_tes_in!H12=0,0,1000*11630*RES_hh_tes_in!H12/RES_hh_num_in!H12)</f>
        <v>5714.730827568108</v>
      </c>
      <c r="I12" s="72">
        <f>IF(RES_hh_tes_in!I12=0,0,1000*11630*RES_hh_tes_in!I12/RES_hh_num_in!I12)</f>
        <v>4910.1066752533507</v>
      </c>
      <c r="J12" s="72">
        <f>IF(RES_hh_tes_in!J12=0,0,1000*11630*RES_hh_tes_in!J12/RES_hh_num_in!J12)</f>
        <v>5148.5418316977793</v>
      </c>
      <c r="K12" s="72">
        <f>IF(RES_hh_tes_in!K12=0,0,1000*11630*RES_hh_tes_in!K12/RES_hh_num_in!K12)</f>
        <v>5327.8448897191474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5797.9085248742449</v>
      </c>
      <c r="N12" s="72">
        <f>IF(RES_hh_tes_in!N12=0,0,1000*11630*RES_hh_tes_in!N12/RES_hh_num_in!N12)</f>
        <v>5584.2915519914741</v>
      </c>
      <c r="O12" s="72">
        <f>IF(RES_hh_tes_in!O12=0,0,1000*11630*RES_hh_tes_in!O12/RES_hh_num_in!O12)</f>
        <v>5953.1026670107785</v>
      </c>
      <c r="P12" s="72">
        <f>IF(RES_hh_tes_in!P12=0,0,1000*11630*RES_hh_tes_in!P12/RES_hh_num_in!P12)</f>
        <v>5402.2231829761831</v>
      </c>
      <c r="Q12" s="72">
        <f>IF(RES_hh_tes_in!Q12=0,0,1000*11630*RES_hh_tes_in!Q12/RES_hh_num_in!Q12)</f>
        <v>6534.2880928830682</v>
      </c>
      <c r="R12" s="72">
        <f>IF(RES_hh_tes_in!R12=0,0,1000*11630*RES_hh_tes_in!R12/RES_hh_num_in!R12)</f>
        <v>5716.9221116476792</v>
      </c>
      <c r="S12" s="72">
        <f>IF(RES_hh_tes_in!S12=0,0,1000*11630*RES_hh_tes_in!S12/RES_hh_num_in!S12)</f>
        <v>5871.509878170672</v>
      </c>
      <c r="T12" s="72">
        <f>IF(RES_hh_tes_in!T12=0,0,1000*11630*RES_hh_tes_in!T12/RES_hh_num_in!T12)</f>
        <v>5312.0197489903421</v>
      </c>
      <c r="U12" s="72">
        <f>IF(RES_hh_tes_in!U12=0,0,1000*11630*RES_hh_tes_in!U12/RES_hh_num_in!U12)</f>
        <v>4810.5008576561977</v>
      </c>
      <c r="V12" s="72">
        <f>IF(RES_hh_tes_in!V12=0,0,1000*11630*RES_hh_tes_in!V12/RES_hh_num_in!V12)</f>
        <v>4840.264062871066</v>
      </c>
      <c r="W12" s="72">
        <f>IF(RES_hh_tes_in!W12=0,0,1000*11630*RES_hh_tes_in!W12/RES_hh_num_in!W12)</f>
        <v>4547.3405399585736</v>
      </c>
      <c r="X12" s="72">
        <f>IF(RES_hh_tes_in!X12=0,0,1000*11630*RES_hh_tes_in!X12/RES_hh_num_in!X12)</f>
        <v>4205.2992338659924</v>
      </c>
      <c r="Y12" s="72">
        <f>IF(RES_hh_tes_in!Y12=0,0,1000*11630*RES_hh_tes_in!Y12/RES_hh_num_in!Y12)</f>
        <v>3442.1243982459459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0</v>
      </c>
      <c r="D13" s="74">
        <f>IF(RES_hh_tes_in!D13=0,0,1000*11630*RES_hh_tes_in!D13/RES_hh_num_in!D13)</f>
        <v>0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6838.3810360916423</v>
      </c>
      <c r="G13" s="74">
        <f>IF(RES_hh_tes_in!G13=0,0,1000*11630*RES_hh_tes_in!G13/RES_hh_num_in!G13)</f>
        <v>6258.0563865326312</v>
      </c>
      <c r="H13" s="74">
        <f>IF(RES_hh_tes_in!H13=0,0,1000*11630*RES_hh_tes_in!H13/RES_hh_num_in!H13)</f>
        <v>5535.6006277310598</v>
      </c>
      <c r="I13" s="74">
        <f>IF(RES_hh_tes_in!I13=0,0,1000*11630*RES_hh_tes_in!I13/RES_hh_num_in!I13)</f>
        <v>4992.0713832016936</v>
      </c>
      <c r="J13" s="74">
        <f>IF(RES_hh_tes_in!J13=0,0,1000*11630*RES_hh_tes_in!J13/RES_hh_num_in!J13)</f>
        <v>5225.6066622128201</v>
      </c>
      <c r="K13" s="74">
        <f>IF(RES_hh_tes_in!K13=0,0,1000*11630*RES_hh_tes_in!K13/RES_hh_num_in!K13)</f>
        <v>5179.5517325329702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6347.924199226547</v>
      </c>
      <c r="N13" s="74">
        <f>IF(RES_hh_tes_in!N13=0,0,1000*11630*RES_hh_tes_in!N13/RES_hh_num_in!N13)</f>
        <v>7010.1148639888952</v>
      </c>
      <c r="O13" s="74">
        <f>IF(RES_hh_tes_in!O13=0,0,1000*11630*RES_hh_tes_in!O13/RES_hh_num_in!O13)</f>
        <v>6757.8080913516005</v>
      </c>
      <c r="P13" s="74">
        <f>IF(RES_hh_tes_in!P13=0,0,1000*11630*RES_hh_tes_in!P13/RES_hh_num_in!P13)</f>
        <v>6324.7615714920967</v>
      </c>
      <c r="Q13" s="74">
        <f>IF(RES_hh_tes_in!Q13=0,0,1000*11630*RES_hh_tes_in!Q13/RES_hh_num_in!Q13)</f>
        <v>6345.9976017706103</v>
      </c>
      <c r="R13" s="74">
        <f>IF(RES_hh_tes_in!R13=0,0,1000*11630*RES_hh_tes_in!R13/RES_hh_num_in!R13)</f>
        <v>6317.9277535428391</v>
      </c>
      <c r="S13" s="74">
        <f>IF(RES_hh_tes_in!S13=0,0,1000*11630*RES_hh_tes_in!S13/RES_hh_num_in!S13)</f>
        <v>3750.8245539075151</v>
      </c>
      <c r="T13" s="74">
        <f>IF(RES_hh_tes_in!T13=0,0,1000*11630*RES_hh_tes_in!T13/RES_hh_num_in!T13)</f>
        <v>3543.398037705439</v>
      </c>
      <c r="U13" s="74">
        <f>IF(RES_hh_tes_in!U13=0,0,1000*11630*RES_hh_tes_in!U13/RES_hh_num_in!U13)</f>
        <v>4802.4817300122768</v>
      </c>
      <c r="V13" s="74">
        <f>IF(RES_hh_tes_in!V13=0,0,1000*11630*RES_hh_tes_in!V13/RES_hh_num_in!V13)</f>
        <v>6550.0613600074767</v>
      </c>
      <c r="W13" s="74">
        <f>IF(RES_hh_tes_in!W13=0,0,1000*11630*RES_hh_tes_in!W13/RES_hh_num_in!W13)</f>
        <v>4614.9135410782146</v>
      </c>
      <c r="X13" s="74">
        <f>IF(RES_hh_tes_in!X13=0,0,1000*11630*RES_hh_tes_in!X13/RES_hh_num_in!X13)</f>
        <v>3954.352188724994</v>
      </c>
      <c r="Y13" s="74">
        <f>IF(RES_hh_tes_in!Y13=0,0,1000*11630*RES_hh_tes_in!Y13/RES_hh_num_in!Y13)</f>
        <v>3123.0123311112748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132.36504989716747</v>
      </c>
      <c r="D14" s="76">
        <f>IF(RES_hh_tes_in!D14=0,0,1000*11630*RES_hh_tes_in!D14/RES_hh_num_in!D14)</f>
        <v>120.25531379395871</v>
      </c>
      <c r="E14" s="76">
        <f>IF(RES_hh_tes_in!E14=0,0,1000*11630*RES_hh_tes_in!E14/RES_hh_num_in!E14)</f>
        <v>115.03871863415598</v>
      </c>
      <c r="F14" s="76">
        <f>IF(RES_hh_tes_in!F14=0,0,1000*11630*RES_hh_tes_in!F14/RES_hh_num_in!F14)</f>
        <v>114.99552562642975</v>
      </c>
      <c r="G14" s="76">
        <f>IF(RES_hh_tes_in!G14=0,0,1000*11630*RES_hh_tes_in!G14/RES_hh_num_in!G14)</f>
        <v>94.455341866803693</v>
      </c>
      <c r="H14" s="76">
        <f>IF(RES_hh_tes_in!H14=0,0,1000*11630*RES_hh_tes_in!H14/RES_hh_num_in!H14)</f>
        <v>89.458280635993034</v>
      </c>
      <c r="I14" s="76">
        <f>IF(RES_hh_tes_in!I14=0,0,1000*11630*RES_hh_tes_in!I14/RES_hh_num_in!I14)</f>
        <v>74.161210001816968</v>
      </c>
      <c r="J14" s="76">
        <f>IF(RES_hh_tes_in!J14=0,0,1000*11630*RES_hh_tes_in!J14/RES_hh_num_in!J14)</f>
        <v>58.812256666101156</v>
      </c>
      <c r="K14" s="76">
        <f>IF(RES_hh_tes_in!K14=0,0,1000*11630*RES_hh_tes_in!K14/RES_hh_num_in!K14)</f>
        <v>40.021945139786453</v>
      </c>
      <c r="L14" s="76">
        <f>IF(RES_hh_tes_in!L14=0,0,1000*11630*RES_hh_tes_in!L14/RES_hh_num_in!L14)</f>
        <v>82.318179189015424</v>
      </c>
      <c r="M14" s="76">
        <f>IF(RES_hh_tes_in!M14=0,0,1000*11630*RES_hh_tes_in!M14/RES_hh_num_in!M14)</f>
        <v>76.502200648048628</v>
      </c>
      <c r="N14" s="76">
        <f>IF(RES_hh_tes_in!N14=0,0,1000*11630*RES_hh_tes_in!N14/RES_hh_num_in!N14)</f>
        <v>62.971441961236032</v>
      </c>
      <c r="O14" s="76">
        <f>IF(RES_hh_tes_in!O14=0,0,1000*11630*RES_hh_tes_in!O14/RES_hh_num_in!O14)</f>
        <v>75.466502486935411</v>
      </c>
      <c r="P14" s="76">
        <f>IF(RES_hh_tes_in!P14=0,0,1000*11630*RES_hh_tes_in!P14/RES_hh_num_in!P14)</f>
        <v>69.07494122155147</v>
      </c>
      <c r="Q14" s="76">
        <f>IF(RES_hh_tes_in!Q14=0,0,1000*11630*RES_hh_tes_in!Q14/RES_hh_num_in!Q14)</f>
        <v>74.509548613290718</v>
      </c>
      <c r="R14" s="76">
        <f>IF(RES_hh_tes_in!R14=0,0,1000*11630*RES_hh_tes_in!R14/RES_hh_num_in!R14)</f>
        <v>72.65077945860493</v>
      </c>
      <c r="S14" s="76">
        <f>IF(RES_hh_tes_in!S14=0,0,1000*11630*RES_hh_tes_in!S14/RES_hh_num_in!S14)</f>
        <v>80.894404945524258</v>
      </c>
      <c r="T14" s="76">
        <f>IF(RES_hh_tes_in!T14=0,0,1000*11630*RES_hh_tes_in!T14/RES_hh_num_in!T14)</f>
        <v>77.455596750696714</v>
      </c>
      <c r="U14" s="76">
        <f>IF(RES_hh_tes_in!U14=0,0,1000*11630*RES_hh_tes_in!U14/RES_hh_num_in!U14)</f>
        <v>78.97239449264822</v>
      </c>
      <c r="V14" s="76">
        <f>IF(RES_hh_tes_in!V14=0,0,1000*11630*RES_hh_tes_in!V14/RES_hh_num_in!V14)</f>
        <v>71.803222597596601</v>
      </c>
      <c r="W14" s="76">
        <f>IF(RES_hh_tes_in!W14=0,0,1000*11630*RES_hh_tes_in!W14/RES_hh_num_in!W14)</f>
        <v>68.378003632787284</v>
      </c>
      <c r="X14" s="76">
        <f>IF(RES_hh_tes_in!X14=0,0,1000*11630*RES_hh_tes_in!X14/RES_hh_num_in!X14)</f>
        <v>47.210054744724111</v>
      </c>
      <c r="Y14" s="76">
        <f>IF(RES_hh_tes_in!Y14=0,0,1000*11630*RES_hh_tes_in!Y14/RES_hh_num_in!Y14)</f>
        <v>37.747585944723475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13.205117355225385</v>
      </c>
      <c r="D15" s="69">
        <f t="shared" si="0"/>
        <v>22.138793972671081</v>
      </c>
      <c r="E15" s="69">
        <f t="shared" si="0"/>
        <v>32.226425685020352</v>
      </c>
      <c r="F15" s="69">
        <f t="shared" si="0"/>
        <v>29.569077004521219</v>
      </c>
      <c r="G15" s="69">
        <f t="shared" si="0"/>
        <v>34.849422169466663</v>
      </c>
      <c r="H15" s="69">
        <f t="shared" si="0"/>
        <v>31.695014658457836</v>
      </c>
      <c r="I15" s="69">
        <f t="shared" si="0"/>
        <v>49.964858639174551</v>
      </c>
      <c r="J15" s="69">
        <f t="shared" si="0"/>
        <v>39.123768083543915</v>
      </c>
      <c r="K15" s="69">
        <f t="shared" si="0"/>
        <v>55.901774085608388</v>
      </c>
      <c r="L15" s="69">
        <f t="shared" si="0"/>
        <v>45.743961057197694</v>
      </c>
      <c r="M15" s="69">
        <f t="shared" si="0"/>
        <v>21.312423424519643</v>
      </c>
      <c r="N15" s="69">
        <f t="shared" si="0"/>
        <v>97.748144312068462</v>
      </c>
      <c r="O15" s="69">
        <f t="shared" si="0"/>
        <v>63.232339579834147</v>
      </c>
      <c r="P15" s="69">
        <f t="shared" si="0"/>
        <v>52.653257875263058</v>
      </c>
      <c r="Q15" s="69">
        <f t="shared" si="0"/>
        <v>115.07083015815724</v>
      </c>
      <c r="R15" s="69">
        <f t="shared" si="0"/>
        <v>96.123241324664917</v>
      </c>
      <c r="S15" s="69">
        <f t="shared" si="0"/>
        <v>78.431858728142615</v>
      </c>
      <c r="T15" s="69">
        <f t="shared" si="0"/>
        <v>116.60979628319195</v>
      </c>
      <c r="U15" s="69">
        <f t="shared" si="0"/>
        <v>97.362786165238347</v>
      </c>
      <c r="V15" s="69">
        <f t="shared" si="0"/>
        <v>105.33520591221628</v>
      </c>
      <c r="W15" s="69">
        <f t="shared" si="0"/>
        <v>51.890252753837629</v>
      </c>
      <c r="X15" s="69">
        <f t="shared" si="0"/>
        <v>87.950861541706274</v>
      </c>
      <c r="Y15" s="69">
        <f t="shared" si="0"/>
        <v>70.689580314474838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13.205117355225385</v>
      </c>
      <c r="D16" s="72">
        <f>IF(RES_hh_tes_in!D16=0,0,1000*11630*RES_hh_tes_in!D16/RES_hh_num_in!D$3)</f>
        <v>22.138793972671081</v>
      </c>
      <c r="E16" s="72">
        <f>IF(RES_hh_tes_in!E16=0,0,1000*11630*RES_hh_tes_in!E16/RES_hh_num_in!E$3)</f>
        <v>32.226425685020352</v>
      </c>
      <c r="F16" s="72">
        <f>IF(RES_hh_tes_in!F16=0,0,1000*11630*RES_hh_tes_in!F16/RES_hh_num_in!F$3)</f>
        <v>29.569077004521219</v>
      </c>
      <c r="G16" s="72">
        <f>IF(RES_hh_tes_in!G16=0,0,1000*11630*RES_hh_tes_in!G16/RES_hh_num_in!G$3)</f>
        <v>34.849422169466663</v>
      </c>
      <c r="H16" s="72">
        <f>IF(RES_hh_tes_in!H16=0,0,1000*11630*RES_hh_tes_in!H16/RES_hh_num_in!H$3)</f>
        <v>31.695014658457836</v>
      </c>
      <c r="I16" s="72">
        <f>IF(RES_hh_tes_in!I16=0,0,1000*11630*RES_hh_tes_in!I16/RES_hh_num_in!I$3)</f>
        <v>49.964858639174551</v>
      </c>
      <c r="J16" s="72">
        <f>IF(RES_hh_tes_in!J16=0,0,1000*11630*RES_hh_tes_in!J16/RES_hh_num_in!J$3)</f>
        <v>39.123768083543915</v>
      </c>
      <c r="K16" s="72">
        <f>IF(RES_hh_tes_in!K16=0,0,1000*11630*RES_hh_tes_in!K16/RES_hh_num_in!K$3)</f>
        <v>55.901774085608388</v>
      </c>
      <c r="L16" s="72">
        <f>IF(RES_hh_tes_in!L16=0,0,1000*11630*RES_hh_tes_in!L16/RES_hh_num_in!L$3)</f>
        <v>45.743961057197694</v>
      </c>
      <c r="M16" s="72">
        <f>IF(RES_hh_tes_in!M16=0,0,1000*11630*RES_hh_tes_in!M16/RES_hh_num_in!M$3)</f>
        <v>21.312423424519643</v>
      </c>
      <c r="N16" s="72">
        <f>IF(RES_hh_tes_in!N16=0,0,1000*11630*RES_hh_tes_in!N16/RES_hh_num_in!N$3)</f>
        <v>97.748144312068462</v>
      </c>
      <c r="O16" s="72">
        <f>IF(RES_hh_tes_in!O16=0,0,1000*11630*RES_hh_tes_in!O16/RES_hh_num_in!O$3)</f>
        <v>63.232339579834147</v>
      </c>
      <c r="P16" s="72">
        <f>IF(RES_hh_tes_in!P16=0,0,1000*11630*RES_hh_tes_in!P16/RES_hh_num_in!P$3)</f>
        <v>52.653257875263058</v>
      </c>
      <c r="Q16" s="72">
        <f>IF(RES_hh_tes_in!Q16=0,0,1000*11630*RES_hh_tes_in!Q16/RES_hh_num_in!Q$3)</f>
        <v>115.07083015815724</v>
      </c>
      <c r="R16" s="72">
        <f>IF(RES_hh_tes_in!R16=0,0,1000*11630*RES_hh_tes_in!R16/RES_hh_num_in!R$3)</f>
        <v>96.123241324664917</v>
      </c>
      <c r="S16" s="72">
        <f>IF(RES_hh_tes_in!S16=0,0,1000*11630*RES_hh_tes_in!S16/RES_hh_num_in!S$3)</f>
        <v>78.431858728142615</v>
      </c>
      <c r="T16" s="72">
        <f>IF(RES_hh_tes_in!T16=0,0,1000*11630*RES_hh_tes_in!T16/RES_hh_num_in!T$3)</f>
        <v>116.60979628319195</v>
      </c>
      <c r="U16" s="72">
        <f>IF(RES_hh_tes_in!U16=0,0,1000*11630*RES_hh_tes_in!U16/RES_hh_num_in!U$3)</f>
        <v>97.362786165238347</v>
      </c>
      <c r="V16" s="72">
        <f>IF(RES_hh_tes_in!V16=0,0,1000*11630*RES_hh_tes_in!V16/RES_hh_num_in!V$3)</f>
        <v>105.33520591221628</v>
      </c>
      <c r="W16" s="72">
        <f>IF(RES_hh_tes_in!W16=0,0,1000*11630*RES_hh_tes_in!W16/RES_hh_num_in!W$3)</f>
        <v>51.890252753837629</v>
      </c>
      <c r="X16" s="72">
        <f>IF(RES_hh_tes_in!X16=0,0,1000*11630*RES_hh_tes_in!X16/RES_hh_num_in!X$3)</f>
        <v>87.950861541706274</v>
      </c>
      <c r="Y16" s="72">
        <f>IF(RES_hh_tes_in!Y16=0,0,1000*11630*RES_hh_tes_in!Y16/RES_hh_num_in!Y$3)</f>
        <v>70.689580314474838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636.70663851783911</v>
      </c>
      <c r="D17" s="69">
        <f>IF(RES_hh_tes_in!D17=0,0,1000*11630*RES_hh_tes_in!D17/RES_hh_num_in!D17)</f>
        <v>638.69127523508951</v>
      </c>
      <c r="E17" s="69">
        <f>IF(RES_hh_tes_in!E17=0,0,1000*11630*RES_hh_tes_in!E17/RES_hh_num_in!E17)</f>
        <v>630.45709604017111</v>
      </c>
      <c r="F17" s="69">
        <f>IF(RES_hh_tes_in!F17=0,0,1000*11630*RES_hh_tes_in!F17/RES_hh_num_in!F17)</f>
        <v>620.26471717416689</v>
      </c>
      <c r="G17" s="69">
        <f>IF(RES_hh_tes_in!G17=0,0,1000*11630*RES_hh_tes_in!G17/RES_hh_num_in!G17)</f>
        <v>630.12499627159752</v>
      </c>
      <c r="H17" s="69">
        <f>IF(RES_hh_tes_in!H17=0,0,1000*11630*RES_hh_tes_in!H17/RES_hh_num_in!H17)</f>
        <v>637.63327994846975</v>
      </c>
      <c r="I17" s="69">
        <f>IF(RES_hh_tes_in!I17=0,0,1000*11630*RES_hh_tes_in!I17/RES_hh_num_in!I17)</f>
        <v>658.02448058210564</v>
      </c>
      <c r="J17" s="69">
        <f>IF(RES_hh_tes_in!J17=0,0,1000*11630*RES_hh_tes_in!J17/RES_hh_num_in!J17)</f>
        <v>655.22621192777046</v>
      </c>
      <c r="K17" s="69">
        <f>IF(RES_hh_tes_in!K17=0,0,1000*11630*RES_hh_tes_in!K17/RES_hh_num_in!K17)</f>
        <v>568.42271320061445</v>
      </c>
      <c r="L17" s="69">
        <f>IF(RES_hh_tes_in!L17=0,0,1000*11630*RES_hh_tes_in!L17/RES_hh_num_in!L17)</f>
        <v>457.93307434576343</v>
      </c>
      <c r="M17" s="69">
        <f>IF(RES_hh_tes_in!M17=0,0,1000*11630*RES_hh_tes_in!M17/RES_hh_num_in!M17)</f>
        <v>474.0299159327127</v>
      </c>
      <c r="N17" s="69">
        <f>IF(RES_hh_tes_in!N17=0,0,1000*11630*RES_hh_tes_in!N17/RES_hh_num_in!N17)</f>
        <v>516.39966354714284</v>
      </c>
      <c r="O17" s="69">
        <f>IF(RES_hh_tes_in!O17=0,0,1000*11630*RES_hh_tes_in!O17/RES_hh_num_in!O17)</f>
        <v>613.40207420048864</v>
      </c>
      <c r="P17" s="69">
        <f>IF(RES_hh_tes_in!P17=0,0,1000*11630*RES_hh_tes_in!P17/RES_hh_num_in!P17)</f>
        <v>818.64869503581292</v>
      </c>
      <c r="Q17" s="69">
        <f>IF(RES_hh_tes_in!Q17=0,0,1000*11630*RES_hh_tes_in!Q17/RES_hh_num_in!Q17)</f>
        <v>754.09695868673782</v>
      </c>
      <c r="R17" s="69">
        <f>IF(RES_hh_tes_in!R17=0,0,1000*11630*RES_hh_tes_in!R17/RES_hh_num_in!R17)</f>
        <v>739.81023983531873</v>
      </c>
      <c r="S17" s="69">
        <f>IF(RES_hh_tes_in!S17=0,0,1000*11630*RES_hh_tes_in!S17/RES_hh_num_in!S17)</f>
        <v>843.03844055306229</v>
      </c>
      <c r="T17" s="69">
        <f>IF(RES_hh_tes_in!T17=0,0,1000*11630*RES_hh_tes_in!T17/RES_hh_num_in!T17)</f>
        <v>1134.2238626280659</v>
      </c>
      <c r="U17" s="69">
        <f>IF(RES_hh_tes_in!U17=0,0,1000*11630*RES_hh_tes_in!U17/RES_hh_num_in!U17)</f>
        <v>1255.8434177370727</v>
      </c>
      <c r="V17" s="69">
        <f>IF(RES_hh_tes_in!V17=0,0,1000*11630*RES_hh_tes_in!V17/RES_hh_num_in!V17)</f>
        <v>1306.5378855904673</v>
      </c>
      <c r="W17" s="69">
        <f>IF(RES_hh_tes_in!W17=0,0,1000*11630*RES_hh_tes_in!W17/RES_hh_num_in!W17)</f>
        <v>1329.6789727826858</v>
      </c>
      <c r="X17" s="69">
        <f>IF(RES_hh_tes_in!X17=0,0,1000*11630*RES_hh_tes_in!X17/RES_hh_num_in!X17)</f>
        <v>1190.941627429801</v>
      </c>
      <c r="Y17" s="69">
        <f>IF(RES_hh_tes_in!Y17=0,0,1000*11630*RES_hh_tes_in!Y17/RES_hh_num_in!Y17)</f>
        <v>1255.5208208292797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486.09656974714659</v>
      </c>
      <c r="D18" s="72">
        <f>IF(RES_hh_tes_in!D18=0,0,1000*11630*RES_hh_tes_in!D18/RES_hh_num_in!D18)</f>
        <v>827.49744941615018</v>
      </c>
      <c r="E18" s="72">
        <f>IF(RES_hh_tes_in!E18=0,0,1000*11630*RES_hh_tes_in!E18/RES_hh_num_in!E18)</f>
        <v>559.21907488675834</v>
      </c>
      <c r="F18" s="72">
        <f>IF(RES_hh_tes_in!F18=0,0,1000*11630*RES_hh_tes_in!F18/RES_hh_num_in!F18)</f>
        <v>766.37826027538574</v>
      </c>
      <c r="G18" s="72">
        <f>IF(RES_hh_tes_in!G18=0,0,1000*11630*RES_hh_tes_in!G18/RES_hh_num_in!G18)</f>
        <v>513.10432401234118</v>
      </c>
      <c r="H18" s="72">
        <f>IF(RES_hh_tes_in!H18=0,0,1000*11630*RES_hh_tes_in!H18/RES_hh_num_in!H18)</f>
        <v>553.35628829692996</v>
      </c>
      <c r="I18" s="72">
        <f>IF(RES_hh_tes_in!I18=0,0,1000*11630*RES_hh_tes_in!I18/RES_hh_num_in!I18)</f>
        <v>580.75762042471331</v>
      </c>
      <c r="J18" s="72">
        <f>IF(RES_hh_tes_in!J18=0,0,1000*11630*RES_hh_tes_in!J18/RES_hh_num_in!J18)</f>
        <v>849.33243424656587</v>
      </c>
      <c r="K18" s="72">
        <f>IF(RES_hh_tes_in!K18=0,0,1000*11630*RES_hh_tes_in!K18/RES_hh_num_in!K18)</f>
        <v>636.04582704135782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807.77544056883448</v>
      </c>
      <c r="S18" s="72">
        <f>IF(RES_hh_tes_in!S18=0,0,1000*11630*RES_hh_tes_in!S18/RES_hh_num_in!S18)</f>
        <v>976.05417914563827</v>
      </c>
      <c r="T18" s="72">
        <f>IF(RES_hh_tes_in!T18=0,0,1000*11630*RES_hh_tes_in!T18/RES_hh_num_in!T18)</f>
        <v>1003.2866523144434</v>
      </c>
      <c r="U18" s="72">
        <f>IF(RES_hh_tes_in!U18=0,0,1000*11630*RES_hh_tes_in!U18/RES_hh_num_in!U18)</f>
        <v>1009.8158097068864</v>
      </c>
      <c r="V18" s="72">
        <f>IF(RES_hh_tes_in!V18=0,0,1000*11630*RES_hh_tes_in!V18/RES_hh_num_in!V18)</f>
        <v>1604.9157601302188</v>
      </c>
      <c r="W18" s="72">
        <f>IF(RES_hh_tes_in!W18=0,0,1000*11630*RES_hh_tes_in!W18/RES_hh_num_in!W18)</f>
        <v>1259.8312007106645</v>
      </c>
      <c r="X18" s="72">
        <f>IF(RES_hh_tes_in!X18=0,0,1000*11630*RES_hh_tes_in!X18/RES_hh_num_in!X18)</f>
        <v>1483.6474068500384</v>
      </c>
      <c r="Y18" s="72">
        <f>IF(RES_hh_tes_in!Y18=0,0,1000*11630*RES_hh_tes_in!Y18/RES_hh_num_in!Y18)</f>
        <v>946.11805580168459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647.91215448946093</v>
      </c>
      <c r="D19" s="72">
        <f>IF(RES_hh_tes_in!D19=0,0,1000*11630*RES_hh_tes_in!D19/RES_hh_num_in!D19)</f>
        <v>640.72351458620767</v>
      </c>
      <c r="E19" s="72">
        <f>IF(RES_hh_tes_in!E19=0,0,1000*11630*RES_hh_tes_in!E19/RES_hh_num_in!E19)</f>
        <v>629.45917915502582</v>
      </c>
      <c r="F19" s="72">
        <f>IF(RES_hh_tes_in!F19=0,0,1000*11630*RES_hh_tes_in!F19/RES_hh_num_in!F19)</f>
        <v>625.28112525120628</v>
      </c>
      <c r="G19" s="72">
        <f>IF(RES_hh_tes_in!G19=0,0,1000*11630*RES_hh_tes_in!G19/RES_hh_num_in!G19)</f>
        <v>632.12337984793237</v>
      </c>
      <c r="H19" s="72">
        <f>IF(RES_hh_tes_in!H19=0,0,1000*11630*RES_hh_tes_in!H19/RES_hh_num_in!H19)</f>
        <v>640.016273235776</v>
      </c>
      <c r="I19" s="72">
        <f>IF(RES_hh_tes_in!I19=0,0,1000*11630*RES_hh_tes_in!I19/RES_hh_num_in!I19)</f>
        <v>648.7891369012516</v>
      </c>
      <c r="J19" s="72">
        <f>IF(RES_hh_tes_in!J19=0,0,1000*11630*RES_hh_tes_in!J19/RES_hh_num_in!J19)</f>
        <v>618.70653666356895</v>
      </c>
      <c r="K19" s="72">
        <f>IF(RES_hh_tes_in!K19=0,0,1000*11630*RES_hh_tes_in!K19/RES_hh_num_in!K19)</f>
        <v>612.99088073236044</v>
      </c>
      <c r="L19" s="72">
        <f>IF(RES_hh_tes_in!L19=0,0,1000*11630*RES_hh_tes_in!L19/RES_hh_num_in!L19)</f>
        <v>573.36962817822541</v>
      </c>
      <c r="M19" s="72">
        <f>IF(RES_hh_tes_in!M19=0,0,1000*11630*RES_hh_tes_in!M19/RES_hh_num_in!M19)</f>
        <v>576.35409169364686</v>
      </c>
      <c r="N19" s="72">
        <f>IF(RES_hh_tes_in!N19=0,0,1000*11630*RES_hh_tes_in!N19/RES_hh_num_in!N19)</f>
        <v>578.7758360117266</v>
      </c>
      <c r="O19" s="72">
        <f>IF(RES_hh_tes_in!O19=0,0,1000*11630*RES_hh_tes_in!O19/RES_hh_num_in!O19)</f>
        <v>611.48346528659579</v>
      </c>
      <c r="P19" s="72">
        <f>IF(RES_hh_tes_in!P19=0,0,1000*11630*RES_hh_tes_in!P19/RES_hh_num_in!P19)</f>
        <v>683.53473518322664</v>
      </c>
      <c r="Q19" s="72">
        <f>IF(RES_hh_tes_in!Q19=0,0,1000*11630*RES_hh_tes_in!Q19/RES_hh_num_in!Q19)</f>
        <v>730.52982470193308</v>
      </c>
      <c r="R19" s="72">
        <f>IF(RES_hh_tes_in!R19=0,0,1000*11630*RES_hh_tes_in!R19/RES_hh_num_in!R19)</f>
        <v>776.65651887084005</v>
      </c>
      <c r="S19" s="72">
        <f>IF(RES_hh_tes_in!S19=0,0,1000*11630*RES_hh_tes_in!S19/RES_hh_num_in!S19)</f>
        <v>941.54174517203001</v>
      </c>
      <c r="T19" s="72">
        <f>IF(RES_hh_tes_in!T19=0,0,1000*11630*RES_hh_tes_in!T19/RES_hh_num_in!T19)</f>
        <v>1223.9869072387012</v>
      </c>
      <c r="U19" s="72">
        <f>IF(RES_hh_tes_in!U19=0,0,1000*11630*RES_hh_tes_in!U19/RES_hh_num_in!U19)</f>
        <v>1031.0178190820504</v>
      </c>
      <c r="V19" s="72">
        <f>IF(RES_hh_tes_in!V19=0,0,1000*11630*RES_hh_tes_in!V19/RES_hh_num_in!V19)</f>
        <v>1234.1406829373129</v>
      </c>
      <c r="W19" s="72">
        <f>IF(RES_hh_tes_in!W19=0,0,1000*11630*RES_hh_tes_in!W19/RES_hh_num_in!W19)</f>
        <v>1551.4022547402335</v>
      </c>
      <c r="X19" s="72">
        <f>IF(RES_hh_tes_in!X19=0,0,1000*11630*RES_hh_tes_in!X19/RES_hh_num_in!X19)</f>
        <v>1174.1379932545562</v>
      </c>
      <c r="Y19" s="72">
        <f>IF(RES_hh_tes_in!Y19=0,0,1000*11630*RES_hh_tes_in!Y19/RES_hh_num_in!Y19)</f>
        <v>1360.9759456674908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0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600.83439966983201</v>
      </c>
      <c r="D21" s="72">
        <f>IF(RES_hh_tes_in!D21=0,0,1000*11630*RES_hh_tes_in!D21/RES_hh_num_in!D21)</f>
        <v>608.31480610825849</v>
      </c>
      <c r="E21" s="72">
        <f>IF(RES_hh_tes_in!E21=0,0,1000*11630*RES_hh_tes_in!E21/RES_hh_num_in!E21)</f>
        <v>643.14288831178794</v>
      </c>
      <c r="F21" s="72">
        <f>IF(RES_hh_tes_in!F21=0,0,1000*11630*RES_hh_tes_in!F21/RES_hh_num_in!F21)</f>
        <v>623.64423503587307</v>
      </c>
      <c r="G21" s="72">
        <f>IF(RES_hh_tes_in!G21=0,0,1000*11630*RES_hh_tes_in!G21/RES_hh_num_in!G21)</f>
        <v>630.25366750192075</v>
      </c>
      <c r="H21" s="72">
        <f>IF(RES_hh_tes_in!H21=0,0,1000*11630*RES_hh_tes_in!H21/RES_hh_num_in!H21)</f>
        <v>646.21538151411187</v>
      </c>
      <c r="I21" s="72">
        <f>IF(RES_hh_tes_in!I21=0,0,1000*11630*RES_hh_tes_in!I21/RES_hh_num_in!I21)</f>
        <v>633.87762066213497</v>
      </c>
      <c r="J21" s="72">
        <f>IF(RES_hh_tes_in!J21=0,0,1000*11630*RES_hh_tes_in!J21/RES_hh_num_in!J21)</f>
        <v>675.27210686289084</v>
      </c>
      <c r="K21" s="72">
        <f>IF(RES_hh_tes_in!K21=0,0,1000*11630*RES_hh_tes_in!K21/RES_hh_num_in!K21)</f>
        <v>712.63289372515442</v>
      </c>
      <c r="L21" s="72">
        <f>IF(RES_hh_tes_in!L21=0,0,1000*11630*RES_hh_tes_in!L21/RES_hh_num_in!L21)</f>
        <v>0</v>
      </c>
      <c r="M21" s="72">
        <f>IF(RES_hh_tes_in!M21=0,0,1000*11630*RES_hh_tes_in!M21/RES_hh_num_in!M21)</f>
        <v>462.21026484382298</v>
      </c>
      <c r="N21" s="72">
        <f>IF(RES_hh_tes_in!N21=0,0,1000*11630*RES_hh_tes_in!N21/RES_hh_num_in!N21)</f>
        <v>480.15071525959058</v>
      </c>
      <c r="O21" s="72">
        <f>IF(RES_hh_tes_in!O21=0,0,1000*11630*RES_hh_tes_in!O21/RES_hh_num_in!O21)</f>
        <v>606.78924460175597</v>
      </c>
      <c r="P21" s="72">
        <f>IF(RES_hh_tes_in!P21=0,0,1000*11630*RES_hh_tes_in!P21/RES_hh_num_in!P21)</f>
        <v>834.43215485131975</v>
      </c>
      <c r="Q21" s="72">
        <f>IF(RES_hh_tes_in!Q21=0,0,1000*11630*RES_hh_tes_in!Q21/RES_hh_num_in!Q21)</f>
        <v>738.51515023981858</v>
      </c>
      <c r="R21" s="72">
        <f>IF(RES_hh_tes_in!R21=0,0,1000*11630*RES_hh_tes_in!R21/RES_hh_num_in!R21)</f>
        <v>711.84996787631917</v>
      </c>
      <c r="S21" s="72">
        <f>IF(RES_hh_tes_in!S21=0,0,1000*11630*RES_hh_tes_in!S21/RES_hh_num_in!S21)</f>
        <v>835.54841762230581</v>
      </c>
      <c r="T21" s="72">
        <f>IF(RES_hh_tes_in!T21=0,0,1000*11630*RES_hh_tes_in!T21/RES_hh_num_in!T21)</f>
        <v>1193.9719170514431</v>
      </c>
      <c r="U21" s="72">
        <f>IF(RES_hh_tes_in!U21=0,0,1000*11630*RES_hh_tes_in!U21/RES_hh_num_in!U21)</f>
        <v>1262.906561060697</v>
      </c>
      <c r="V21" s="72">
        <f>IF(RES_hh_tes_in!V21=0,0,1000*11630*RES_hh_tes_in!V21/RES_hh_num_in!V21)</f>
        <v>1351.1364215402441</v>
      </c>
      <c r="W21" s="72">
        <f>IF(RES_hh_tes_in!W21=0,0,1000*11630*RES_hh_tes_in!W21/RES_hh_num_in!W21)</f>
        <v>1119.4166427001451</v>
      </c>
      <c r="X21" s="72">
        <f>IF(RES_hh_tes_in!X21=0,0,1000*11630*RES_hh_tes_in!X21/RES_hh_num_in!X21)</f>
        <v>1264.5860747056811</v>
      </c>
      <c r="Y21" s="72">
        <f>IF(RES_hh_tes_in!Y21=0,0,1000*11630*RES_hh_tes_in!Y21/RES_hh_num_in!Y21)</f>
        <v>1280.6274528137587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833.65362546837719</v>
      </c>
      <c r="D22" s="72">
        <f>IF(RES_hh_tes_in!D22=0,0,1000*11630*RES_hh_tes_in!D22/RES_hh_num_in!D22)</f>
        <v>613.33258237113921</v>
      </c>
      <c r="E22" s="72">
        <f>IF(RES_hh_tes_in!E22=0,0,1000*11630*RES_hh_tes_in!E22/RES_hh_num_in!E22)</f>
        <v>549.79453517529532</v>
      </c>
      <c r="F22" s="72">
        <f>IF(RES_hh_tes_in!F22=0,0,1000*11630*RES_hh_tes_in!F22/RES_hh_num_in!F22)</f>
        <v>666.93269381172001</v>
      </c>
      <c r="G22" s="72">
        <f>IF(RES_hh_tes_in!G22=0,0,1000*11630*RES_hh_tes_in!G22/RES_hh_num_in!G22)</f>
        <v>674.93785154545662</v>
      </c>
      <c r="H22" s="72">
        <f>IF(RES_hh_tes_in!H22=0,0,1000*11630*RES_hh_tes_in!H22/RES_hh_num_in!H22)</f>
        <v>507.23265838992552</v>
      </c>
      <c r="I22" s="72">
        <f>IF(RES_hh_tes_in!I22=0,0,1000*11630*RES_hh_tes_in!I22/RES_hh_num_in!I22)</f>
        <v>764.04074837448934</v>
      </c>
      <c r="J22" s="72">
        <f>IF(RES_hh_tes_in!J22=0,0,1000*11630*RES_hh_tes_in!J22/RES_hh_num_in!J22)</f>
        <v>439.8082854033018</v>
      </c>
      <c r="K22" s="72">
        <f>IF(RES_hh_tes_in!K22=0,0,1000*11630*RES_hh_tes_in!K22/RES_hh_num_in!K22)</f>
        <v>431.63793430014044</v>
      </c>
      <c r="L22" s="72">
        <f>IF(RES_hh_tes_in!L22=0,0,1000*11630*RES_hh_tes_in!L22/RES_hh_num_in!L22)</f>
        <v>582.37126565809012</v>
      </c>
      <c r="M22" s="72">
        <f>IF(RES_hh_tes_in!M22=0,0,1000*11630*RES_hh_tes_in!M22/RES_hh_num_in!M22)</f>
        <v>515.31223002910986</v>
      </c>
      <c r="N22" s="72">
        <f>IF(RES_hh_tes_in!N22=0,0,1000*11630*RES_hh_tes_in!N22/RES_hh_num_in!N22)</f>
        <v>591.27296981883239</v>
      </c>
      <c r="O22" s="72">
        <f>IF(RES_hh_tes_in!O22=0,0,1000*11630*RES_hh_tes_in!O22/RES_hh_num_in!O22)</f>
        <v>607.11027870486384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743.82511033394098</v>
      </c>
      <c r="R22" s="72">
        <f>IF(RES_hh_tes_in!R22=0,0,1000*11630*RES_hh_tes_in!R22/RES_hh_num_in!R22)</f>
        <v>563.32496574663162</v>
      </c>
      <c r="S22" s="72">
        <f>IF(RES_hh_tes_in!S22=0,0,1000*11630*RES_hh_tes_in!S22/RES_hh_num_in!S22)</f>
        <v>555.96413620520082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1280.5494999883219</v>
      </c>
      <c r="W22" s="72">
        <f>IF(RES_hh_tes_in!W22=0,0,1000*11630*RES_hh_tes_in!W22/RES_hh_num_in!W22)</f>
        <v>1403.8849414553017</v>
      </c>
      <c r="X22" s="72">
        <f>IF(RES_hh_tes_in!X22=0,0,1000*11630*RES_hh_tes_in!X22/RES_hh_num_in!X22)</f>
        <v>1220.9404420006128</v>
      </c>
      <c r="Y22" s="72">
        <f>IF(RES_hh_tes_in!Y22=0,0,1000*11630*RES_hh_tes_in!Y22/RES_hh_num_in!Y22)</f>
        <v>1161.4380920948934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721.50127196479957</v>
      </c>
      <c r="D24" s="72">
        <f>IF(RES_hh_tes_in!D24=0,0,1000*11630*RES_hh_tes_in!D24/RES_hh_num_in!D24)</f>
        <v>664.85822354243351</v>
      </c>
      <c r="E24" s="72">
        <f>IF(RES_hh_tes_in!E24=0,0,1000*11630*RES_hh_tes_in!E24/RES_hh_num_in!E24)</f>
        <v>613.47661104285658</v>
      </c>
      <c r="F24" s="72">
        <f>IF(RES_hh_tes_in!F24=0,0,1000*11630*RES_hh_tes_in!F24/RES_hh_num_in!F24)</f>
        <v>607.13118924506011</v>
      </c>
      <c r="G24" s="72">
        <f>IF(RES_hh_tes_in!G24=0,0,1000*11630*RES_hh_tes_in!G24/RES_hh_num_in!G24)</f>
        <v>641.70925118613695</v>
      </c>
      <c r="H24" s="72">
        <f>IF(RES_hh_tes_in!H24=0,0,1000*11630*RES_hh_tes_in!H24/RES_hh_num_in!H24)</f>
        <v>641.33700103352328</v>
      </c>
      <c r="I24" s="72">
        <f>IF(RES_hh_tes_in!I24=0,0,1000*11630*RES_hh_tes_in!I24/RES_hh_num_in!I24)</f>
        <v>681.23607348261282</v>
      </c>
      <c r="J24" s="72">
        <f>IF(RES_hh_tes_in!J24=0,0,1000*11630*RES_hh_tes_in!J24/RES_hh_num_in!J24)</f>
        <v>643.0721729693754</v>
      </c>
      <c r="K24" s="72">
        <f>IF(RES_hh_tes_in!K24=0,0,1000*11630*RES_hh_tes_in!K24/RES_hh_num_in!K24)</f>
        <v>693.65310545126738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454.89026781019567</v>
      </c>
      <c r="N24" s="72">
        <f>IF(RES_hh_tes_in!N24=0,0,1000*11630*RES_hh_tes_in!N24/RES_hh_num_in!N24)</f>
        <v>517.46881427765015</v>
      </c>
      <c r="O24" s="72">
        <f>IF(RES_hh_tes_in!O24=0,0,1000*11630*RES_hh_tes_in!O24/RES_hh_num_in!O24)</f>
        <v>582.87239851491984</v>
      </c>
      <c r="P24" s="72">
        <f>IF(RES_hh_tes_in!P24=0,0,1000*11630*RES_hh_tes_in!P24/RES_hh_num_in!P24)</f>
        <v>830.16879767348109</v>
      </c>
      <c r="Q24" s="72">
        <f>IF(RES_hh_tes_in!Q24=0,0,1000*11630*RES_hh_tes_in!Q24/RES_hh_num_in!Q24)</f>
        <v>765.05085518105398</v>
      </c>
      <c r="R24" s="72">
        <f>IF(RES_hh_tes_in!R24=0,0,1000*11630*RES_hh_tes_in!R24/RES_hh_num_in!R24)</f>
        <v>732.33521440507218</v>
      </c>
      <c r="S24" s="72">
        <f>IF(RES_hh_tes_in!S24=0,0,1000*11630*RES_hh_tes_in!S24/RES_hh_num_in!S24)</f>
        <v>836.44492697292776</v>
      </c>
      <c r="T24" s="72">
        <f>IF(RES_hh_tes_in!T24=0,0,1000*11630*RES_hh_tes_in!T24/RES_hh_num_in!T24)</f>
        <v>1126.3877051874667</v>
      </c>
      <c r="U24" s="72">
        <f>IF(RES_hh_tes_in!U24=0,0,1000*11630*RES_hh_tes_in!U24/RES_hh_num_in!U24)</f>
        <v>1299.8471883647103</v>
      </c>
      <c r="V24" s="72">
        <f>IF(RES_hh_tes_in!V24=0,0,1000*11630*RES_hh_tes_in!V24/RES_hh_num_in!V24)</f>
        <v>1331.4581665077692</v>
      </c>
      <c r="W24" s="72">
        <f>IF(RES_hh_tes_in!W24=0,0,1000*11630*RES_hh_tes_in!W24/RES_hh_num_in!W24)</f>
        <v>1139.4255656274306</v>
      </c>
      <c r="X24" s="72">
        <f>IF(RES_hh_tes_in!X24=0,0,1000*11630*RES_hh_tes_in!X24/RES_hh_num_in!X24)</f>
        <v>1264.9912283253386</v>
      </c>
      <c r="Y24" s="72">
        <f>IF(RES_hh_tes_in!Y24=0,0,1000*11630*RES_hh_tes_in!Y24/RES_hh_num_in!Y24)</f>
        <v>1204.5495381505609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602.78928486503389</v>
      </c>
      <c r="D25" s="74">
        <f>IF(RES_hh_tes_in!D25=0,0,1000*11630*RES_hh_tes_in!D25/RES_hh_num_in!D25)</f>
        <v>617.70472646329108</v>
      </c>
      <c r="E25" s="74">
        <f>IF(RES_hh_tes_in!E25=0,0,1000*11630*RES_hh_tes_in!E25/RES_hh_num_in!E25)</f>
        <v>639.43625650451634</v>
      </c>
      <c r="F25" s="74">
        <f>IF(RES_hh_tes_in!F25=0,0,1000*11630*RES_hh_tes_in!F25/RES_hh_num_in!F25)</f>
        <v>619.9234847201003</v>
      </c>
      <c r="G25" s="74">
        <f>IF(RES_hh_tes_in!G25=0,0,1000*11630*RES_hh_tes_in!G25/RES_hh_num_in!G25)</f>
        <v>620.33922476949738</v>
      </c>
      <c r="H25" s="74">
        <f>IF(RES_hh_tes_in!H25=0,0,1000*11630*RES_hh_tes_in!H25/RES_hh_num_in!H25)</f>
        <v>630.73808960265956</v>
      </c>
      <c r="I25" s="74">
        <f>IF(RES_hh_tes_in!I25=0,0,1000*11630*RES_hh_tes_in!I25/RES_hh_num_in!I25)</f>
        <v>688.67320724804495</v>
      </c>
      <c r="J25" s="74">
        <f>IF(RES_hh_tes_in!J25=0,0,1000*11630*RES_hh_tes_in!J25/RES_hh_num_in!J25)</f>
        <v>625.79013680837272</v>
      </c>
      <c r="K25" s="74">
        <f>IF(RES_hh_tes_in!K25=0,0,1000*11630*RES_hh_tes_in!K25/RES_hh_num_in!K25)</f>
        <v>488.96655677879107</v>
      </c>
      <c r="L25" s="74">
        <f>IF(RES_hh_tes_in!L25=0,0,1000*11630*RES_hh_tes_in!L25/RES_hh_num_in!L25)</f>
        <v>245.63693638079675</v>
      </c>
      <c r="M25" s="74">
        <f>IF(RES_hh_tes_in!M25=0,0,1000*11630*RES_hh_tes_in!M25/RES_hh_num_in!M25)</f>
        <v>464.19661658043998</v>
      </c>
      <c r="N25" s="74">
        <f>IF(RES_hh_tes_in!N25=0,0,1000*11630*RES_hh_tes_in!N25/RES_hh_num_in!N25)</f>
        <v>531.74745869146761</v>
      </c>
      <c r="O25" s="74">
        <f>IF(RES_hh_tes_in!O25=0,0,1000*11630*RES_hh_tes_in!O25/RES_hh_num_in!O25)</f>
        <v>661.86079538204979</v>
      </c>
      <c r="P25" s="74">
        <f>IF(RES_hh_tes_in!P25=0,0,1000*11630*RES_hh_tes_in!P25/RES_hh_num_in!P25)</f>
        <v>676.20344107472317</v>
      </c>
      <c r="Q25" s="74">
        <f>IF(RES_hh_tes_in!Q25=0,0,1000*11630*RES_hh_tes_in!Q25/RES_hh_num_in!Q25)</f>
        <v>771.12845254402237</v>
      </c>
      <c r="R25" s="74">
        <f>IF(RES_hh_tes_in!R25=0,0,1000*11630*RES_hh_tes_in!R25/RES_hh_num_in!R25)</f>
        <v>772.57283914516631</v>
      </c>
      <c r="S25" s="74">
        <f>IF(RES_hh_tes_in!S25=0,0,1000*11630*RES_hh_tes_in!S25/RES_hh_num_in!S25)</f>
        <v>615.64576827637507</v>
      </c>
      <c r="T25" s="74">
        <f>IF(RES_hh_tes_in!T25=0,0,1000*11630*RES_hh_tes_in!T25/RES_hh_num_in!T25)</f>
        <v>511.446646764636</v>
      </c>
      <c r="U25" s="74">
        <f>IF(RES_hh_tes_in!U25=0,0,1000*11630*RES_hh_tes_in!U25/RES_hh_num_in!U25)</f>
        <v>1255.6969357045066</v>
      </c>
      <c r="V25" s="74">
        <f>IF(RES_hh_tes_in!V25=0,0,1000*11630*RES_hh_tes_in!V25/RES_hh_num_in!V25)</f>
        <v>925.00955163679305</v>
      </c>
      <c r="W25" s="74">
        <f>IF(RES_hh_tes_in!W25=0,0,1000*11630*RES_hh_tes_in!W25/RES_hh_num_in!W25)</f>
        <v>1442.8750110663327</v>
      </c>
      <c r="X25" s="74">
        <f>IF(RES_hh_tes_in!X25=0,0,1000*11630*RES_hh_tes_in!X25/RES_hh_num_in!X25)</f>
        <v>715.04468739996798</v>
      </c>
      <c r="Y25" s="74">
        <f>IF(RES_hh_tes_in!Y25=0,0,1000*11630*RES_hh_tes_in!Y25/RES_hh_num_in!Y25)</f>
        <v>1054.0630184999984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297.65577214427248</v>
      </c>
      <c r="M26" s="77">
        <f>IF(RES_hh_tes_in!M26=0,0,1000*11630*RES_hh_tes_in!M26/RES_hh_num_in!M26)</f>
        <v>340.18987253541957</v>
      </c>
      <c r="N26" s="77">
        <f>IF(RES_hh_tes_in!N26=0,0,1000*11630*RES_hh_tes_in!N26/RES_hh_num_in!N26)</f>
        <v>369.31263738463093</v>
      </c>
      <c r="O26" s="77">
        <f>IF(RES_hh_tes_in!O26=0,0,1000*11630*RES_hh_tes_in!O26/RES_hh_num_in!O26)</f>
        <v>432.52831768682245</v>
      </c>
      <c r="P26" s="77">
        <f>IF(RES_hh_tes_in!P26=0,0,1000*11630*RES_hh_tes_in!P26/RES_hh_num_in!P26)</f>
        <v>580.21330811088876</v>
      </c>
      <c r="Q26" s="77">
        <f>IF(RES_hh_tes_in!Q26=0,0,1000*11630*RES_hh_tes_in!Q26/RES_hh_num_in!Q26)</f>
        <v>533.97763818689248</v>
      </c>
      <c r="R26" s="77">
        <f>IF(RES_hh_tes_in!R26=0,0,1000*11630*RES_hh_tes_in!R26/RES_hh_num_in!R26)</f>
        <v>551.55518141941013</v>
      </c>
      <c r="S26" s="77">
        <f>IF(RES_hh_tes_in!S26=0,0,1000*11630*RES_hh_tes_in!S26/RES_hh_num_in!S26)</f>
        <v>607.83848760125045</v>
      </c>
      <c r="T26" s="77">
        <f>IF(RES_hh_tes_in!T26=0,0,1000*11630*RES_hh_tes_in!T26/RES_hh_num_in!T26)</f>
        <v>728.14515020689248</v>
      </c>
      <c r="U26" s="77">
        <f>IF(RES_hh_tes_in!U26=0,0,1000*11630*RES_hh_tes_in!U26/RES_hh_num_in!U26)</f>
        <v>903.71633905385204</v>
      </c>
      <c r="V26" s="77">
        <f>IF(RES_hh_tes_in!V26=0,0,1000*11630*RES_hh_tes_in!V26/RES_hh_num_in!V26)</f>
        <v>816.23418679581982</v>
      </c>
      <c r="W26" s="77">
        <f>IF(RES_hh_tes_in!W26=0,0,1000*11630*RES_hh_tes_in!W26/RES_hh_num_in!W26)</f>
        <v>871.5898621540357</v>
      </c>
      <c r="X26" s="77">
        <f>IF(RES_hh_tes_in!X26=0,0,1000*11630*RES_hh_tes_in!X26/RES_hh_num_in!X26)</f>
        <v>857.48624259348378</v>
      </c>
      <c r="Y26" s="77">
        <f>IF(RES_hh_tes_in!Y26=0,0,1000*11630*RES_hh_tes_in!Y26/RES_hh_num_in!Y26)</f>
        <v>762.06863805058583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201.30970401077312</v>
      </c>
      <c r="D27" s="69">
        <f>IF(RES_hh_tes_in!D27=0,0,1000*11630*RES_hh_tes_in!D27/RES_hh_num_in!D27)</f>
        <v>187.4634893252346</v>
      </c>
      <c r="E27" s="69">
        <f>IF(RES_hh_tes_in!E27=0,0,1000*11630*RES_hh_tes_in!E27/RES_hh_num_in!E27)</f>
        <v>218.68254109236864</v>
      </c>
      <c r="F27" s="69">
        <f>IF(RES_hh_tes_in!F27=0,0,1000*11630*RES_hh_tes_in!F27/RES_hh_num_in!F27)</f>
        <v>226.55935667536644</v>
      </c>
      <c r="G27" s="69">
        <f>IF(RES_hh_tes_in!G27=0,0,1000*11630*RES_hh_tes_in!G27/RES_hh_num_in!G27)</f>
        <v>217.23171892720566</v>
      </c>
      <c r="H27" s="69">
        <f>IF(RES_hh_tes_in!H27=0,0,1000*11630*RES_hh_tes_in!H27/RES_hh_num_in!H27)</f>
        <v>196.7603112567875</v>
      </c>
      <c r="I27" s="69">
        <f>IF(RES_hh_tes_in!I27=0,0,1000*11630*RES_hh_tes_in!I27/RES_hh_num_in!I27)</f>
        <v>210.0898125322079</v>
      </c>
      <c r="J27" s="69">
        <f>IF(RES_hh_tes_in!J27=0,0,1000*11630*RES_hh_tes_in!J27/RES_hh_num_in!J27)</f>
        <v>191.58645258213875</v>
      </c>
      <c r="K27" s="69">
        <f>IF(RES_hh_tes_in!K27=0,0,1000*11630*RES_hh_tes_in!K27/RES_hh_num_in!K27)</f>
        <v>178.37067139591386</v>
      </c>
      <c r="L27" s="69">
        <f>IF(RES_hh_tes_in!L27=0,0,1000*11630*RES_hh_tes_in!L27/RES_hh_num_in!L27)</f>
        <v>156.14594733985939</v>
      </c>
      <c r="M27" s="69">
        <f>IF(RES_hh_tes_in!M27=0,0,1000*11630*RES_hh_tes_in!M27/RES_hh_num_in!M27)</f>
        <v>172.13141787607361</v>
      </c>
      <c r="N27" s="69">
        <f>IF(RES_hh_tes_in!N27=0,0,1000*11630*RES_hh_tes_in!N27/RES_hh_num_in!N27)</f>
        <v>174.8546006169536</v>
      </c>
      <c r="O27" s="69">
        <f>IF(RES_hh_tes_in!O27=0,0,1000*11630*RES_hh_tes_in!O27/RES_hh_num_in!O27)</f>
        <v>172.87950184995333</v>
      </c>
      <c r="P27" s="69">
        <f>IF(RES_hh_tes_in!P27=0,0,1000*11630*RES_hh_tes_in!P27/RES_hh_num_in!P27)</f>
        <v>215.21295034313655</v>
      </c>
      <c r="Q27" s="69">
        <f>IF(RES_hh_tes_in!Q27=0,0,1000*11630*RES_hh_tes_in!Q27/RES_hh_num_in!Q27)</f>
        <v>213.0538497896006</v>
      </c>
      <c r="R27" s="69">
        <f>IF(RES_hh_tes_in!R27=0,0,1000*11630*RES_hh_tes_in!R27/RES_hh_num_in!R27)</f>
        <v>218.27179137523382</v>
      </c>
      <c r="S27" s="69">
        <f>IF(RES_hh_tes_in!S27=0,0,1000*11630*RES_hh_tes_in!S27/RES_hh_num_in!S27)</f>
        <v>269.97137518799195</v>
      </c>
      <c r="T27" s="69">
        <f>IF(RES_hh_tes_in!T27=0,0,1000*11630*RES_hh_tes_in!T27/RES_hh_num_in!T27)</f>
        <v>276.18787947780703</v>
      </c>
      <c r="U27" s="69">
        <f>IF(RES_hh_tes_in!U27=0,0,1000*11630*RES_hh_tes_in!U27/RES_hh_num_in!U27)</f>
        <v>284.98223560501964</v>
      </c>
      <c r="V27" s="69">
        <f>IF(RES_hh_tes_in!V27=0,0,1000*11630*RES_hh_tes_in!V27/RES_hh_num_in!V27)</f>
        <v>305.82909658670275</v>
      </c>
      <c r="W27" s="69">
        <f>IF(RES_hh_tes_in!W27=0,0,1000*11630*RES_hh_tes_in!W27/RES_hh_num_in!W27)</f>
        <v>361.80988538704992</v>
      </c>
      <c r="X27" s="69">
        <f>IF(RES_hh_tes_in!X27=0,0,1000*11630*RES_hh_tes_in!X27/RES_hh_num_in!X27)</f>
        <v>394.35854761518374</v>
      </c>
      <c r="Y27" s="69">
        <f>IF(RES_hh_tes_in!Y27=0,0,1000*11630*RES_hh_tes_in!Y27/RES_hh_num_in!Y27)</f>
        <v>386.28438633940709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215.49503023098802</v>
      </c>
      <c r="D28" s="72">
        <f>IF(RES_hh_tes_in!D28=0,0,1000*11630*RES_hh_tes_in!D28/RES_hh_num_in!D28)</f>
        <v>365.18001939533667</v>
      </c>
      <c r="E28" s="72">
        <f>IF(RES_hh_tes_in!E28=0,0,1000*11630*RES_hh_tes_in!E28/RES_hh_num_in!E28)</f>
        <v>243.0410493259696</v>
      </c>
      <c r="F28" s="72">
        <f>IF(RES_hh_tes_in!F28=0,0,1000*11630*RES_hh_tes_in!F28/RES_hh_num_in!F28)</f>
        <v>331.18664269206226</v>
      </c>
      <c r="G28" s="72">
        <f>IF(RES_hh_tes_in!G28=0,0,1000*11630*RES_hh_tes_in!G28/RES_hh_num_in!G28)</f>
        <v>171.55326891137224</v>
      </c>
      <c r="H28" s="72">
        <f>IF(RES_hh_tes_in!H28=0,0,1000*11630*RES_hh_tes_in!H28/RES_hh_num_in!H28)</f>
        <v>186.228528620269</v>
      </c>
      <c r="I28" s="72">
        <f>IF(RES_hh_tes_in!I28=0,0,1000*11630*RES_hh_tes_in!I28/RES_hh_num_in!I28)</f>
        <v>184.47966491912902</v>
      </c>
      <c r="J28" s="72">
        <f>IF(RES_hh_tes_in!J28=0,0,1000*11630*RES_hh_tes_in!J28/RES_hh_num_in!J28)</f>
        <v>256.21545904194892</v>
      </c>
      <c r="K28" s="72">
        <f>IF(RES_hh_tes_in!K28=0,0,1000*11630*RES_hh_tes_in!K28/RES_hh_num_in!K28)</f>
        <v>187.44030991491999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243.95323279523021</v>
      </c>
      <c r="S28" s="72">
        <f>IF(RES_hh_tes_in!S28=0,0,1000*11630*RES_hh_tes_in!S28/RES_hh_num_in!S28)</f>
        <v>252.0696738767405</v>
      </c>
      <c r="T28" s="72">
        <f>IF(RES_hh_tes_in!T28=0,0,1000*11630*RES_hh_tes_in!T28/RES_hh_num_in!T28)</f>
        <v>278.2972400843484</v>
      </c>
      <c r="U28" s="72">
        <f>IF(RES_hh_tes_in!U28=0,0,1000*11630*RES_hh_tes_in!U28/RES_hh_num_in!U28)</f>
        <v>232.56484740565213</v>
      </c>
      <c r="V28" s="72">
        <f>IF(RES_hh_tes_in!V28=0,0,1000*11630*RES_hh_tes_in!V28/RES_hh_num_in!V28)</f>
        <v>357.14184254563725</v>
      </c>
      <c r="W28" s="72">
        <f>IF(RES_hh_tes_in!W28=0,0,1000*11630*RES_hh_tes_in!W28/RES_hh_num_in!W28)</f>
        <v>414.73620435478267</v>
      </c>
      <c r="X28" s="72">
        <f>IF(RES_hh_tes_in!X28=0,0,1000*11630*RES_hh_tes_in!X28/RES_hh_num_in!X28)</f>
        <v>500.33026846265767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227.5393408128798</v>
      </c>
      <c r="D29" s="72">
        <f>IF(RES_hh_tes_in!D29=0,0,1000*11630*RES_hh_tes_in!D29/RES_hh_num_in!D29)</f>
        <v>203.66692264930487</v>
      </c>
      <c r="E29" s="72">
        <f>IF(RES_hh_tes_in!E29=0,0,1000*11630*RES_hh_tes_in!E29/RES_hh_num_in!E29)</f>
        <v>197.46998327648845</v>
      </c>
      <c r="F29" s="72">
        <f>IF(RES_hh_tes_in!F29=0,0,1000*11630*RES_hh_tes_in!F29/RES_hh_num_in!F29)</f>
        <v>211.67618207342343</v>
      </c>
      <c r="G29" s="72">
        <f>IF(RES_hh_tes_in!G29=0,0,1000*11630*RES_hh_tes_in!G29/RES_hh_num_in!G29)</f>
        <v>222.52164837907097</v>
      </c>
      <c r="H29" s="72">
        <f>IF(RES_hh_tes_in!H29=0,0,1000*11630*RES_hh_tes_in!H29/RES_hh_num_in!H29)</f>
        <v>202.99546039444311</v>
      </c>
      <c r="I29" s="72">
        <f>IF(RES_hh_tes_in!I29=0,0,1000*11630*RES_hh_tes_in!I29/RES_hh_num_in!I29)</f>
        <v>205.63035895207614</v>
      </c>
      <c r="J29" s="72">
        <f>IF(RES_hh_tes_in!J29=0,0,1000*11630*RES_hh_tes_in!J29/RES_hh_num_in!J29)</f>
        <v>195.37758240749793</v>
      </c>
      <c r="K29" s="72">
        <f>IF(RES_hh_tes_in!K29=0,0,1000*11630*RES_hh_tes_in!K29/RES_hh_num_in!K29)</f>
        <v>182.12532372902439</v>
      </c>
      <c r="L29" s="72">
        <f>IF(RES_hh_tes_in!L29=0,0,1000*11630*RES_hh_tes_in!L29/RES_hh_num_in!L29)</f>
        <v>159.64184196065261</v>
      </c>
      <c r="M29" s="72">
        <f>IF(RES_hh_tes_in!M29=0,0,1000*11630*RES_hh_tes_in!M29/RES_hh_num_in!M29)</f>
        <v>172.75680641780224</v>
      </c>
      <c r="N29" s="72">
        <f>IF(RES_hh_tes_in!N29=0,0,1000*11630*RES_hh_tes_in!N29/RES_hh_num_in!N29)</f>
        <v>177.10724295854683</v>
      </c>
      <c r="O29" s="72">
        <f>IF(RES_hh_tes_in!O29=0,0,1000*11630*RES_hh_tes_in!O29/RES_hh_num_in!O29)</f>
        <v>178.10816516451158</v>
      </c>
      <c r="P29" s="72">
        <f>IF(RES_hh_tes_in!P29=0,0,1000*11630*RES_hh_tes_in!P29/RES_hh_num_in!P29)</f>
        <v>198.12500665062495</v>
      </c>
      <c r="Q29" s="72">
        <f>IF(RES_hh_tes_in!Q29=0,0,1000*11630*RES_hh_tes_in!Q29/RES_hh_num_in!Q29)</f>
        <v>215.52938629710715</v>
      </c>
      <c r="R29" s="72">
        <f>IF(RES_hh_tes_in!R29=0,0,1000*11630*RES_hh_tes_in!R29/RES_hh_num_in!R29)</f>
        <v>246.39689516627465</v>
      </c>
      <c r="S29" s="72">
        <f>IF(RES_hh_tes_in!S29=0,0,1000*11630*RES_hh_tes_in!S29/RES_hh_num_in!S29)</f>
        <v>278.29434559408054</v>
      </c>
      <c r="T29" s="72">
        <f>IF(RES_hh_tes_in!T29=0,0,1000*11630*RES_hh_tes_in!T29/RES_hh_num_in!T29)</f>
        <v>161.89379363931775</v>
      </c>
      <c r="U29" s="72">
        <f>IF(RES_hh_tes_in!U29=0,0,1000*11630*RES_hh_tes_in!U29/RES_hh_num_in!U29)</f>
        <v>335.32019610125104</v>
      </c>
      <c r="V29" s="72">
        <f>IF(RES_hh_tes_in!V29=0,0,1000*11630*RES_hh_tes_in!V29/RES_hh_num_in!V29)</f>
        <v>216.44476036991011</v>
      </c>
      <c r="W29" s="72">
        <f>IF(RES_hh_tes_in!W29=0,0,1000*11630*RES_hh_tes_in!W29/RES_hh_num_in!W29)</f>
        <v>434.02821659750862</v>
      </c>
      <c r="X29" s="72">
        <f>IF(RES_hh_tes_in!X29=0,0,1000*11630*RES_hh_tes_in!X29/RES_hh_num_in!X29)</f>
        <v>391.89445266365561</v>
      </c>
      <c r="Y29" s="72">
        <f>IF(RES_hh_tes_in!Y29=0,0,1000*11630*RES_hh_tes_in!Y29/RES_hh_num_in!Y29)</f>
        <v>365.73956443213558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187.45308898356998</v>
      </c>
      <c r="D30" s="72">
        <f>IF(RES_hh_tes_in!D30=0,0,1000*11630*RES_hh_tes_in!D30/RES_hh_num_in!D30)</f>
        <v>179.4537405040904</v>
      </c>
      <c r="E30" s="72">
        <f>IF(RES_hh_tes_in!E30=0,0,1000*11630*RES_hh_tes_in!E30/RES_hh_num_in!E30)</f>
        <v>224.16147291031811</v>
      </c>
      <c r="F30" s="72">
        <f>IF(RES_hh_tes_in!F30=0,0,1000*11630*RES_hh_tes_in!F30/RES_hh_num_in!F30)</f>
        <v>228.089886865149</v>
      </c>
      <c r="G30" s="72">
        <f>IF(RES_hh_tes_in!G30=0,0,1000*11630*RES_hh_tes_in!G30/RES_hh_num_in!G30)</f>
        <v>216.66375477345375</v>
      </c>
      <c r="H30" s="72">
        <f>IF(RES_hh_tes_in!H30=0,0,1000*11630*RES_hh_tes_in!H30/RES_hh_num_in!H30)</f>
        <v>198.02124763588054</v>
      </c>
      <c r="I30" s="72">
        <f>IF(RES_hh_tes_in!I30=0,0,1000*11630*RES_hh_tes_in!I30/RES_hh_num_in!I30)</f>
        <v>205.38515006923629</v>
      </c>
      <c r="J30" s="72">
        <f>IF(RES_hh_tes_in!J30=0,0,1000*11630*RES_hh_tes_in!J30/RES_hh_num_in!J30)</f>
        <v>203.3092008590001</v>
      </c>
      <c r="K30" s="72">
        <f>IF(RES_hh_tes_in!K30=0,0,1000*11630*RES_hh_tes_in!K30/RES_hh_num_in!K30)</f>
        <v>208.91609041277675</v>
      </c>
      <c r="L30" s="72">
        <f>IF(RES_hh_tes_in!L30=0,0,1000*11630*RES_hh_tes_in!L30/RES_hh_num_in!L30)</f>
        <v>0</v>
      </c>
      <c r="M30" s="72">
        <f>IF(RES_hh_tes_in!M30=0,0,1000*11630*RES_hh_tes_in!M30/RES_hh_num_in!M30)</f>
        <v>166.44571099806214</v>
      </c>
      <c r="N30" s="72">
        <f>IF(RES_hh_tes_in!N30=0,0,1000*11630*RES_hh_tes_in!N30/RES_hh_num_in!N30)</f>
        <v>161.97550411341558</v>
      </c>
      <c r="O30" s="72">
        <f>IF(RES_hh_tes_in!O30=0,0,1000*11630*RES_hh_tes_in!O30/RES_hh_num_in!O30)</f>
        <v>168.57456011026363</v>
      </c>
      <c r="P30" s="72">
        <f>IF(RES_hh_tes_in!P30=0,0,1000*11630*RES_hh_tes_in!P30/RES_hh_num_in!P30)</f>
        <v>230.21728730915382</v>
      </c>
      <c r="Q30" s="72">
        <f>IF(RES_hh_tes_in!Q30=0,0,1000*11630*RES_hh_tes_in!Q30/RES_hh_num_in!Q30)</f>
        <v>209.3246530111754</v>
      </c>
      <c r="R30" s="72">
        <f>IF(RES_hh_tes_in!R30=0,0,1000*11630*RES_hh_tes_in!R30/RES_hh_num_in!R30)</f>
        <v>209.2879528296244</v>
      </c>
      <c r="S30" s="72">
        <f>IF(RES_hh_tes_in!S30=0,0,1000*11630*RES_hh_tes_in!S30/RES_hh_num_in!S30)</f>
        <v>270.2527818767856</v>
      </c>
      <c r="T30" s="72">
        <f>IF(RES_hh_tes_in!T30=0,0,1000*11630*RES_hh_tes_in!T30/RES_hh_num_in!T30)</f>
        <v>279.88674302180459</v>
      </c>
      <c r="U30" s="72">
        <f>IF(RES_hh_tes_in!U30=0,0,1000*11630*RES_hh_tes_in!U30/RES_hh_num_in!U30)</f>
        <v>289.53970002539467</v>
      </c>
      <c r="V30" s="72">
        <f>IF(RES_hh_tes_in!V30=0,0,1000*11630*RES_hh_tes_in!V30/RES_hh_num_in!V30)</f>
        <v>301.09218007154044</v>
      </c>
      <c r="W30" s="72">
        <f>IF(RES_hh_tes_in!W30=0,0,1000*11630*RES_hh_tes_in!W30/RES_hh_num_in!W30)</f>
        <v>369.2320905796073</v>
      </c>
      <c r="X30" s="72">
        <f>IF(RES_hh_tes_in!X30=0,0,1000*11630*RES_hh_tes_in!X30/RES_hh_num_in!X30)</f>
        <v>398.38443331016504</v>
      </c>
      <c r="Y30" s="72">
        <f>IF(RES_hh_tes_in!Y30=0,0,1000*11630*RES_hh_tes_in!Y30/RES_hh_num_in!Y30)</f>
        <v>373.88987876663788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254.53729227851539</v>
      </c>
      <c r="D31" s="72">
        <f>IF(RES_hh_tes_in!D31=0,0,1000*11630*RES_hh_tes_in!D31/RES_hh_num_in!D31)</f>
        <v>198.64222824640217</v>
      </c>
      <c r="E31" s="72">
        <f>IF(RES_hh_tes_in!E31=0,0,1000*11630*RES_hh_tes_in!E31/RES_hh_num_in!E31)</f>
        <v>189.96126021045245</v>
      </c>
      <c r="F31" s="72">
        <f>IF(RES_hh_tes_in!F31=0,0,1000*11630*RES_hh_tes_in!F31/RES_hh_num_in!F31)</f>
        <v>230.85172179203656</v>
      </c>
      <c r="G31" s="72">
        <f>IF(RES_hh_tes_in!G31=0,0,1000*11630*RES_hh_tes_in!G31/RES_hh_num_in!G31)</f>
        <v>226.19531954899912</v>
      </c>
      <c r="H31" s="72">
        <f>IF(RES_hh_tes_in!H31=0,0,1000*11630*RES_hh_tes_in!H31/RES_hh_num_in!H31)</f>
        <v>165.25155463840849</v>
      </c>
      <c r="I31" s="72">
        <f>IF(RES_hh_tes_in!I31=0,0,1000*11630*RES_hh_tes_in!I31/RES_hh_num_in!I31)</f>
        <v>240.07745311187338</v>
      </c>
      <c r="J31" s="72">
        <f>IF(RES_hh_tes_in!J31=0,0,1000*11630*RES_hh_tes_in!J31/RES_hh_num_in!J31)</f>
        <v>56.070166109451684</v>
      </c>
      <c r="K31" s="72">
        <f>IF(RES_hh_tes_in!K31=0,0,1000*11630*RES_hh_tes_in!K31/RES_hh_num_in!K31)</f>
        <v>25.624442923787623</v>
      </c>
      <c r="L31" s="72">
        <f>IF(RES_hh_tes_in!L31=0,0,1000*11630*RES_hh_tes_in!L31/RES_hh_num_in!L31)</f>
        <v>205.72978985415165</v>
      </c>
      <c r="M31" s="72">
        <f>IF(RES_hh_tes_in!M31=0,0,1000*11630*RES_hh_tes_in!M31/RES_hh_num_in!M31)</f>
        <v>177.70883041193969</v>
      </c>
      <c r="N31" s="72">
        <f>IF(RES_hh_tes_in!N31=0,0,1000*11630*RES_hh_tes_in!N31/RES_hh_num_in!N31)</f>
        <v>206.00699289727973</v>
      </c>
      <c r="O31" s="72">
        <f>IF(RES_hh_tes_in!O31=0,0,1000*11630*RES_hh_tes_in!O31/RES_hh_num_in!O31)</f>
        <v>188.92238189767789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211.87587383117287</v>
      </c>
      <c r="R31" s="72">
        <f>IF(RES_hh_tes_in!R31=0,0,1000*11630*RES_hh_tes_in!R31/RES_hh_num_in!R31)</f>
        <v>256.40516699622805</v>
      </c>
      <c r="S31" s="72">
        <f>IF(RES_hh_tes_in!S31=0,0,1000*11630*RES_hh_tes_in!S31/RES_hh_num_in!S31)</f>
        <v>247.52710174710643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318.39411942095802</v>
      </c>
      <c r="W31" s="72">
        <f>IF(RES_hh_tes_in!W31=0,0,1000*11630*RES_hh_tes_in!W31/RES_hh_num_in!W31)</f>
        <v>372.19785873343488</v>
      </c>
      <c r="X31" s="72">
        <f>IF(RES_hh_tes_in!X31=0,0,1000*11630*RES_hh_tes_in!X31/RES_hh_num_in!X31)</f>
        <v>390.3152540082944</v>
      </c>
      <c r="Y31" s="72">
        <f>IF(RES_hh_tes_in!Y31=0,0,1000*11630*RES_hh_tes_in!Y31/RES_hh_num_in!Y31)</f>
        <v>349.06885565903065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213.39460088685468</v>
      </c>
      <c r="D32" s="77">
        <f>IF(RES_hh_tes_in!D32=0,0,1000*11630*RES_hh_tes_in!D32/RES_hh_num_in!D32)</f>
        <v>191.79428869264319</v>
      </c>
      <c r="E32" s="77">
        <f>IF(RES_hh_tes_in!E32=0,0,1000*11630*RES_hh_tes_in!E32/RES_hh_num_in!E32)</f>
        <v>212.74171035295905</v>
      </c>
      <c r="F32" s="77">
        <f>IF(RES_hh_tes_in!F32=0,0,1000*11630*RES_hh_tes_in!F32/RES_hh_num_in!F32)</f>
        <v>223.89085680256866</v>
      </c>
      <c r="G32" s="77">
        <f>IF(RES_hh_tes_in!G32=0,0,1000*11630*RES_hh_tes_in!G32/RES_hh_num_in!G32)</f>
        <v>217.611757429183</v>
      </c>
      <c r="H32" s="77">
        <f>IF(RES_hh_tes_in!H32=0,0,1000*11630*RES_hh_tes_in!H32/RES_hh_num_in!H32)</f>
        <v>194.4770471978857</v>
      </c>
      <c r="I32" s="77">
        <f>IF(RES_hh_tes_in!I32=0,0,1000*11630*RES_hh_tes_in!I32/RES_hh_num_in!I32)</f>
        <v>219.02910621503804</v>
      </c>
      <c r="J32" s="77">
        <f>IF(RES_hh_tes_in!J32=0,0,1000*11630*RES_hh_tes_in!J32/RES_hh_num_in!J32)</f>
        <v>183.99003926741455</v>
      </c>
      <c r="K32" s="77">
        <f>IF(RES_hh_tes_in!K32=0,0,1000*11630*RES_hh_tes_in!K32/RES_hh_num_in!K32)</f>
        <v>170.83252064035318</v>
      </c>
      <c r="L32" s="77">
        <f>IF(RES_hh_tes_in!L32=0,0,1000*11630*RES_hh_tes_in!L32/RES_hh_num_in!L32)</f>
        <v>153.15782062513131</v>
      </c>
      <c r="M32" s="77">
        <f>IF(RES_hh_tes_in!M32=0,0,1000*11630*RES_hh_tes_in!M32/RES_hh_num_in!M32)</f>
        <v>172.91303549956973</v>
      </c>
      <c r="N32" s="77">
        <f>IF(RES_hh_tes_in!N32=0,0,1000*11630*RES_hh_tes_in!N32/RES_hh_num_in!N32)</f>
        <v>179.17967329533388</v>
      </c>
      <c r="O32" s="77">
        <f>IF(RES_hh_tes_in!O32=0,0,1000*11630*RES_hh_tes_in!O32/RES_hh_num_in!O32)</f>
        <v>174.65168007692728</v>
      </c>
      <c r="P32" s="77">
        <f>IF(RES_hh_tes_in!P32=0,0,1000*11630*RES_hh_tes_in!P32/RES_hh_num_in!P32)</f>
        <v>204.3471643867307</v>
      </c>
      <c r="Q32" s="77">
        <f>IF(RES_hh_tes_in!Q32=0,0,1000*11630*RES_hh_tes_in!Q32/RES_hh_num_in!Q32)</f>
        <v>217.07056508549621</v>
      </c>
      <c r="R32" s="77">
        <f>IF(RES_hh_tes_in!R32=0,0,1000*11630*RES_hh_tes_in!R32/RES_hh_num_in!R32)</f>
        <v>223.63079902606137</v>
      </c>
      <c r="S32" s="77">
        <f>IF(RES_hh_tes_in!S32=0,0,1000*11630*RES_hh_tes_in!S32/RES_hh_num_in!S32)</f>
        <v>271.06722671156803</v>
      </c>
      <c r="T32" s="77">
        <f>IF(RES_hh_tes_in!T32=0,0,1000*11630*RES_hh_tes_in!T32/RES_hh_num_in!T32)</f>
        <v>268.02175132227978</v>
      </c>
      <c r="U32" s="77">
        <f>IF(RES_hh_tes_in!U32=0,0,1000*11630*RES_hh_tes_in!U32/RES_hh_num_in!U32)</f>
        <v>281.38824951295675</v>
      </c>
      <c r="V32" s="77">
        <f>IF(RES_hh_tes_in!V32=0,0,1000*11630*RES_hh_tes_in!V32/RES_hh_num_in!V32)</f>
        <v>305.87284668517822</v>
      </c>
      <c r="W32" s="77">
        <f>IF(RES_hh_tes_in!W32=0,0,1000*11630*RES_hh_tes_in!W32/RES_hh_num_in!W32)</f>
        <v>353.12034793789439</v>
      </c>
      <c r="X32" s="77">
        <f>IF(RES_hh_tes_in!X32=0,0,1000*11630*RES_hh_tes_in!X32/RES_hh_num_in!X32)</f>
        <v>392.99991893168055</v>
      </c>
      <c r="Y32" s="77">
        <f>IF(RES_hh_tes_in!Y32=0,0,1000*11630*RES_hh_tes_in!Y32/RES_hh_num_in!Y32)</f>
        <v>392.66984269102329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2210.4917060378507</v>
      </c>
      <c r="D3" s="65">
        <f>IF(RES_hh_emi_in!D3=0,0,1000000*RES_hh_emi_in!D3/RES_hh_num_in!D3)</f>
        <v>2088.9321720750963</v>
      </c>
      <c r="E3" s="65">
        <f>IF(RES_hh_emi_in!E3=0,0,1000000*RES_hh_emi_in!E3/RES_hh_num_in!E3)</f>
        <v>2027.024415124286</v>
      </c>
      <c r="F3" s="65">
        <f>IF(RES_hh_emi_in!F3=0,0,1000000*RES_hh_emi_in!F3/RES_hh_num_in!F3)</f>
        <v>2164.8775993193372</v>
      </c>
      <c r="G3" s="65">
        <f>IF(RES_hh_emi_in!G3=0,0,1000000*RES_hh_emi_in!G3/RES_hh_num_in!G3)</f>
        <v>1524.1141853609572</v>
      </c>
      <c r="H3" s="65">
        <f>IF(RES_hh_emi_in!H3=0,0,1000000*RES_hh_emi_in!H3/RES_hh_num_in!H3)</f>
        <v>1547.6207023387403</v>
      </c>
      <c r="I3" s="65">
        <f>IF(RES_hh_emi_in!I3=0,0,1000000*RES_hh_emi_in!I3/RES_hh_num_in!I3)</f>
        <v>1377.0458513090653</v>
      </c>
      <c r="J3" s="65">
        <f>IF(RES_hh_emi_in!J3=0,0,1000000*RES_hh_emi_in!J3/RES_hh_num_in!J3)</f>
        <v>1149.6498920883871</v>
      </c>
      <c r="K3" s="65">
        <f>IF(RES_hh_emi_in!K3=0,0,1000000*RES_hh_emi_in!K3/RES_hh_num_in!K3)</f>
        <v>714.18644429057883</v>
      </c>
      <c r="L3" s="65">
        <f>IF(RES_hh_emi_in!L3=0,0,1000000*RES_hh_emi_in!L3/RES_hh_num_in!L3)</f>
        <v>10.14329256466065</v>
      </c>
      <c r="M3" s="65">
        <f>IF(RES_hh_emi_in!M3=0,0,1000000*RES_hh_emi_in!M3/RES_hh_num_in!M3)</f>
        <v>773.064617557779</v>
      </c>
      <c r="N3" s="65">
        <f>IF(RES_hh_emi_in!N3=0,0,1000000*RES_hh_emi_in!N3/RES_hh_num_in!N3)</f>
        <v>591.02315908668265</v>
      </c>
      <c r="O3" s="65">
        <f>IF(RES_hh_emi_in!O3=0,0,1000000*RES_hh_emi_in!O3/RES_hh_num_in!O3)</f>
        <v>1060.2305489552416</v>
      </c>
      <c r="P3" s="65">
        <f>IF(RES_hh_emi_in!P3=0,0,1000000*RES_hh_emi_in!P3/RES_hh_num_in!P3)</f>
        <v>1071.8306287104813</v>
      </c>
      <c r="Q3" s="65">
        <f>IF(RES_hh_emi_in!Q3=0,0,1000000*RES_hh_emi_in!Q3/RES_hh_num_in!Q3)</f>
        <v>1058.7889309985414</v>
      </c>
      <c r="R3" s="65">
        <f>IF(RES_hh_emi_in!R3=0,0,1000000*RES_hh_emi_in!R3/RES_hh_num_in!R3)</f>
        <v>1190.2479046551559</v>
      </c>
      <c r="S3" s="65">
        <f>IF(RES_hh_emi_in!S3=0,0,1000000*RES_hh_emi_in!S3/RES_hh_num_in!S3)</f>
        <v>1392.9718814674877</v>
      </c>
      <c r="T3" s="65">
        <f>IF(RES_hh_emi_in!T3=0,0,1000000*RES_hh_emi_in!T3/RES_hh_num_in!T3)</f>
        <v>1329.1589700614024</v>
      </c>
      <c r="U3" s="65">
        <f>IF(RES_hh_emi_in!U3=0,0,1000000*RES_hh_emi_in!U3/RES_hh_num_in!U3)</f>
        <v>1230.4643354872214</v>
      </c>
      <c r="V3" s="65">
        <f>IF(RES_hh_emi_in!V3=0,0,1000000*RES_hh_emi_in!V3/RES_hh_num_in!V3)</f>
        <v>1170.1856837101054</v>
      </c>
      <c r="W3" s="65">
        <f>IF(RES_hh_emi_in!W3=0,0,1000000*RES_hh_emi_in!W3/RES_hh_num_in!W3)</f>
        <v>879.80551064178781</v>
      </c>
      <c r="X3" s="65">
        <f>IF(RES_hh_emi_in!X3=0,0,1000000*RES_hh_emi_in!X3/RES_hh_num_in!X3)</f>
        <v>451.2438939416121</v>
      </c>
      <c r="Y3" s="65">
        <f>IF(RES_hh_emi_in!Y3=0,0,1000000*RES_hh_emi_in!Y3/RES_hh_num_in!Y3)</f>
        <v>540.5394029354045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2055.1034881733294</v>
      </c>
      <c r="D4" s="69">
        <f>IF(RES_hh_emi_in!D4=0,0,1000000*RES_hh_emi_in!D4/RES_hh_num_in!D4)</f>
        <v>1980.651158511585</v>
      </c>
      <c r="E4" s="69">
        <f>IF(RES_hh_emi_in!E4=0,0,1000000*RES_hh_emi_in!E4/RES_hh_num_in!E4)</f>
        <v>1893.1221506740731</v>
      </c>
      <c r="F4" s="69">
        <f>IF(RES_hh_emi_in!F4=0,0,1000000*RES_hh_emi_in!F4/RES_hh_num_in!F4)</f>
        <v>2017.4607801875648</v>
      </c>
      <c r="G4" s="69">
        <f>IF(RES_hh_emi_in!G4=0,0,1000000*RES_hh_emi_in!G4/RES_hh_num_in!G4)</f>
        <v>1405.9293645246998</v>
      </c>
      <c r="H4" s="69">
        <f>IF(RES_hh_emi_in!H4=0,0,1000000*RES_hh_emi_in!H4/RES_hh_num_in!H4)</f>
        <v>1427.825445899625</v>
      </c>
      <c r="I4" s="69">
        <f>IF(RES_hh_emi_in!I4=0,0,1000000*RES_hh_emi_in!I4/RES_hh_num_in!I4)</f>
        <v>1206.4564671086866</v>
      </c>
      <c r="J4" s="69">
        <f>IF(RES_hh_emi_in!J4=0,0,1000000*RES_hh_emi_in!J4/RES_hh_num_in!J4)</f>
        <v>983.03101476297024</v>
      </c>
      <c r="K4" s="69">
        <f>IF(RES_hh_emi_in!K4=0,0,1000000*RES_hh_emi_in!K4/RES_hh_num_in!K4)</f>
        <v>615.01756366571999</v>
      </c>
      <c r="L4" s="69">
        <f>IF(RES_hh_emi_in!L4=0,0,1000000*RES_hh_emi_in!L4/RES_hh_num_in!L4)</f>
        <v>1.3771941264185621</v>
      </c>
      <c r="M4" s="69">
        <f>IF(RES_hh_emi_in!M4=0,0,1000000*RES_hh_emi_in!M4/RES_hh_num_in!M4)</f>
        <v>729.1569183516948</v>
      </c>
      <c r="N4" s="69">
        <f>IF(RES_hh_emi_in!N4=0,0,1000000*RES_hh_emi_in!N4/RES_hh_num_in!N4)</f>
        <v>531.74817469541847</v>
      </c>
      <c r="O4" s="69">
        <f>IF(RES_hh_emi_in!O4=0,0,1000000*RES_hh_emi_in!O4/RES_hh_num_in!O4)</f>
        <v>953.89238141925819</v>
      </c>
      <c r="P4" s="69">
        <f>IF(RES_hh_emi_in!P4=0,0,1000000*RES_hh_emi_in!P4/RES_hh_num_in!P4)</f>
        <v>902.82855889124903</v>
      </c>
      <c r="Q4" s="69">
        <f>IF(RES_hh_emi_in!Q4=0,0,1000000*RES_hh_emi_in!Q4/RES_hh_num_in!Q4)</f>
        <v>910.02727539658372</v>
      </c>
      <c r="R4" s="69">
        <f>IF(RES_hh_emi_in!R4=0,0,1000000*RES_hh_emi_in!R4/RES_hh_num_in!R4)</f>
        <v>1020.8266143899552</v>
      </c>
      <c r="S4" s="69">
        <f>IF(RES_hh_emi_in!S4=0,0,1000000*RES_hh_emi_in!S4/RES_hh_num_in!S4)</f>
        <v>1168.1619480933578</v>
      </c>
      <c r="T4" s="69">
        <f>IF(RES_hh_emi_in!T4=0,0,1000000*RES_hh_emi_in!T4/RES_hh_num_in!T4)</f>
        <v>1080.2440186955246</v>
      </c>
      <c r="U4" s="69">
        <f>IF(RES_hh_emi_in!U4=0,0,1000000*RES_hh_emi_in!U4/RES_hh_num_in!U4)</f>
        <v>1023.347712770609</v>
      </c>
      <c r="V4" s="69">
        <f>IF(RES_hh_emi_in!V4=0,0,1000000*RES_hh_emi_in!V4/RES_hh_num_in!V4)</f>
        <v>886.86834127557188</v>
      </c>
      <c r="W4" s="69">
        <f>IF(RES_hh_emi_in!W4=0,0,1000000*RES_hh_emi_in!W4/RES_hh_num_in!W4)</f>
        <v>708.42390811647158</v>
      </c>
      <c r="X4" s="69">
        <f>IF(RES_hh_emi_in!X4=0,0,1000000*RES_hh_emi_in!X4/RES_hh_num_in!X4)</f>
        <v>302.33253302000259</v>
      </c>
      <c r="Y4" s="69">
        <f>IF(RES_hh_emi_in!Y4=0,0,1000000*RES_hh_emi_in!Y4/RES_hh_num_in!Y4)</f>
        <v>345.34284752868757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4521.579806066843</v>
      </c>
      <c r="D5" s="72">
        <f>IF(RES_hh_emi_in!D5=0,0,1000000*RES_hh_emi_in!D5/RES_hh_num_in!D5)</f>
        <v>7561.8582663695952</v>
      </c>
      <c r="E5" s="72">
        <f>IF(RES_hh_emi_in!E5=0,0,1000000*RES_hh_emi_in!E5/RES_hh_num_in!E5)</f>
        <v>4798.7355583737635</v>
      </c>
      <c r="F5" s="72">
        <f>IF(RES_hh_emi_in!F5=0,0,1000000*RES_hh_emi_in!F5/RES_hh_num_in!F5)</f>
        <v>6008.5816353661621</v>
      </c>
      <c r="G5" s="72">
        <f>IF(RES_hh_emi_in!G5=0,0,1000000*RES_hh_emi_in!G5/RES_hh_num_in!G5)</f>
        <v>3002.654058436784</v>
      </c>
      <c r="H5" s="72">
        <f>IF(RES_hh_emi_in!H5=0,0,1000000*RES_hh_emi_in!H5/RES_hh_num_in!H5)</f>
        <v>2878.9275232172981</v>
      </c>
      <c r="I5" s="72">
        <f>IF(RES_hh_emi_in!I5=0,0,1000000*RES_hh_emi_in!I5/RES_hh_num_in!I5)</f>
        <v>2484.673296582394</v>
      </c>
      <c r="J5" s="72">
        <f>IF(RES_hh_emi_in!J5=0,0,1000000*RES_hh_emi_in!J5/RES_hh_num_in!J5)</f>
        <v>3726.8899969706326</v>
      </c>
      <c r="K5" s="72">
        <f>IF(RES_hh_emi_in!K5=0,0,1000000*RES_hh_emi_in!K5/RES_hh_num_in!K5)</f>
        <v>2938.8518816426808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3213.5909735450546</v>
      </c>
      <c r="S5" s="72">
        <f>IF(RES_hh_emi_in!S5=0,0,1000000*RES_hh_emi_in!S5/RES_hh_num_in!S5)</f>
        <v>3211.3730694649234</v>
      </c>
      <c r="T5" s="72">
        <f>IF(RES_hh_emi_in!T5=0,0,1000000*RES_hh_emi_in!T5/RES_hh_num_in!T5)</f>
        <v>2319.3923481444967</v>
      </c>
      <c r="U5" s="72">
        <f>IF(RES_hh_emi_in!U5=0,0,1000000*RES_hh_emi_in!U5/RES_hh_num_in!U5)</f>
        <v>1834.3665236386707</v>
      </c>
      <c r="V5" s="72">
        <f>IF(RES_hh_emi_in!V5=0,0,1000000*RES_hh_emi_in!V5/RES_hh_num_in!V5)</f>
        <v>2706.2395924298157</v>
      </c>
      <c r="W5" s="72">
        <f>IF(RES_hh_emi_in!W5=0,0,1000000*RES_hh_emi_in!W5/RES_hh_num_in!W5)</f>
        <v>2445.3460466688557</v>
      </c>
      <c r="X5" s="72">
        <f>IF(RES_hh_emi_in!X5=0,0,1000000*RES_hh_emi_in!X5/RES_hh_num_in!X5)</f>
        <v>1849.629120112397</v>
      </c>
      <c r="Y5" s="72">
        <f>IF(RES_hh_emi_in!Y5=0,0,1000000*RES_hh_emi_in!Y5/RES_hh_num_in!Y5)</f>
        <v>1145.9289828473284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2732.7959159589113</v>
      </c>
      <c r="D6" s="72">
        <f>IF(RES_hh_emi_in!D6=0,0,1000000*RES_hh_emi_in!D6/RES_hh_num_in!D6)</f>
        <v>5218.5853570874033</v>
      </c>
      <c r="E6" s="72">
        <f>IF(RES_hh_emi_in!E6=0,0,1000000*RES_hh_emi_in!E6/RES_hh_num_in!E6)</f>
        <v>1884.4485960439554</v>
      </c>
      <c r="F6" s="72">
        <f>IF(RES_hh_emi_in!F6=0,0,1000000*RES_hh_emi_in!F6/RES_hh_num_in!F6)</f>
        <v>424.60381369698302</v>
      </c>
      <c r="G6" s="72">
        <f>IF(RES_hh_emi_in!G6=0,0,1000000*RES_hh_emi_in!G6/RES_hh_num_in!G6)</f>
        <v>1057.6925293549948</v>
      </c>
      <c r="H6" s="72">
        <f>IF(RES_hh_emi_in!H6=0,0,1000000*RES_hh_emi_in!H6/RES_hh_num_in!H6)</f>
        <v>3065.8872888298479</v>
      </c>
      <c r="I6" s="72">
        <f>IF(RES_hh_emi_in!I6=0,0,1000000*RES_hh_emi_in!I6/RES_hh_num_in!I6)</f>
        <v>1905.862465775801</v>
      </c>
      <c r="J6" s="72">
        <f>IF(RES_hh_emi_in!J6=0,0,1000000*RES_hh_emi_in!J6/RES_hh_num_in!J6)</f>
        <v>3217.7295163202707</v>
      </c>
      <c r="K6" s="72">
        <f>IF(RES_hh_emi_in!K6=0,0,1000000*RES_hh_emi_in!K6/RES_hh_num_in!K6)</f>
        <v>3268.1517511386355</v>
      </c>
      <c r="L6" s="72">
        <f>IF(RES_hh_emi_in!L6=0,0,1000000*RES_hh_emi_in!L6/RES_hh_num_in!L6)</f>
        <v>2300.0091700242688</v>
      </c>
      <c r="M6" s="72">
        <f>IF(RES_hh_emi_in!M6=0,0,1000000*RES_hh_emi_in!M6/RES_hh_num_in!M6)</f>
        <v>0</v>
      </c>
      <c r="N6" s="72">
        <f>IF(RES_hh_emi_in!N6=0,0,1000000*RES_hh_emi_in!N6/RES_hh_num_in!N6)</f>
        <v>0</v>
      </c>
      <c r="O6" s="72">
        <f>IF(RES_hh_emi_in!O6=0,0,1000000*RES_hh_emi_in!O6/RES_hh_num_in!O6)</f>
        <v>2201.6957135771431</v>
      </c>
      <c r="P6" s="72">
        <f>IF(RES_hh_emi_in!P6=0,0,1000000*RES_hh_emi_in!P6/RES_hh_num_in!P6)</f>
        <v>191.86604512156288</v>
      </c>
      <c r="Q6" s="72">
        <f>IF(RES_hh_emi_in!Q6=0,0,1000000*RES_hh_emi_in!Q6/RES_hh_num_in!Q6)</f>
        <v>0</v>
      </c>
      <c r="R6" s="72">
        <f>IF(RES_hh_emi_in!R6=0,0,1000000*RES_hh_emi_in!R6/RES_hh_num_in!R6)</f>
        <v>1883.6760078122784</v>
      </c>
      <c r="S6" s="72">
        <f>IF(RES_hh_emi_in!S6=0,0,1000000*RES_hh_emi_in!S6/RES_hh_num_in!S6)</f>
        <v>1845.1880295427322</v>
      </c>
      <c r="T6" s="72">
        <f>IF(RES_hh_emi_in!T6=0,0,1000000*RES_hh_emi_in!T6/RES_hh_num_in!T6)</f>
        <v>1618.6728184775848</v>
      </c>
      <c r="U6" s="72">
        <f>IF(RES_hh_emi_in!U6=0,0,1000000*RES_hh_emi_in!U6/RES_hh_num_in!U6)</f>
        <v>1317.050198689948</v>
      </c>
      <c r="V6" s="72">
        <f>IF(RES_hh_emi_in!V6=0,0,1000000*RES_hh_emi_in!V6/RES_hh_num_in!V6)</f>
        <v>1359.8187539205621</v>
      </c>
      <c r="W6" s="72">
        <f>IF(RES_hh_emi_in!W6=0,0,1000000*RES_hh_emi_in!W6/RES_hh_num_in!W6)</f>
        <v>1678.116674252333</v>
      </c>
      <c r="X6" s="72">
        <f>IF(RES_hh_emi_in!X6=0,0,1000000*RES_hh_emi_in!X6/RES_hh_num_in!X6)</f>
        <v>1298.1076757141302</v>
      </c>
      <c r="Y6" s="72">
        <f>IF(RES_hh_emi_in!Y6=0,0,1000000*RES_hh_emi_in!Y6/RES_hh_num_in!Y6)</f>
        <v>0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X7" s="72">
        <f>IF(RES_hh_emi_in!X7=0,0,1000000*RES_hh_emi_in!X7/RES_hh_num_in!X7)</f>
        <v>0</v>
      </c>
      <c r="Y7" s="72">
        <f>IF(RES_hh_emi_in!Y7=0,0,1000000*RES_hh_emi_in!Y7/RES_hh_num_in!Y7)</f>
        <v>0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3425.2804818216232</v>
      </c>
      <c r="D8" s="72">
        <f>IF(RES_hh_emi_in!D8=0,0,1000000*RES_hh_emi_in!D8/RES_hh_num_in!D8)</f>
        <v>3246.091177854923</v>
      </c>
      <c r="E8" s="72">
        <f>IF(RES_hh_emi_in!E8=0,0,1000000*RES_hh_emi_in!E8/RES_hh_num_in!E8)</f>
        <v>3165.6883352503528</v>
      </c>
      <c r="F8" s="72">
        <f>IF(RES_hh_emi_in!F8=0,0,1000000*RES_hh_emi_in!F8/RES_hh_num_in!F8)</f>
        <v>2811.6141284128989</v>
      </c>
      <c r="G8" s="72">
        <f>IF(RES_hh_emi_in!G8=0,0,1000000*RES_hh_emi_in!G8/RES_hh_num_in!G8)</f>
        <v>2610.9115179486635</v>
      </c>
      <c r="H8" s="72">
        <f>IF(RES_hh_emi_in!H8=0,0,1000000*RES_hh_emi_in!H8/RES_hh_num_in!H8)</f>
        <v>2265.1906283643079</v>
      </c>
      <c r="I8" s="72">
        <f>IF(RES_hh_emi_in!I8=0,0,1000000*RES_hh_emi_in!I8/RES_hh_num_in!I8)</f>
        <v>1834.6017638619046</v>
      </c>
      <c r="J8" s="72">
        <f>IF(RES_hh_emi_in!J8=0,0,1000000*RES_hh_emi_in!J8/RES_hh_num_in!J8)</f>
        <v>1963.625950203236</v>
      </c>
      <c r="K8" s="72">
        <f>IF(RES_hh_emi_in!K8=0,0,1000000*RES_hh_emi_in!K8/RES_hh_num_in!K8)</f>
        <v>2017.6662384745159</v>
      </c>
      <c r="L8" s="72">
        <f>IF(RES_hh_emi_in!L8=0,0,1000000*RES_hh_emi_in!L8/RES_hh_num_in!L8)</f>
        <v>0</v>
      </c>
      <c r="M8" s="72">
        <f>IF(RES_hh_emi_in!M8=0,0,1000000*RES_hh_emi_in!M8/RES_hh_num_in!M8)</f>
        <v>2258.2962592193608</v>
      </c>
      <c r="N8" s="72">
        <f>IF(RES_hh_emi_in!N8=0,0,1000000*RES_hh_emi_in!N8/RES_hh_num_in!N8)</f>
        <v>2113.9818391880626</v>
      </c>
      <c r="O8" s="72">
        <f>IF(RES_hh_emi_in!O8=0,0,1000000*RES_hh_emi_in!O8/RES_hh_num_in!O8)</f>
        <v>2126.6456837953974</v>
      </c>
      <c r="P8" s="72">
        <f>IF(RES_hh_emi_in!P8=0,0,1000000*RES_hh_emi_in!P8/RES_hh_num_in!P8)</f>
        <v>1685.1603397896213</v>
      </c>
      <c r="Q8" s="72">
        <f>IF(RES_hh_emi_in!Q8=0,0,1000000*RES_hh_emi_in!Q8/RES_hh_num_in!Q8)</f>
        <v>1632.8080844437857</v>
      </c>
      <c r="R8" s="72">
        <f>IF(RES_hh_emi_in!R8=0,0,1000000*RES_hh_emi_in!R8/RES_hh_num_in!R8)</f>
        <v>1614.9173957491316</v>
      </c>
      <c r="S8" s="72">
        <f>IF(RES_hh_emi_in!S8=0,0,1000000*RES_hh_emi_in!S8/RES_hh_num_in!S8)</f>
        <v>1640.8799717905138</v>
      </c>
      <c r="T8" s="72">
        <f>IF(RES_hh_emi_in!T8=0,0,1000000*RES_hh_emi_in!T8/RES_hh_num_in!T8)</f>
        <v>1464.4618710611801</v>
      </c>
      <c r="U8" s="72">
        <f>IF(RES_hh_emi_in!U8=0,0,1000000*RES_hh_emi_in!U8/RES_hh_num_in!U8)</f>
        <v>1382.3917375022058</v>
      </c>
      <c r="V8" s="72">
        <f>IF(RES_hh_emi_in!V8=0,0,1000000*RES_hh_emi_in!V8/RES_hh_num_in!V8)</f>
        <v>1347.2641248152695</v>
      </c>
      <c r="W8" s="72">
        <f>IF(RES_hh_emi_in!W8=0,0,1000000*RES_hh_emi_in!W8/RES_hh_num_in!W8)</f>
        <v>1330.2831843080162</v>
      </c>
      <c r="X8" s="72">
        <f>IF(RES_hh_emi_in!X8=0,0,1000000*RES_hh_emi_in!X8/RES_hh_num_in!X8)</f>
        <v>1044.0623508098938</v>
      </c>
      <c r="Y8" s="72">
        <f>IF(RES_hh_emi_in!Y8=0,0,1000000*RES_hh_emi_in!Y8/RES_hh_num_in!Y8)</f>
        <v>815.96991748022072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120.58605099860866</v>
      </c>
      <c r="D17" s="69">
        <f>IF(RES_hh_emi_in!D17=0,0,1000000*RES_hh_emi_in!D17/RES_hh_num_in!D17)</f>
        <v>77.000116477755938</v>
      </c>
      <c r="E17" s="69">
        <f>IF(RES_hh_emi_in!E17=0,0,1000000*RES_hh_emi_in!E17/RES_hh_num_in!E17)</f>
        <v>90.896356198972256</v>
      </c>
      <c r="F17" s="69">
        <f>IF(RES_hh_emi_in!F17=0,0,1000000*RES_hh_emi_in!F17/RES_hh_num_in!F17)</f>
        <v>98.439748760608609</v>
      </c>
      <c r="G17" s="69">
        <f>IF(RES_hh_emi_in!G17=0,0,1000000*RES_hh_emi_in!G17/RES_hh_num_in!G17)</f>
        <v>77.248792569638184</v>
      </c>
      <c r="H17" s="69">
        <f>IF(RES_hh_emi_in!H17=0,0,1000000*RES_hh_emi_in!H17/RES_hh_num_in!H17)</f>
        <v>77.368158427774944</v>
      </c>
      <c r="I17" s="69">
        <f>IF(RES_hh_emi_in!I17=0,0,1000000*RES_hh_emi_in!I17/RES_hh_num_in!I17)</f>
        <v>124.34740909217226</v>
      </c>
      <c r="J17" s="69">
        <f>IF(RES_hh_emi_in!J17=0,0,1000000*RES_hh_emi_in!J17/RES_hh_num_in!J17)</f>
        <v>131.59636455606392</v>
      </c>
      <c r="K17" s="69">
        <f>IF(RES_hh_emi_in!K17=0,0,1000000*RES_hh_emi_in!K17/RES_hh_num_in!K17)</f>
        <v>74.805939238204672</v>
      </c>
      <c r="L17" s="69">
        <f>IF(RES_hh_emi_in!L17=0,0,1000000*RES_hh_emi_in!L17/RES_hh_num_in!L17)</f>
        <v>6.0381615145023178</v>
      </c>
      <c r="M17" s="69">
        <f>IF(RES_hh_emi_in!M17=0,0,1000000*RES_hh_emi_in!M17/RES_hh_num_in!M17)</f>
        <v>34.108761885515101</v>
      </c>
      <c r="N17" s="69">
        <f>IF(RES_hh_emi_in!N17=0,0,1000000*RES_hh_emi_in!N17/RES_hh_num_in!N17)</f>
        <v>43.340232018700029</v>
      </c>
      <c r="O17" s="69">
        <f>IF(RES_hh_emi_in!O17=0,0,1000000*RES_hh_emi_in!O17/RES_hh_num_in!O17)</f>
        <v>87.396240530884384</v>
      </c>
      <c r="P17" s="69">
        <f>IF(RES_hh_emi_in!P17=0,0,1000000*RES_hh_emi_in!P17/RES_hh_num_in!P17)</f>
        <v>134.92503016804997</v>
      </c>
      <c r="Q17" s="69">
        <f>IF(RES_hh_emi_in!Q17=0,0,1000000*RES_hh_emi_in!Q17/RES_hh_num_in!Q17)</f>
        <v>110.61888590513001</v>
      </c>
      <c r="R17" s="69">
        <f>IF(RES_hh_emi_in!R17=0,0,1000000*RES_hh_emi_in!R17/RES_hh_num_in!R17)</f>
        <v>130.14774453718107</v>
      </c>
      <c r="S17" s="69">
        <f>IF(RES_hh_emi_in!S17=0,0,1000000*RES_hh_emi_in!S17/RES_hh_num_in!S17)</f>
        <v>164.20531835757211</v>
      </c>
      <c r="T17" s="69">
        <f>IF(RES_hh_emi_in!T17=0,0,1000000*RES_hh_emi_in!T17/RES_hh_num_in!T17)</f>
        <v>180.66102102064517</v>
      </c>
      <c r="U17" s="69">
        <f>IF(RES_hh_emi_in!U17=0,0,1000000*RES_hh_emi_in!U17/RES_hh_num_in!U17)</f>
        <v>142.96580721365419</v>
      </c>
      <c r="V17" s="69">
        <f>IF(RES_hh_emi_in!V17=0,0,1000000*RES_hh_emi_in!V17/RES_hh_num_in!V17)</f>
        <v>222.6338987791278</v>
      </c>
      <c r="W17" s="69">
        <f>IF(RES_hh_emi_in!W17=0,0,1000000*RES_hh_emi_in!W17/RES_hh_num_in!W17)</f>
        <v>119.30704743636535</v>
      </c>
      <c r="X17" s="69">
        <f>IF(RES_hh_emi_in!X17=0,0,1000000*RES_hh_emi_in!X17/RES_hh_num_in!X17)</f>
        <v>113.29725776903142</v>
      </c>
      <c r="Y17" s="69">
        <f>IF(RES_hh_emi_in!Y17=0,0,1000000*RES_hh_emi_in!Y17/RES_hh_num_in!Y17)</f>
        <v>154.12732822754214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300.56133772681738</v>
      </c>
      <c r="D18" s="72">
        <f>IF(RES_hh_emi_in!D18=0,0,1000000*RES_hh_emi_in!D18/RES_hh_num_in!D18)</f>
        <v>509.56192463343916</v>
      </c>
      <c r="E18" s="72">
        <f>IF(RES_hh_emi_in!E18=0,0,1000000*RES_hh_emi_in!E18/RES_hh_num_in!E18)</f>
        <v>342.09975690099583</v>
      </c>
      <c r="F18" s="72">
        <f>IF(RES_hh_emi_in!F18=0,0,1000000*RES_hh_emi_in!F18/RES_hh_num_in!F18)</f>
        <v>465.28118917201436</v>
      </c>
      <c r="G18" s="72">
        <f>IF(RES_hh_emi_in!G18=0,0,1000000*RES_hh_emi_in!G18/RES_hh_num_in!G18)</f>
        <v>309.70705859131175</v>
      </c>
      <c r="H18" s="72">
        <f>IF(RES_hh_emi_in!H18=0,0,1000000*RES_hh_emi_in!H18/RES_hh_num_in!H18)</f>
        <v>331.60232118799661</v>
      </c>
      <c r="I18" s="72">
        <f>IF(RES_hh_emi_in!I18=0,0,1000000*RES_hh_emi_in!I18/RES_hh_num_in!I18)</f>
        <v>343.38627148953907</v>
      </c>
      <c r="J18" s="72">
        <f>IF(RES_hh_emi_in!J18=0,0,1000000*RES_hh_emi_in!J18/RES_hh_num_in!J18)</f>
        <v>498.48307275153098</v>
      </c>
      <c r="K18" s="72">
        <f>IF(RES_hh_emi_in!K18=0,0,1000000*RES_hh_emi_in!K18/RES_hh_num_in!K18)</f>
        <v>367.71347197922682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422.14801683718224</v>
      </c>
      <c r="S18" s="72">
        <f>IF(RES_hh_emi_in!S18=0,0,1000000*RES_hh_emi_in!S18/RES_hh_num_in!S18)</f>
        <v>491.91644140730546</v>
      </c>
      <c r="T18" s="72">
        <f>IF(RES_hh_emi_in!T18=0,0,1000000*RES_hh_emi_in!T18/RES_hh_num_in!T18)</f>
        <v>486.43914512750899</v>
      </c>
      <c r="U18" s="72">
        <f>IF(RES_hh_emi_in!U18=0,0,1000000*RES_hh_emi_in!U18/RES_hh_num_in!U18)</f>
        <v>475.19405490704685</v>
      </c>
      <c r="V18" s="72">
        <f>IF(RES_hh_emi_in!V18=0,0,1000000*RES_hh_emi_in!V18/RES_hh_num_in!V18)</f>
        <v>736.22709708091031</v>
      </c>
      <c r="W18" s="72">
        <f>IF(RES_hh_emi_in!W18=0,0,1000000*RES_hh_emi_in!W18/RES_hh_num_in!W18)</f>
        <v>574.28812779502164</v>
      </c>
      <c r="X18" s="72">
        <f>IF(RES_hh_emi_in!X18=0,0,1000000*RES_hh_emi_in!X18/RES_hh_num_in!X18)</f>
        <v>665.81642051912979</v>
      </c>
      <c r="Y18" s="72">
        <f>IF(RES_hh_emi_in!Y18=0,0,1000000*RES_hh_emi_in!Y18/RES_hh_num_in!Y18)</f>
        <v>428.26203461776737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287.45580470049043</v>
      </c>
      <c r="D19" s="72">
        <f>IF(RES_hh_emi_in!D19=0,0,1000000*RES_hh_emi_in!D19/RES_hh_num_in!D19)</f>
        <v>282.22069416023766</v>
      </c>
      <c r="E19" s="72">
        <f>IF(RES_hh_emi_in!E19=0,0,1000000*RES_hh_emi_in!E19/RES_hh_num_in!E19)</f>
        <v>275.00485408402278</v>
      </c>
      <c r="F19" s="72">
        <f>IF(RES_hh_emi_in!F19=0,0,1000000*RES_hh_emi_in!F19/RES_hh_num_in!F19)</f>
        <v>270.9400011959687</v>
      </c>
      <c r="G19" s="72">
        <f>IF(RES_hh_emi_in!G19=0,0,1000000*RES_hh_emi_in!G19/RES_hh_num_in!G19)</f>
        <v>271.43362563069985</v>
      </c>
      <c r="H19" s="72">
        <f>IF(RES_hh_emi_in!H19=0,0,1000000*RES_hh_emi_in!H19/RES_hh_num_in!H19)</f>
        <v>272.14855332487076</v>
      </c>
      <c r="I19" s="72">
        <f>IF(RES_hh_emi_in!I19=0,0,1000000*RES_hh_emi_in!I19/RES_hh_num_in!I19)</f>
        <v>272.95445618314614</v>
      </c>
      <c r="J19" s="72">
        <f>IF(RES_hh_emi_in!J19=0,0,1000000*RES_hh_emi_in!J19/RES_hh_num_in!J19)</f>
        <v>257.12782740605513</v>
      </c>
      <c r="K19" s="72">
        <f>IF(RES_hh_emi_in!K19=0,0,1000000*RES_hh_emi_in!K19/RES_hh_num_in!K19)</f>
        <v>251.10534038081434</v>
      </c>
      <c r="L19" s="72">
        <f>IF(RES_hh_emi_in!L19=0,0,1000000*RES_hh_emi_in!L19/RES_hh_num_in!L19)</f>
        <v>230.99544902873319</v>
      </c>
      <c r="M19" s="72">
        <f>IF(RES_hh_emi_in!M19=0,0,1000000*RES_hh_emi_in!M19/RES_hh_num_in!M19)</f>
        <v>224.63411070594114</v>
      </c>
      <c r="N19" s="72">
        <f>IF(RES_hh_emi_in!N19=0,0,1000000*RES_hh_emi_in!N19/RES_hh_num_in!N19)</f>
        <v>214.0827676322541</v>
      </c>
      <c r="O19" s="72">
        <f>IF(RES_hh_emi_in!O19=0,0,1000000*RES_hh_emi_in!O19/RES_hh_num_in!O19)</f>
        <v>210.49899610685341</v>
      </c>
      <c r="P19" s="72">
        <f>IF(RES_hh_emi_in!P19=0,0,1000000*RES_hh_emi_in!P19/RES_hh_num_in!P19)</f>
        <v>217.05347233053479</v>
      </c>
      <c r="Q19" s="72">
        <f>IF(RES_hh_emi_in!Q19=0,0,1000000*RES_hh_emi_in!Q19/RES_hh_num_in!Q19)</f>
        <v>216.83560824722116</v>
      </c>
      <c r="R19" s="72">
        <f>IF(RES_hh_emi_in!R19=0,0,1000000*RES_hh_emi_in!R19/RES_hh_num_in!R19)</f>
        <v>221.16175927137201</v>
      </c>
      <c r="S19" s="72">
        <f>IF(RES_hh_emi_in!S19=0,0,1000000*RES_hh_emi_in!S19/RES_hh_num_in!S19)</f>
        <v>258.34269142921755</v>
      </c>
      <c r="T19" s="72">
        <f>IF(RES_hh_emi_in!T19=0,0,1000000*RES_hh_emi_in!T19/RES_hh_num_in!T19)</f>
        <v>325.21428815915777</v>
      </c>
      <c r="U19" s="72">
        <f>IF(RES_hh_emi_in!U19=0,0,1000000*RES_hh_emi_in!U19/RES_hh_num_in!U19)</f>
        <v>266.75374022452695</v>
      </c>
      <c r="V19" s="72">
        <f>IF(RES_hh_emi_in!V19=0,0,1000000*RES_hh_emi_in!V19/RES_hh_num_in!V19)</f>
        <v>312.84481891206281</v>
      </c>
      <c r="W19" s="72">
        <f>IF(RES_hh_emi_in!W19=0,0,1000000*RES_hh_emi_in!W19/RES_hh_num_in!W19)</f>
        <v>388.43586358616824</v>
      </c>
      <c r="X19" s="72">
        <f>IF(RES_hh_emi_in!X19=0,0,1000000*RES_hh_emi_in!X19/RES_hh_num_in!X19)</f>
        <v>293.40450925372346</v>
      </c>
      <c r="Y19" s="72">
        <f>IF(RES_hh_emi_in!Y19=0,0,1000000*RES_hh_emi_in!Y19/RES_hh_num_in!Y19)</f>
        <v>339.75799897122477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0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239.61460946061626</v>
      </c>
      <c r="D21" s="72">
        <f>IF(RES_hh_emi_in!D21=0,0,1000000*RES_hh_emi_in!D21/RES_hh_num_in!D21)</f>
        <v>239.58499500657854</v>
      </c>
      <c r="E21" s="72">
        <f>IF(RES_hh_emi_in!E21=0,0,1000000*RES_hh_emi_in!E21/RES_hh_num_in!E21)</f>
        <v>250.05594263292923</v>
      </c>
      <c r="F21" s="72">
        <f>IF(RES_hh_emi_in!F21=0,0,1000000*RES_hh_emi_in!F21/RES_hh_num_in!F21)</f>
        <v>239.38343618094387</v>
      </c>
      <c r="G21" s="72">
        <f>IF(RES_hh_emi_in!G21=0,0,1000000*RES_hh_emi_in!G21/RES_hh_num_in!G21)</f>
        <v>238.7568651912087</v>
      </c>
      <c r="H21" s="72">
        <f>IF(RES_hh_emi_in!H21=0,0,1000000*RES_hh_emi_in!H21/RES_hh_num_in!H21)</f>
        <v>241.53835898228775</v>
      </c>
      <c r="I21" s="72">
        <f>IF(RES_hh_emi_in!I21=0,0,1000000*RES_hh_emi_in!I21/RES_hh_num_in!I21)</f>
        <v>233.68642851714742</v>
      </c>
      <c r="J21" s="72">
        <f>IF(RES_hh_emi_in!J21=0,0,1000000*RES_hh_emi_in!J21/RES_hh_num_in!J21)</f>
        <v>245.36914758395122</v>
      </c>
      <c r="K21" s="72">
        <f>IF(RES_hh_emi_in!K21=0,0,1000000*RES_hh_emi_in!K21/RES_hh_num_in!K21)</f>
        <v>254.97228132512316</v>
      </c>
      <c r="L21" s="72">
        <f>IF(RES_hh_emi_in!L21=0,0,1000000*RES_hh_emi_in!L21/RES_hh_num_in!L21)</f>
        <v>0</v>
      </c>
      <c r="M21" s="72">
        <f>IF(RES_hh_emi_in!M21=0,0,1000000*RES_hh_emi_in!M21/RES_hh_num_in!M21)</f>
        <v>158.67437977942964</v>
      </c>
      <c r="N21" s="72">
        <f>IF(RES_hh_emi_in!N21=0,0,1000000*RES_hh_emi_in!N21/RES_hh_num_in!N21)</f>
        <v>159.17870857151453</v>
      </c>
      <c r="O21" s="72">
        <f>IF(RES_hh_emi_in!O21=0,0,1000000*RES_hh_emi_in!O21/RES_hh_num_in!O21)</f>
        <v>192.23148320358888</v>
      </c>
      <c r="P21" s="72">
        <f>IF(RES_hh_emi_in!P21=0,0,1000000*RES_hh_emi_in!P21/RES_hh_num_in!P21)</f>
        <v>251.37372795352454</v>
      </c>
      <c r="Q21" s="72">
        <f>IF(RES_hh_emi_in!Q21=0,0,1000000*RES_hh_emi_in!Q21/RES_hh_num_in!Q21)</f>
        <v>213.31172281768346</v>
      </c>
      <c r="R21" s="72">
        <f>IF(RES_hh_emi_in!R21=0,0,1000000*RES_hh_emi_in!R21/RES_hh_num_in!R21)</f>
        <v>200.55840931147785</v>
      </c>
      <c r="S21" s="72">
        <f>IF(RES_hh_emi_in!S21=0,0,1000000*RES_hh_emi_in!S21/RES_hh_num_in!S21)</f>
        <v>230.58516262078439</v>
      </c>
      <c r="T21" s="72">
        <f>IF(RES_hh_emi_in!T21=0,0,1000000*RES_hh_emi_in!T21/RES_hh_num_in!T21)</f>
        <v>323.91314588195678</v>
      </c>
      <c r="U21" s="72">
        <f>IF(RES_hh_emi_in!U21=0,0,1000000*RES_hh_emi_in!U21/RES_hh_num_in!U21)</f>
        <v>337.86440225835855</v>
      </c>
      <c r="V21" s="72">
        <f>IF(RES_hh_emi_in!V21=0,0,1000000*RES_hh_emi_in!V21/RES_hh_num_in!V21)</f>
        <v>357.43950279613921</v>
      </c>
      <c r="W21" s="72">
        <f>IF(RES_hh_emi_in!W21=0,0,1000000*RES_hh_emi_in!W21/RES_hh_num_in!W21)</f>
        <v>293.97017173082668</v>
      </c>
      <c r="X21" s="72">
        <f>IF(RES_hh_emi_in!X21=0,0,1000000*RES_hh_emi_in!X21/RES_hh_num_in!X21)</f>
        <v>331.01573496458434</v>
      </c>
      <c r="Y21" s="72">
        <f>IF(RES_hh_emi_in!Y21=0,0,1000000*RES_hh_emi_in!Y21/RES_hh_num_in!Y21)</f>
        <v>334.57825779453913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34.802166865912916</v>
      </c>
      <c r="D27" s="69">
        <f>IF(RES_hh_emi_in!D27=0,0,1000000*RES_hh_emi_in!D27/RES_hh_num_in!D27)</f>
        <v>31.280897085755495</v>
      </c>
      <c r="E27" s="69">
        <f>IF(RES_hh_emi_in!E27=0,0,1000000*RES_hh_emi_in!E27/RES_hh_num_in!E27)</f>
        <v>43.00590825124074</v>
      </c>
      <c r="F27" s="69">
        <f>IF(RES_hh_emi_in!F27=0,0,1000000*RES_hh_emi_in!F27/RES_hh_num_in!F27)</f>
        <v>48.977070371163656</v>
      </c>
      <c r="G27" s="69">
        <f>IF(RES_hh_emi_in!G27=0,0,1000000*RES_hh_emi_in!G27/RES_hh_num_in!G27)</f>
        <v>40.936028266619395</v>
      </c>
      <c r="H27" s="69">
        <f>IF(RES_hh_emi_in!H27=0,0,1000000*RES_hh_emi_in!H27/RES_hh_num_in!H27)</f>
        <v>42.427098011340675</v>
      </c>
      <c r="I27" s="69">
        <f>IF(RES_hh_emi_in!I27=0,0,1000000*RES_hh_emi_in!I27/RES_hh_num_in!I27)</f>
        <v>46.24197510820629</v>
      </c>
      <c r="J27" s="69">
        <f>IF(RES_hh_emi_in!J27=0,0,1000000*RES_hh_emi_in!J27/RES_hh_num_in!J27)</f>
        <v>35.022512769352964</v>
      </c>
      <c r="K27" s="69">
        <f>IF(RES_hh_emi_in!K27=0,0,1000000*RES_hh_emi_in!K27/RES_hh_num_in!K27)</f>
        <v>24.362941386653986</v>
      </c>
      <c r="L27" s="69">
        <f>IF(RES_hh_emi_in!L27=0,0,1000000*RES_hh_emi_in!L27/RES_hh_num_in!L27)</f>
        <v>2.7279369237397693</v>
      </c>
      <c r="M27" s="69">
        <f>IF(RES_hh_emi_in!M27=0,0,1000000*RES_hh_emi_in!M27/RES_hh_num_in!M27)</f>
        <v>9.7989373205690509</v>
      </c>
      <c r="N27" s="69">
        <f>IF(RES_hh_emi_in!N27=0,0,1000000*RES_hh_emi_in!N27/RES_hh_num_in!N27)</f>
        <v>15.934752372564116</v>
      </c>
      <c r="O27" s="69">
        <f>IF(RES_hh_emi_in!O27=0,0,1000000*RES_hh_emi_in!O27/RES_hh_num_in!O27)</f>
        <v>18.941927005099011</v>
      </c>
      <c r="P27" s="69">
        <f>IF(RES_hh_emi_in!P27=0,0,1000000*RES_hh_emi_in!P27/RES_hh_num_in!P27)</f>
        <v>34.077039651182247</v>
      </c>
      <c r="Q27" s="69">
        <f>IF(RES_hh_emi_in!Q27=0,0,1000000*RES_hh_emi_in!Q27/RES_hh_num_in!Q27)</f>
        <v>38.142769696827905</v>
      </c>
      <c r="R27" s="69">
        <f>IF(RES_hh_emi_in!R27=0,0,1000000*RES_hh_emi_in!R27/RES_hh_num_in!R27)</f>
        <v>39.273545728019698</v>
      </c>
      <c r="S27" s="69">
        <f>IF(RES_hh_emi_in!S27=0,0,1000000*RES_hh_emi_in!S27/RES_hh_num_in!S27)</f>
        <v>60.604615016557837</v>
      </c>
      <c r="T27" s="69">
        <f>IF(RES_hh_emi_in!T27=0,0,1000000*RES_hh_emi_in!T27/RES_hh_num_in!T27)</f>
        <v>68.253930345232504</v>
      </c>
      <c r="U27" s="69">
        <f>IF(RES_hh_emi_in!U27=0,0,1000000*RES_hh_emi_in!U27/RES_hh_num_in!U27)</f>
        <v>64.150815502958196</v>
      </c>
      <c r="V27" s="69">
        <f>IF(RES_hh_emi_in!V27=0,0,1000000*RES_hh_emi_in!V27/RES_hh_num_in!V27)</f>
        <v>60.68344365540576</v>
      </c>
      <c r="W27" s="69">
        <f>IF(RES_hh_emi_in!W27=0,0,1000000*RES_hh_emi_in!W27/RES_hh_num_in!W27)</f>
        <v>52.074555088950881</v>
      </c>
      <c r="X27" s="69">
        <f>IF(RES_hh_emi_in!X27=0,0,1000000*RES_hh_emi_in!X27/RES_hh_num_in!X27)</f>
        <v>35.614103152578132</v>
      </c>
      <c r="Y27" s="69">
        <f>IF(RES_hh_emi_in!Y27=0,0,1000000*RES_hh_emi_in!Y27/RES_hh_num_in!Y27)</f>
        <v>41.069227179174796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139.91152702162262</v>
      </c>
      <c r="D28" s="72">
        <f>IF(RES_hh_emi_in!D28=0,0,1000000*RES_hh_emi_in!D28/RES_hh_num_in!D28)</f>
        <v>237.52812974588582</v>
      </c>
      <c r="E28" s="72">
        <f>IF(RES_hh_emi_in!E28=0,0,1000000*RES_hh_emi_in!E28/RES_hh_num_in!E28)</f>
        <v>158.01924633412287</v>
      </c>
      <c r="F28" s="72">
        <f>IF(RES_hh_emi_in!F28=0,0,1000000*RES_hh_emi_in!F28/RES_hh_num_in!F28)</f>
        <v>215.06145096189138</v>
      </c>
      <c r="G28" s="72">
        <f>IF(RES_hh_emi_in!G28=0,0,1000000*RES_hh_emi_in!G28/RES_hh_num_in!G28)</f>
        <v>111.48357500487835</v>
      </c>
      <c r="H28" s="72">
        <f>IF(RES_hh_emi_in!H28=0,0,1000000*RES_hh_emi_in!H28/RES_hh_num_in!H28)</f>
        <v>120.96327483265858</v>
      </c>
      <c r="I28" s="72">
        <f>IF(RES_hh_emi_in!I28=0,0,1000000*RES_hh_emi_in!I28/RES_hh_num_in!I28)</f>
        <v>119.05090212325045</v>
      </c>
      <c r="J28" s="72">
        <f>IF(RES_hh_emi_in!J28=0,0,1000000*RES_hh_emi_in!J28/RES_hh_num_in!J28)</f>
        <v>165.29121846082822</v>
      </c>
      <c r="K28" s="72">
        <f>IF(RES_hh_emi_in!K28=0,0,1000000*RES_hh_emi_in!K28/RES_hh_num_in!K28)</f>
        <v>119.97643512323154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149.65628459331023</v>
      </c>
      <c r="S28" s="72">
        <f>IF(RES_hh_emi_in!S28=0,0,1000000*RES_hh_emi_in!S28/RES_hh_num_in!S28)</f>
        <v>152.08314038553411</v>
      </c>
      <c r="T28" s="72">
        <f>IF(RES_hh_emi_in!T28=0,0,1000000*RES_hh_emi_in!T28/RES_hh_num_in!T28)</f>
        <v>164.79236399480757</v>
      </c>
      <c r="U28" s="72">
        <f>IF(RES_hh_emi_in!U28=0,0,1000000*RES_hh_emi_in!U28/RES_hh_num_in!U28)</f>
        <v>136.05982909801637</v>
      </c>
      <c r="V28" s="72">
        <f>IF(RES_hh_emi_in!V28=0,0,1000000*RES_hh_emi_in!V28/RES_hh_num_in!V28)</f>
        <v>206.59795330502595</v>
      </c>
      <c r="W28" s="72">
        <f>IF(RES_hh_emi_in!W28=0,0,1000000*RES_hh_emi_in!W28/RES_hh_num_in!W28)</f>
        <v>240.96006511971089</v>
      </c>
      <c r="X28" s="72">
        <f>IF(RES_hh_emi_in!X28=0,0,1000000*RES_hh_emi_in!X28/RES_hh_num_in!X28)</f>
        <v>288.73172763418438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88.499559604318293</v>
      </c>
      <c r="D29" s="72">
        <f>IF(RES_hh_emi_in!D29=0,0,1000000*RES_hh_emi_in!D29/RES_hh_num_in!D29)</f>
        <v>79.168386545360747</v>
      </c>
      <c r="E29" s="72">
        <f>IF(RES_hh_emi_in!E29=0,0,1000000*RES_hh_emi_in!E29/RES_hh_num_in!E29)</f>
        <v>76.714805051596727</v>
      </c>
      <c r="F29" s="72">
        <f>IF(RES_hh_emi_in!F29=0,0,1000000*RES_hh_emi_in!F29/RES_hh_num_in!F29)</f>
        <v>82.185847530356114</v>
      </c>
      <c r="G29" s="72">
        <f>IF(RES_hh_emi_in!G29=0,0,1000000*RES_hh_emi_in!G29/RES_hh_num_in!G29)</f>
        <v>86.346430187294189</v>
      </c>
      <c r="H29" s="72">
        <f>IF(RES_hh_emi_in!H29=0,0,1000000*RES_hh_emi_in!H29/RES_hh_num_in!H29)</f>
        <v>78.723727179028202</v>
      </c>
      <c r="I29" s="72">
        <f>IF(RES_hh_emi_in!I29=0,0,1000000*RES_hh_emi_in!I29/RES_hh_num_in!I29)</f>
        <v>79.699185335247421</v>
      </c>
      <c r="J29" s="72">
        <f>IF(RES_hh_emi_in!J29=0,0,1000000*RES_hh_emi_in!J29/RES_hh_num_in!J29)</f>
        <v>75.681339906321426</v>
      </c>
      <c r="K29" s="72">
        <f>IF(RES_hh_emi_in!K29=0,0,1000000*RES_hh_emi_in!K29/RES_hh_num_in!K29)</f>
        <v>70.506952023615042</v>
      </c>
      <c r="L29" s="72">
        <f>IF(RES_hh_emi_in!L29=0,0,1000000*RES_hh_emi_in!L29/RES_hh_num_in!L29)</f>
        <v>61.766919630932449</v>
      </c>
      <c r="M29" s="72">
        <f>IF(RES_hh_emi_in!M29=0,0,1000000*RES_hh_emi_in!M29/RES_hh_num_in!M29)</f>
        <v>66.811742980988868</v>
      </c>
      <c r="N29" s="72">
        <f>IF(RES_hh_emi_in!N29=0,0,1000000*RES_hh_emi_in!N29/RES_hh_num_in!N29)</f>
        <v>68.477344521545135</v>
      </c>
      <c r="O29" s="72">
        <f>IF(RES_hh_emi_in!O29=0,0,1000000*RES_hh_emi_in!O29/RES_hh_num_in!O29)</f>
        <v>68.854202336685063</v>
      </c>
      <c r="P29" s="72">
        <f>IF(RES_hh_emi_in!P29=0,0,1000000*RES_hh_emi_in!P29/RES_hh_num_in!P29)</f>
        <v>76.560979011026461</v>
      </c>
      <c r="Q29" s="72">
        <f>IF(RES_hh_emi_in!Q29=0,0,1000000*RES_hh_emi_in!Q29/RES_hh_num_in!Q29)</f>
        <v>83.147491054773141</v>
      </c>
      <c r="R29" s="72">
        <f>IF(RES_hh_emi_in!R29=0,0,1000000*RES_hh_emi_in!R29/RES_hh_num_in!R29)</f>
        <v>94.64068203863981</v>
      </c>
      <c r="S29" s="72">
        <f>IF(RES_hh_emi_in!S29=0,0,1000000*RES_hh_emi_in!S29/RES_hh_num_in!S29)</f>
        <v>106.23823905228289</v>
      </c>
      <c r="T29" s="72">
        <f>IF(RES_hh_emi_in!T29=0,0,1000000*RES_hh_emi_in!T29/RES_hh_num_in!T29)</f>
        <v>61.390348867177721</v>
      </c>
      <c r="U29" s="72">
        <f>IF(RES_hh_emi_in!U29=0,0,1000000*RES_hh_emi_in!U29/RES_hh_num_in!U29)</f>
        <v>126.38514854390303</v>
      </c>
      <c r="V29" s="72">
        <f>IF(RES_hh_emi_in!V29=0,0,1000000*RES_hh_emi_in!V29/RES_hh_num_in!V29)</f>
        <v>81.231483457221927</v>
      </c>
      <c r="W29" s="72">
        <f>IF(RES_hh_emi_in!W29=0,0,1000000*RES_hh_emi_in!W29/RES_hh_num_in!W29)</f>
        <v>162.55661006260584</v>
      </c>
      <c r="X29" s="72">
        <f>IF(RES_hh_emi_in!X29=0,0,1000000*RES_hh_emi_in!X29/RES_hh_num_in!X29)</f>
        <v>146.67927027870715</v>
      </c>
      <c r="Y29" s="72">
        <f>IF(RES_hh_emi_in!Y29=0,0,1000000*RES_hh_emi_in!Y29/RES_hh_num_in!Y29)</f>
        <v>136.88090691044539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64.907134178851379</v>
      </c>
      <c r="D30" s="72">
        <f>IF(RES_hh_emi_in!D30=0,0,1000000*RES_hh_emi_in!D30/RES_hh_num_in!D30)</f>
        <v>62.087531209716154</v>
      </c>
      <c r="E30" s="72">
        <f>IF(RES_hh_emi_in!E30=0,0,1000000*RES_hh_emi_in!E30/RES_hh_num_in!E30)</f>
        <v>77.493475386032173</v>
      </c>
      <c r="F30" s="72">
        <f>IF(RES_hh_emi_in!F30=0,0,1000000*RES_hh_emi_in!F30/RES_hh_num_in!F30)</f>
        <v>78.788487058872391</v>
      </c>
      <c r="G30" s="72">
        <f>IF(RES_hh_emi_in!G30=0,0,1000000*RES_hh_emi_in!G30/RES_hh_num_in!G30)</f>
        <v>74.781781980540472</v>
      </c>
      <c r="H30" s="72">
        <f>IF(RES_hh_emi_in!H30=0,0,1000000*RES_hh_emi_in!H30/RES_hh_num_in!H30)</f>
        <v>68.292718685429989</v>
      </c>
      <c r="I30" s="72">
        <f>IF(RES_hh_emi_in!I30=0,0,1000000*RES_hh_emi_in!I30/RES_hh_num_in!I30)</f>
        <v>70.775828082333291</v>
      </c>
      <c r="J30" s="72">
        <f>IF(RES_hh_emi_in!J30=0,0,1000000*RES_hh_emi_in!J30/RES_hh_num_in!J30)</f>
        <v>70.00458464626449</v>
      </c>
      <c r="K30" s="72">
        <f>IF(RES_hh_emi_in!K30=0,0,1000000*RES_hh_emi_in!K30/RES_hh_num_in!K30)</f>
        <v>71.877848479688524</v>
      </c>
      <c r="L30" s="72">
        <f>IF(RES_hh_emi_in!L30=0,0,1000000*RES_hh_emi_in!L30/RES_hh_num_in!L30)</f>
        <v>0</v>
      </c>
      <c r="M30" s="72">
        <f>IF(RES_hh_emi_in!M30=0,0,1000000*RES_hh_emi_in!M30/RES_hh_num_in!M30)</f>
        <v>57.185650689774597</v>
      </c>
      <c r="N30" s="72">
        <f>IF(RES_hh_emi_in!N30=0,0,1000000*RES_hh_emi_in!N30/RES_hh_num_in!N30)</f>
        <v>55.631025162507207</v>
      </c>
      <c r="O30" s="72">
        <f>IF(RES_hh_emi_in!O30=0,0,1000000*RES_hh_emi_in!O30/RES_hh_num_in!O30)</f>
        <v>57.885805580115679</v>
      </c>
      <c r="P30" s="72">
        <f>IF(RES_hh_emi_in!P30=0,0,1000000*RES_hh_emi_in!P30/RES_hh_num_in!P30)</f>
        <v>79.00842893620279</v>
      </c>
      <c r="Q30" s="72">
        <f>IF(RES_hh_emi_in!Q30=0,0,1000000*RES_hh_emi_in!Q30/RES_hh_num_in!Q30)</f>
        <v>71.674043420067122</v>
      </c>
      <c r="R30" s="72">
        <f>IF(RES_hh_emi_in!R30=0,0,1000000*RES_hh_emi_in!R30/RES_hh_num_in!R30)</f>
        <v>71.233721283297925</v>
      </c>
      <c r="S30" s="72">
        <f>IF(RES_hh_emi_in!S30=0,0,1000000*RES_hh_emi_in!S30/RES_hh_num_in!S30)</f>
        <v>91.215800289094631</v>
      </c>
      <c r="T30" s="72">
        <f>IF(RES_hh_emi_in!T30=0,0,1000000*RES_hh_emi_in!T30/RES_hh_num_in!T30)</f>
        <v>93.609861770954865</v>
      </c>
      <c r="U30" s="72">
        <f>IF(RES_hh_emi_in!U30=0,0,1000000*RES_hh_emi_in!U30/RES_hh_num_in!U30)</f>
        <v>96.043292969268876</v>
      </c>
      <c r="V30" s="72">
        <f>IF(RES_hh_emi_in!V30=0,0,1000000*RES_hh_emi_in!V30/RES_hh_num_in!V30)</f>
        <v>99.296907570378536</v>
      </c>
      <c r="W30" s="72">
        <f>IF(RES_hh_emi_in!W30=0,0,1000000*RES_hh_emi_in!W30/RES_hh_num_in!W30)</f>
        <v>121.43069024180879</v>
      </c>
      <c r="X30" s="72">
        <f>IF(RES_hh_emi_in!X30=0,0,1000000*RES_hh_emi_in!X30/RES_hh_num_in!X30)</f>
        <v>130.93155919578606</v>
      </c>
      <c r="Y30" s="72">
        <f>IF(RES_hh_emi_in!Y30=0,0,1000000*RES_hh_emi_in!Y30/RES_hh_num_in!Y30)</f>
        <v>122.87315063846393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199.34541331106109</v>
      </c>
      <c r="D3" s="65">
        <f>IF(RES_hh_fech_in!D3=0,0,RES_hh_fech_in!D3/RES_summary!D$21)</f>
        <v>184.52073632063264</v>
      </c>
      <c r="E3" s="65">
        <f>IF(RES_hh_fech_in!E3=0,0,RES_hh_fech_in!E3/RES_summary!E$21)</f>
        <v>171.55731041210987</v>
      </c>
      <c r="F3" s="65">
        <f>IF(RES_hh_fech_in!F3=0,0,RES_hh_fech_in!F3/RES_summary!F$21)</f>
        <v>162.57007091713234</v>
      </c>
      <c r="G3" s="65">
        <f>IF(RES_hh_fech_in!G3=0,0,RES_hh_fech_in!G3/RES_summary!G$21)</f>
        <v>146.34530768648511</v>
      </c>
      <c r="H3" s="65">
        <f>IF(RES_hh_fech_in!H3=0,0,RES_hh_fech_in!H3/RES_summary!H$21)</f>
        <v>130.50295714045487</v>
      </c>
      <c r="I3" s="65">
        <f>IF(RES_hh_fech_in!I3=0,0,RES_hh_fech_in!I3/RES_summary!I$21)</f>
        <v>113.29278120877187</v>
      </c>
      <c r="J3" s="65">
        <f>IF(RES_hh_fech_in!J3=0,0,RES_hh_fech_in!J3/RES_summary!J$21)</f>
        <v>96.360002745544833</v>
      </c>
      <c r="K3" s="65">
        <f>IF(RES_hh_fech_in!K3=0,0,RES_hh_fech_in!K3/RES_summary!K$21)</f>
        <v>69.630374535749397</v>
      </c>
      <c r="L3" s="65">
        <f>IF(RES_hh_fech_in!L3=0,0,RES_hh_fech_in!L3/RES_summary!L$21)</f>
        <v>212.42268369716874</v>
      </c>
      <c r="M3" s="65">
        <f>IF(RES_hh_fech_in!M3=0,0,RES_hh_fech_in!M3/RES_summary!M$21)</f>
        <v>147.89455284826599</v>
      </c>
      <c r="N3" s="65">
        <f>IF(RES_hh_fech_in!N3=0,0,RES_hh_fech_in!N3/RES_summary!N$21)</f>
        <v>135.22593972105881</v>
      </c>
      <c r="O3" s="65">
        <f>IF(RES_hh_fech_in!O3=0,0,RES_hh_fech_in!O3/RES_summary!O$21)</f>
        <v>123.83341854960584</v>
      </c>
      <c r="P3" s="65">
        <f>IF(RES_hh_fech_in!P3=0,0,RES_hh_fech_in!P3/RES_summary!P$21)</f>
        <v>100.46042328354706</v>
      </c>
      <c r="Q3" s="65">
        <f>IF(RES_hh_fech_in!Q3=0,0,RES_hh_fech_in!Q3/RES_summary!Q$21)</f>
        <v>103.66017175973106</v>
      </c>
      <c r="R3" s="65">
        <f>IF(RES_hh_fech_in!R3=0,0,RES_hh_fech_in!R3/RES_summary!R$21)</f>
        <v>106.44378601060866</v>
      </c>
      <c r="S3" s="65">
        <f>IF(RES_hh_fech_in!S3=0,0,RES_hh_fech_in!S3/RES_summary!S$21)</f>
        <v>106.24960832283915</v>
      </c>
      <c r="T3" s="65">
        <f>IF(RES_hh_fech_in!T3=0,0,RES_hh_fech_in!T3/RES_summary!T$21)</f>
        <v>98.362111439746855</v>
      </c>
      <c r="U3" s="65">
        <f>IF(RES_hh_fech_in!U3=0,0,RES_hh_fech_in!U3/RES_summary!U$21)</f>
        <v>96.21811355619306</v>
      </c>
      <c r="V3" s="65">
        <f>IF(RES_hh_fech_in!V3=0,0,RES_hh_fech_in!V3/RES_summary!V$21)</f>
        <v>95.52755166427049</v>
      </c>
      <c r="W3" s="65">
        <f>IF(RES_hh_fech_in!W3=0,0,RES_hh_fech_in!W3/RES_summary!W$21)</f>
        <v>92.230486013093213</v>
      </c>
      <c r="X3" s="65">
        <f>IF(RES_hh_fech_in!X3=0,0,RES_hh_fech_in!X3/RES_summary!X$21)</f>
        <v>68.757093776264597</v>
      </c>
      <c r="Y3" s="65">
        <f>IF(RES_hh_fech_in!Y3=0,0,RES_hh_fech_in!Y3/RES_summary!Y$21)</f>
        <v>59.376475941075178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183.45299420621703</v>
      </c>
      <c r="D4" s="69">
        <f>IF(RES_hh_fech_in!D4=0,0,RES_hh_fech_in!D4/RES_summary!D$21)</f>
        <v>169.25618714204072</v>
      </c>
      <c r="E4" s="69">
        <f>IF(RES_hh_fech_in!E4=0,0,RES_hh_fech_in!E4/RES_summary!E$21)</f>
        <v>155.55004051919025</v>
      </c>
      <c r="F4" s="69">
        <f>IF(RES_hh_fech_in!F4=0,0,RES_hh_fech_in!F4/RES_summary!F$21)</f>
        <v>146.32433007785619</v>
      </c>
      <c r="G4" s="69">
        <f>IF(RES_hh_fech_in!G4=0,0,RES_hh_fech_in!G4/RES_summary!G$21)</f>
        <v>130.55797866450598</v>
      </c>
      <c r="H4" s="69">
        <f>IF(RES_hh_fech_in!H4=0,0,RES_hh_fech_in!H4/RES_summary!H$21)</f>
        <v>114.73737503528578</v>
      </c>
      <c r="I4" s="69">
        <f>IF(RES_hh_fech_in!I4=0,0,RES_hh_fech_in!I4/RES_summary!I$21)</f>
        <v>96.716251439819018</v>
      </c>
      <c r="J4" s="69">
        <f>IF(RES_hh_fech_in!J4=0,0,RES_hh_fech_in!J4/RES_summary!J$21)</f>
        <v>80.076350791568473</v>
      </c>
      <c r="K4" s="69">
        <f>IF(RES_hh_fech_in!K4=0,0,RES_hh_fech_in!K4/RES_summary!K$21)</f>
        <v>55.506908883490503</v>
      </c>
      <c r="L4" s="69">
        <f>IF(RES_hh_fech_in!L4=0,0,RES_hh_fech_in!L4/RES_summary!L$21)</f>
        <v>202.47528086140176</v>
      </c>
      <c r="M4" s="69">
        <f>IF(RES_hh_fech_in!M4=0,0,RES_hh_fech_in!M4/RES_summary!M$21)</f>
        <v>136.40619948394928</v>
      </c>
      <c r="N4" s="69">
        <f>IF(RES_hh_fech_in!N4=0,0,RES_hh_fech_in!N4/RES_summary!N$21)</f>
        <v>123.06338574626912</v>
      </c>
      <c r="O4" s="69">
        <f>IF(RES_hh_fech_in!O4=0,0,RES_hh_fech_in!O4/RES_summary!O$21)</f>
        <v>110.42366462971275</v>
      </c>
      <c r="P4" s="69">
        <f>IF(RES_hh_fech_in!P4=0,0,RES_hh_fech_in!P4/RES_summary!P$21)</f>
        <v>83.546068181916155</v>
      </c>
      <c r="Q4" s="69">
        <f>IF(RES_hh_fech_in!Q4=0,0,RES_hh_fech_in!Q4/RES_summary!Q$21)</f>
        <v>87.512770203032019</v>
      </c>
      <c r="R4" s="69">
        <f>IF(RES_hh_fech_in!R4=0,0,RES_hh_fech_in!R4/RES_summary!R$21)</f>
        <v>90.840077917470452</v>
      </c>
      <c r="S4" s="69">
        <f>IF(RES_hh_fech_in!S4=0,0,RES_hh_fech_in!S4/RES_summary!S$21)</f>
        <v>88.58579785250457</v>
      </c>
      <c r="T4" s="69">
        <f>IF(RES_hh_fech_in!T4=0,0,RES_hh_fech_in!T4/RES_summary!T$21)</f>
        <v>76.659647243078908</v>
      </c>
      <c r="U4" s="69">
        <f>IF(RES_hh_fech_in!U4=0,0,RES_hh_fech_in!U4/RES_summary!U$21)</f>
        <v>71.60059840558506</v>
      </c>
      <c r="V4" s="69">
        <f>IF(RES_hh_fech_in!V4=0,0,RES_hh_fech_in!V4/RES_summary!V$21)</f>
        <v>70.849330842672614</v>
      </c>
      <c r="W4" s="69">
        <f>IF(RES_hh_fech_in!W4=0,0,RES_hh_fech_in!W4/RES_summary!W$21)</f>
        <v>66.286070126120293</v>
      </c>
      <c r="X4" s="69">
        <f>IF(RES_hh_fech_in!X4=0,0,RES_hh_fech_in!X4/RES_summary!X$21)</f>
        <v>45.739314477857704</v>
      </c>
      <c r="Y4" s="69">
        <f>IF(RES_hh_fech_in!Y4=0,0,RES_hh_fech_in!Y4/RES_summary!Y$21)</f>
        <v>35.206394889909838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137.12688233006401</v>
      </c>
      <c r="D5" s="72">
        <f>IF(RES_hh_fech_in!D5=0,0,RES_hh_fech_in!D5/RES_summary!D$21)</f>
        <v>228.64323275407804</v>
      </c>
      <c r="E5" s="72">
        <f>IF(RES_hh_fech_in!E5=0,0,RES_hh_fech_in!E5/RES_summary!E$21)</f>
        <v>144.99246553600253</v>
      </c>
      <c r="F5" s="72">
        <f>IF(RES_hh_fech_in!F5=0,0,RES_hh_fech_in!F5/RES_summary!F$21)</f>
        <v>181.62468477335577</v>
      </c>
      <c r="G5" s="72">
        <f>IF(RES_hh_fech_in!G5=0,0,RES_hh_fech_in!G5/RES_summary!G$21)</f>
        <v>90.606118023879446</v>
      </c>
      <c r="H5" s="72">
        <f>IF(RES_hh_fech_in!H5=0,0,RES_hh_fech_in!H5/RES_summary!H$21)</f>
        <v>86.850511081318075</v>
      </c>
      <c r="I5" s="72">
        <f>IF(RES_hh_fech_in!I5=0,0,RES_hh_fech_in!I5/RES_summary!I$21)</f>
        <v>75.371148149485151</v>
      </c>
      <c r="J5" s="72">
        <f>IF(RES_hh_fech_in!J5=0,0,RES_hh_fech_in!J5/RES_summary!J$21)</f>
        <v>112.98681974377615</v>
      </c>
      <c r="K5" s="72">
        <f>IF(RES_hh_fech_in!K5=0,0,RES_hh_fech_in!K5/RES_summary!K$21)</f>
        <v>89.722840694314925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101.22888767366958</v>
      </c>
      <c r="S5" s="72">
        <f>IF(RES_hh_fech_in!S5=0,0,RES_hh_fech_in!S5/RES_summary!S$21)</f>
        <v>102.22503293948401</v>
      </c>
      <c r="T5" s="72">
        <f>IF(RES_hh_fech_in!T5=0,0,RES_hh_fech_in!T5/RES_summary!T$21)</f>
        <v>74.785562294275337</v>
      </c>
      <c r="U5" s="72">
        <f>IF(RES_hh_fech_in!U5=0,0,RES_hh_fech_in!U5/RES_summary!U$21)</f>
        <v>59.512937507267161</v>
      </c>
      <c r="V5" s="72">
        <f>IF(RES_hh_fech_in!V5=0,0,RES_hh_fech_in!V5/RES_summary!V$21)</f>
        <v>88.459027539557781</v>
      </c>
      <c r="W5" s="72">
        <f>IF(RES_hh_fech_in!W5=0,0,RES_hh_fech_in!W5/RES_summary!W$21)</f>
        <v>79.38870322670148</v>
      </c>
      <c r="X5" s="72">
        <f>IF(RES_hh_fech_in!X5=0,0,RES_hh_fech_in!X5/RES_summary!X$21)</f>
        <v>60.411889420431905</v>
      </c>
      <c r="Y5" s="72">
        <f>IF(RES_hh_fech_in!Y5=0,0,RES_hh_fech_in!Y5/RES_summary!Y$21)</f>
        <v>36.840381522478701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137.24629359285694</v>
      </c>
      <c r="D6" s="72">
        <f>IF(RES_hh_fech_in!D6=0,0,RES_hh_fech_in!D6/RES_summary!D$21)</f>
        <v>261.91015642670828</v>
      </c>
      <c r="E6" s="72">
        <f>IF(RES_hh_fech_in!E6=0,0,RES_hh_fech_in!E6/RES_summary!E$21)</f>
        <v>94.517400311215582</v>
      </c>
      <c r="F6" s="72">
        <f>IF(RES_hh_fech_in!F6=0,0,RES_hh_fech_in!F6/RES_summary!F$21)</f>
        <v>21.289809049294558</v>
      </c>
      <c r="G6" s="72">
        <f>IF(RES_hh_fech_in!G6=0,0,RES_hh_fech_in!G6/RES_summary!G$21)</f>
        <v>53.007262676878355</v>
      </c>
      <c r="H6" s="72">
        <f>IF(RES_hh_fech_in!H6=0,0,RES_hh_fech_in!H6/RES_summary!H$21)</f>
        <v>153.61495876091004</v>
      </c>
      <c r="I6" s="72">
        <f>IF(RES_hh_fech_in!I6=0,0,RES_hh_fech_in!I6/RES_summary!I$21)</f>
        <v>95.445701889089023</v>
      </c>
      <c r="J6" s="72">
        <f>IF(RES_hh_fech_in!J6=0,0,RES_hh_fech_in!J6/RES_summary!J$21)</f>
        <v>161.07804580964191</v>
      </c>
      <c r="K6" s="72">
        <f>IF(RES_hh_fech_in!K6=0,0,RES_hh_fech_in!K6/RES_summary!K$21)</f>
        <v>163.54525679654694</v>
      </c>
      <c r="L6" s="72">
        <f>IF(RES_hh_fech_in!L6=0,0,RES_hh_fech_in!L6/RES_summary!L$21)</f>
        <v>115.03885218351968</v>
      </c>
      <c r="M6" s="72">
        <f>IF(RES_hh_fech_in!M6=0,0,RES_hh_fech_in!M6/RES_summary!M$21)</f>
        <v>0</v>
      </c>
      <c r="N6" s="72">
        <f>IF(RES_hh_fech_in!N6=0,0,RES_hh_fech_in!N6/RES_summary!N$21)</f>
        <v>0</v>
      </c>
      <c r="O6" s="72">
        <f>IF(RES_hh_fech_in!O6=0,0,RES_hh_fech_in!O6/RES_summary!O$21)</f>
        <v>109.84439749281154</v>
      </c>
      <c r="P6" s="72">
        <f>IF(RES_hh_fech_in!P6=0,0,RES_hh_fech_in!P6/RES_summary!P$21)</f>
        <v>9.5692719176933405</v>
      </c>
      <c r="Q6" s="72">
        <f>IF(RES_hh_fech_in!Q6=0,0,RES_hh_fech_in!Q6/RES_summary!Q$21)</f>
        <v>0</v>
      </c>
      <c r="R6" s="72">
        <f>IF(RES_hh_fech_in!R6=0,0,RES_hh_fech_in!R6/RES_summary!R$21)</f>
        <v>93.846231949260741</v>
      </c>
      <c r="S6" s="72">
        <f>IF(RES_hh_fech_in!S6=0,0,RES_hh_fech_in!S6/RES_summary!S$21)</f>
        <v>91.846757494748417</v>
      </c>
      <c r="T6" s="72">
        <f>IF(RES_hh_fech_in!T6=0,0,RES_hh_fech_in!T6/RES_summary!T$21)</f>
        <v>80.560741667485871</v>
      </c>
      <c r="U6" s="72">
        <f>IF(RES_hh_fech_in!U6=0,0,RES_hh_fech_in!U6/RES_summary!U$21)</f>
        <v>65.504339862094014</v>
      </c>
      <c r="V6" s="72">
        <f>IF(RES_hh_fech_in!V6=0,0,RES_hh_fech_in!V6/RES_summary!V$21)</f>
        <v>67.623575948457002</v>
      </c>
      <c r="W6" s="72">
        <f>IF(RES_hh_fech_in!W6=0,0,RES_hh_fech_in!W6/RES_summary!W$21)</f>
        <v>83.394249542201152</v>
      </c>
      <c r="X6" s="72">
        <f>IF(RES_hh_fech_in!X6=0,0,RES_hh_fech_in!X6/RES_summary!X$21)</f>
        <v>64.504536999684305</v>
      </c>
      <c r="Y6" s="72">
        <f>IF(RES_hh_fech_in!Y6=0,0,RES_hh_fech_in!Y6/RES_summary!Y$21)</f>
        <v>0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X7" s="72">
        <f>IF(RES_hh_fech_in!X7=0,0,RES_hh_fech_in!X7/RES_summary!X$21)</f>
        <v>0</v>
      </c>
      <c r="Y7" s="72">
        <f>IF(RES_hh_fech_in!Y7=0,0,RES_hh_fech_in!Y7/RES_summary!Y$21)</f>
        <v>0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193.48890318832187</v>
      </c>
      <c r="D8" s="72">
        <f>IF(RES_hh_fech_in!D8=0,0,RES_hh_fech_in!D8/RES_summary!D$21)</f>
        <v>183.24273318565841</v>
      </c>
      <c r="E8" s="72">
        <f>IF(RES_hh_fech_in!E8=0,0,RES_hh_fech_in!E8/RES_summary!E$21)</f>
        <v>178.59205171430136</v>
      </c>
      <c r="F8" s="72">
        <f>IF(RES_hh_fech_in!F8=0,0,RES_hh_fech_in!F8/RES_summary!F$21)</f>
        <v>158.56600724107957</v>
      </c>
      <c r="G8" s="72">
        <f>IF(RES_hh_fech_in!G8=0,0,RES_hh_fech_in!G8/RES_summary!G$21)</f>
        <v>147.17518582948196</v>
      </c>
      <c r="H8" s="72">
        <f>IF(RES_hh_fech_in!H8=0,0,RES_hh_fech_in!H8/RES_summary!H$21)</f>
        <v>127.65815926019205</v>
      </c>
      <c r="I8" s="72">
        <f>IF(RES_hh_fech_in!I8=0,0,RES_hh_fech_in!I8/RES_summary!I$21)</f>
        <v>103.34111037523442</v>
      </c>
      <c r="J8" s="72">
        <f>IF(RES_hh_fech_in!J8=0,0,RES_hh_fech_in!J8/RES_summary!J$21)</f>
        <v>110.56357647058019</v>
      </c>
      <c r="K8" s="72">
        <f>IF(RES_hh_fech_in!K8=0,0,RES_hh_fech_in!K8/RES_summary!K$21)</f>
        <v>113.56684583607864</v>
      </c>
      <c r="L8" s="72">
        <f>IF(RES_hh_fech_in!L8=0,0,RES_hh_fech_in!L8/RES_summary!L$21)</f>
        <v>0</v>
      </c>
      <c r="M8" s="72">
        <f>IF(RES_hh_fech_in!M8=0,0,RES_hh_fech_in!M8/RES_summary!M$21)</f>
        <v>126.94476758362299</v>
      </c>
      <c r="N8" s="72">
        <f>IF(RES_hh_fech_in!N8=0,0,RES_hh_fech_in!N8/RES_summary!N$21)</f>
        <v>118.6914810505593</v>
      </c>
      <c r="O8" s="72">
        <f>IF(RES_hh_fech_in!O8=0,0,RES_hh_fech_in!O8/RES_summary!O$21)</f>
        <v>119.33896064193924</v>
      </c>
      <c r="P8" s="72">
        <f>IF(RES_hh_fech_in!P8=0,0,RES_hh_fech_in!P8/RES_summary!P$21)</f>
        <v>94.534101180784276</v>
      </c>
      <c r="Q8" s="72">
        <f>IF(RES_hh_fech_in!Q8=0,0,RES_hh_fech_in!Q8/RES_summary!Q$21)</f>
        <v>91.566311509245821</v>
      </c>
      <c r="R8" s="72">
        <f>IF(RES_hh_fech_in!R8=0,0,RES_hh_fech_in!R8/RES_summary!R$21)</f>
        <v>90.495595929903715</v>
      </c>
      <c r="S8" s="72">
        <f>IF(RES_hh_fech_in!S8=0,0,RES_hh_fech_in!S8/RES_summary!S$21)</f>
        <v>91.868476106314304</v>
      </c>
      <c r="T8" s="72">
        <f>IF(RES_hh_fech_in!T8=0,0,RES_hh_fech_in!T8/RES_summary!T$21)</f>
        <v>81.980195323034664</v>
      </c>
      <c r="U8" s="72">
        <f>IF(RES_hh_fech_in!U8=0,0,RES_hh_fech_in!U8/RES_summary!U$21)</f>
        <v>77.333091748854613</v>
      </c>
      <c r="V8" s="72">
        <f>IF(RES_hh_fech_in!V8=0,0,RES_hh_fech_in!V8/RES_summary!V$21)</f>
        <v>75.359212183170257</v>
      </c>
      <c r="W8" s="72">
        <f>IF(RES_hh_fech_in!W8=0,0,RES_hh_fech_in!W8/RES_summary!W$21)</f>
        <v>74.357460913903026</v>
      </c>
      <c r="X8" s="72">
        <f>IF(RES_hh_fech_in!X8=0,0,RES_hh_fech_in!X8/RES_summary!X$21)</f>
        <v>58.354248118211657</v>
      </c>
      <c r="Y8" s="72">
        <f>IF(RES_hh_fech_in!Y8=0,0,RES_hh_fech_in!Y8/RES_summary!Y$21)</f>
        <v>45.636780117682825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260.81661848893333</v>
      </c>
      <c r="D9" s="72">
        <f>IF(RES_hh_fech_in!D9=0,0,RES_hh_fech_in!D9/RES_summary!D$21)</f>
        <v>180.07001868970789</v>
      </c>
      <c r="E9" s="72">
        <f>IF(RES_hh_fech_in!E9=0,0,RES_hh_fech_in!E9/RES_summary!E$21)</f>
        <v>147.78989569058723</v>
      </c>
      <c r="F9" s="72">
        <f>IF(RES_hh_fech_in!F9=0,0,RES_hh_fech_in!F9/RES_summary!F$21)</f>
        <v>162.40528689013959</v>
      </c>
      <c r="G9" s="72">
        <f>IF(RES_hh_fech_in!G9=0,0,RES_hh_fech_in!G9/RES_summary!G$21)</f>
        <v>147.90970524732967</v>
      </c>
      <c r="H9" s="72">
        <f>IF(RES_hh_fech_in!H9=0,0,RES_hh_fech_in!H9/RES_summary!H$21)</f>
        <v>93.010712004489989</v>
      </c>
      <c r="I9" s="72">
        <f>IF(RES_hh_fech_in!I9=0,0,RES_hh_fech_in!I9/RES_summary!I$21)</f>
        <v>114.09836480759429</v>
      </c>
      <c r="J9" s="72">
        <f>IF(RES_hh_fech_in!J9=0,0,RES_hh_fech_in!J9/RES_summary!J$21)</f>
        <v>43.41193941606506</v>
      </c>
      <c r="K9" s="72">
        <f>IF(RES_hh_fech_in!K9=0,0,RES_hh_fech_in!K9/RES_summary!K$21)</f>
        <v>21.750778665634083</v>
      </c>
      <c r="L9" s="72">
        <f>IF(RES_hh_fech_in!L9=0,0,RES_hh_fech_in!L9/RES_summary!L$21)</f>
        <v>201.59182482322947</v>
      </c>
      <c r="M9" s="72">
        <f>IF(RES_hh_fech_in!M9=0,0,RES_hh_fech_in!M9/RES_summary!M$21)</f>
        <v>157.51609096635468</v>
      </c>
      <c r="N9" s="72">
        <f>IF(RES_hh_fech_in!N9=0,0,RES_hh_fech_in!N9/RES_summary!N$21)</f>
        <v>152.30441255987387</v>
      </c>
      <c r="O9" s="72">
        <f>IF(RES_hh_fech_in!O9=0,0,RES_hh_fech_in!O9/RES_summary!O$21)</f>
        <v>135.84596045547698</v>
      </c>
      <c r="P9" s="72">
        <f>IF(RES_hh_fech_in!P9=0,0,RES_hh_fech_in!P9/RES_summary!P$21)</f>
        <v>0</v>
      </c>
      <c r="Q9" s="72">
        <f>IF(RES_hh_fech_in!Q9=0,0,RES_hh_fech_in!Q9/RES_summary!Q$21)</f>
        <v>103.8896264846432</v>
      </c>
      <c r="R9" s="72">
        <f>IF(RES_hh_fech_in!R9=0,0,RES_hh_fech_in!R9/RES_summary!R$21)</f>
        <v>109.94169495158556</v>
      </c>
      <c r="S9" s="72">
        <f>IF(RES_hh_fech_in!S9=0,0,RES_hh_fech_in!S9/RES_summary!S$21)</f>
        <v>101.94787235170926</v>
      </c>
      <c r="T9" s="72">
        <f>IF(RES_hh_fech_in!T9=0,0,RES_hh_fech_in!T9/RES_summary!T$21)</f>
        <v>0</v>
      </c>
      <c r="U9" s="72">
        <f>IF(RES_hh_fech_in!U9=0,0,RES_hh_fech_in!U9/RES_summary!U$21)</f>
        <v>0</v>
      </c>
      <c r="V9" s="72">
        <f>IF(RES_hh_fech_in!V9=0,0,RES_hh_fech_in!V9/RES_summary!V$21)</f>
        <v>76.137010754006681</v>
      </c>
      <c r="W9" s="72">
        <f>IF(RES_hh_fech_in!W9=0,0,RES_hh_fech_in!W9/RES_summary!W$21)</f>
        <v>80.206626775637602</v>
      </c>
      <c r="X9" s="72">
        <f>IF(RES_hh_fech_in!X9=0,0,RES_hh_fech_in!X9/RES_summary!X$21)</f>
        <v>62.601649813913284</v>
      </c>
      <c r="Y9" s="72">
        <f>IF(RES_hh_fech_in!Y9=0,0,RES_hh_fech_in!Y9/RES_summary!Y$21)</f>
        <v>41.789779359443763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163.60841338498383</v>
      </c>
      <c r="D11" s="72">
        <f>IF(RES_hh_fech_in!D11=0,0,RES_hh_fech_in!D11/RES_summary!D$21)</f>
        <v>143.22201897033781</v>
      </c>
      <c r="E11" s="72">
        <f>IF(RES_hh_fech_in!E11=0,0,RES_hh_fech_in!E11/RES_summary!E$21)</f>
        <v>121.79362739796395</v>
      </c>
      <c r="F11" s="72">
        <f>IF(RES_hh_fech_in!F11=0,0,RES_hh_fech_in!F11/RES_summary!F$21)</f>
        <v>111.0404670884441</v>
      </c>
      <c r="G11" s="72">
        <f>IF(RES_hh_fech_in!G11=0,0,RES_hh_fech_in!G11/RES_summary!G$21)</f>
        <v>108.15983297076886</v>
      </c>
      <c r="H11" s="72">
        <f>IF(RES_hh_fech_in!H11=0,0,RES_hh_fech_in!H11/RES_summary!H$21)</f>
        <v>92.415802020730709</v>
      </c>
      <c r="I11" s="72">
        <f>IF(RES_hh_fech_in!I11=0,0,RES_hh_fech_in!I11/RES_summary!I$21)</f>
        <v>80.22762933003348</v>
      </c>
      <c r="J11" s="72">
        <f>IF(RES_hh_fech_in!J11=0,0,RES_hh_fech_in!J11/RES_summary!J$21)</f>
        <v>77.847580085784216</v>
      </c>
      <c r="K11" s="72">
        <f>IF(RES_hh_fech_in!K11=0,0,RES_hh_fech_in!K11/RES_summary!K$21)</f>
        <v>84.776296418613825</v>
      </c>
      <c r="L11" s="72">
        <f>IF(RES_hh_fech_in!L11=0,0,RES_hh_fech_in!L11/RES_summary!L$21)</f>
        <v>0</v>
      </c>
      <c r="M11" s="72">
        <f>IF(RES_hh_fech_in!M11=0,0,RES_hh_fech_in!M11/RES_summary!M$21)</f>
        <v>102.79858721826011</v>
      </c>
      <c r="N11" s="72">
        <f>IF(RES_hh_fech_in!N11=0,0,RES_hh_fech_in!N11/RES_summary!N$21)</f>
        <v>107.10100563267572</v>
      </c>
      <c r="O11" s="72">
        <f>IF(RES_hh_fech_in!O11=0,0,RES_hh_fech_in!O11/RES_summary!O$21)</f>
        <v>105.31551633488058</v>
      </c>
      <c r="P11" s="72">
        <f>IF(RES_hh_fech_in!P11=0,0,RES_hh_fech_in!P11/RES_summary!P$21)</f>
        <v>82.149567938658592</v>
      </c>
      <c r="Q11" s="72">
        <f>IF(RES_hh_fech_in!Q11=0,0,RES_hh_fech_in!Q11/RES_summary!Q$21)</f>
        <v>87.481822271718897</v>
      </c>
      <c r="R11" s="72">
        <f>IF(RES_hh_fech_in!R11=0,0,RES_hh_fech_in!R11/RES_summary!R$21)</f>
        <v>87.135061675413823</v>
      </c>
      <c r="S11" s="72">
        <f>IF(RES_hh_fech_in!S11=0,0,RES_hh_fech_in!S11/RES_summary!S$21)</f>
        <v>86.88069464784202</v>
      </c>
      <c r="T11" s="72">
        <f>IF(RES_hh_fech_in!T11=0,0,RES_hh_fech_in!T11/RES_summary!T$21)</f>
        <v>76.453578016059481</v>
      </c>
      <c r="U11" s="72">
        <f>IF(RES_hh_fech_in!U11=0,0,RES_hh_fech_in!U11/RES_summary!U$21)</f>
        <v>72.645024260755306</v>
      </c>
      <c r="V11" s="72">
        <f>IF(RES_hh_fech_in!V11=0,0,RES_hh_fech_in!V11/RES_summary!V$21)</f>
        <v>74.169223218511306</v>
      </c>
      <c r="W11" s="72">
        <f>IF(RES_hh_fech_in!W11=0,0,RES_hh_fech_in!W11/RES_summary!W$21)</f>
        <v>73.819673746038077</v>
      </c>
      <c r="X11" s="72">
        <f>IF(RES_hh_fech_in!X11=0,0,RES_hh_fech_in!X11/RES_summary!X$21)</f>
        <v>54.630522193122452</v>
      </c>
      <c r="Y11" s="72">
        <f>IF(RES_hh_fech_in!Y11=0,0,RES_hh_fech_in!Y11/RES_summary!Y$21)</f>
        <v>40.204818971243029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62.384844102394588</v>
      </c>
      <c r="D12" s="72">
        <f>IF(RES_hh_fech_in!D12=0,0,RES_hh_fech_in!D12/RES_summary!D$21)</f>
        <v>58.079504353219015</v>
      </c>
      <c r="E12" s="72">
        <f>IF(RES_hh_fech_in!E12=0,0,RES_hh_fech_in!E12/RES_summary!E$21)</f>
        <v>52.22519268686829</v>
      </c>
      <c r="F12" s="72">
        <f>IF(RES_hh_fech_in!F12=0,0,RES_hh_fech_in!F12/RES_summary!F$21)</f>
        <v>43.136824117199247</v>
      </c>
      <c r="G12" s="72">
        <f>IF(RES_hh_fech_in!G12=0,0,RES_hh_fech_in!G12/RES_summary!G$21)</f>
        <v>38.506314874387577</v>
      </c>
      <c r="H12" s="72">
        <f>IF(RES_hh_fech_in!H12=0,0,RES_hh_fech_in!H12/RES_summary!H$21)</f>
        <v>32.60556558978535</v>
      </c>
      <c r="I12" s="72">
        <f>IF(RES_hh_fech_in!I12=0,0,RES_hh_fech_in!I12/RES_summary!I$21)</f>
        <v>26.712339959748423</v>
      </c>
      <c r="J12" s="72">
        <f>IF(RES_hh_fech_in!J12=0,0,RES_hh_fech_in!J12/RES_summary!J$21)</f>
        <v>26.73742053799614</v>
      </c>
      <c r="K12" s="72">
        <f>IF(RES_hh_fech_in!K12=0,0,RES_hh_fech_in!K12/RES_summary!K$21)</f>
        <v>26.432131172885239</v>
      </c>
      <c r="L12" s="72">
        <f>IF(RES_hh_fech_in!L12=0,0,RES_hh_fech_in!L12/RES_summary!L$21)</f>
        <v>0</v>
      </c>
      <c r="M12" s="72">
        <f>IF(RES_hh_fech_in!M12=0,0,RES_hh_fech_in!M12/RES_summary!M$21)</f>
        <v>26.074067576146664</v>
      </c>
      <c r="N12" s="72">
        <f>IF(RES_hh_fech_in!N12=0,0,RES_hh_fech_in!N12/RES_summary!N$21)</f>
        <v>23.601429489833095</v>
      </c>
      <c r="O12" s="72">
        <f>IF(RES_hh_fech_in!O12=0,0,RES_hh_fech_in!O12/RES_summary!O$21)</f>
        <v>23.473724076799275</v>
      </c>
      <c r="P12" s="72">
        <f>IF(RES_hh_fech_in!P12=0,0,RES_hh_fech_in!P12/RES_summary!P$21)</f>
        <v>19.879342727274324</v>
      </c>
      <c r="Q12" s="72">
        <f>IF(RES_hh_fech_in!Q12=0,0,RES_hh_fech_in!Q12/RES_summary!Q$21)</f>
        <v>22.85569157428187</v>
      </c>
      <c r="R12" s="72">
        <f>IF(RES_hh_fech_in!R12=0,0,RES_hh_fech_in!R12/RES_summary!R$21)</f>
        <v>19.977054179535276</v>
      </c>
      <c r="S12" s="72">
        <f>IF(RES_hh_fech_in!S12=0,0,RES_hh_fech_in!S12/RES_summary!S$21)</f>
        <v>20.498403589491971</v>
      </c>
      <c r="T12" s="72">
        <f>IF(RES_hh_fech_in!T12=0,0,RES_hh_fech_in!T12/RES_summary!T$21)</f>
        <v>18.542075039957826</v>
      </c>
      <c r="U12" s="72">
        <f>IF(RES_hh_fech_in!U12=0,0,RES_hh_fech_in!U12/RES_summary!U$21)</f>
        <v>16.779465529522643</v>
      </c>
      <c r="V12" s="72">
        <f>IF(RES_hh_fech_in!V12=0,0,RES_hh_fech_in!V12/RES_summary!V$21)</f>
        <v>16.831816108811704</v>
      </c>
      <c r="W12" s="72">
        <f>IF(RES_hh_fech_in!W12=0,0,RES_hh_fech_in!W12/RES_summary!W$21)</f>
        <v>15.559157032888715</v>
      </c>
      <c r="X12" s="72">
        <f>IF(RES_hh_fech_in!X12=0,0,RES_hh_fech_in!X12/RES_summary!X$21)</f>
        <v>14.097358460189392</v>
      </c>
      <c r="Y12" s="72">
        <f>IF(RES_hh_fech_in!Y12=0,0,RES_hh_fech_in!Y12/RES_summary!Y$21)</f>
        <v>11.285482841301215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0</v>
      </c>
      <c r="D13" s="74">
        <f>IF(RES_hh_fech_in!D13=0,0,RES_hh_fech_in!D13/RES_summary!D$21)</f>
        <v>0</v>
      </c>
      <c r="E13" s="74">
        <f>IF(RES_hh_fech_in!E13=0,0,RES_hh_fech_in!E13/RES_summary!E$21)</f>
        <v>0</v>
      </c>
      <c r="F13" s="74">
        <f>IF(RES_hh_fech_in!F13=0,0,RES_hh_fech_in!F13/RES_summary!F$21)</f>
        <v>119.97631929836211</v>
      </c>
      <c r="G13" s="74">
        <f>IF(RES_hh_fech_in!G13=0,0,RES_hh_fech_in!G13/RES_summary!G$21)</f>
        <v>108.75964876381397</v>
      </c>
      <c r="H13" s="74">
        <f>IF(RES_hh_fech_in!H13=0,0,RES_hh_fech_in!H13/RES_summary!H$21)</f>
        <v>95.331435301915576</v>
      </c>
      <c r="I13" s="74">
        <f>IF(RES_hh_fech_in!I13=0,0,RES_hh_fech_in!I13/RES_summary!I$21)</f>
        <v>85.177734430359251</v>
      </c>
      <c r="J13" s="74">
        <f>IF(RES_hh_fech_in!J13=0,0,RES_hh_fech_in!J13/RES_summary!J$21)</f>
        <v>88.357263791967313</v>
      </c>
      <c r="K13" s="74">
        <f>IF(RES_hh_fech_in!K13=0,0,RES_hh_fech_in!K13/RES_summary!K$21)</f>
        <v>86.804513679756852</v>
      </c>
      <c r="L13" s="74">
        <f>IF(RES_hh_fech_in!L13=0,0,RES_hh_fech_in!L13/RES_summary!L$21)</f>
        <v>0</v>
      </c>
      <c r="M13" s="74">
        <f>IF(RES_hh_fech_in!M13=0,0,RES_hh_fech_in!M13/RES_summary!M$21)</f>
        <v>104.65029581010575</v>
      </c>
      <c r="N13" s="74">
        <f>IF(RES_hh_fech_in!N13=0,0,RES_hh_fech_in!N13/RES_summary!N$21)</f>
        <v>114.90415220478747</v>
      </c>
      <c r="O13" s="74">
        <f>IF(RES_hh_fech_in!O13=0,0,RES_hh_fech_in!O13/RES_summary!O$21)</f>
        <v>110.36192167961347</v>
      </c>
      <c r="P13" s="74">
        <f>IF(RES_hh_fech_in!P13=0,0,RES_hh_fech_in!P13/RES_summary!P$21)</f>
        <v>102.75122777932069</v>
      </c>
      <c r="Q13" s="74">
        <f>IF(RES_hh_fech_in!Q13=0,0,RES_hh_fech_in!Q13/RES_summary!Q$21)</f>
        <v>101.51309353817136</v>
      </c>
      <c r="R13" s="74">
        <f>IF(RES_hh_fech_in!R13=0,0,RES_hh_fech_in!R13/RES_summary!R$21)</f>
        <v>97.556217826911322</v>
      </c>
      <c r="S13" s="74">
        <f>IF(RES_hh_fech_in!S13=0,0,RES_hh_fech_in!S13/RES_summary!S$21)</f>
        <v>55.331779465140485</v>
      </c>
      <c r="T13" s="74">
        <f>IF(RES_hh_fech_in!T13=0,0,RES_hh_fech_in!T13/RES_summary!T$21)</f>
        <v>49.820861434143261</v>
      </c>
      <c r="U13" s="74">
        <f>IF(RES_hh_fech_in!U13=0,0,RES_hh_fech_in!U13/RES_summary!U$21)</f>
        <v>64.50416017121465</v>
      </c>
      <c r="V13" s="74">
        <f>IF(RES_hh_fech_in!V13=0,0,RES_hh_fech_in!V13/RES_summary!V$21)</f>
        <v>84.746253109430143</v>
      </c>
      <c r="W13" s="74">
        <f>IF(RES_hh_fech_in!W13=0,0,RES_hh_fech_in!W13/RES_summary!W$21)</f>
        <v>57.944916396035332</v>
      </c>
      <c r="X13" s="74">
        <f>IF(RES_hh_fech_in!X13=0,0,RES_hh_fech_in!X13/RES_summary!X$21)</f>
        <v>48.837728377610553</v>
      </c>
      <c r="Y13" s="74">
        <f>IF(RES_hh_fech_in!Y13=0,0,RES_hh_fech_in!Y13/RES_summary!Y$21)</f>
        <v>38.012145194519981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1.5100753302924952</v>
      </c>
      <c r="D14" s="76">
        <f>IF(RES_hh_fech_in!D14=0,0,RES_hh_fech_in!D14/RES_summary!D$21)</f>
        <v>1.3709944115451216</v>
      </c>
      <c r="E14" s="76">
        <f>IF(RES_hh_fech_in!E14=0,0,RES_hh_fech_in!E14/RES_summary!E$21)</f>
        <v>1.3107002078607686</v>
      </c>
      <c r="F14" s="76">
        <f>IF(RES_hh_fech_in!F14=0,0,RES_hh_fech_in!F14/RES_summary!F$21)</f>
        <v>1.3097870081331482</v>
      </c>
      <c r="G14" s="76">
        <f>IF(RES_hh_fech_in!G14=0,0,RES_hh_fech_in!G14/RES_summary!G$21)</f>
        <v>1.0753115855326409</v>
      </c>
      <c r="H14" s="76">
        <f>IF(RES_hh_fech_in!H14=0,0,RES_hh_fech_in!H14/RES_summary!H$21)</f>
        <v>1.0181921177537461</v>
      </c>
      <c r="I14" s="76">
        <f>IF(RES_hh_fech_in!I14=0,0,RES_hh_fech_in!I14/RES_summary!I$21)</f>
        <v>0.84367170885017839</v>
      </c>
      <c r="J14" s="76">
        <f>IF(RES_hh_fech_in!J14=0,0,RES_hh_fech_in!J14/RES_summary!J$21)</f>
        <v>0.66878499668594171</v>
      </c>
      <c r="K14" s="76">
        <f>IF(RES_hh_fech_in!K14=0,0,RES_hh_fech_in!K14/RES_summary!K$21)</f>
        <v>0.45495222289519882</v>
      </c>
      <c r="L14" s="76">
        <f>IF(RES_hh_fech_in!L14=0,0,RES_hh_fech_in!L14/RES_summary!L$21)</f>
        <v>0.93528202525831261</v>
      </c>
      <c r="M14" s="76">
        <f>IF(RES_hh_fech_in!M14=0,0,RES_hh_fech_in!M14/RES_summary!M$21)</f>
        <v>0.86850671348895736</v>
      </c>
      <c r="N14" s="76">
        <f>IF(RES_hh_fech_in!N14=0,0,RES_hh_fech_in!N14/RES_summary!N$21)</f>
        <v>0.7140478194011245</v>
      </c>
      <c r="O14" s="76">
        <f>IF(RES_hh_fech_in!O14=0,0,RES_hh_fech_in!O14/RES_summary!O$21)</f>
        <v>0.85527681082721185</v>
      </c>
      <c r="P14" s="76">
        <f>IF(RES_hh_fech_in!P14=0,0,RES_hh_fech_in!P14/RES_summary!P$21)</f>
        <v>0.7825879489481129</v>
      </c>
      <c r="Q14" s="76">
        <f>IF(RES_hh_fech_in!Q14=0,0,RES_hh_fech_in!Q14/RES_summary!Q$21)</f>
        <v>0.84387451738571972</v>
      </c>
      <c r="R14" s="76">
        <f>IF(RES_hh_fech_in!R14=0,0,RES_hh_fech_in!R14/RES_summary!R$21)</f>
        <v>0.82221003254487213</v>
      </c>
      <c r="S14" s="76">
        <f>IF(RES_hh_fech_in!S14=0,0,RES_hh_fech_in!S14/RES_summary!S$21)</f>
        <v>0.91468918687827516</v>
      </c>
      <c r="T14" s="76">
        <f>IF(RES_hh_fech_in!T14=0,0,RES_hh_fech_in!T14/RES_summary!T$21)</f>
        <v>0.87568728987839928</v>
      </c>
      <c r="U14" s="76">
        <f>IF(RES_hh_fech_in!U14=0,0,RES_hh_fech_in!U14/RES_summary!U$21)</f>
        <v>0.8922260774609625</v>
      </c>
      <c r="V14" s="76">
        <f>IF(RES_hh_fech_in!V14=0,0,RES_hh_fech_in!V14/RES_summary!V$21)</f>
        <v>0.81113455372845122</v>
      </c>
      <c r="W14" s="76">
        <f>IF(RES_hh_fech_in!W14=0,0,RES_hh_fech_in!W14/RES_summary!W$21)</f>
        <v>0.77190211188678237</v>
      </c>
      <c r="X14" s="76">
        <f>IF(RES_hh_fech_in!X14=0,0,RES_hh_fech_in!X14/RES_summary!X$21)</f>
        <v>0.5329002309340729</v>
      </c>
      <c r="Y14" s="76">
        <f>IF(RES_hh_fech_in!Y14=0,0,RES_hh_fech_in!Y14/RES_summary!Y$21)</f>
        <v>0.42637859303587078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6.8576634886454921E-2</v>
      </c>
      <c r="D15" s="69">
        <f>IF(RES_hh_fech_in!D15=0,0,RES_hh_fech_in!D15/RES_summary!D$21)</f>
        <v>0.11040655585096432</v>
      </c>
      <c r="E15" s="69">
        <f>IF(RES_hh_fech_in!E15=0,0,RES_hh_fech_in!E15/RES_summary!E$21)</f>
        <v>0.15448985739330318</v>
      </c>
      <c r="F15" s="69">
        <f>IF(RES_hh_fech_in!F15=0,0,RES_hh_fech_in!F15/RES_summary!F$21)</f>
        <v>0.13646102160004361</v>
      </c>
      <c r="G15" s="69">
        <f>IF(RES_hh_fech_in!G15=0,0,RES_hh_fech_in!G15/RES_summary!G$21)</f>
        <v>0.15493841317766707</v>
      </c>
      <c r="H15" s="69">
        <f>IF(RES_hh_fech_in!H15=0,0,RES_hh_fech_in!H15/RES_summary!H$21)</f>
        <v>0.13590537881927978</v>
      </c>
      <c r="I15" s="69">
        <f>IF(RES_hh_fech_in!I15=0,0,RES_hh_fech_in!I15/RES_summary!I$21)</f>
        <v>0.20673687923579886</v>
      </c>
      <c r="J15" s="69">
        <f>IF(RES_hh_fech_in!J15=0,0,RES_hh_fech_in!J15/RES_summary!J$21)</f>
        <v>0.15630882504700161</v>
      </c>
      <c r="K15" s="69">
        <f>IF(RES_hh_fech_in!K15=0,0,RES_hh_fech_in!K15/RES_summary!K$21)</f>
        <v>0.21575800660596947</v>
      </c>
      <c r="L15" s="69">
        <f>IF(RES_hh_fech_in!L15=0,0,RES_hh_fech_in!L15/RES_summary!L$21)</f>
        <v>0.17059931431818706</v>
      </c>
      <c r="M15" s="69">
        <f>IF(RES_hh_fech_in!M15=0,0,RES_hh_fech_in!M15/RES_summary!M$21)</f>
        <v>7.650645480412345E-2</v>
      </c>
      <c r="N15" s="69">
        <f>IF(RES_hh_fech_in!N15=0,0,RES_hh_fech_in!N15/RES_summary!N$21)</f>
        <v>0.33617769350766336</v>
      </c>
      <c r="O15" s="69">
        <f>IF(RES_hh_fech_in!O15=0,0,RES_hh_fech_in!O15/RES_summary!O$21)</f>
        <v>0.20772944660677331</v>
      </c>
      <c r="P15" s="69">
        <f>IF(RES_hh_fech_in!P15=0,0,RES_hh_fech_in!P15/RES_summary!P$21)</f>
        <v>0.16543134012803729</v>
      </c>
      <c r="Q15" s="69">
        <f>IF(RES_hh_fech_in!Q15=0,0,RES_hh_fech_in!Q15/RES_summary!Q$21)</f>
        <v>0.34979342608638858</v>
      </c>
      <c r="R15" s="69">
        <f>IF(RES_hh_fech_in!R15=0,0,RES_hh_fech_in!R15/RES_summary!R$21)</f>
        <v>0.28995786969490789</v>
      </c>
      <c r="S15" s="69">
        <f>IF(RES_hh_fech_in!S15=0,0,RES_hh_fech_in!S15/RES_summary!S$21)</f>
        <v>0.23619880452028652</v>
      </c>
      <c r="T15" s="69">
        <f>IF(RES_hh_fech_in!T15=0,0,RES_hh_fech_in!T15/RES_summary!T$21)</f>
        <v>0.3508251646535207</v>
      </c>
      <c r="U15" s="69">
        <f>IF(RES_hh_fech_in!U15=0,0,RES_hh_fech_in!U15/RES_summary!U$21)</f>
        <v>0.29244255899116711</v>
      </c>
      <c r="V15" s="69">
        <f>IF(RES_hh_fech_in!V15=0,0,RES_hh_fech_in!V15/RES_summary!V$21)</f>
        <v>0.31549814290554806</v>
      </c>
      <c r="W15" s="69">
        <f>IF(RES_hh_fech_in!W15=0,0,RES_hh_fech_in!W15/RES_summary!W$21)</f>
        <v>0.15394861044386404</v>
      </c>
      <c r="X15" s="69">
        <f>IF(RES_hh_fech_in!X15=0,0,RES_hh_fech_in!X15/RES_summary!X$21)</f>
        <v>0.2581077567483952</v>
      </c>
      <c r="Y15" s="69">
        <f>IF(RES_hh_fech_in!Y15=0,0,RES_hh_fech_in!Y15/RES_summary!Y$21)</f>
        <v>0.20510659689503244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6.8576634886454921E-2</v>
      </c>
      <c r="D16" s="72">
        <f>IF(RES_hh_fech_in!D16=0,0,RES_hh_fech_in!D16/RES_summary!D$21)</f>
        <v>0.11040655585096432</v>
      </c>
      <c r="E16" s="72">
        <f>IF(RES_hh_fech_in!E16=0,0,RES_hh_fech_in!E16/RES_summary!E$21)</f>
        <v>0.15448985739330318</v>
      </c>
      <c r="F16" s="72">
        <f>IF(RES_hh_fech_in!F16=0,0,RES_hh_fech_in!F16/RES_summary!F$21)</f>
        <v>0.13646102160004361</v>
      </c>
      <c r="G16" s="72">
        <f>IF(RES_hh_fech_in!G16=0,0,RES_hh_fech_in!G16/RES_summary!G$21)</f>
        <v>0.15493841317766707</v>
      </c>
      <c r="H16" s="72">
        <f>IF(RES_hh_fech_in!H16=0,0,RES_hh_fech_in!H16/RES_summary!H$21)</f>
        <v>0.13590537881927978</v>
      </c>
      <c r="I16" s="72">
        <f>IF(RES_hh_fech_in!I16=0,0,RES_hh_fech_in!I16/RES_summary!I$21)</f>
        <v>0.20673687923579886</v>
      </c>
      <c r="J16" s="72">
        <f>IF(RES_hh_fech_in!J16=0,0,RES_hh_fech_in!J16/RES_summary!J$21)</f>
        <v>0.15630882504700161</v>
      </c>
      <c r="K16" s="72">
        <f>IF(RES_hh_fech_in!K16=0,0,RES_hh_fech_in!K16/RES_summary!K$21)</f>
        <v>0.21575800660596947</v>
      </c>
      <c r="L16" s="72">
        <f>IF(RES_hh_fech_in!L16=0,0,RES_hh_fech_in!L16/RES_summary!L$21)</f>
        <v>0.17059931431818706</v>
      </c>
      <c r="M16" s="72">
        <f>IF(RES_hh_fech_in!M16=0,0,RES_hh_fech_in!M16/RES_summary!M$21)</f>
        <v>7.650645480412345E-2</v>
      </c>
      <c r="N16" s="72">
        <f>IF(RES_hh_fech_in!N16=0,0,RES_hh_fech_in!N16/RES_summary!N$21)</f>
        <v>0.33617769350766336</v>
      </c>
      <c r="O16" s="72">
        <f>IF(RES_hh_fech_in!O16=0,0,RES_hh_fech_in!O16/RES_summary!O$21)</f>
        <v>0.20772944660677331</v>
      </c>
      <c r="P16" s="72">
        <f>IF(RES_hh_fech_in!P16=0,0,RES_hh_fech_in!P16/RES_summary!P$21)</f>
        <v>0.16543134012803729</v>
      </c>
      <c r="Q16" s="72">
        <f>IF(RES_hh_fech_in!Q16=0,0,RES_hh_fech_in!Q16/RES_summary!Q$21)</f>
        <v>0.34979342608638858</v>
      </c>
      <c r="R16" s="72">
        <f>IF(RES_hh_fech_in!R16=0,0,RES_hh_fech_in!R16/RES_summary!R$21)</f>
        <v>0.28995786969490789</v>
      </c>
      <c r="S16" s="72">
        <f>IF(RES_hh_fech_in!S16=0,0,RES_hh_fech_in!S16/RES_summary!S$21)</f>
        <v>0.23619880452028652</v>
      </c>
      <c r="T16" s="72">
        <f>IF(RES_hh_fech_in!T16=0,0,RES_hh_fech_in!T16/RES_summary!T$21)</f>
        <v>0.3508251646535207</v>
      </c>
      <c r="U16" s="72">
        <f>IF(RES_hh_fech_in!U16=0,0,RES_hh_fech_in!U16/RES_summary!U$21)</f>
        <v>0.29244255899116711</v>
      </c>
      <c r="V16" s="72">
        <f>IF(RES_hh_fech_in!V16=0,0,RES_hh_fech_in!V16/RES_summary!V$21)</f>
        <v>0.31549814290554806</v>
      </c>
      <c r="W16" s="72">
        <f>IF(RES_hh_fech_in!W16=0,0,RES_hh_fech_in!W16/RES_summary!W$21)</f>
        <v>0.15394861044386404</v>
      </c>
      <c r="X16" s="72">
        <f>IF(RES_hh_fech_in!X16=0,0,RES_hh_fech_in!X16/RES_summary!X$21)</f>
        <v>0.2581077567483952</v>
      </c>
      <c r="Y16" s="72">
        <f>IF(RES_hh_fech_in!Y16=0,0,RES_hh_fech_in!Y16/RES_summary!Y$21)</f>
        <v>0.20510659689503244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12.329227365648249</v>
      </c>
      <c r="D17" s="69">
        <f>IF(RES_hh_fech_in!D17=0,0,RES_hh_fech_in!D17/RES_summary!D$21)</f>
        <v>11.924056757301665</v>
      </c>
      <c r="E17" s="69">
        <f>IF(RES_hh_fech_in!E17=0,0,RES_hh_fech_in!E17/RES_summary!E$21)</f>
        <v>12.004393601225027</v>
      </c>
      <c r="F17" s="69">
        <f>IF(RES_hh_fech_in!F17=0,0,RES_hh_fech_in!F17/RES_summary!F$21)</f>
        <v>12.072399400683912</v>
      </c>
      <c r="G17" s="69">
        <f>IF(RES_hh_fech_in!G17=0,0,RES_hh_fech_in!G17/RES_summary!G$21)</f>
        <v>11.841515292206836</v>
      </c>
      <c r="H17" s="69">
        <f>IF(RES_hh_fech_in!H17=0,0,RES_hh_fech_in!H17/RES_summary!H$21)</f>
        <v>12.134050793340334</v>
      </c>
      <c r="I17" s="69">
        <f>IF(RES_hh_fech_in!I17=0,0,RES_hh_fech_in!I17/RES_summary!I$21)</f>
        <v>12.632984760502424</v>
      </c>
      <c r="J17" s="69">
        <f>IF(RES_hh_fech_in!J17=0,0,RES_hh_fech_in!J17/RES_summary!J$21)</f>
        <v>12.833926886748801</v>
      </c>
      <c r="K17" s="69">
        <f>IF(RES_hh_fech_in!K17=0,0,RES_hh_fech_in!K17/RES_summary!K$21)</f>
        <v>10.930640587136688</v>
      </c>
      <c r="L17" s="69">
        <f>IF(RES_hh_fech_in!L17=0,0,RES_hh_fech_in!L17/RES_summary!L$21)</f>
        <v>7.3677753157648143</v>
      </c>
      <c r="M17" s="69">
        <f>IF(RES_hh_fech_in!M17=0,0,RES_hh_fech_in!M17/RES_summary!M$21)</f>
        <v>8.7117838992003573</v>
      </c>
      <c r="N17" s="69">
        <f>IF(RES_hh_fech_in!N17=0,0,RES_hh_fech_in!N17/RES_summary!N$21)</f>
        <v>9.0380131158693153</v>
      </c>
      <c r="O17" s="69">
        <f>IF(RES_hh_fech_in!O17=0,0,RES_hh_fech_in!O17/RES_summary!O$21)</f>
        <v>10.416594670007374</v>
      </c>
      <c r="P17" s="69">
        <f>IF(RES_hh_fech_in!P17=0,0,RES_hh_fech_in!P17/RES_summary!P$21)</f>
        <v>13.155182315242408</v>
      </c>
      <c r="Q17" s="69">
        <f>IF(RES_hh_fech_in!Q17=0,0,RES_hh_fech_in!Q17/RES_summary!Q$21)</f>
        <v>12.199529522274501</v>
      </c>
      <c r="R17" s="69">
        <f>IF(RES_hh_fech_in!R17=0,0,RES_hh_fech_in!R17/RES_summary!R$21)</f>
        <v>11.690046466452886</v>
      </c>
      <c r="S17" s="69">
        <f>IF(RES_hh_fech_in!S17=0,0,RES_hh_fech_in!S17/RES_summary!S$21)</f>
        <v>12.8066429189081</v>
      </c>
      <c r="T17" s="69">
        <f>IF(RES_hh_fech_in!T17=0,0,RES_hh_fech_in!T17/RES_summary!T$21)</f>
        <v>16.588140297457059</v>
      </c>
      <c r="U17" s="69">
        <f>IF(RES_hh_fech_in!U17=0,0,RES_hh_fech_in!U17/RES_summary!U$21)</f>
        <v>19.545387712283194</v>
      </c>
      <c r="V17" s="69">
        <f>IF(RES_hh_fech_in!V17=0,0,RES_hh_fech_in!V17/RES_summary!V$21)</f>
        <v>19.438874026611959</v>
      </c>
      <c r="W17" s="69">
        <f>IF(RES_hh_fech_in!W17=0,0,RES_hh_fech_in!W17/RES_summary!W$21)</f>
        <v>20.245457491295522</v>
      </c>
      <c r="X17" s="69">
        <f>IF(RES_hh_fech_in!X17=0,0,RES_hh_fech_in!X17/RES_summary!X$21)</f>
        <v>17.082950380240824</v>
      </c>
      <c r="Y17" s="69">
        <f>IF(RES_hh_fech_in!Y17=0,0,RES_hh_fech_in!Y17/RES_summary!Y$21)</f>
        <v>18.31674031477494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9.1151856119251757</v>
      </c>
      <c r="D18" s="72">
        <f>IF(RES_hh_fech_in!D18=0,0,RES_hh_fech_in!D18/RES_summary!D$21)</f>
        <v>15.407308842951133</v>
      </c>
      <c r="E18" s="72">
        <f>IF(RES_hh_fech_in!E18=0,0,RES_hh_fech_in!E18/RES_summary!E$21)</f>
        <v>10.336449385252642</v>
      </c>
      <c r="F18" s="72">
        <f>IF(RES_hh_fech_in!F18=0,0,RES_hh_fech_in!F18/RES_summary!F$21)</f>
        <v>14.064309090341483</v>
      </c>
      <c r="G18" s="72">
        <f>IF(RES_hh_fech_in!G18=0,0,RES_hh_fech_in!G18/RES_summary!G$21)</f>
        <v>9.3455169185097553</v>
      </c>
      <c r="H18" s="72">
        <f>IF(RES_hh_fech_in!H18=0,0,RES_hh_fech_in!H18/RES_summary!H$21)</f>
        <v>10.003666587182478</v>
      </c>
      <c r="I18" s="72">
        <f>IF(RES_hh_fech_in!I18=0,0,RES_hh_fech_in!I18/RES_summary!I$21)</f>
        <v>10.416426810130982</v>
      </c>
      <c r="J18" s="72">
        <f>IF(RES_hh_fech_in!J18=0,0,RES_hh_fech_in!J18/RES_summary!J$21)</f>
        <v>15.112336863197386</v>
      </c>
      <c r="K18" s="72">
        <f>IF(RES_hh_fech_in!K18=0,0,RES_hh_fech_in!K18/RES_summary!K$21)</f>
        <v>11.226253855673887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13.297763943782863</v>
      </c>
      <c r="S18" s="72">
        <f>IF(RES_hh_fech_in!S18=0,0,RES_hh_fech_in!S18/RES_summary!S$21)</f>
        <v>15.658776896548558</v>
      </c>
      <c r="T18" s="72">
        <f>IF(RES_hh_fech_in!T18=0,0,RES_hh_fech_in!T18/RES_summary!T$21)</f>
        <v>15.684549886270901</v>
      </c>
      <c r="U18" s="72">
        <f>IF(RES_hh_fech_in!U18=0,0,RES_hh_fech_in!U18/RES_summary!U$21)</f>
        <v>15.416872107658747</v>
      </c>
      <c r="V18" s="72">
        <f>IF(RES_hh_fech_in!V18=0,0,RES_hh_fech_in!V18/RES_summary!V$21)</f>
        <v>24.065102453687462</v>
      </c>
      <c r="W18" s="72">
        <f>IF(RES_hh_fech_in!W18=0,0,RES_hh_fech_in!W18/RES_summary!W$21)</f>
        <v>18.644391785058044</v>
      </c>
      <c r="X18" s="72">
        <f>IF(RES_hh_fech_in!X18=0,0,RES_hh_fech_in!X18/RES_summary!X$21)</f>
        <v>21.746645061613865</v>
      </c>
      <c r="Y18" s="72">
        <f>IF(RES_hh_fech_in!Y18=0,0,RES_hh_fech_in!Y18/RES_summary!Y$21)</f>
        <v>13.76816275971051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14.436586185050356</v>
      </c>
      <c r="D19" s="72">
        <f>IF(RES_hh_fech_in!D19=0,0,RES_hh_fech_in!D19/RES_summary!D$21)</f>
        <v>14.16408108645296</v>
      </c>
      <c r="E19" s="72">
        <f>IF(RES_hh_fech_in!E19=0,0,RES_hh_fech_in!E19/RES_summary!E$21)</f>
        <v>13.793288888619127</v>
      </c>
      <c r="F19" s="72">
        <f>IF(RES_hh_fech_in!F19=0,0,RES_hh_fech_in!F19/RES_summary!F$21)</f>
        <v>13.585042581351638</v>
      </c>
      <c r="G19" s="72">
        <f>IF(RES_hh_fech_in!G19=0,0,RES_hh_fech_in!G19/RES_summary!G$21)</f>
        <v>13.603153179041614</v>
      </c>
      <c r="H19" s="72">
        <f>IF(RES_hh_fech_in!H19=0,0,RES_hh_fech_in!H19/RES_summary!H$21)</f>
        <v>13.635885750972085</v>
      </c>
      <c r="I19" s="72">
        <f>IF(RES_hh_fech_in!I19=0,0,RES_hh_fech_in!I19/RES_summary!I$21)</f>
        <v>13.669574862816821</v>
      </c>
      <c r="J19" s="72">
        <f>IF(RES_hh_fech_in!J19=0,0,RES_hh_fech_in!J19/RES_summary!J$21)</f>
        <v>12.871699672634573</v>
      </c>
      <c r="K19" s="72">
        <f>IF(RES_hh_fech_in!K19=0,0,RES_hh_fech_in!K19/RES_summary!K$21)</f>
        <v>12.565844704505135</v>
      </c>
      <c r="L19" s="72">
        <f>IF(RES_hh_fech_in!L19=0,0,RES_hh_fech_in!L19/RES_summary!L$21)</f>
        <v>11.553628421230075</v>
      </c>
      <c r="M19" s="72">
        <f>IF(RES_hh_fech_in!M19=0,0,RES_hh_fech_in!M19/RES_summary!M$21)</f>
        <v>11.226466797456991</v>
      </c>
      <c r="N19" s="72">
        <f>IF(RES_hh_fech_in!N19=0,0,RES_hh_fech_in!N19/RES_summary!N$21)</f>
        <v>10.686451268314851</v>
      </c>
      <c r="O19" s="72">
        <f>IF(RES_hh_fech_in!O19=0,0,RES_hh_fech_in!O19/RES_summary!O$21)</f>
        <v>10.501966851101306</v>
      </c>
      <c r="P19" s="72">
        <f>IF(RES_hh_fech_in!P19=0,0,RES_hh_fech_in!P19/RES_summary!P$21)</f>
        <v>10.82548866890146</v>
      </c>
      <c r="Q19" s="72">
        <f>IF(RES_hh_fech_in!Q19=0,0,RES_hh_fech_in!Q19/RES_summary!Q$21)</f>
        <v>10.810970512200448</v>
      </c>
      <c r="R19" s="72">
        <f>IF(RES_hh_fech_in!R19=0,0,RES_hh_fech_in!R19/RES_summary!R$21)</f>
        <v>11.018454167706395</v>
      </c>
      <c r="S19" s="72">
        <f>IF(RES_hh_fech_in!S19=0,0,RES_hh_fech_in!S19/RES_summary!S$21)</f>
        <v>12.859360753668087</v>
      </c>
      <c r="T19" s="72">
        <f>IF(RES_hh_fech_in!T19=0,0,RES_hh_fech_in!T19/RES_summary!T$21)</f>
        <v>16.185793667435959</v>
      </c>
      <c r="U19" s="72">
        <f>IF(RES_hh_fech_in!U19=0,0,RES_hh_fech_in!U19/RES_summary!U$21)</f>
        <v>13.26716906958659</v>
      </c>
      <c r="V19" s="72">
        <f>IF(RES_hh_fech_in!V19=0,0,RES_hh_fech_in!V19/RES_summary!V$21)</f>
        <v>15.557724373771231</v>
      </c>
      <c r="W19" s="72">
        <f>IF(RES_hh_fech_in!W19=0,0,RES_hh_fech_in!W19/RES_summary!W$21)</f>
        <v>19.30337612161432</v>
      </c>
      <c r="X19" s="72">
        <f>IF(RES_hh_fech_in!X19=0,0,RES_hh_fech_in!X19/RES_summary!X$21)</f>
        <v>14.579624153766186</v>
      </c>
      <c r="Y19" s="72">
        <f>IF(RES_hh_fech_in!Y19=0,0,RES_hh_fech_in!Y19/RES_summary!Y$21)</f>
        <v>16.894449295361301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0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13.535466137294607</v>
      </c>
      <c r="D21" s="72">
        <f>IF(RES_hh_fech_in!D21=0,0,RES_hh_fech_in!D21/RES_summary!D$21)</f>
        <v>13.524638375773895</v>
      </c>
      <c r="E21" s="72">
        <f>IF(RES_hh_fech_in!E21=0,0,RES_hh_fech_in!E21/RES_summary!E$21)</f>
        <v>14.106885804548657</v>
      </c>
      <c r="F21" s="72">
        <f>IF(RES_hh_fech_in!F21=0,0,RES_hh_fech_in!F21/RES_summary!F$21)</f>
        <v>13.50045701196154</v>
      </c>
      <c r="G21" s="72">
        <f>IF(RES_hh_fech_in!G21=0,0,RES_hh_fech_in!G21/RES_summary!G$21)</f>
        <v>13.458551069623658</v>
      </c>
      <c r="H21" s="72">
        <f>IF(RES_hh_fech_in!H21=0,0,RES_hh_fech_in!H21/RES_summary!H$21)</f>
        <v>13.612250515388975</v>
      </c>
      <c r="I21" s="72">
        <f>IF(RES_hh_fech_in!I21=0,0,RES_hh_fech_in!I21/RES_summary!I$21)</f>
        <v>13.163300874490302</v>
      </c>
      <c r="J21" s="72">
        <f>IF(RES_hh_fech_in!J21=0,0,RES_hh_fech_in!J21/RES_summary!J$21)</f>
        <v>13.81571195349675</v>
      </c>
      <c r="K21" s="72">
        <f>IF(RES_hh_fech_in!K21=0,0,RES_hh_fech_in!K21/RES_summary!K$21)</f>
        <v>14.351430981774477</v>
      </c>
      <c r="L21" s="72">
        <f>IF(RES_hh_fech_in!L21=0,0,RES_hh_fech_in!L21/RES_summary!L$21)</f>
        <v>0</v>
      </c>
      <c r="M21" s="72">
        <f>IF(RES_hh_fech_in!M21=0,0,RES_hh_fech_in!M21/RES_summary!M$21)</f>
        <v>8.9195038872083767</v>
      </c>
      <c r="N21" s="72">
        <f>IF(RES_hh_fech_in!N21=0,0,RES_hh_fech_in!N21/RES_summary!N$21)</f>
        <v>8.9372369818110133</v>
      </c>
      <c r="O21" s="72">
        <f>IF(RES_hh_fech_in!O21=0,0,RES_hh_fech_in!O21/RES_summary!O$21)</f>
        <v>10.7872719856336</v>
      </c>
      <c r="P21" s="72">
        <f>IF(RES_hh_fech_in!P21=0,0,RES_hh_fech_in!P21/RES_summary!P$21)</f>
        <v>14.101559876205073</v>
      </c>
      <c r="Q21" s="72">
        <f>IF(RES_hh_fech_in!Q21=0,0,RES_hh_fech_in!Q21/RES_summary!Q$21)</f>
        <v>11.962316849228193</v>
      </c>
      <c r="R21" s="72">
        <f>IF(RES_hh_fech_in!R21=0,0,RES_hh_fech_in!R21/RES_summary!R$21)</f>
        <v>11.23874993059718</v>
      </c>
      <c r="S21" s="72">
        <f>IF(RES_hh_fech_in!S21=0,0,RES_hh_fech_in!S21/RES_summary!S$21)</f>
        <v>12.909845855198579</v>
      </c>
      <c r="T21" s="72">
        <f>IF(RES_hh_fech_in!T21=0,0,RES_hh_fech_in!T21/RES_summary!T$21)</f>
        <v>18.132573808739394</v>
      </c>
      <c r="U21" s="72">
        <f>IF(RES_hh_fech_in!U21=0,0,RES_hh_fech_in!U21/RES_summary!U$21)</f>
        <v>18.900647413972173</v>
      </c>
      <c r="V21" s="72">
        <f>IF(RES_hh_fech_in!V21=0,0,RES_hh_fech_in!V21/RES_summary!V$21)</f>
        <v>19.993376827691087</v>
      </c>
      <c r="W21" s="72">
        <f>IF(RES_hh_fech_in!W21=0,0,RES_hh_fech_in!W21/RES_summary!W$21)</f>
        <v>16.431746121558923</v>
      </c>
      <c r="X21" s="72">
        <f>IF(RES_hh_fech_in!X21=0,0,RES_hh_fech_in!X21/RES_summary!X$21)</f>
        <v>18.500977756904764</v>
      </c>
      <c r="Y21" s="72">
        <f>IF(RES_hh_fech_in!Y21=0,0,RES_hh_fech_in!Y21/RES_summary!Y$21)</f>
        <v>18.712790822336792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18.692213574793477</v>
      </c>
      <c r="D22" s="72">
        <f>IF(RES_hh_fech_in!D22=0,0,RES_hh_fech_in!D22/RES_summary!D$21)</f>
        <v>13.431846111094224</v>
      </c>
      <c r="E22" s="72">
        <f>IF(RES_hh_fech_in!E22=0,0,RES_hh_fech_in!E22/RES_summary!E$21)</f>
        <v>11.76406656877319</v>
      </c>
      <c r="F22" s="72">
        <f>IF(RES_hh_fech_in!F22=0,0,RES_hh_fech_in!F22/RES_summary!F$21)</f>
        <v>13.951646483640374</v>
      </c>
      <c r="G22" s="72">
        <f>IF(RES_hh_fech_in!G22=0,0,RES_hh_fech_in!G22/RES_summary!G$21)</f>
        <v>13.805841816566209</v>
      </c>
      <c r="H22" s="72">
        <f>IF(RES_hh_fech_in!H22=0,0,RES_hh_fech_in!H22/RES_summary!H$21)</f>
        <v>10.151329847241445</v>
      </c>
      <c r="I22" s="72">
        <f>IF(RES_hh_fech_in!I22=0,0,RES_hh_fech_in!I22/RES_summary!I$21)</f>
        <v>14.96205884079504</v>
      </c>
      <c r="J22" s="72">
        <f>IF(RES_hh_fech_in!J22=0,0,RES_hh_fech_in!J22/RES_summary!J$21)</f>
        <v>8.4316326421676386</v>
      </c>
      <c r="K22" s="72">
        <f>IF(RES_hh_fech_in!K22=0,0,RES_hh_fech_in!K22/RES_summary!K$21)</f>
        <v>8.1054780684488534</v>
      </c>
      <c r="L22" s="72">
        <f>IF(RES_hh_fech_in!L22=0,0,RES_hh_fech_in!L22/RES_summary!L$21)</f>
        <v>10.716039630166364</v>
      </c>
      <c r="M22" s="72">
        <f>IF(RES_hh_fech_in!M22=0,0,RES_hh_fech_in!M22/RES_summary!M$21)</f>
        <v>9.3068197630927454</v>
      </c>
      <c r="N22" s="72">
        <f>IF(RES_hh_fech_in!N22=0,0,RES_hh_fech_in!N22/RES_summary!N$21)</f>
        <v>10.504848376899002</v>
      </c>
      <c r="O22" s="72">
        <f>IF(RES_hh_fech_in!O22=0,0,RES_hh_fech_in!O22/RES_summary!O$21)</f>
        <v>10.649015282718409</v>
      </c>
      <c r="P22" s="72">
        <f>IF(RES_hh_fech_in!P22=0,0,RES_hh_fech_in!P22/RES_summary!P$21)</f>
        <v>0</v>
      </c>
      <c r="Q22" s="72">
        <f>IF(RES_hh_fech_in!Q22=0,0,RES_hh_fech_in!Q22/RES_summary!Q$21)</f>
        <v>12.744476792317844</v>
      </c>
      <c r="R22" s="72">
        <f>IF(RES_hh_fech_in!R22=0,0,RES_hh_fech_in!R22/RES_summary!R$21)</f>
        <v>9.4706445006417237</v>
      </c>
      <c r="S22" s="72">
        <f>IF(RES_hh_fech_in!S22=0,0,RES_hh_fech_in!S22/RES_summary!S$21)</f>
        <v>9.1527015529769216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19.979302149381713</v>
      </c>
      <c r="W22" s="72">
        <f>IF(RES_hh_fech_in!W22=0,0,RES_hh_fech_in!W22/RES_summary!W$21)</f>
        <v>21.631893546833936</v>
      </c>
      <c r="X22" s="72">
        <f>IF(RES_hh_fech_in!X22=0,0,RES_hh_fech_in!X22/RES_summary!X$21)</f>
        <v>18.63230985261459</v>
      </c>
      <c r="Y22" s="72">
        <f>IF(RES_hh_fech_in!Y22=0,0,RES_hh_fech_in!Y22/RES_summary!Y$21)</f>
        <v>17.578514196476849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11.011564035353459</v>
      </c>
      <c r="D24" s="72">
        <f>IF(RES_hh_fech_in!D24=0,0,RES_hh_fech_in!D24/RES_summary!D$21)</f>
        <v>10.116020559810538</v>
      </c>
      <c r="E24" s="72">
        <f>IF(RES_hh_fech_in!E24=0,0,RES_hh_fech_in!E24/RES_summary!E$21)</f>
        <v>9.3055872628519065</v>
      </c>
      <c r="F24" s="72">
        <f>IF(RES_hh_fech_in!F24=0,0,RES_hh_fech_in!F24/RES_summary!F$21)</f>
        <v>9.1838485989237757</v>
      </c>
      <c r="G24" s="72">
        <f>IF(RES_hh_fech_in!G24=0,0,RES_hh_fech_in!G24/RES_summary!G$21)</f>
        <v>9.6779095249919607</v>
      </c>
      <c r="H24" s="72">
        <f>IF(RES_hh_fech_in!H24=0,0,RES_hh_fech_in!H24/RES_summary!H$21)</f>
        <v>9.6454795344778663</v>
      </c>
      <c r="I24" s="72">
        <f>IF(RES_hh_fech_in!I24=0,0,RES_hh_fech_in!I24/RES_summary!I$21)</f>
        <v>10.213867809113635</v>
      </c>
      <c r="J24" s="72">
        <f>IF(RES_hh_fech_in!J24=0,0,RES_hh_fech_in!J24/RES_summary!J$21)</f>
        <v>9.6115838306138563</v>
      </c>
      <c r="K24" s="72">
        <f>IF(RES_hh_fech_in!K24=0,0,RES_hh_fech_in!K24/RES_summary!K$21)</f>
        <v>10.334324817594464</v>
      </c>
      <c r="L24" s="72">
        <f>IF(RES_hh_fech_in!L24=0,0,RES_hh_fech_in!L24/RES_summary!L$21)</f>
        <v>0</v>
      </c>
      <c r="M24" s="72">
        <f>IF(RES_hh_fech_in!M24=0,0,RES_hh_fech_in!M24/RES_summary!M$21)</f>
        <v>6.7197281771911808</v>
      </c>
      <c r="N24" s="72">
        <f>IF(RES_hh_fech_in!N24=0,0,RES_hh_fech_in!N24/RES_summary!N$21)</f>
        <v>7.5923002896253751</v>
      </c>
      <c r="O24" s="72">
        <f>IF(RES_hh_fech_in!O24=0,0,RES_hh_fech_in!O24/RES_summary!O$21)</f>
        <v>8.4850904706111479</v>
      </c>
      <c r="P24" s="72">
        <f>IF(RES_hh_fech_in!P24=0,0,RES_hh_fech_in!P24/RES_summary!P$21)</f>
        <v>11.979471720072507</v>
      </c>
      <c r="Q24" s="72">
        <f>IF(RES_hh_fech_in!Q24=0,0,RES_hh_fech_in!Q24/RES_summary!Q$21)</f>
        <v>10.949108717720581</v>
      </c>
      <c r="R24" s="72">
        <f>IF(RES_hh_fech_in!R24=0,0,RES_hh_fech_in!R24/RES_summary!R$21)</f>
        <v>10.41022788245715</v>
      </c>
      <c r="S24" s="72">
        <f>IF(RES_hh_fech_in!S24=0,0,RES_hh_fech_in!S24/RES_summary!S$21)</f>
        <v>11.810589925831046</v>
      </c>
      <c r="T24" s="72">
        <f>IF(RES_hh_fech_in!T24=0,0,RES_hh_fech_in!T24/RES_summary!T$21)</f>
        <v>15.813793892395852</v>
      </c>
      <c r="U24" s="72">
        <f>IF(RES_hh_fech_in!U24=0,0,RES_hh_fech_in!U24/RES_summary!U$21)</f>
        <v>18.139822727328308</v>
      </c>
      <c r="V24" s="72">
        <f>IF(RES_hh_fech_in!V24=0,0,RES_hh_fech_in!V24/RES_summary!V$21)</f>
        <v>18.485792703357589</v>
      </c>
      <c r="W24" s="72">
        <f>IF(RES_hh_fech_in!W24=0,0,RES_hh_fech_in!W24/RES_summary!W$21)</f>
        <v>15.73603124748055</v>
      </c>
      <c r="X24" s="72">
        <f>IF(RES_hh_fech_in!X24=0,0,RES_hh_fech_in!X24/RES_summary!X$21)</f>
        <v>17.376281498580379</v>
      </c>
      <c r="Y24" s="72">
        <f>IF(RES_hh_fech_in!Y24=0,0,RES_hh_fech_in!Y24/RES_summary!Y$21)</f>
        <v>16.47345905066328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12.036435445645409</v>
      </c>
      <c r="D25" s="74">
        <f>IF(RES_hh_fech_in!D25=0,0,RES_hh_fech_in!D25/RES_summary!D$21)</f>
        <v>12.296648127995894</v>
      </c>
      <c r="E25" s="74">
        <f>IF(RES_hh_fech_in!E25=0,0,RES_hh_fech_in!E25/RES_summary!E$21)</f>
        <v>12.688295774408315</v>
      </c>
      <c r="F25" s="74">
        <f>IF(RES_hh_fech_in!F25=0,0,RES_hh_fech_in!F25/RES_summary!F$21)</f>
        <v>12.264961432967326</v>
      </c>
      <c r="G25" s="74">
        <f>IF(RES_hh_fech_in!G25=0,0,RES_hh_fech_in!G25/RES_summary!G$21)</f>
        <v>12.232634227745825</v>
      </c>
      <c r="H25" s="74">
        <f>IF(RES_hh_fech_in!H25=0,0,RES_hh_fech_in!H25/RES_summary!H$21)</f>
        <v>12.39761238728188</v>
      </c>
      <c r="I25" s="74">
        <f>IF(RES_hh_fech_in!I25=0,0,RES_hh_fech_in!I25/RES_summary!I$21)</f>
        <v>13.486206613802185</v>
      </c>
      <c r="J25" s="74">
        <f>IF(RES_hh_fech_in!J25=0,0,RES_hh_fech_in!J25/RES_summary!J$21)</f>
        <v>12.20542395859804</v>
      </c>
      <c r="K25" s="74">
        <f>IF(RES_hh_fech_in!K25=0,0,RES_hh_fech_in!K25/RES_summary!K$21)</f>
        <v>9.4937054298932626</v>
      </c>
      <c r="L25" s="74">
        <f>IF(RES_hh_fech_in!L25=0,0,RES_hh_fech_in!L25/RES_summary!L$21)</f>
        <v>4.7440617464126777</v>
      </c>
      <c r="M25" s="74">
        <f>IF(RES_hh_fech_in!M25=0,0,RES_hh_fech_in!M25/RES_summary!M$21)</f>
        <v>8.8773949592917187</v>
      </c>
      <c r="N25" s="74">
        <f>IF(RES_hh_fech_in!N25=0,0,RES_hh_fech_in!N25/RES_summary!N$21)</f>
        <v>10.008686632096213</v>
      </c>
      <c r="O25" s="74">
        <f>IF(RES_hh_fech_in!O25=0,0,RES_hh_fech_in!O25/RES_summary!O$21)</f>
        <v>12.179554993538831</v>
      </c>
      <c r="P25" s="74">
        <f>IF(RES_hh_fech_in!P25=0,0,RES_hh_fech_in!P25/RES_summary!P$21)</f>
        <v>12.097368197077813</v>
      </c>
      <c r="Q25" s="74">
        <f>IF(RES_hh_fech_in!Q25=0,0,RES_hh_fech_in!Q25/RES_summary!Q$21)</f>
        <v>13.434462418517276</v>
      </c>
      <c r="R25" s="74">
        <f>IF(RES_hh_fech_in!R25=0,0,RES_hh_fech_in!R25/RES_summary!R$21)</f>
        <v>13.218385175115374</v>
      </c>
      <c r="S25" s="74">
        <f>IF(RES_hh_fech_in!S25=0,0,RES_hh_fech_in!S25/RES_summary!S$21)</f>
        <v>10.351624817856926</v>
      </c>
      <c r="T25" s="74">
        <f>IF(RES_hh_fech_in!T25=0,0,RES_hh_fech_in!T25/RES_summary!T$21)</f>
        <v>8.4608918012154497</v>
      </c>
      <c r="U25" s="74">
        <f>IF(RES_hh_fech_in!U25=0,0,RES_hh_fech_in!U25/RES_summary!U$21)</f>
        <v>20.431341375379947</v>
      </c>
      <c r="V25" s="74">
        <f>IF(RES_hh_fech_in!V25=0,0,RES_hh_fech_in!V25/RES_summary!V$21)</f>
        <v>14.819293114037945</v>
      </c>
      <c r="W25" s="74">
        <f>IF(RES_hh_fech_in!W25=0,0,RES_hh_fech_in!W25/RES_summary!W$21)</f>
        <v>22.782120641711806</v>
      </c>
      <c r="X25" s="74">
        <f>IF(RES_hh_fech_in!X25=0,0,RES_hh_fech_in!X25/RES_summary!X$21)</f>
        <v>11.119654325689869</v>
      </c>
      <c r="Y25" s="74">
        <f>IF(RES_hh_fech_in!Y25=0,0,RES_hh_fech_in!Y25/RES_summary!Y$21)</f>
        <v>16.176172282543032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3.381902954409258</v>
      </c>
      <c r="M26" s="77">
        <f>IF(RES_hh_fech_in!M26=0,0,RES_hh_fech_in!M26/RES_summary!M$21)</f>
        <v>3.8620743672097348</v>
      </c>
      <c r="N26" s="77">
        <f>IF(RES_hh_fech_in!N26=0,0,RES_hh_fech_in!N26/RES_summary!N$21)</f>
        <v>4.1877218495982138</v>
      </c>
      <c r="O26" s="77">
        <f>IF(RES_hh_fech_in!O26=0,0,RES_hh_fech_in!O26/RES_summary!O$21)</f>
        <v>4.9019290407381249</v>
      </c>
      <c r="P26" s="77">
        <f>IF(RES_hh_fech_in!P26=0,0,RES_hh_fech_in!P26/RES_summary!P$21)</f>
        <v>6.5735552534242352</v>
      </c>
      <c r="Q26" s="77">
        <f>IF(RES_hh_fech_in!Q26=0,0,RES_hh_fech_in!Q26/RES_summary!Q$21)</f>
        <v>6.0476828823433815</v>
      </c>
      <c r="R26" s="77">
        <f>IF(RES_hh_fech_in!R26=0,0,RES_hh_fech_in!R26/RES_summary!R$21)</f>
        <v>6.2421106427844819</v>
      </c>
      <c r="S26" s="77">
        <f>IF(RES_hh_fech_in!S26=0,0,RES_hh_fech_in!S26/RES_summary!S$21)</f>
        <v>6.8729511311903142</v>
      </c>
      <c r="T26" s="77">
        <f>IF(RES_hh_fech_in!T26=0,0,RES_hh_fech_in!T26/RES_summary!T$21)</f>
        <v>8.2321675898396354</v>
      </c>
      <c r="U26" s="77">
        <f>IF(RES_hh_fech_in!U26=0,0,RES_hh_fech_in!U26/RES_summary!U$21)</f>
        <v>10.210141018409443</v>
      </c>
      <c r="V26" s="77">
        <f>IF(RES_hh_fech_in!V26=0,0,RES_hh_fech_in!V26/RES_summary!V$21)</f>
        <v>9.2206969115435449</v>
      </c>
      <c r="W26" s="77">
        <f>IF(RES_hh_fech_in!W26=0,0,RES_hh_fech_in!W26/RES_summary!W$21)</f>
        <v>9.8391590797074748</v>
      </c>
      <c r="X26" s="77">
        <f>IF(RES_hh_fech_in!X26=0,0,RES_hh_fech_in!X26/RES_summary!X$21)</f>
        <v>9.679179979174334</v>
      </c>
      <c r="Y26" s="77">
        <f>IF(RES_hh_fech_in!Y26=0,0,RES_hh_fech_in!Y26/RES_summary!Y$21)</f>
        <v>8.6079611598100403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3.4946151043094122</v>
      </c>
      <c r="D27" s="69">
        <f>IF(RES_hh_fech_in!D27=0,0,RES_hh_fech_in!D27/RES_summary!D$21)</f>
        <v>3.2300858654392632</v>
      </c>
      <c r="E27" s="69">
        <f>IF(RES_hh_fech_in!E27=0,0,RES_hh_fech_in!E27/RES_summary!E$21)</f>
        <v>3.8483864343013239</v>
      </c>
      <c r="F27" s="69">
        <f>IF(RES_hh_fech_in!F27=0,0,RES_hh_fech_in!F27/RES_summary!F$21)</f>
        <v>4.0368804169921964</v>
      </c>
      <c r="G27" s="69">
        <f>IF(RES_hh_fech_in!G27=0,0,RES_hh_fech_in!G27/RES_summary!G$21)</f>
        <v>3.7908753165946005</v>
      </c>
      <c r="H27" s="69">
        <f>IF(RES_hh_fech_in!H27=0,0,RES_hh_fech_in!H27/RES_summary!H$21)</f>
        <v>3.4956259330094812</v>
      </c>
      <c r="I27" s="69">
        <f>IF(RES_hh_fech_in!I27=0,0,RES_hh_fech_in!I27/RES_summary!I$21)</f>
        <v>3.7368081292146407</v>
      </c>
      <c r="J27" s="69">
        <f>IF(RES_hh_fech_in!J27=0,0,RES_hh_fech_in!J27/RES_summary!J$21)</f>
        <v>3.2934162421805557</v>
      </c>
      <c r="K27" s="69">
        <f>IF(RES_hh_fech_in!K27=0,0,RES_hh_fech_in!K27/RES_summary!K$21)</f>
        <v>2.9770670585162273</v>
      </c>
      <c r="L27" s="69">
        <f>IF(RES_hh_fech_in!L27=0,0,RES_hh_fech_in!L27/RES_summary!L$21)</f>
        <v>2.4090282056840029</v>
      </c>
      <c r="M27" s="69">
        <f>IF(RES_hh_fech_in!M27=0,0,RES_hh_fech_in!M27/RES_summary!M$21)</f>
        <v>2.7000630103122325</v>
      </c>
      <c r="N27" s="69">
        <f>IF(RES_hh_fech_in!N27=0,0,RES_hh_fech_in!N27/RES_summary!N$21)</f>
        <v>2.7883631654127394</v>
      </c>
      <c r="O27" s="69">
        <f>IF(RES_hh_fech_in!O27=0,0,RES_hh_fech_in!O27/RES_summary!O$21)</f>
        <v>2.7854298032789373</v>
      </c>
      <c r="P27" s="69">
        <f>IF(RES_hh_fech_in!P27=0,0,RES_hh_fech_in!P27/RES_summary!P$21)</f>
        <v>3.5937414462604251</v>
      </c>
      <c r="Q27" s="69">
        <f>IF(RES_hh_fech_in!Q27=0,0,RES_hh_fech_in!Q27/RES_summary!Q$21)</f>
        <v>3.598078608338136</v>
      </c>
      <c r="R27" s="69">
        <f>IF(RES_hh_fech_in!R27=0,0,RES_hh_fech_in!R27/RES_summary!R$21)</f>
        <v>3.6237037569904116</v>
      </c>
      <c r="S27" s="69">
        <f>IF(RES_hh_fech_in!S27=0,0,RES_hh_fech_in!S27/RES_summary!S$21)</f>
        <v>4.620968746906196</v>
      </c>
      <c r="T27" s="69">
        <f>IF(RES_hh_fech_in!T27=0,0,RES_hh_fech_in!T27/RES_summary!T$21)</f>
        <v>4.7634987345573458</v>
      </c>
      <c r="U27" s="69">
        <f>IF(RES_hh_fech_in!U27=0,0,RES_hh_fech_in!U27/RES_summary!U$21)</f>
        <v>4.7796848793336455</v>
      </c>
      <c r="V27" s="69">
        <f>IF(RES_hh_fech_in!V27=0,0,RES_hh_fech_in!V27/RES_summary!V$21)</f>
        <v>4.9238486520803715</v>
      </c>
      <c r="W27" s="69">
        <f>IF(RES_hh_fech_in!W27=0,0,RES_hh_fech_in!W27/RES_summary!W$21)</f>
        <v>5.5450097852335487</v>
      </c>
      <c r="X27" s="69">
        <f>IF(RES_hh_fech_in!X27=0,0,RES_hh_fech_in!X27/RES_summary!X$21)</f>
        <v>5.6767211614176789</v>
      </c>
      <c r="Y27" s="69">
        <f>IF(RES_hh_fech_in!Y27=0,0,RES_hh_fech_in!Y27/RES_summary!Y$21)</f>
        <v>5.6482341394953632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4.2431257050403577</v>
      </c>
      <c r="D28" s="72">
        <f>IF(RES_hh_fech_in!D28=0,0,RES_hh_fech_in!D28/RES_summary!D$21)</f>
        <v>7.1819911907979934</v>
      </c>
      <c r="E28" s="72">
        <f>IF(RES_hh_fech_in!E28=0,0,RES_hh_fech_in!E28/RES_summary!E$21)</f>
        <v>4.7745077530152304</v>
      </c>
      <c r="F28" s="72">
        <f>IF(RES_hh_fech_in!F28=0,0,RES_hh_fech_in!F28/RES_summary!F$21)</f>
        <v>6.5007801521654267</v>
      </c>
      <c r="G28" s="72">
        <f>IF(RES_hh_fech_in!G28=0,0,RES_hh_fech_in!G28/RES_summary!G$21)</f>
        <v>3.3640551851899887</v>
      </c>
      <c r="H28" s="72">
        <f>IF(RES_hh_fech_in!H28=0,0,RES_hh_fech_in!H28/RES_summary!H$21)</f>
        <v>3.6491791323547593</v>
      </c>
      <c r="I28" s="72">
        <f>IF(RES_hh_fech_in!I28=0,0,RES_hh_fech_in!I28/RES_summary!I$21)</f>
        <v>3.6113412550468946</v>
      </c>
      <c r="J28" s="72">
        <f>IF(RES_hh_fech_in!J28=0,0,RES_hh_fech_in!J28/RES_summary!J$21)</f>
        <v>5.0110760233446952</v>
      </c>
      <c r="K28" s="72">
        <f>IF(RES_hh_fech_in!K28=0,0,RES_hh_fech_in!K28/RES_summary!K$21)</f>
        <v>3.6628680209689879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4.714208916899838</v>
      </c>
      <c r="S28" s="72">
        <f>IF(RES_hh_fech_in!S28=0,0,RES_hh_fech_in!S28/RES_summary!S$21)</f>
        <v>4.841139194718906</v>
      </c>
      <c r="T28" s="72">
        <f>IF(RES_hh_fech_in!T28=0,0,RES_hh_fech_in!T28/RES_summary!T$21)</f>
        <v>5.3134992934739103</v>
      </c>
      <c r="U28" s="72">
        <f>IF(RES_hh_fech_in!U28=0,0,RES_hh_fech_in!U28/RES_summary!U$21)</f>
        <v>4.4142323805047221</v>
      </c>
      <c r="V28" s="72">
        <f>IF(RES_hh_fech_in!V28=0,0,RES_hh_fech_in!V28/RES_summary!V$21)</f>
        <v>6.7530805816852393</v>
      </c>
      <c r="W28" s="72">
        <f>IF(RES_hh_fech_in!W28=0,0,RES_hh_fech_in!W28/RES_summary!W$21)</f>
        <v>7.8228221013276773</v>
      </c>
      <c r="X28" s="72">
        <f>IF(RES_hh_fech_in!X28=0,0,RES_hh_fech_in!X28/RES_summary!X$21)</f>
        <v>9.4304469000502422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4.4446189594186407</v>
      </c>
      <c r="D29" s="72">
        <f>IF(RES_hh_fech_in!D29=0,0,RES_hh_fech_in!D29/RES_summary!D$21)</f>
        <v>3.9732998667895996</v>
      </c>
      <c r="E29" s="72">
        <f>IF(RES_hh_fech_in!E29=0,0,RES_hh_fech_in!E29/RES_summary!E$21)</f>
        <v>3.8477483302439204</v>
      </c>
      <c r="F29" s="72">
        <f>IF(RES_hh_fech_in!F29=0,0,RES_hh_fech_in!F29/RES_summary!F$21)</f>
        <v>4.1208320416179793</v>
      </c>
      <c r="G29" s="72">
        <f>IF(RES_hh_fech_in!G29=0,0,RES_hh_fech_in!G29/RES_summary!G$21)</f>
        <v>4.3273331134708801</v>
      </c>
      <c r="H29" s="72">
        <f>IF(RES_hh_fech_in!H29=0,0,RES_hh_fech_in!H29/RES_summary!H$21)</f>
        <v>3.9444183575082179</v>
      </c>
      <c r="I29" s="72">
        <f>IF(RES_hh_fech_in!I29=0,0,RES_hh_fech_in!I29/RES_summary!I$21)</f>
        <v>3.9913397849591394</v>
      </c>
      <c r="J29" s="72">
        <f>IF(RES_hh_fech_in!J29=0,0,RES_hh_fech_in!J29/RES_summary!J$21)</f>
        <v>3.788572741908538</v>
      </c>
      <c r="K29" s="72">
        <f>IF(RES_hh_fech_in!K29=0,0,RES_hh_fech_in!K29/RES_summary!K$21)</f>
        <v>3.528317670875126</v>
      </c>
      <c r="L29" s="72">
        <f>IF(RES_hh_fech_in!L29=0,0,RES_hh_fech_in!L29/RES_summary!L$21)</f>
        <v>3.0893770467789921</v>
      </c>
      <c r="M29" s="72">
        <f>IF(RES_hh_fech_in!M29=0,0,RES_hh_fech_in!M29/RES_summary!M$21)</f>
        <v>3.3390290187858986</v>
      </c>
      <c r="N29" s="72">
        <f>IF(RES_hh_fech_in!N29=0,0,RES_hh_fech_in!N29/RES_summary!N$21)</f>
        <v>3.4182097574062178</v>
      </c>
      <c r="O29" s="72">
        <f>IF(RES_hh_fech_in!O29=0,0,RES_hh_fech_in!O29/RES_summary!O$21)</f>
        <v>3.4351923946080314</v>
      </c>
      <c r="P29" s="72">
        <f>IF(RES_hh_fech_in!P29=0,0,RES_hh_fech_in!P29/RES_summary!P$21)</f>
        <v>3.8184600405826985</v>
      </c>
      <c r="Q29" s="72">
        <f>IF(RES_hh_fech_in!Q29=0,0,RES_hh_fech_in!Q29/RES_summary!Q$21)</f>
        <v>4.1455602298112089</v>
      </c>
      <c r="R29" s="72">
        <f>IF(RES_hh_fech_in!R29=0,0,RES_hh_fech_in!R29/RES_summary!R$21)</f>
        <v>4.7150738033499167</v>
      </c>
      <c r="S29" s="72">
        <f>IF(RES_hh_fech_in!S29=0,0,RES_hh_fech_in!S29/RES_summary!S$21)</f>
        <v>5.2881536313251694</v>
      </c>
      <c r="T29" s="72">
        <f>IF(RES_hh_fech_in!T29=0,0,RES_hh_fech_in!T29/RES_summary!T$21)</f>
        <v>3.0553747363331198</v>
      </c>
      <c r="U29" s="72">
        <f>IF(RES_hh_fech_in!U29=0,0,RES_hh_fech_in!U29/RES_summary!U$21)</f>
        <v>6.2858467596571836</v>
      </c>
      <c r="V29" s="72">
        <f>IF(RES_hh_fech_in!V29=0,0,RES_hh_fech_in!V29/RES_summary!V$21)</f>
        <v>4.0396290866982518</v>
      </c>
      <c r="W29" s="72">
        <f>IF(RES_hh_fech_in!W29=0,0,RES_hh_fech_in!W29/RES_summary!W$21)</f>
        <v>8.0782741225875121</v>
      </c>
      <c r="X29" s="72">
        <f>IF(RES_hh_fech_in!X29=0,0,RES_hh_fech_in!X29/RES_summary!X$21)</f>
        <v>7.2886699568851254</v>
      </c>
      <c r="Y29" s="72">
        <f>IF(RES_hh_fech_in!Y29=0,0,RES_hh_fech_in!Y29/RES_summary!Y$21)</f>
        <v>6.8063961652230169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3.6665056388854325</v>
      </c>
      <c r="D30" s="72">
        <f>IF(RES_hh_fech_in!D30=0,0,RES_hh_fech_in!D30/RES_summary!D$21)</f>
        <v>3.5048580869304007</v>
      </c>
      <c r="E30" s="72">
        <f>IF(RES_hh_fech_in!E30=0,0,RES_hh_fech_in!E30/RES_summary!E$21)</f>
        <v>4.3717881541136325</v>
      </c>
      <c r="F30" s="72">
        <f>IF(RES_hh_fech_in!F30=0,0,RES_hh_fech_in!F30/RES_summary!F$21)</f>
        <v>4.4434176380181354</v>
      </c>
      <c r="G30" s="72">
        <f>IF(RES_hh_fech_in!G30=0,0,RES_hh_fech_in!G30/RES_summary!G$21)</f>
        <v>4.2153947324469438</v>
      </c>
      <c r="H30" s="72">
        <f>IF(RES_hh_fech_in!H30=0,0,RES_hh_fech_in!H30/RES_summary!H$21)</f>
        <v>3.8487369005898917</v>
      </c>
      <c r="I30" s="72">
        <f>IF(RES_hh_fech_in!I30=0,0,RES_hh_fech_in!I30/RES_summary!I$21)</f>
        <v>3.9867249698695764</v>
      </c>
      <c r="J30" s="72">
        <f>IF(RES_hh_fech_in!J30=0,0,RES_hh_fech_in!J30/RES_summary!J$21)</f>
        <v>3.9416657979221439</v>
      </c>
      <c r="K30" s="72">
        <f>IF(RES_hh_fech_in!K30=0,0,RES_hh_fech_in!K30/RES_summary!K$21)</f>
        <v>4.0457338194316561</v>
      </c>
      <c r="L30" s="72">
        <f>IF(RES_hh_fech_in!L30=0,0,RES_hh_fech_in!L30/RES_summary!L$21)</f>
        <v>0</v>
      </c>
      <c r="M30" s="72">
        <f>IF(RES_hh_fech_in!M30=0,0,RES_hh_fech_in!M30/RES_summary!M$21)</f>
        <v>3.2145557104368114</v>
      </c>
      <c r="N30" s="72">
        <f>IF(RES_hh_fech_in!N30=0,0,RES_hh_fech_in!N30/RES_summary!N$21)</f>
        <v>3.1234557679241757</v>
      </c>
      <c r="O30" s="72">
        <f>IF(RES_hh_fech_in!O30=0,0,RES_hh_fech_in!O30/RES_summary!O$21)</f>
        <v>3.2483228995267779</v>
      </c>
      <c r="P30" s="72">
        <f>IF(RES_hh_fech_in!P30=0,0,RES_hh_fech_in!P30/RES_summary!P$21)</f>
        <v>4.432213741822479</v>
      </c>
      <c r="Q30" s="72">
        <f>IF(RES_hh_fech_in!Q30=0,0,RES_hh_fech_in!Q30/RES_summary!Q$21)</f>
        <v>4.0194116194400955</v>
      </c>
      <c r="R30" s="72">
        <f>IF(RES_hh_fech_in!R30=0,0,RES_hh_fech_in!R30/RES_summary!R$21)</f>
        <v>3.9917447634195353</v>
      </c>
      <c r="S30" s="72">
        <f>IF(RES_hh_fech_in!S30=0,0,RES_hh_fech_in!S30/RES_summary!S$21)</f>
        <v>5.1069284246507092</v>
      </c>
      <c r="T30" s="72">
        <f>IF(RES_hh_fech_in!T30=0,0,RES_hh_fech_in!T30/RES_summary!T$21)</f>
        <v>5.2402557579626832</v>
      </c>
      <c r="U30" s="72">
        <f>IF(RES_hh_fech_in!U30=0,0,RES_hh_fech_in!U30/RES_summary!U$21)</f>
        <v>5.3728075664534574</v>
      </c>
      <c r="V30" s="72">
        <f>IF(RES_hh_fech_in!V30=0,0,RES_hh_fech_in!V30/RES_summary!V$21)</f>
        <v>5.554172035683667</v>
      </c>
      <c r="W30" s="72">
        <f>IF(RES_hh_fech_in!W30=0,0,RES_hh_fech_in!W30/RES_summary!W$21)</f>
        <v>6.7874854842282248</v>
      </c>
      <c r="X30" s="72">
        <f>IF(RES_hh_fech_in!X30=0,0,RES_hh_fech_in!X30/RES_summary!X$21)</f>
        <v>7.3179659106455102</v>
      </c>
      <c r="Y30" s="72">
        <f>IF(RES_hh_fech_in!Y30=0,0,RES_hh_fech_in!Y30/RES_summary!Y$21)</f>
        <v>6.8722324658377207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5.0633007884418406</v>
      </c>
      <c r="D31" s="72">
        <f>IF(RES_hh_fech_in!D31=0,0,RES_hh_fech_in!D31/RES_summary!D$21)</f>
        <v>3.9467817148652267</v>
      </c>
      <c r="E31" s="72">
        <f>IF(RES_hh_fech_in!E31=0,0,RES_hh_fech_in!E31/RES_summary!E$21)</f>
        <v>3.7700549640243106</v>
      </c>
      <c r="F31" s="72">
        <f>IF(RES_hh_fech_in!F31=0,0,RES_hh_fech_in!F31/RES_summary!F$21)</f>
        <v>4.577827807973625</v>
      </c>
      <c r="G31" s="72">
        <f>IF(RES_hh_fech_in!G31=0,0,RES_hh_fech_in!G31/RES_summary!G$21)</f>
        <v>4.4810665763915702</v>
      </c>
      <c r="H31" s="72">
        <f>IF(RES_hh_fech_in!H31=0,0,RES_hh_fech_in!H31/RES_summary!H$21)</f>
        <v>3.2713589006282815</v>
      </c>
      <c r="I31" s="72">
        <f>IF(RES_hh_fech_in!I31=0,0,RES_hh_fech_in!I31/RES_summary!I$21)</f>
        <v>4.7479383562859239</v>
      </c>
      <c r="J31" s="72">
        <f>IF(RES_hh_fech_in!J31=0,0,RES_hh_fech_in!J31/RES_summary!J$21)</f>
        <v>1.1078760473706655</v>
      </c>
      <c r="K31" s="72">
        <f>IF(RES_hh_fech_in!K31=0,0,RES_hh_fech_in!K31/RES_summary!K$21)</f>
        <v>0.50587868162127059</v>
      </c>
      <c r="L31" s="72">
        <f>IF(RES_hh_fech_in!L31=0,0,RES_hh_fech_in!L31/RES_summary!L$21)</f>
        <v>4.0574400452533386</v>
      </c>
      <c r="M31" s="72">
        <f>IF(RES_hh_fech_in!M31=0,0,RES_hh_fech_in!M31/RES_summary!M$21)</f>
        <v>3.5006782723541479</v>
      </c>
      <c r="N31" s="72">
        <f>IF(RES_hh_fech_in!N31=0,0,RES_hh_fech_in!N31/RES_summary!N$21)</f>
        <v>4.0524515491309829</v>
      </c>
      <c r="O31" s="72">
        <f>IF(RES_hh_fech_in!O31=0,0,RES_hh_fech_in!O31/RES_summary!O$21)</f>
        <v>3.7139262977935315</v>
      </c>
      <c r="P31" s="72">
        <f>IF(RES_hh_fech_in!P31=0,0,RES_hh_fech_in!P31/RES_summary!P$21)</f>
        <v>0</v>
      </c>
      <c r="Q31" s="72">
        <f>IF(RES_hh_fech_in!Q31=0,0,RES_hh_fech_in!Q31/RES_summary!Q$21)</f>
        <v>4.1549909144931298</v>
      </c>
      <c r="R31" s="72">
        <f>IF(RES_hh_fech_in!R31=0,0,RES_hh_fech_in!R31/RES_summary!R$21)</f>
        <v>5.0056754556387908</v>
      </c>
      <c r="S31" s="72">
        <f>IF(RES_hh_fech_in!S31=0,0,RES_hh_fech_in!S31/RES_summary!S$21)</f>
        <v>4.802677178512849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6.082188889993267</v>
      </c>
      <c r="W31" s="72">
        <f>IF(RES_hh_fech_in!W31=0,0,RES_hh_fech_in!W31/RES_summary!W$21)</f>
        <v>7.0924950957642601</v>
      </c>
      <c r="X31" s="72">
        <f>IF(RES_hh_fech_in!X31=0,0,RES_hh_fech_in!X31/RES_summary!X$21)</f>
        <v>7.4323279552832737</v>
      </c>
      <c r="Y31" s="72">
        <f>IF(RES_hh_fech_in!Y31=0,0,RES_hh_fech_in!Y31/RES_summary!Y$21)</f>
        <v>6.651002566043811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3.247812808041346</v>
      </c>
      <c r="D32" s="77">
        <f>IF(RES_hh_fech_in!D32=0,0,RES_hh_fech_in!D32/RES_summary!D$21)</f>
        <v>2.9123863043008558</v>
      </c>
      <c r="E32" s="77">
        <f>IF(RES_hh_fech_in!E32=0,0,RES_hh_fech_in!E32/RES_summary!E$21)</f>
        <v>3.2230102648590924</v>
      </c>
      <c r="F32" s="77">
        <f>IF(RES_hh_fech_in!F32=0,0,RES_hh_fech_in!F32/RES_summary!F$21)</f>
        <v>3.3850910935290357</v>
      </c>
      <c r="G32" s="77">
        <f>IF(RES_hh_fech_in!G32=0,0,RES_hh_fech_in!G32/RES_summary!G$21)</f>
        <v>3.2827664794687892</v>
      </c>
      <c r="H32" s="77">
        <f>IF(RES_hh_fech_in!H32=0,0,RES_hh_fech_in!H32/RES_summary!H$21)</f>
        <v>2.9277719623062395</v>
      </c>
      <c r="I32" s="77">
        <f>IF(RES_hh_fech_in!I32=0,0,RES_hh_fech_in!I32/RES_summary!I$21)</f>
        <v>3.2895480312513525</v>
      </c>
      <c r="J32" s="77">
        <f>IF(RES_hh_fech_in!J32=0,0,RES_hh_fech_in!J32/RES_summary!J$21)</f>
        <v>2.7565837218622322</v>
      </c>
      <c r="K32" s="77">
        <f>IF(RES_hh_fech_in!K32=0,0,RES_hh_fech_in!K32/RES_summary!K$21)</f>
        <v>2.5529229458360763</v>
      </c>
      <c r="L32" s="77">
        <f>IF(RES_hh_fech_in!L32=0,0,RES_hh_fech_in!L32/RES_summary!L$21)</f>
        <v>2.2821410894436989</v>
      </c>
      <c r="M32" s="77">
        <f>IF(RES_hh_fech_in!M32=0,0,RES_hh_fech_in!M32/RES_summary!M$21)</f>
        <v>2.5656442257741876</v>
      </c>
      <c r="N32" s="77">
        <f>IF(RES_hh_fech_in!N32=0,0,RES_hh_fech_in!N32/RES_summary!N$21)</f>
        <v>2.643098770577279</v>
      </c>
      <c r="O32" s="77">
        <f>IF(RES_hh_fech_in!O32=0,0,RES_hh_fech_in!O32/RES_summary!O$21)</f>
        <v>2.5583710778735735</v>
      </c>
      <c r="P32" s="77">
        <f>IF(RES_hh_fech_in!P32=0,0,RES_hh_fech_in!P32/RES_summary!P$21)</f>
        <v>2.96715784513307</v>
      </c>
      <c r="Q32" s="77">
        <f>IF(RES_hh_fech_in!Q32=0,0,RES_hh_fech_in!Q32/RES_summary!Q$21)</f>
        <v>3.1168187540419039</v>
      </c>
      <c r="R32" s="77">
        <f>IF(RES_hh_fech_in!R32=0,0,RES_hh_fech_in!R32/RES_summary!R$21)</f>
        <v>3.1621631897298714</v>
      </c>
      <c r="S32" s="77">
        <f>IF(RES_hh_fech_in!S32=0,0,RES_hh_fech_in!S32/RES_summary!S$21)</f>
        <v>3.7613494194493966</v>
      </c>
      <c r="T32" s="77">
        <f>IF(RES_hh_fech_in!T32=0,0,RES_hh_fech_in!T32/RES_summary!T$21)</f>
        <v>3.6486814023028566</v>
      </c>
      <c r="U32" s="77">
        <f>IF(RES_hh_fech_in!U32=0,0,RES_hh_fech_in!U32/RES_summary!U$21)</f>
        <v>3.7604713005362651</v>
      </c>
      <c r="V32" s="77">
        <f>IF(RES_hh_fech_in!V32=0,0,RES_hh_fech_in!V32/RES_summary!V$21)</f>
        <v>4.0280064101686452</v>
      </c>
      <c r="W32" s="77">
        <f>IF(RES_hh_fech_in!W32=0,0,RES_hh_fech_in!W32/RES_summary!W$21)</f>
        <v>4.5970987094867128</v>
      </c>
      <c r="X32" s="77">
        <f>IF(RES_hh_fech_in!X32=0,0,RES_hh_fech_in!X32/RES_summary!X$21)</f>
        <v>5.0713703859424069</v>
      </c>
      <c r="Y32" s="77">
        <f>IF(RES_hh_fech_in!Y32=0,0,RES_hh_fech_in!Y32/RES_summary!Y$21)</f>
        <v>5.0317423359219022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111.43434576154479</v>
      </c>
      <c r="D3" s="65">
        <f>IF(RES_hh_tesh_in!D3=0,0,RES_hh_tesh_in!D3/RES_summary!D$21)</f>
        <v>104.73952509157563</v>
      </c>
      <c r="E3" s="65">
        <f>IF(RES_hh_tesh_in!E3=0,0,RES_hh_tesh_in!E3/RES_summary!E$21)</f>
        <v>96.489853000384755</v>
      </c>
      <c r="F3" s="65">
        <f>IF(RES_hh_tesh_in!F3=0,0,RES_hh_tesh_in!F3/RES_summary!F$21)</f>
        <v>89.469891348906927</v>
      </c>
      <c r="G3" s="65">
        <f>IF(RES_hh_tesh_in!G3=0,0,RES_hh_tesh_in!G3/RES_summary!G$21)</f>
        <v>84.556559092429438</v>
      </c>
      <c r="H3" s="65">
        <f>IF(RES_hh_tesh_in!H3=0,0,RES_hh_tesh_in!H3/RES_summary!H$21)</f>
        <v>74.497341170963992</v>
      </c>
      <c r="I3" s="65">
        <f>IF(RES_hh_tesh_in!I3=0,0,RES_hh_tesh_in!I3/RES_summary!I$21)</f>
        <v>64.942791340855294</v>
      </c>
      <c r="J3" s="65">
        <f>IF(RES_hh_tesh_in!J3=0,0,RES_hh_tesh_in!J3/RES_summary!J$21)</f>
        <v>54.5656767633972</v>
      </c>
      <c r="K3" s="65">
        <f>IF(RES_hh_tesh_in!K3=0,0,RES_hh_tesh_in!K3/RES_summary!K$21)</f>
        <v>40.275486120625601</v>
      </c>
      <c r="L3" s="65">
        <f>IF(RES_hh_tesh_in!L3=0,0,RES_hh_tesh_in!L3/RES_summary!L$21)</f>
        <v>126.11405323067657</v>
      </c>
      <c r="M3" s="65">
        <f>IF(RES_hh_tesh_in!M3=0,0,RES_hh_tesh_in!M3/RES_summary!M$21)</f>
        <v>89.316408157912292</v>
      </c>
      <c r="N3" s="65">
        <f>IF(RES_hh_tesh_in!N3=0,0,RES_hh_tesh_in!N3/RES_summary!N$21)</f>
        <v>87.988155816048135</v>
      </c>
      <c r="O3" s="65">
        <f>IF(RES_hh_tesh_in!O3=0,0,RES_hh_tesh_in!O3/RES_summary!O$21)</f>
        <v>83.783711923516293</v>
      </c>
      <c r="P3" s="65">
        <f>IF(RES_hh_tesh_in!P3=0,0,RES_hh_tesh_in!P3/RES_summary!P$21)</f>
        <v>72.814389950113863</v>
      </c>
      <c r="Q3" s="65">
        <f>IF(RES_hh_tesh_in!Q3=0,0,RES_hh_tesh_in!Q3/RES_summary!Q$21)</f>
        <v>76.33340121415452</v>
      </c>
      <c r="R3" s="65">
        <f>IF(RES_hh_tesh_in!R3=0,0,RES_hh_tesh_in!R3/RES_summary!R$21)</f>
        <v>76.515045079287617</v>
      </c>
      <c r="S3" s="65">
        <f>IF(RES_hh_tesh_in!S3=0,0,RES_hh_tesh_in!S3/RES_summary!S$21)</f>
        <v>78.218809809445773</v>
      </c>
      <c r="T3" s="65">
        <f>IF(RES_hh_tesh_in!T3=0,0,RES_hh_tesh_in!T3/RES_summary!T$21)</f>
        <v>75.276376551205587</v>
      </c>
      <c r="U3" s="65">
        <f>IF(RES_hh_tesh_in!U3=0,0,RES_hh_tesh_in!U3/RES_summary!U$21)</f>
        <v>73.610059308483727</v>
      </c>
      <c r="V3" s="65">
        <f>IF(RES_hh_tesh_in!V3=0,0,RES_hh_tesh_in!V3/RES_summary!V$21)</f>
        <v>76.503303165528749</v>
      </c>
      <c r="W3" s="65">
        <f>IF(RES_hh_tesh_in!W3=0,0,RES_hh_tesh_in!W3/RES_summary!W$21)</f>
        <v>74.052500867313555</v>
      </c>
      <c r="X3" s="65">
        <f>IF(RES_hh_tesh_in!X3=0,0,RES_hh_tesh_in!X3/RES_summary!X$21)</f>
        <v>63.581303789005808</v>
      </c>
      <c r="Y3" s="65">
        <f>IF(RES_hh_tesh_in!Y3=0,0,RES_hh_tesh_in!Y3/RES_summary!Y$21)</f>
        <v>53.757374883593215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101.72325867182767</v>
      </c>
      <c r="D4" s="69">
        <f>IF(RES_hh_tesh_in!D4=0,0,RES_hh_tesh_in!D4/RES_summary!D$21)</f>
        <v>95.06838714842317</v>
      </c>
      <c r="E4" s="69">
        <f>IF(RES_hh_tesh_in!E4=0,0,RES_hh_tesh_in!E4/RES_summary!E$21)</f>
        <v>86.447958449992797</v>
      </c>
      <c r="F4" s="69">
        <f>IF(RES_hh_tesh_in!F4=0,0,RES_hh_tesh_in!F4/RES_summary!F$21)</f>
        <v>79.487865033078762</v>
      </c>
      <c r="G4" s="69">
        <f>IF(RES_hh_tesh_in!G4=0,0,RES_hh_tesh_in!G4/RES_summary!G$21)</f>
        <v>74.513225792362249</v>
      </c>
      <c r="H4" s="69">
        <f>IF(RES_hh_tesh_in!H4=0,0,RES_hh_tesh_in!H4/RES_summary!H$21)</f>
        <v>64.639733965712608</v>
      </c>
      <c r="I4" s="69">
        <f>IF(RES_hh_tesh_in!I4=0,0,RES_hh_tesh_in!I4/RES_summary!I$21)</f>
        <v>54.49855227301093</v>
      </c>
      <c r="J4" s="69">
        <f>IF(RES_hh_tesh_in!J4=0,0,RES_hh_tesh_in!J4/RES_summary!J$21)</f>
        <v>44.491229229444968</v>
      </c>
      <c r="K4" s="69">
        <f>IF(RES_hh_tesh_in!K4=0,0,RES_hh_tesh_in!K4/RES_summary!K$21)</f>
        <v>31.150793518250985</v>
      </c>
      <c r="L4" s="69">
        <f>IF(RES_hh_tesh_in!L4=0,0,RES_hh_tesh_in!L4/RES_summary!L$21)</f>
        <v>118.61728178005109</v>
      </c>
      <c r="M4" s="69">
        <f>IF(RES_hh_tesh_in!M4=0,0,RES_hh_tesh_in!M4/RES_summary!M$21)</f>
        <v>81.738777262014537</v>
      </c>
      <c r="N4" s="69">
        <f>IF(RES_hh_tesh_in!N4=0,0,RES_hh_tesh_in!N4/RES_summary!N$21)</f>
        <v>79.041474086551631</v>
      </c>
      <c r="O4" s="69">
        <f>IF(RES_hh_tesh_in!O4=0,0,RES_hh_tesh_in!O4/RES_summary!O$21)</f>
        <v>74.156002561480065</v>
      </c>
      <c r="P4" s="69">
        <f>IF(RES_hh_tesh_in!P4=0,0,RES_hh_tesh_in!P4/RES_summary!P$21)</f>
        <v>60.504665835951613</v>
      </c>
      <c r="Q4" s="69">
        <f>IF(RES_hh_tesh_in!Q4=0,0,RES_hh_tesh_in!Q4/RES_summary!Q$21)</f>
        <v>64.076458580574226</v>
      </c>
      <c r="R4" s="69">
        <f>IF(RES_hh_tesh_in!R4=0,0,RES_hh_tesh_in!R4/RES_summary!R$21)</f>
        <v>64.584296945552424</v>
      </c>
      <c r="S4" s="69">
        <f>IF(RES_hh_tesh_in!S4=0,0,RES_hh_tesh_in!S4/RES_summary!S$21)</f>
        <v>64.746940930911947</v>
      </c>
      <c r="T4" s="69">
        <f>IF(RES_hh_tesh_in!T4=0,0,RES_hh_tesh_in!T4/RES_summary!T$21)</f>
        <v>58.012377451930206</v>
      </c>
      <c r="U4" s="69">
        <f>IF(RES_hh_tesh_in!U4=0,0,RES_hh_tesh_in!U4/RES_summary!U$21)</f>
        <v>55.101890030932054</v>
      </c>
      <c r="V4" s="69">
        <f>IF(RES_hh_tesh_in!V4=0,0,RES_hh_tesh_in!V4/RES_summary!V$21)</f>
        <v>57.099054339781688</v>
      </c>
      <c r="W4" s="69">
        <f>IF(RES_hh_tesh_in!W4=0,0,RES_hh_tesh_in!W4/RES_summary!W$21)</f>
        <v>54.371931882466292</v>
      </c>
      <c r="X4" s="69">
        <f>IF(RES_hh_tesh_in!X4=0,0,RES_hh_tesh_in!X4/RES_summary!X$21)</f>
        <v>44.693889473787884</v>
      </c>
      <c r="Y4" s="69">
        <f>IF(RES_hh_tesh_in!Y4=0,0,RES_hh_tesh_in!Y4/RES_summary!Y$21)</f>
        <v>34.413856621588977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77.068698377608911</v>
      </c>
      <c r="D5" s="72">
        <f>IF(RES_hh_tesh_in!D5=0,0,RES_hh_tesh_in!D5/RES_summary!D$21)</f>
        <v>129.73785506888393</v>
      </c>
      <c r="E5" s="72">
        <f>IF(RES_hh_tesh_in!E5=0,0,RES_hh_tesh_in!E5/RES_summary!E$21)</f>
        <v>83.091448224711129</v>
      </c>
      <c r="F5" s="72">
        <f>IF(RES_hh_tesh_in!F5=0,0,RES_hh_tesh_in!F5/RES_summary!F$21)</f>
        <v>105.14452312335121</v>
      </c>
      <c r="G5" s="72">
        <f>IF(RES_hh_tesh_in!G5=0,0,RES_hh_tesh_in!G5/RES_summary!G$21)</f>
        <v>53.001710765362809</v>
      </c>
      <c r="H5" s="72">
        <f>IF(RES_hh_tesh_in!H5=0,0,RES_hh_tesh_in!H5/RES_summary!H$21)</f>
        <v>51.348321445769962</v>
      </c>
      <c r="I5" s="72">
        <f>IF(RES_hh_tesh_in!I5=0,0,RES_hh_tesh_in!I5/RES_summary!I$21)</f>
        <v>45.047648129149252</v>
      </c>
      <c r="J5" s="72">
        <f>IF(RES_hh_tesh_in!J5=0,0,RES_hh_tesh_in!J5/RES_summary!J$21)</f>
        <v>68.280941444536111</v>
      </c>
      <c r="K5" s="72">
        <f>IF(RES_hh_tesh_in!K5=0,0,RES_hh_tesh_in!K5/RES_summary!K$21)</f>
        <v>54.834820408912442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67.922368481938449</v>
      </c>
      <c r="S5" s="72">
        <f>IF(RES_hh_tesh_in!S5=0,0,RES_hh_tesh_in!S5/RES_summary!S$21)</f>
        <v>71.032550580693993</v>
      </c>
      <c r="T5" s="72">
        <f>IF(RES_hh_tesh_in!T5=0,0,RES_hh_tesh_in!T5/RES_summary!T$21)</f>
        <v>53.859232662118316</v>
      </c>
      <c r="U5" s="72">
        <f>IF(RES_hh_tesh_in!U5=0,0,RES_hh_tesh_in!U5/RES_summary!U$21)</f>
        <v>44.240836730596612</v>
      </c>
      <c r="V5" s="72">
        <f>IF(RES_hh_tesh_in!V5=0,0,RES_hh_tesh_in!V5/RES_summary!V$21)</f>
        <v>67.386522581445178</v>
      </c>
      <c r="W5" s="72">
        <f>IF(RES_hh_tesh_in!W5=0,0,RES_hh_tesh_in!W5/RES_summary!W$21)</f>
        <v>61.507218149632124</v>
      </c>
      <c r="X5" s="72">
        <f>IF(RES_hh_tesh_in!X5=0,0,RES_hh_tesh_in!X5/RES_summary!X$21)</f>
        <v>47.253032450709014</v>
      </c>
      <c r="Y5" s="72">
        <f>IF(RES_hh_tesh_in!Y5=0,0,RES_hh_tesh_in!Y5/RES_summary!Y$21)</f>
        <v>29.04404451163126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73.851402844249691</v>
      </c>
      <c r="D6" s="72">
        <f>IF(RES_hh_tesh_in!D6=0,0,RES_hh_tesh_in!D6/RES_summary!D$21)</f>
        <v>142.19914228060642</v>
      </c>
      <c r="E6" s="72">
        <f>IF(RES_hh_tesh_in!E6=0,0,RES_hh_tesh_in!E6/RES_summary!E$21)</f>
        <v>51.797947964436084</v>
      </c>
      <c r="F6" s="72">
        <f>IF(RES_hh_tesh_in!F6=0,0,RES_hh_tesh_in!F6/RES_summary!F$21)</f>
        <v>11.775227751577653</v>
      </c>
      <c r="G6" s="72">
        <f>IF(RES_hh_tesh_in!G6=0,0,RES_hh_tesh_in!G6/RES_summary!G$21)</f>
        <v>29.598487898629017</v>
      </c>
      <c r="H6" s="72">
        <f>IF(RES_hh_tesh_in!H6=0,0,RES_hh_tesh_in!H6/RES_summary!H$21)</f>
        <v>86.619008157307888</v>
      </c>
      <c r="I6" s="72">
        <f>IF(RES_hh_tesh_in!I6=0,0,RES_hh_tesh_in!I6/RES_summary!I$21)</f>
        <v>54.36660105026435</v>
      </c>
      <c r="J6" s="72">
        <f>IF(RES_hh_tesh_in!J6=0,0,RES_hh_tesh_in!J6/RES_summary!J$21)</f>
        <v>92.756159939454662</v>
      </c>
      <c r="K6" s="72">
        <f>IF(RES_hh_tesh_in!K6=0,0,RES_hh_tesh_in!K6/RES_summary!K$21)</f>
        <v>95.313255748915779</v>
      </c>
      <c r="L6" s="72">
        <f>IF(RES_hh_tesh_in!L6=0,0,RES_hh_tesh_in!L6/RES_summary!L$21)</f>
        <v>67.930410942012784</v>
      </c>
      <c r="M6" s="72">
        <f>IF(RES_hh_tesh_in!M6=0,0,RES_hh_tesh_in!M6/RES_summary!M$21)</f>
        <v>0</v>
      </c>
      <c r="N6" s="72">
        <f>IF(RES_hh_tesh_in!N6=0,0,RES_hh_tesh_in!N6/RES_summary!N$21)</f>
        <v>0</v>
      </c>
      <c r="O6" s="72">
        <f>IF(RES_hh_tesh_in!O6=0,0,RES_hh_tesh_in!O6/RES_summary!O$21)</f>
        <v>72.14465672553699</v>
      </c>
      <c r="P6" s="72">
        <f>IF(RES_hh_tesh_in!P6=0,0,RES_hh_tesh_in!P6/RES_summary!P$21)</f>
        <v>6.6216823832767231</v>
      </c>
      <c r="Q6" s="72">
        <f>IF(RES_hh_tesh_in!Q6=0,0,RES_hh_tesh_in!Q6/RES_summary!Q$21)</f>
        <v>0</v>
      </c>
      <c r="R6" s="72">
        <f>IF(RES_hh_tesh_in!R6=0,0,RES_hh_tesh_in!R6/RES_summary!R$21)</f>
        <v>68.573225407532021</v>
      </c>
      <c r="S6" s="72">
        <f>IF(RES_hh_tesh_in!S6=0,0,RES_hh_tesh_in!S6/RES_summary!S$21)</f>
        <v>67.560929313305763</v>
      </c>
      <c r="T6" s="72">
        <f>IF(RES_hh_tesh_in!T6=0,0,RES_hh_tesh_in!T6/RES_summary!T$21)</f>
        <v>59.383931493240553</v>
      </c>
      <c r="U6" s="72">
        <f>IF(RES_hh_tesh_in!U6=0,0,RES_hh_tesh_in!U6/RES_summary!U$21)</f>
        <v>48.319460595762592</v>
      </c>
      <c r="V6" s="72">
        <f>IF(RES_hh_tesh_in!V6=0,0,RES_hh_tesh_in!V6/RES_summary!V$21)</f>
        <v>49.999506351148092</v>
      </c>
      <c r="W6" s="72">
        <f>IF(RES_hh_tesh_in!W6=0,0,RES_hh_tesh_in!W6/RES_summary!W$21)</f>
        <v>61.881773710121273</v>
      </c>
      <c r="X6" s="72">
        <f>IF(RES_hh_tesh_in!X6=0,0,RES_hh_tesh_in!X6/RES_summary!X$21)</f>
        <v>48.00383203067782</v>
      </c>
      <c r="Y6" s="72">
        <f>IF(RES_hh_tesh_in!Y6=0,0,RES_hh_tesh_in!Y6/RES_summary!Y$21)</f>
        <v>0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X7" s="72">
        <f>IF(RES_hh_tesh_in!X7=0,0,RES_hh_tesh_in!X7/RES_summary!X$21)</f>
        <v>0</v>
      </c>
      <c r="Y7" s="72">
        <f>IF(RES_hh_tesh_in!Y7=0,0,RES_hh_tesh_in!Y7/RES_summary!Y$21)</f>
        <v>0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91.967681188355243</v>
      </c>
      <c r="D8" s="72">
        <f>IF(RES_hh_tesh_in!D8=0,0,RES_hh_tesh_in!D8/RES_summary!D$21)</f>
        <v>87.918443615977324</v>
      </c>
      <c r="E8" s="72">
        <f>IF(RES_hh_tesh_in!E8=0,0,RES_hh_tesh_in!E8/RES_summary!E$21)</f>
        <v>86.5375972048883</v>
      </c>
      <c r="F8" s="72">
        <f>IF(RES_hh_tesh_in!F8=0,0,RES_hh_tesh_in!F8/RES_summary!F$21)</f>
        <v>77.586282320036602</v>
      </c>
      <c r="G8" s="72">
        <f>IF(RES_hh_tesh_in!G8=0,0,RES_hh_tesh_in!G8/RES_summary!G$21)</f>
        <v>72.74834469100665</v>
      </c>
      <c r="H8" s="72">
        <f>IF(RES_hh_tesh_in!H8=0,0,RES_hh_tesh_in!H8/RES_summary!H$21)</f>
        <v>63.767056224404918</v>
      </c>
      <c r="I8" s="72">
        <f>IF(RES_hh_tesh_in!I8=0,0,RES_hh_tesh_in!I8/RES_summary!I$21)</f>
        <v>52.188732459333615</v>
      </c>
      <c r="J8" s="72">
        <f>IF(RES_hh_tesh_in!J8=0,0,RES_hh_tesh_in!J8/RES_summary!J$21)</f>
        <v>56.505499252268848</v>
      </c>
      <c r="K8" s="72">
        <f>IF(RES_hh_tesh_in!K8=0,0,RES_hh_tesh_in!K8/RES_summary!K$21)</f>
        <v>58.816568696076665</v>
      </c>
      <c r="L8" s="72">
        <f>IF(RES_hh_tesh_in!L8=0,0,RES_hh_tesh_in!L8/RES_summary!L$21)</f>
        <v>0</v>
      </c>
      <c r="M8" s="72">
        <f>IF(RES_hh_tesh_in!M8=0,0,RES_hh_tesh_in!M8/RES_summary!M$21)</f>
        <v>68.521224176010037</v>
      </c>
      <c r="N8" s="72">
        <f>IF(RES_hh_tesh_in!N8=0,0,RES_hh_tesh_in!N8/RES_summary!N$21)</f>
        <v>66.735783412067804</v>
      </c>
      <c r="O8" s="72">
        <f>IF(RES_hh_tesh_in!O8=0,0,RES_hh_tesh_in!O8/RES_summary!O$21)</f>
        <v>70.91456709292261</v>
      </c>
      <c r="P8" s="72">
        <f>IF(RES_hh_tesh_in!P8=0,0,RES_hh_tesh_in!P8/RES_summary!P$21)</f>
        <v>59.734707243209961</v>
      </c>
      <c r="Q8" s="72">
        <f>IF(RES_hh_tesh_in!Q8=0,0,RES_hh_tesh_in!Q8/RES_summary!Q$21)</f>
        <v>60.768307156104193</v>
      </c>
      <c r="R8" s="72">
        <f>IF(RES_hh_tesh_in!R8=0,0,RES_hh_tesh_in!R8/RES_summary!R$21)</f>
        <v>61.519285916791254</v>
      </c>
      <c r="S8" s="72">
        <f>IF(RES_hh_tesh_in!S8=0,0,RES_hh_tesh_in!S8/RES_summary!S$21)</f>
        <v>63.589438505947676</v>
      </c>
      <c r="T8" s="72">
        <f>IF(RES_hh_tesh_in!T8=0,0,RES_hh_tesh_in!T8/RES_summary!T$21)</f>
        <v>57.570766431068279</v>
      </c>
      <c r="U8" s="72">
        <f>IF(RES_hh_tesh_in!U8=0,0,RES_hh_tesh_in!U8/RES_summary!U$21)</f>
        <v>54.987146134129198</v>
      </c>
      <c r="V8" s="72">
        <f>IF(RES_hh_tesh_in!V8=0,0,RES_hh_tesh_in!V8/RES_summary!V$21)</f>
        <v>54.187630073469442</v>
      </c>
      <c r="W8" s="72">
        <f>IF(RES_hh_tesh_in!W8=0,0,RES_hh_tesh_in!W8/RES_summary!W$21)</f>
        <v>53.916801205205161</v>
      </c>
      <c r="X8" s="72">
        <f>IF(RES_hh_tesh_in!X8=0,0,RES_hh_tesh_in!X8/RES_summary!X$21)</f>
        <v>42.523437285858648</v>
      </c>
      <c r="Y8" s="72">
        <f>IF(RES_hh_tesh_in!Y8=0,0,RES_hh_tesh_in!Y8/RES_summary!Y$21)</f>
        <v>33.372371318969648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128.97018743490761</v>
      </c>
      <c r="D9" s="72">
        <f>IF(RES_hh_tesh_in!D9=0,0,RES_hh_tesh_in!D9/RES_summary!D$21)</f>
        <v>90.788048736063985</v>
      </c>
      <c r="E9" s="72">
        <f>IF(RES_hh_tesh_in!E9=0,0,RES_hh_tesh_in!E9/RES_summary!E$21)</f>
        <v>75.959583559749433</v>
      </c>
      <c r="F9" s="72">
        <f>IF(RES_hh_tesh_in!F9=0,0,RES_hh_tesh_in!F9/RES_summary!F$21)</f>
        <v>85.07454004474161</v>
      </c>
      <c r="G9" s="72">
        <f>IF(RES_hh_tesh_in!G9=0,0,RES_hh_tesh_in!G9/RES_summary!G$21)</f>
        <v>78.951955496889028</v>
      </c>
      <c r="H9" s="72">
        <f>IF(RES_hh_tesh_in!H9=0,0,RES_hh_tesh_in!H9/RES_summary!H$21)</f>
        <v>50.57831473855866</v>
      </c>
      <c r="I9" s="72">
        <f>IF(RES_hh_tesh_in!I9=0,0,RES_hh_tesh_in!I9/RES_summary!I$21)</f>
        <v>63.192465919234245</v>
      </c>
      <c r="J9" s="72">
        <f>IF(RES_hh_tesh_in!J9=0,0,RES_hh_tesh_in!J9/RES_summary!J$21)</f>
        <v>24.48031773333895</v>
      </c>
      <c r="K9" s="72">
        <f>IF(RES_hh_tesh_in!K9=0,0,RES_hh_tesh_in!K9/RES_summary!K$21)</f>
        <v>12.483717601069198</v>
      </c>
      <c r="L9" s="72">
        <f>IF(RES_hh_tesh_in!L9=0,0,RES_hh_tesh_in!L9/RES_summary!L$21)</f>
        <v>117.7118077434623</v>
      </c>
      <c r="M9" s="72">
        <f>IF(RES_hh_tesh_in!M9=0,0,RES_hh_tesh_in!M9/RES_summary!M$21)</f>
        <v>93.417778935130144</v>
      </c>
      <c r="N9" s="72">
        <f>IF(RES_hh_tesh_in!N9=0,0,RES_hh_tesh_in!N9/RES_summary!N$21)</f>
        <v>91.535893189189139</v>
      </c>
      <c r="O9" s="72">
        <f>IF(RES_hh_tesh_in!O9=0,0,RES_hh_tesh_in!O9/RES_summary!O$21)</f>
        <v>82.525147195119004</v>
      </c>
      <c r="P9" s="72">
        <f>IF(RES_hh_tesh_in!P9=0,0,RES_hh_tesh_in!P9/RES_summary!P$21)</f>
        <v>0</v>
      </c>
      <c r="Q9" s="72">
        <f>IF(RES_hh_tesh_in!Q9=0,0,RES_hh_tesh_in!Q9/RES_summary!Q$21)</f>
        <v>64.386248716740511</v>
      </c>
      <c r="R9" s="72">
        <f>IF(RES_hh_tesh_in!R9=0,0,RES_hh_tesh_in!R9/RES_summary!R$21)</f>
        <v>69.23596202869949</v>
      </c>
      <c r="S9" s="72">
        <f>IF(RES_hh_tesh_in!S9=0,0,RES_hh_tesh_in!S9/RES_summary!S$21)</f>
        <v>65.348716906112571</v>
      </c>
      <c r="T9" s="72">
        <f>IF(RES_hh_tesh_in!T9=0,0,RES_hh_tesh_in!T9/RES_summary!T$21)</f>
        <v>0</v>
      </c>
      <c r="U9" s="72">
        <f>IF(RES_hh_tesh_in!U9=0,0,RES_hh_tesh_in!U9/RES_summary!U$21)</f>
        <v>0</v>
      </c>
      <c r="V9" s="72">
        <f>IF(RES_hh_tesh_in!V9=0,0,RES_hh_tesh_in!V9/RES_summary!V$21)</f>
        <v>51.135384610031927</v>
      </c>
      <c r="W9" s="72">
        <f>IF(RES_hh_tesh_in!W9=0,0,RES_hh_tesh_in!W9/RES_summary!W$21)</f>
        <v>54.435157714867984</v>
      </c>
      <c r="X9" s="72">
        <f>IF(RES_hh_tesh_in!X9=0,0,RES_hh_tesh_in!X9/RES_summary!X$21)</f>
        <v>42.895467736922811</v>
      </c>
      <c r="Y9" s="72">
        <f>IF(RES_hh_tesh_in!Y9=0,0,RES_hh_tesh_in!Y9/RES_summary!Y$21)</f>
        <v>28.89193521308578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112.45786317981694</v>
      </c>
      <c r="D11" s="72">
        <f>IF(RES_hh_tesh_in!D11=0,0,RES_hh_tesh_in!D11/RES_summary!D$21)</f>
        <v>98.68033538599515</v>
      </c>
      <c r="E11" s="72">
        <f>IF(RES_hh_tesh_in!E11=0,0,RES_hh_tesh_in!E11/RES_summary!E$21)</f>
        <v>84.121583419846516</v>
      </c>
      <c r="F11" s="72">
        <f>IF(RES_hh_tesh_in!F11=0,0,RES_hh_tesh_in!F11/RES_summary!F$21)</f>
        <v>76.882483550245013</v>
      </c>
      <c r="G11" s="72">
        <f>IF(RES_hh_tesh_in!G11=0,0,RES_hh_tesh_in!G11/RES_summary!G$21)</f>
        <v>75.075518432307234</v>
      </c>
      <c r="H11" s="72">
        <f>IF(RES_hh_tesh_in!H11=0,0,RES_hh_tesh_in!H11/RES_summary!H$21)</f>
        <v>64.310946033490723</v>
      </c>
      <c r="I11" s="72">
        <f>IF(RES_hh_tesh_in!I11=0,0,RES_hh_tesh_in!I11/RES_summary!I$21)</f>
        <v>55.975018755235389</v>
      </c>
      <c r="J11" s="72">
        <f>IF(RES_hh_tesh_in!J11=0,0,RES_hh_tesh_in!J11/RES_summary!J$21)</f>
        <v>54.462042974162507</v>
      </c>
      <c r="K11" s="72">
        <f>IF(RES_hh_tesh_in!K11=0,0,RES_hh_tesh_in!K11/RES_summary!K$21)</f>
        <v>59.479425740365528</v>
      </c>
      <c r="L11" s="72">
        <f>IF(RES_hh_tesh_in!L11=0,0,RES_hh_tesh_in!L11/RES_summary!L$21)</f>
        <v>0</v>
      </c>
      <c r="M11" s="72">
        <f>IF(RES_hh_tesh_in!M11=0,0,RES_hh_tesh_in!M11/RES_summary!M$21)</f>
        <v>72.644653035797703</v>
      </c>
      <c r="N11" s="72">
        <f>IF(RES_hh_tesh_in!N11=0,0,RES_hh_tesh_in!N11/RES_summary!N$21)</f>
        <v>76.111211442971339</v>
      </c>
      <c r="O11" s="72">
        <f>IF(RES_hh_tesh_in!O11=0,0,RES_hh_tesh_in!O11/RES_summary!O$21)</f>
        <v>75.391134742158556</v>
      </c>
      <c r="P11" s="72">
        <f>IF(RES_hh_tesh_in!P11=0,0,RES_hh_tesh_in!P11/RES_summary!P$21)</f>
        <v>59.306538104145062</v>
      </c>
      <c r="Q11" s="72">
        <f>IF(RES_hh_tesh_in!Q11=0,0,RES_hh_tesh_in!Q11/RES_summary!Q$21)</f>
        <v>63.657398194167548</v>
      </c>
      <c r="R11" s="72">
        <f>IF(RES_hh_tesh_in!R11=0,0,RES_hh_tesh_in!R11/RES_summary!R$21)</f>
        <v>63.787699742648648</v>
      </c>
      <c r="S11" s="72">
        <f>IF(RES_hh_tesh_in!S11=0,0,RES_hh_tesh_in!S11/RES_summary!S$21)</f>
        <v>63.972634299483602</v>
      </c>
      <c r="T11" s="72">
        <f>IF(RES_hh_tesh_in!T11=0,0,RES_hh_tesh_in!T11/RES_summary!T$21)</f>
        <v>56.610161756116774</v>
      </c>
      <c r="U11" s="72">
        <f>IF(RES_hh_tesh_in!U11=0,0,RES_hh_tesh_in!U11/RES_summary!U$21)</f>
        <v>54.076891598756113</v>
      </c>
      <c r="V11" s="72">
        <f>IF(RES_hh_tesh_in!V11=0,0,RES_hh_tesh_in!V11/RES_summary!V$21)</f>
        <v>55.489100794707134</v>
      </c>
      <c r="W11" s="72">
        <f>IF(RES_hh_tesh_in!W11=0,0,RES_hh_tesh_in!W11/RES_summary!W$21)</f>
        <v>55.482103225831459</v>
      </c>
      <c r="X11" s="72">
        <f>IF(RES_hh_tesh_in!X11=0,0,RES_hh_tesh_in!X11/RES_summary!X$21)</f>
        <v>41.278286280925961</v>
      </c>
      <c r="Y11" s="72">
        <f>IF(RES_hh_tesh_in!Y11=0,0,RES_hh_tesh_in!Y11/RES_summary!Y$21)</f>
        <v>30.532925453664685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95.683789052009615</v>
      </c>
      <c r="D12" s="72">
        <f>IF(RES_hh_tesh_in!D12=0,0,RES_hh_tesh_in!D12/RES_summary!D$21)</f>
        <v>94.295379435461228</v>
      </c>
      <c r="E12" s="72">
        <f>IF(RES_hh_tesh_in!E12=0,0,RES_hh_tesh_in!E12/RES_summary!E$21)</f>
        <v>89.558838373422091</v>
      </c>
      <c r="F12" s="72">
        <f>IF(RES_hh_tesh_in!F12=0,0,RES_hh_tesh_in!F12/RES_summary!F$21)</f>
        <v>77.939290357176574</v>
      </c>
      <c r="G12" s="72">
        <f>IF(RES_hh_tesh_in!G12=0,0,RES_hh_tesh_in!G12/RES_summary!G$21)</f>
        <v>73.168143033638458</v>
      </c>
      <c r="H12" s="72">
        <f>IF(RES_hh_tesh_in!H12=0,0,RES_hh_tesh_in!H12/RES_summary!H$21)</f>
        <v>65.043658813324768</v>
      </c>
      <c r="I12" s="72">
        <f>IF(RES_hh_tesh_in!I12=0,0,RES_hh_tesh_in!I12/RES_summary!I$21)</f>
        <v>55.858286147787638</v>
      </c>
      <c r="J12" s="72">
        <f>IF(RES_hh_tesh_in!J12=0,0,RES_hh_tesh_in!J12/RES_summary!J$21)</f>
        <v>58.546767749418791</v>
      </c>
      <c r="K12" s="72">
        <f>IF(RES_hh_tesh_in!K12=0,0,RES_hh_tesh_in!K12/RES_summary!K$21)</f>
        <v>60.564644405773748</v>
      </c>
      <c r="L12" s="72">
        <f>IF(RES_hh_tesh_in!L12=0,0,RES_hh_tesh_in!L12/RES_summary!L$21)</f>
        <v>0</v>
      </c>
      <c r="M12" s="72">
        <f>IF(RES_hh_tesh_in!M12=0,0,RES_hh_tesh_in!M12/RES_summary!M$21)</f>
        <v>65.821929766625374</v>
      </c>
      <c r="N12" s="72">
        <f>IF(RES_hh_tesh_in!N12=0,0,RES_hh_tesh_in!N12/RES_summary!N$21)</f>
        <v>63.32158009108683</v>
      </c>
      <c r="O12" s="72">
        <f>IF(RES_hh_tesh_in!O12=0,0,RES_hh_tesh_in!O12/RES_summary!O$21)</f>
        <v>67.467690906298273</v>
      </c>
      <c r="P12" s="72">
        <f>IF(RES_hh_tesh_in!P12=0,0,RES_hh_tesh_in!P12/RES_summary!P$21)</f>
        <v>61.20475364525138</v>
      </c>
      <c r="Q12" s="72">
        <f>IF(RES_hh_tesh_in!Q12=0,0,RES_hh_tesh_in!Q12/RES_summary!Q$21)</f>
        <v>74.005537725903864</v>
      </c>
      <c r="R12" s="72">
        <f>IF(RES_hh_tesh_in!R12=0,0,RES_hh_tesh_in!R12/RES_summary!R$21)</f>
        <v>64.700072738415713</v>
      </c>
      <c r="S12" s="72">
        <f>IF(RES_hh_tesh_in!S12=0,0,RES_hh_tesh_in!S12/RES_summary!S$21)</f>
        <v>66.390334409757443</v>
      </c>
      <c r="T12" s="72">
        <f>IF(RES_hh_tesh_in!T12=0,0,RES_hh_tesh_in!T12/RES_summary!T$21)</f>
        <v>60.05593363054227</v>
      </c>
      <c r="U12" s="72">
        <f>IF(RES_hh_tesh_in!U12=0,0,RES_hh_tesh_in!U12/RES_summary!U$21)</f>
        <v>54.34879287152355</v>
      </c>
      <c r="V12" s="72">
        <f>IF(RES_hh_tesh_in!V12=0,0,RES_hh_tesh_in!V12/RES_summary!V$21)</f>
        <v>54.67867998860816</v>
      </c>
      <c r="W12" s="72">
        <f>IF(RES_hh_tesh_in!W12=0,0,RES_hh_tesh_in!W12/RES_summary!W$21)</f>
        <v>51.333785424810337</v>
      </c>
      <c r="X12" s="72">
        <f>IF(RES_hh_tesh_in!X12=0,0,RES_hh_tesh_in!X12/RES_summary!X$21)</f>
        <v>47.468806062431163</v>
      </c>
      <c r="Y12" s="72">
        <f>IF(RES_hh_tesh_in!Y12=0,0,RES_hh_tesh_in!Y12/RES_summary!Y$21)</f>
        <v>38.880583254455885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0</v>
      </c>
      <c r="D13" s="74">
        <f>IF(RES_hh_tesh_in!D13=0,0,RES_hh_tesh_in!D13/RES_summary!D$21)</f>
        <v>0</v>
      </c>
      <c r="E13" s="74">
        <f>IF(RES_hh_tesh_in!E13=0,0,RES_hh_tesh_in!E13/RES_summary!E$21)</f>
        <v>0</v>
      </c>
      <c r="F13" s="74">
        <f>IF(RES_hh_tesh_in!F13=0,0,RES_hh_tesh_in!F13/RES_summary!F$21)</f>
        <v>77.88844469335038</v>
      </c>
      <c r="G13" s="74">
        <f>IF(RES_hh_tesh_in!G13=0,0,RES_hh_tesh_in!G13/RES_summary!G$21)</f>
        <v>71.243832295313567</v>
      </c>
      <c r="H13" s="74">
        <f>IF(RES_hh_tesh_in!H13=0,0,RES_hh_tesh_in!H13/RES_summary!H$21)</f>
        <v>63.004842996286229</v>
      </c>
      <c r="I13" s="74">
        <f>IF(RES_hh_tesh_in!I13=0,0,RES_hh_tesh_in!I13/RES_summary!I$21)</f>
        <v>56.790731899663719</v>
      </c>
      <c r="J13" s="74">
        <f>IF(RES_hh_tesh_in!J13=0,0,RES_hh_tesh_in!J13/RES_summary!J$21)</f>
        <v>59.423112330331826</v>
      </c>
      <c r="K13" s="74">
        <f>IF(RES_hh_tesh_in!K13=0,0,RES_hh_tesh_in!K13/RES_summary!K$21)</f>
        <v>58.878911709215501</v>
      </c>
      <c r="L13" s="74">
        <f>IF(RES_hh_tesh_in!L13=0,0,RES_hh_tesh_in!L13/RES_summary!L$21)</f>
        <v>0</v>
      </c>
      <c r="M13" s="74">
        <f>IF(RES_hh_tesh_in!M13=0,0,RES_hh_tesh_in!M13/RES_summary!M$21)</f>
        <v>72.066094008341409</v>
      </c>
      <c r="N13" s="74">
        <f>IF(RES_hh_tesh_in!N13=0,0,RES_hh_tesh_in!N13/RES_summary!N$21)</f>
        <v>79.489322087685437</v>
      </c>
      <c r="O13" s="74">
        <f>IF(RES_hh_tesh_in!O13=0,0,RES_hh_tesh_in!O13/RES_summary!O$21)</f>
        <v>76.587576766978302</v>
      </c>
      <c r="P13" s="74">
        <f>IF(RES_hh_tesh_in!P13=0,0,RES_hh_tesh_in!P13/RES_summary!P$21)</f>
        <v>71.656697758803688</v>
      </c>
      <c r="Q13" s="74">
        <f>IF(RES_hh_tesh_in!Q13=0,0,RES_hh_tesh_in!Q13/RES_summary!Q$21)</f>
        <v>71.873011757446946</v>
      </c>
      <c r="R13" s="74">
        <f>IF(RES_hh_tesh_in!R13=0,0,RES_hh_tesh_in!R13/RES_summary!R$21)</f>
        <v>71.50182864612529</v>
      </c>
      <c r="S13" s="74">
        <f>IF(RES_hh_tesh_in!S13=0,0,RES_hh_tesh_in!S13/RES_summary!S$21)</f>
        <v>42.411322064203603</v>
      </c>
      <c r="T13" s="74">
        <f>IF(RES_hh_tesh_in!T13=0,0,RES_hh_tesh_in!T13/RES_summary!T$21)</f>
        <v>40.060483099574121</v>
      </c>
      <c r="U13" s="74">
        <f>IF(RES_hh_tesh_in!U13=0,0,RES_hh_tesh_in!U13/RES_summary!U$21)</f>
        <v>54.258193177182761</v>
      </c>
      <c r="V13" s="74">
        <f>IF(RES_hh_tesh_in!V13=0,0,RES_hh_tesh_in!V13/RES_summary!V$21)</f>
        <v>73.993630173382684</v>
      </c>
      <c r="W13" s="74">
        <f>IF(RES_hh_tesh_in!W13=0,0,RES_hh_tesh_in!W13/RES_summary!W$21)</f>
        <v>52.09660006547891</v>
      </c>
      <c r="X13" s="74">
        <f>IF(RES_hh_tesh_in!X13=0,0,RES_hh_tesh_in!X13/RES_summary!X$21)</f>
        <v>44.63615231883842</v>
      </c>
      <c r="Y13" s="74">
        <f>IF(RES_hh_tesh_in!Y13=0,0,RES_hh_tesh_in!Y13/RES_summary!Y$21)</f>
        <v>35.276046678132943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1.5100753302924952</v>
      </c>
      <c r="D14" s="76">
        <f>IF(RES_hh_tesh_in!D14=0,0,RES_hh_tesh_in!D14/RES_summary!D$21)</f>
        <v>1.3709944115451216</v>
      </c>
      <c r="E14" s="76">
        <f>IF(RES_hh_tesh_in!E14=0,0,RES_hh_tesh_in!E14/RES_summary!E$21)</f>
        <v>1.3107002078607686</v>
      </c>
      <c r="F14" s="76">
        <f>IF(RES_hh_tesh_in!F14=0,0,RES_hh_tesh_in!F14/RES_summary!F$21)</f>
        <v>1.3097870081331482</v>
      </c>
      <c r="G14" s="76">
        <f>IF(RES_hh_tesh_in!G14=0,0,RES_hh_tesh_in!G14/RES_summary!G$21)</f>
        <v>1.0753115855326409</v>
      </c>
      <c r="H14" s="76">
        <f>IF(RES_hh_tesh_in!H14=0,0,RES_hh_tesh_in!H14/RES_summary!H$21)</f>
        <v>1.0181921177537461</v>
      </c>
      <c r="I14" s="76">
        <f>IF(RES_hh_tesh_in!I14=0,0,RES_hh_tesh_in!I14/RES_summary!I$21)</f>
        <v>0.84367170885017839</v>
      </c>
      <c r="J14" s="76">
        <f>IF(RES_hh_tesh_in!J14=0,0,RES_hh_tesh_in!J14/RES_summary!J$21)</f>
        <v>0.66878499668594171</v>
      </c>
      <c r="K14" s="76">
        <f>IF(RES_hh_tesh_in!K14=0,0,RES_hh_tesh_in!K14/RES_summary!K$21)</f>
        <v>0.45495222289519882</v>
      </c>
      <c r="L14" s="76">
        <f>IF(RES_hh_tesh_in!L14=0,0,RES_hh_tesh_in!L14/RES_summary!L$21)</f>
        <v>0.93528202525831261</v>
      </c>
      <c r="M14" s="76">
        <f>IF(RES_hh_tesh_in!M14=0,0,RES_hh_tesh_in!M14/RES_summary!M$21)</f>
        <v>0.86850671348895736</v>
      </c>
      <c r="N14" s="76">
        <f>IF(RES_hh_tesh_in!N14=0,0,RES_hh_tesh_in!N14/RES_summary!N$21)</f>
        <v>0.7140478194011245</v>
      </c>
      <c r="O14" s="76">
        <f>IF(RES_hh_tesh_in!O14=0,0,RES_hh_tesh_in!O14/RES_summary!O$21)</f>
        <v>0.85527681082721185</v>
      </c>
      <c r="P14" s="76">
        <f>IF(RES_hh_tesh_in!P14=0,0,RES_hh_tesh_in!P14/RES_summary!P$21)</f>
        <v>0.7825879489481129</v>
      </c>
      <c r="Q14" s="76">
        <f>IF(RES_hh_tesh_in!Q14=0,0,RES_hh_tesh_in!Q14/RES_summary!Q$21)</f>
        <v>0.84387451738571972</v>
      </c>
      <c r="R14" s="76">
        <f>IF(RES_hh_tesh_in!R14=0,0,RES_hh_tesh_in!R14/RES_summary!R$21)</f>
        <v>0.82221003254487213</v>
      </c>
      <c r="S14" s="76">
        <f>IF(RES_hh_tesh_in!S14=0,0,RES_hh_tesh_in!S14/RES_summary!S$21)</f>
        <v>0.91468918687827516</v>
      </c>
      <c r="T14" s="76">
        <f>IF(RES_hh_tesh_in!T14=0,0,RES_hh_tesh_in!T14/RES_summary!T$21)</f>
        <v>0.87568728987839928</v>
      </c>
      <c r="U14" s="76">
        <f>IF(RES_hh_tesh_in!U14=0,0,RES_hh_tesh_in!U14/RES_summary!U$21)</f>
        <v>0.8922260774609625</v>
      </c>
      <c r="V14" s="76">
        <f>IF(RES_hh_tesh_in!V14=0,0,RES_hh_tesh_in!V14/RES_summary!V$21)</f>
        <v>0.81113455372845122</v>
      </c>
      <c r="W14" s="76">
        <f>IF(RES_hh_tesh_in!W14=0,0,RES_hh_tesh_in!W14/RES_summary!W$21)</f>
        <v>0.77190211188678237</v>
      </c>
      <c r="X14" s="76">
        <f>IF(RES_hh_tesh_in!X14=0,0,RES_hh_tesh_in!X14/RES_summary!X$21)</f>
        <v>0.5329002309340729</v>
      </c>
      <c r="Y14" s="76">
        <f>IF(RES_hh_tesh_in!Y14=0,0,RES_hh_tesh_in!Y14/RES_summary!Y$21)</f>
        <v>0.42637859303587078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0.15064944989054738</v>
      </c>
      <c r="D15" s="69">
        <f>IF(RES_hh_tesh_in!D15=0,0,RES_hh_tesh_in!D15/RES_summary!D$21)</f>
        <v>0.25239768503606602</v>
      </c>
      <c r="E15" s="69">
        <f>IF(RES_hh_tesh_in!E15=0,0,RES_hh_tesh_in!E15/RES_summary!E$21)</f>
        <v>0.36717362072063808</v>
      </c>
      <c r="F15" s="69">
        <f>IF(RES_hh_tesh_in!F15=0,0,RES_hh_tesh_in!F15/RES_summary!F$21)</f>
        <v>0.33678869409949702</v>
      </c>
      <c r="G15" s="69">
        <f>IF(RES_hh_tesh_in!G15=0,0,RES_hh_tesh_in!G15/RES_summary!G$21)</f>
        <v>0.39673761872345503</v>
      </c>
      <c r="H15" s="69">
        <f>IF(RES_hh_tesh_in!H15=0,0,RES_hh_tesh_in!H15/RES_summary!H$21)</f>
        <v>0.36074485076060031</v>
      </c>
      <c r="I15" s="69">
        <f>IF(RES_hh_tesh_in!I15=0,0,RES_hh_tesh_in!I15/RES_summary!I$21)</f>
        <v>0.56840951852777499</v>
      </c>
      <c r="J15" s="69">
        <f>IF(RES_hh_tesh_in!J15=0,0,RES_hh_tesh_in!J15/RES_summary!J$21)</f>
        <v>0.44489687339571105</v>
      </c>
      <c r="K15" s="69">
        <f>IF(RES_hh_tesh_in!K15=0,0,RES_hh_tesh_in!K15/RES_summary!K$21)</f>
        <v>0.63546727414679716</v>
      </c>
      <c r="L15" s="69">
        <f>IF(RES_hh_tesh_in!L15=0,0,RES_hh_tesh_in!L15/RES_summary!L$21)</f>
        <v>0.51973336828400463</v>
      </c>
      <c r="M15" s="69">
        <f>IF(RES_hh_tesh_in!M15=0,0,RES_hh_tesh_in!M15/RES_summary!M$21)</f>
        <v>0.24195359961042856</v>
      </c>
      <c r="N15" s="69">
        <f>IF(RES_hh_tesh_in!N15=0,0,RES_hh_tesh_in!N15/RES_summary!N$21)</f>
        <v>1.1083889319146363</v>
      </c>
      <c r="O15" s="69">
        <f>IF(RES_hh_tesh_in!O15=0,0,RES_hh_tesh_in!O15/RES_summary!O$21)</f>
        <v>0.71662462092166301</v>
      </c>
      <c r="P15" s="69">
        <f>IF(RES_hh_tesh_in!P15=0,0,RES_hh_tesh_in!P15/RES_summary!P$21)</f>
        <v>0.59653767860437823</v>
      </c>
      <c r="Q15" s="69">
        <f>IF(RES_hh_tesh_in!Q15=0,0,RES_hh_tesh_in!Q15/RES_summary!Q$21)</f>
        <v>1.3032603615527445</v>
      </c>
      <c r="R15" s="69">
        <f>IF(RES_hh_tesh_in!R15=0,0,RES_hh_tesh_in!R15/RES_summary!R$21)</f>
        <v>1.0878547204425131</v>
      </c>
      <c r="S15" s="69">
        <f>IF(RES_hh_tesh_in!S15=0,0,RES_hh_tesh_in!S15/RES_summary!S$21)</f>
        <v>0.88684468516343051</v>
      </c>
      <c r="T15" s="69">
        <f>IF(RES_hh_tesh_in!T15=0,0,RES_hh_tesh_in!T15/RES_summary!T$21)</f>
        <v>1.3183516848907639</v>
      </c>
      <c r="U15" s="69">
        <f>IF(RES_hh_tesh_in!U15=0,0,RES_hh_tesh_in!U15/RES_summary!U$21)</f>
        <v>1.0999997828224397</v>
      </c>
      <c r="V15" s="69">
        <f>IF(RES_hh_tesh_in!V15=0,0,RES_hh_tesh_in!V15/RES_summary!V$21)</f>
        <v>1.1899330162147896</v>
      </c>
      <c r="W15" s="69">
        <f>IF(RES_hh_tesh_in!W15=0,0,RES_hh_tesh_in!W15/RES_summary!W$21)</f>
        <v>0.58577603262784039</v>
      </c>
      <c r="X15" s="69">
        <f>IF(RES_hh_tesh_in!X15=0,0,RES_hh_tesh_in!X15/RES_summary!X$21)</f>
        <v>0.99277653203026039</v>
      </c>
      <c r="Y15" s="69">
        <f>IF(RES_hh_tesh_in!Y15=0,0,RES_hh_tesh_in!Y15/RES_summary!Y$21)</f>
        <v>0.79847553273787952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0.15064944989054738</v>
      </c>
      <c r="D16" s="72">
        <f>IF(RES_hh_tesh_in!D16=0,0,RES_hh_tesh_in!D16/RES_summary!D$21)</f>
        <v>0.25239768503606602</v>
      </c>
      <c r="E16" s="72">
        <f>IF(RES_hh_tesh_in!E16=0,0,RES_hh_tesh_in!E16/RES_summary!E$21)</f>
        <v>0.36717362072063808</v>
      </c>
      <c r="F16" s="72">
        <f>IF(RES_hh_tesh_in!F16=0,0,RES_hh_tesh_in!F16/RES_summary!F$21)</f>
        <v>0.33678869409949702</v>
      </c>
      <c r="G16" s="72">
        <f>IF(RES_hh_tesh_in!G16=0,0,RES_hh_tesh_in!G16/RES_summary!G$21)</f>
        <v>0.39673761872345503</v>
      </c>
      <c r="H16" s="72">
        <f>IF(RES_hh_tesh_in!H16=0,0,RES_hh_tesh_in!H16/RES_summary!H$21)</f>
        <v>0.36074485076060031</v>
      </c>
      <c r="I16" s="72">
        <f>IF(RES_hh_tesh_in!I16=0,0,RES_hh_tesh_in!I16/RES_summary!I$21)</f>
        <v>0.56840951852777499</v>
      </c>
      <c r="J16" s="72">
        <f>IF(RES_hh_tesh_in!J16=0,0,RES_hh_tesh_in!J16/RES_summary!J$21)</f>
        <v>0.44489687339571105</v>
      </c>
      <c r="K16" s="72">
        <f>IF(RES_hh_tesh_in!K16=0,0,RES_hh_tesh_in!K16/RES_summary!K$21)</f>
        <v>0.63546727414679716</v>
      </c>
      <c r="L16" s="72">
        <f>IF(RES_hh_tesh_in!L16=0,0,RES_hh_tesh_in!L16/RES_summary!L$21)</f>
        <v>0.51973336828400463</v>
      </c>
      <c r="M16" s="72">
        <f>IF(RES_hh_tesh_in!M16=0,0,RES_hh_tesh_in!M16/RES_summary!M$21)</f>
        <v>0.24195359961042856</v>
      </c>
      <c r="N16" s="72">
        <f>IF(RES_hh_tesh_in!N16=0,0,RES_hh_tesh_in!N16/RES_summary!N$21)</f>
        <v>1.1083889319146363</v>
      </c>
      <c r="O16" s="72">
        <f>IF(RES_hh_tesh_in!O16=0,0,RES_hh_tesh_in!O16/RES_summary!O$21)</f>
        <v>0.71662462092166301</v>
      </c>
      <c r="P16" s="72">
        <f>IF(RES_hh_tesh_in!P16=0,0,RES_hh_tesh_in!P16/RES_summary!P$21)</f>
        <v>0.59653767860437823</v>
      </c>
      <c r="Q16" s="72">
        <f>IF(RES_hh_tesh_in!Q16=0,0,RES_hh_tesh_in!Q16/RES_summary!Q$21)</f>
        <v>1.3032603615527445</v>
      </c>
      <c r="R16" s="72">
        <f>IF(RES_hh_tesh_in!R16=0,0,RES_hh_tesh_in!R16/RES_summary!R$21)</f>
        <v>1.0878547204425131</v>
      </c>
      <c r="S16" s="72">
        <f>IF(RES_hh_tesh_in!S16=0,0,RES_hh_tesh_in!S16/RES_summary!S$21)</f>
        <v>0.88684468516343051</v>
      </c>
      <c r="T16" s="72">
        <f>IF(RES_hh_tesh_in!T16=0,0,RES_hh_tesh_in!T16/RES_summary!T$21)</f>
        <v>1.3183516848907639</v>
      </c>
      <c r="U16" s="72">
        <f>IF(RES_hh_tesh_in!U16=0,0,RES_hh_tesh_in!U16/RES_summary!U$21)</f>
        <v>1.0999997828224397</v>
      </c>
      <c r="V16" s="72">
        <f>IF(RES_hh_tesh_in!V16=0,0,RES_hh_tesh_in!V16/RES_summary!V$21)</f>
        <v>1.1899330162147896</v>
      </c>
      <c r="W16" s="72">
        <f>IF(RES_hh_tesh_in!W16=0,0,RES_hh_tesh_in!W16/RES_summary!W$21)</f>
        <v>0.58577603262784039</v>
      </c>
      <c r="X16" s="72">
        <f>IF(RES_hh_tesh_in!X16=0,0,RES_hh_tesh_in!X16/RES_summary!X$21)</f>
        <v>0.99277653203026039</v>
      </c>
      <c r="Y16" s="72">
        <f>IF(RES_hh_tesh_in!Y16=0,0,RES_hh_tesh_in!Y16/RES_summary!Y$21)</f>
        <v>0.79847553273787952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7.263813130476712</v>
      </c>
      <c r="D17" s="69">
        <f>IF(RES_hh_tesh_in!D17=0,0,RES_hh_tesh_in!D17/RES_summary!D$21)</f>
        <v>7.281525792284155</v>
      </c>
      <c r="E17" s="69">
        <f>IF(RES_hh_tesh_in!E17=0,0,RES_hh_tesh_in!E17/RES_summary!E$21)</f>
        <v>7.1831489140196432</v>
      </c>
      <c r="F17" s="69">
        <f>IF(RES_hh_tesh_in!F17=0,0,RES_hh_tesh_in!F17/RES_summary!F$21)</f>
        <v>7.0647502477382114</v>
      </c>
      <c r="G17" s="69">
        <f>IF(RES_hh_tesh_in!G17=0,0,RES_hh_tesh_in!G17/RES_summary!G$21)</f>
        <v>7.1735562587879063</v>
      </c>
      <c r="H17" s="69">
        <f>IF(RES_hh_tesh_in!H17=0,0,RES_hh_tesh_in!H17/RES_summary!H$21)</f>
        <v>7.2573849513466309</v>
      </c>
      <c r="I17" s="69">
        <f>IF(RES_hh_tesh_in!I17=0,0,RES_hh_tesh_in!I17/RES_summary!I$21)</f>
        <v>7.4858087939012137</v>
      </c>
      <c r="J17" s="69">
        <f>IF(RES_hh_tesh_in!J17=0,0,RES_hh_tesh_in!J17/RES_summary!J$21)</f>
        <v>7.4509206892112623</v>
      </c>
      <c r="K17" s="69">
        <f>IF(RES_hh_tesh_in!K17=0,0,RES_hh_tesh_in!K17/RES_summary!K$21)</f>
        <v>6.4615844135385636</v>
      </c>
      <c r="L17" s="69">
        <f>IF(RES_hh_tesh_in!L17=0,0,RES_hh_tesh_in!L17/RES_summary!L$21)</f>
        <v>5.2029403155703315</v>
      </c>
      <c r="M17" s="69">
        <f>IF(RES_hh_tesh_in!M17=0,0,RES_hh_tesh_in!M17/RES_summary!M$21)</f>
        <v>5.3815205431305255</v>
      </c>
      <c r="N17" s="69">
        <f>IF(RES_hh_tesh_in!N17=0,0,RES_hh_tesh_in!N17/RES_summary!N$21)</f>
        <v>5.8555758326496168</v>
      </c>
      <c r="O17" s="69">
        <f>IF(RES_hh_tesh_in!O17=0,0,RES_hh_tesh_in!O17/RES_summary!O$21)</f>
        <v>6.9518071261857299</v>
      </c>
      <c r="P17" s="69">
        <f>IF(RES_hh_tesh_in!P17=0,0,RES_hh_tesh_in!P17/RES_summary!P$21)</f>
        <v>9.2749207140438052</v>
      </c>
      <c r="Q17" s="69">
        <f>IF(RES_hh_tesh_in!Q17=0,0,RES_hh_tesh_in!Q17/RES_summary!Q$21)</f>
        <v>8.5406933596736074</v>
      </c>
      <c r="R17" s="69">
        <f>IF(RES_hh_tesh_in!R17=0,0,RES_hh_tesh_in!R17/RES_summary!R$21)</f>
        <v>8.3726479730147076</v>
      </c>
      <c r="S17" s="69">
        <f>IF(RES_hh_tesh_in!S17=0,0,RES_hh_tesh_in!S17/RES_summary!S$21)</f>
        <v>9.5324039556987206</v>
      </c>
      <c r="T17" s="69">
        <f>IF(RES_hh_tesh_in!T17=0,0,RES_hh_tesh_in!T17/RES_summary!T$21)</f>
        <v>12.823158842569331</v>
      </c>
      <c r="U17" s="69">
        <f>IF(RES_hh_tesh_in!U17=0,0,RES_hh_tesh_in!U17/RES_summary!U$21)</f>
        <v>14.188454759555604</v>
      </c>
      <c r="V17" s="69">
        <f>IF(RES_hh_tesh_in!V17=0,0,RES_hh_tesh_in!V17/RES_summary!V$21)</f>
        <v>14.759477171338142</v>
      </c>
      <c r="W17" s="69">
        <f>IF(RES_hh_tesh_in!W17=0,0,RES_hh_tesh_in!W17/RES_summary!W$21)</f>
        <v>15.010412013992347</v>
      </c>
      <c r="X17" s="69">
        <f>IF(RES_hh_tesh_in!X17=0,0,RES_hh_tesh_in!X17/RES_summary!X$21)</f>
        <v>13.443175859847234</v>
      </c>
      <c r="Y17" s="69">
        <f>IF(RES_hh_tesh_in!Y17=0,0,RES_hh_tesh_in!Y17/RES_summary!Y$21)</f>
        <v>14.181759911649669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5.5455910656569731</v>
      </c>
      <c r="D18" s="72">
        <f>IF(RES_hh_tesh_in!D18=0,0,RES_hh_tesh_in!D18/RES_summary!D$21)</f>
        <v>9.4340478015066118</v>
      </c>
      <c r="E18" s="72">
        <f>IF(RES_hh_tesh_in!E18=0,0,RES_hh_tesh_in!E18/RES_summary!E$21)</f>
        <v>6.3714944533131845</v>
      </c>
      <c r="F18" s="72">
        <f>IF(RES_hh_tesh_in!F18=0,0,RES_hh_tesh_in!F18/RES_summary!F$21)</f>
        <v>8.728968219905072</v>
      </c>
      <c r="G18" s="72">
        <f>IF(RES_hh_tesh_in!G18=0,0,RES_hh_tesh_in!G18/RES_summary!G$21)</f>
        <v>5.8413533135628386</v>
      </c>
      <c r="H18" s="72">
        <f>IF(RES_hh_tesh_in!H18=0,0,RES_hh_tesh_in!H18/RES_summary!H$21)</f>
        <v>6.2981649887278683</v>
      </c>
      <c r="I18" s="72">
        <f>IF(RES_hh_tesh_in!I18=0,0,RES_hh_tesh_in!I18/RES_summary!I$21)</f>
        <v>6.6068066316538907</v>
      </c>
      <c r="J18" s="72">
        <f>IF(RES_hh_tesh_in!J18=0,0,RES_hh_tesh_in!J18/RES_summary!J$21)</f>
        <v>9.6582042829561114</v>
      </c>
      <c r="K18" s="72">
        <f>IF(RES_hh_tesh_in!K18=0,0,RES_hh_tesh_in!K18/RES_summary!K$21)</f>
        <v>7.2302948261256077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9.1418299463321873</v>
      </c>
      <c r="S18" s="72">
        <f>IF(RES_hh_tesh_in!S18=0,0,RES_hh_tesh_in!S18/RES_summary!S$21)</f>
        <v>11.036439467885133</v>
      </c>
      <c r="T18" s="72">
        <f>IF(RES_hh_tesh_in!T18=0,0,RES_hh_tesh_in!T18/RES_summary!T$21)</f>
        <v>11.342826166122126</v>
      </c>
      <c r="U18" s="72">
        <f>IF(RES_hh_tesh_in!U18=0,0,RES_hh_tesh_in!U18/RES_summary!U$21)</f>
        <v>11.408847416127371</v>
      </c>
      <c r="V18" s="72">
        <f>IF(RES_hh_tesh_in!V18=0,0,RES_hh_tesh_in!V18/RES_summary!V$21)</f>
        <v>18.130142099061679</v>
      </c>
      <c r="W18" s="72">
        <f>IF(RES_hh_tesh_in!W18=0,0,RES_hh_tesh_in!W18/RES_summary!W$21)</f>
        <v>14.221918055284151</v>
      </c>
      <c r="X18" s="72">
        <f>IF(RES_hh_tesh_in!X18=0,0,RES_hh_tesh_in!X18/RES_summary!X$21)</f>
        <v>16.747196121891388</v>
      </c>
      <c r="Y18" s="72">
        <f>IF(RES_hh_tesh_in!Y18=0,0,RES_hh_tesh_in!Y18/RES_summary!Y$21)</f>
        <v>10.686894946587847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7.3916502993146382</v>
      </c>
      <c r="D19" s="72">
        <f>IF(RES_hh_tesh_in!D19=0,0,RES_hh_tesh_in!D19/RES_summary!D$21)</f>
        <v>7.30469473763387</v>
      </c>
      <c r="E19" s="72">
        <f>IF(RES_hh_tesh_in!E19=0,0,RES_hh_tesh_in!E19/RES_summary!E$21)</f>
        <v>7.1717790910216381</v>
      </c>
      <c r="F19" s="72">
        <f>IF(RES_hh_tesh_in!F19=0,0,RES_hh_tesh_in!F19/RES_summary!F$21)</f>
        <v>7.1218866110098116</v>
      </c>
      <c r="G19" s="72">
        <f>IF(RES_hh_tesh_in!G19=0,0,RES_hh_tesh_in!G19/RES_summary!G$21)</f>
        <v>7.1963065338861769</v>
      </c>
      <c r="H19" s="72">
        <f>IF(RES_hh_tesh_in!H19=0,0,RES_hh_tesh_in!H19/RES_summary!H$21)</f>
        <v>7.2845075940415889</v>
      </c>
      <c r="I19" s="72">
        <f>IF(RES_hh_tesh_in!I19=0,0,RES_hh_tesh_in!I19/RES_summary!I$21)</f>
        <v>7.3807458076735903</v>
      </c>
      <c r="J19" s="72">
        <f>IF(RES_hh_tesh_in!J19=0,0,RES_hh_tesh_in!J19/RES_summary!J$21)</f>
        <v>7.0356363201858798</v>
      </c>
      <c r="K19" s="72">
        <f>IF(RES_hh_tesh_in!K19=0,0,RES_hh_tesh_in!K19/RES_summary!K$21)</f>
        <v>6.9682161331642138</v>
      </c>
      <c r="L19" s="72">
        <f>IF(RES_hh_tesh_in!L19=0,0,RES_hh_tesh_in!L19/RES_summary!L$21)</f>
        <v>6.5145064230926941</v>
      </c>
      <c r="M19" s="72">
        <f>IF(RES_hh_tesh_in!M19=0,0,RES_hh_tesh_in!M19/RES_summary!M$21)</f>
        <v>6.5431764543041364</v>
      </c>
      <c r="N19" s="72">
        <f>IF(RES_hh_tesh_in!N19=0,0,RES_hh_tesh_in!N19/RES_summary!N$21)</f>
        <v>6.5628737528456025</v>
      </c>
      <c r="O19" s="72">
        <f>IF(RES_hh_tesh_in!O19=0,0,RES_hh_tesh_in!O19/RES_summary!O$21)</f>
        <v>6.930063151587424</v>
      </c>
      <c r="P19" s="72">
        <f>IF(RES_hh_tesh_in!P19=0,0,RES_hh_tesh_in!P19/RES_summary!P$21)</f>
        <v>7.7441404506752622</v>
      </c>
      <c r="Q19" s="72">
        <f>IF(RES_hh_tesh_in!Q19=0,0,RES_hh_tesh_in!Q19/RES_summary!Q$21)</f>
        <v>8.2737785254312186</v>
      </c>
      <c r="R19" s="72">
        <f>IF(RES_hh_tesh_in!R19=0,0,RES_hh_tesh_in!R19/RES_summary!R$21)</f>
        <v>8.7896480452880557</v>
      </c>
      <c r="S19" s="72">
        <f>IF(RES_hh_tesh_in!S19=0,0,RES_hh_tesh_in!S19/RES_summary!S$21)</f>
        <v>10.646200486712473</v>
      </c>
      <c r="T19" s="72">
        <f>IF(RES_hh_tesh_in!T19=0,0,RES_hh_tesh_in!T19/RES_summary!T$21)</f>
        <v>13.837990056372018</v>
      </c>
      <c r="U19" s="72">
        <f>IF(RES_hh_tesh_in!U19=0,0,RES_hh_tesh_in!U19/RES_summary!U$21)</f>
        <v>11.64838663461788</v>
      </c>
      <c r="V19" s="72">
        <f>IF(RES_hh_tesh_in!V19=0,0,RES_hh_tesh_in!V19/RES_summary!V$21)</f>
        <v>13.941632643741405</v>
      </c>
      <c r="W19" s="72">
        <f>IF(RES_hh_tesh_in!W19=0,0,RES_hh_tesh_in!W19/RES_summary!W$21)</f>
        <v>17.513390464732517</v>
      </c>
      <c r="X19" s="72">
        <f>IF(RES_hh_tesh_in!X19=0,0,RES_hh_tesh_in!X19/RES_summary!X$21)</f>
        <v>13.25349888148024</v>
      </c>
      <c r="Y19" s="72">
        <f>IF(RES_hh_tesh_in!Y19=0,0,RES_hh_tesh_in!Y19/RES_summary!Y$21)</f>
        <v>15.372930330409226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0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6.8545677672269774</v>
      </c>
      <c r="D21" s="72">
        <f>IF(RES_hh_tesh_in!D21=0,0,RES_hh_tesh_in!D21/RES_summary!D$21)</f>
        <v>6.9352128677117486</v>
      </c>
      <c r="E21" s="72">
        <f>IF(RES_hh_tesh_in!E21=0,0,RES_hh_tesh_in!E21/RES_summary!E$21)</f>
        <v>7.3276852124476921</v>
      </c>
      <c r="F21" s="72">
        <f>IF(RES_hh_tesh_in!F21=0,0,RES_hh_tesh_in!F21/RES_summary!F$21)</f>
        <v>7.1032426026790132</v>
      </c>
      <c r="G21" s="72">
        <f>IF(RES_hh_tesh_in!G21=0,0,RES_hh_tesh_in!G21/RES_summary!G$21)</f>
        <v>7.1750210956299174</v>
      </c>
      <c r="H21" s="72">
        <f>IF(RES_hh_tesh_in!H21=0,0,RES_hh_tesh_in!H21/RES_summary!H$21)</f>
        <v>7.3550643177035013</v>
      </c>
      <c r="I21" s="72">
        <f>IF(RES_hh_tesh_in!I21=0,0,RES_hh_tesh_in!I21/RES_summary!I$21)</f>
        <v>7.2111096274293018</v>
      </c>
      <c r="J21" s="72">
        <f>IF(RES_hh_tesh_in!J21=0,0,RES_hh_tesh_in!J21/RES_summary!J$21)</f>
        <v>7.6788730674691523</v>
      </c>
      <c r="K21" s="72">
        <f>IF(RES_hh_tesh_in!K21=0,0,RES_hh_tesh_in!K21/RES_summary!K$21)</f>
        <v>8.1009035911698053</v>
      </c>
      <c r="L21" s="72">
        <f>IF(RES_hh_tesh_in!L21=0,0,RES_hh_tesh_in!L21/RES_summary!L$21)</f>
        <v>0</v>
      </c>
      <c r="M21" s="72">
        <f>IF(RES_hh_tesh_in!M21=0,0,RES_hh_tesh_in!M21/RES_summary!M$21)</f>
        <v>5.2473355623739009</v>
      </c>
      <c r="N21" s="72">
        <f>IF(RES_hh_tesh_in!N21=0,0,RES_hh_tesh_in!N21/RES_summary!N$21)</f>
        <v>5.4445405812058878</v>
      </c>
      <c r="O21" s="72">
        <f>IF(RES_hh_tesh_in!O21=0,0,RES_hh_tesh_in!O21/RES_summary!O$21)</f>
        <v>6.8768626193732274</v>
      </c>
      <c r="P21" s="72">
        <f>IF(RES_hh_tesh_in!P21=0,0,RES_hh_tesh_in!P21/RES_summary!P$21)</f>
        <v>9.4537401994589967</v>
      </c>
      <c r="Q21" s="72">
        <f>IF(RES_hh_tesh_in!Q21=0,0,RES_hh_tesh_in!Q21/RES_summary!Q$21)</f>
        <v>8.3642181114958838</v>
      </c>
      <c r="R21" s="72">
        <f>IF(RES_hh_tesh_in!R21=0,0,RES_hh_tesh_in!R21/RES_summary!R$21)</f>
        <v>8.0562134311049221</v>
      </c>
      <c r="S21" s="72">
        <f>IF(RES_hh_tesh_in!S21=0,0,RES_hh_tesh_in!S21/RES_summary!S$21)</f>
        <v>9.4477127710754232</v>
      </c>
      <c r="T21" s="72">
        <f>IF(RES_hh_tesh_in!T21=0,0,RES_hh_tesh_in!T21/RES_summary!T$21)</f>
        <v>13.498650531335432</v>
      </c>
      <c r="U21" s="72">
        <f>IF(RES_hh_tesh_in!U21=0,0,RES_hh_tesh_in!U21/RES_summary!U$21)</f>
        <v>14.268253791896816</v>
      </c>
      <c r="V21" s="72">
        <f>IF(RES_hh_tesh_in!V21=0,0,RES_hh_tesh_in!V21/RES_summary!V$21)</f>
        <v>15.263290402079896</v>
      </c>
      <c r="W21" s="72">
        <f>IF(RES_hh_tesh_in!W21=0,0,RES_hh_tesh_in!W21/RES_summary!W$21)</f>
        <v>12.63681337088828</v>
      </c>
      <c r="X21" s="72">
        <f>IF(RES_hh_tesh_in!X21=0,0,RES_hh_tesh_in!X21/RES_summary!X$21)</f>
        <v>14.274463668610354</v>
      </c>
      <c r="Y21" s="72">
        <f>IF(RES_hh_tesh_in!Y21=0,0,RES_hh_tesh_in!Y21/RES_summary!Y$21)</f>
        <v>14.465352362756015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9.5106659560563891</v>
      </c>
      <c r="D22" s="72">
        <f>IF(RES_hh_tesh_in!D22=0,0,RES_hh_tesh_in!D22/RES_summary!D$21)</f>
        <v>6.9924190151804595</v>
      </c>
      <c r="E22" s="72">
        <f>IF(RES_hh_tesh_in!E22=0,0,RES_hh_tesh_in!E22/RES_summary!E$21)</f>
        <v>6.2641154221011748</v>
      </c>
      <c r="F22" s="72">
        <f>IF(RES_hh_tesh_in!F22=0,0,RES_hh_tesh_in!F22/RES_summary!F$21)</f>
        <v>7.5962936200803419</v>
      </c>
      <c r="G22" s="72">
        <f>IF(RES_hh_tesh_in!G22=0,0,RES_hh_tesh_in!G22/RES_summary!G$21)</f>
        <v>7.6837209726558653</v>
      </c>
      <c r="H22" s="72">
        <f>IF(RES_hh_tesh_in!H22=0,0,RES_hh_tesh_in!H22/RES_summary!H$21)</f>
        <v>5.7731971927940871</v>
      </c>
      <c r="I22" s="72">
        <f>IF(RES_hh_tesh_in!I22=0,0,RES_hh_tesh_in!I22/RES_summary!I$21)</f>
        <v>8.6918695608726146</v>
      </c>
      <c r="J22" s="72">
        <f>IF(RES_hh_tesh_in!J22=0,0,RES_hh_tesh_in!J22/RES_summary!J$21)</f>
        <v>5.0012905365257794</v>
      </c>
      <c r="K22" s="72">
        <f>IF(RES_hh_tesh_in!K22=0,0,RES_hh_tesh_in!K22/RES_summary!K$21)</f>
        <v>4.9066740012224326</v>
      </c>
      <c r="L22" s="72">
        <f>IF(RES_hh_tesh_in!L22=0,0,RES_hh_tesh_in!L22/RES_summary!L$21)</f>
        <v>6.6167811553055804</v>
      </c>
      <c r="M22" s="72">
        <f>IF(RES_hh_tesh_in!M22=0,0,RES_hh_tesh_in!M22/RES_summary!M$21)</f>
        <v>5.850186367608285</v>
      </c>
      <c r="N22" s="72">
        <f>IF(RES_hh_tesh_in!N22=0,0,RES_hh_tesh_in!N22/RES_summary!N$21)</f>
        <v>6.7045816582993343</v>
      </c>
      <c r="O22" s="72">
        <f>IF(RES_hh_tesh_in!O22=0,0,RES_hh_tesh_in!O22/RES_summary!O$21)</f>
        <v>6.8805009624105296</v>
      </c>
      <c r="P22" s="72">
        <f>IF(RES_hh_tesh_in!P22=0,0,RES_hh_tesh_in!P22/RES_summary!P$21)</f>
        <v>0</v>
      </c>
      <c r="Q22" s="72">
        <f>IF(RES_hh_tesh_in!Q22=0,0,RES_hh_tesh_in!Q22/RES_summary!Q$21)</f>
        <v>8.4243572492998346</v>
      </c>
      <c r="R22" s="72">
        <f>IF(RES_hh_tesh_in!R22=0,0,RES_hh_tesh_in!R22/RES_summary!R$21)</f>
        <v>6.3753127202686581</v>
      </c>
      <c r="S22" s="72">
        <f>IF(RES_hh_tesh_in!S22=0,0,RES_hh_tesh_in!S22/RES_summary!S$21)</f>
        <v>6.2863974835030172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14.465895953185063</v>
      </c>
      <c r="W22" s="72">
        <f>IF(RES_hh_tesh_in!W22=0,0,RES_hh_tesh_in!W22/RES_summary!W$21)</f>
        <v>15.848104559691809</v>
      </c>
      <c r="X22" s="72">
        <f>IF(RES_hh_tesh_in!X22=0,0,RES_hh_tesh_in!X22/RES_summary!X$21)</f>
        <v>13.781798115190426</v>
      </c>
      <c r="Y22" s="72">
        <f>IF(RES_hh_tesh_in!Y22=0,0,RES_hh_tesh_in!Y22/RES_summary!Y$21)</f>
        <v>13.119046614818284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8.2311854406819158</v>
      </c>
      <c r="D24" s="72">
        <f>IF(RES_hh_tesh_in!D24=0,0,RES_hh_tesh_in!D24/RES_summary!D$21)</f>
        <v>7.5798472449064089</v>
      </c>
      <c r="E24" s="72">
        <f>IF(RES_hh_tesh_in!E24=0,0,RES_hh_tesh_in!E24/RES_summary!E$21)</f>
        <v>6.9896807888544457</v>
      </c>
      <c r="F24" s="72">
        <f>IF(RES_hh_tesh_in!F24=0,0,RES_hh_tesh_in!F24/RES_summary!F$21)</f>
        <v>6.9151607384178213</v>
      </c>
      <c r="G24" s="72">
        <f>IF(RES_hh_tesh_in!G24=0,0,RES_hh_tesh_in!G24/RES_summary!G$21)</f>
        <v>7.305435338077392</v>
      </c>
      <c r="H24" s="72">
        <f>IF(RES_hh_tesh_in!H24=0,0,RES_hh_tesh_in!H24/RES_summary!H$21)</f>
        <v>7.2995397925569661</v>
      </c>
      <c r="I24" s="72">
        <f>IF(RES_hh_tesh_in!I24=0,0,RES_hh_tesh_in!I24/RES_summary!I$21)</f>
        <v>7.7498681889276133</v>
      </c>
      <c r="J24" s="72">
        <f>IF(RES_hh_tesh_in!J24=0,0,RES_hh_tesh_in!J24/RES_summary!J$21)</f>
        <v>7.312710741739612</v>
      </c>
      <c r="K24" s="72">
        <f>IF(RES_hh_tesh_in!K24=0,0,RES_hh_tesh_in!K24/RES_summary!K$21)</f>
        <v>7.8851495383588865</v>
      </c>
      <c r="L24" s="72">
        <f>IF(RES_hh_tesh_in!L24=0,0,RES_hh_tesh_in!L24/RES_summary!L$21)</f>
        <v>0</v>
      </c>
      <c r="M24" s="72">
        <f>IF(RES_hh_tesh_in!M24=0,0,RES_hh_tesh_in!M24/RES_summary!M$21)</f>
        <v>5.1642338148088562</v>
      </c>
      <c r="N24" s="72">
        <f>IF(RES_hh_tesh_in!N24=0,0,RES_hh_tesh_in!N24/RES_summary!N$21)</f>
        <v>5.8676991813288453</v>
      </c>
      <c r="O24" s="72">
        <f>IF(RES_hh_tesh_in!O24=0,0,RES_hh_tesh_in!O24/RES_summary!O$21)</f>
        <v>6.6058082684744868</v>
      </c>
      <c r="P24" s="72">
        <f>IF(RES_hh_tesh_in!P24=0,0,RES_hh_tesh_in!P24/RES_summary!P$21)</f>
        <v>9.4054382843153181</v>
      </c>
      <c r="Q24" s="72">
        <f>IF(RES_hh_tesh_in!Q24=0,0,RES_hh_tesh_in!Q24/RES_summary!Q$21)</f>
        <v>8.6647541584526966</v>
      </c>
      <c r="R24" s="72">
        <f>IF(RES_hh_tesh_in!R24=0,0,RES_hh_tesh_in!R24/RES_summary!R$21)</f>
        <v>8.2880509329268079</v>
      </c>
      <c r="S24" s="72">
        <f>IF(RES_hh_tesh_in!S24=0,0,RES_hh_tesh_in!S24/RES_summary!S$21)</f>
        <v>9.4578497812864679</v>
      </c>
      <c r="T24" s="72">
        <f>IF(RES_hh_tesh_in!T24=0,0,RES_hh_tesh_in!T24/RES_summary!T$21)</f>
        <v>12.734565845289801</v>
      </c>
      <c r="U24" s="72">
        <f>IF(RES_hh_tesh_in!U24=0,0,RES_hh_tesh_in!U24/RES_summary!U$21)</f>
        <v>14.685607111498584</v>
      </c>
      <c r="V24" s="72">
        <f>IF(RES_hh_tesh_in!V24=0,0,RES_hh_tesh_in!V24/RES_summary!V$21)</f>
        <v>15.040992404351094</v>
      </c>
      <c r="W24" s="72">
        <f>IF(RES_hh_tesh_in!W24=0,0,RES_hh_tesh_in!W24/RES_summary!W$21)</f>
        <v>12.862689077162127</v>
      </c>
      <c r="X24" s="72">
        <f>IF(RES_hh_tesh_in!X24=0,0,RES_hh_tesh_in!X24/RES_summary!X$21)</f>
        <v>14.279036983736692</v>
      </c>
      <c r="Y24" s="72">
        <f>IF(RES_hh_tesh_in!Y24=0,0,RES_hh_tesh_in!Y24/RES_summary!Y$21)</f>
        <v>13.606012794321131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6.8768699074756441</v>
      </c>
      <c r="D25" s="74">
        <f>IF(RES_hh_tesh_in!D25=0,0,RES_hh_tesh_in!D25/RES_summary!D$21)</f>
        <v>7.0422645058095092</v>
      </c>
      <c r="E25" s="74">
        <f>IF(RES_hh_tesh_in!E25=0,0,RES_hh_tesh_in!E25/RES_summary!E$21)</f>
        <v>7.285453491354688</v>
      </c>
      <c r="F25" s="74">
        <f>IF(RES_hh_tesh_in!F25=0,0,RES_hh_tesh_in!F25/RES_summary!F$21)</f>
        <v>7.0608636457799596</v>
      </c>
      <c r="G25" s="74">
        <f>IF(RES_hh_tesh_in!G25=0,0,RES_hh_tesh_in!G25/RES_summary!G$21)</f>
        <v>7.0621517234634545</v>
      </c>
      <c r="H25" s="74">
        <f>IF(RES_hh_tesh_in!H25=0,0,RES_hh_tesh_in!H25/RES_summary!H$21)</f>
        <v>7.1789055930289516</v>
      </c>
      <c r="I25" s="74">
        <f>IF(RES_hh_tesh_in!I25=0,0,RES_hh_tesh_in!I25/RES_summary!I$21)</f>
        <v>7.8344744049356283</v>
      </c>
      <c r="J25" s="74">
        <f>IF(RES_hh_tesh_in!J25=0,0,RES_hh_tesh_in!J25/RES_summary!J$21)</f>
        <v>7.1161876502642869</v>
      </c>
      <c r="K25" s="74">
        <f>IF(RES_hh_tesh_in!K25=0,0,RES_hh_tesh_in!K25/RES_summary!K$21)</f>
        <v>5.5583610729298352</v>
      </c>
      <c r="L25" s="74">
        <f>IF(RES_hh_tesh_in!L25=0,0,RES_hh_tesh_in!L25/RES_summary!L$21)</f>
        <v>2.7908757652299414</v>
      </c>
      <c r="M25" s="74">
        <f>IF(RES_hh_tesh_in!M25=0,0,RES_hh_tesh_in!M25/RES_summary!M$21)</f>
        <v>5.269886022412809</v>
      </c>
      <c r="N25" s="74">
        <f>IF(RES_hh_tesh_in!N25=0,0,RES_hh_tesh_in!N25/RES_summary!N$21)</f>
        <v>6.0296080497007436</v>
      </c>
      <c r="O25" s="74">
        <f>IF(RES_hh_tesh_in!O25=0,0,RES_hh_tesh_in!O25/RES_summary!O$21)</f>
        <v>7.5009994054503695</v>
      </c>
      <c r="P25" s="74">
        <f>IF(RES_hh_tesh_in!P25=0,0,RES_hh_tesh_in!P25/RES_summary!P$21)</f>
        <v>7.6610801929602825</v>
      </c>
      <c r="Q25" s="74">
        <f>IF(RES_hh_tesh_in!Q25=0,0,RES_hh_tesh_in!Q25/RES_summary!Q$21)</f>
        <v>8.7335873434201439</v>
      </c>
      <c r="R25" s="74">
        <f>IF(RES_hh_tesh_in!R25=0,0,RES_hh_tesh_in!R25/RES_summary!R$21)</f>
        <v>8.7434318523556449</v>
      </c>
      <c r="S25" s="74">
        <f>IF(RES_hh_tesh_in!S25=0,0,RES_hh_tesh_in!S25/RES_summary!S$21)</f>
        <v>6.961229612468089</v>
      </c>
      <c r="T25" s="74">
        <f>IF(RES_hh_tesh_in!T25=0,0,RES_hh_tesh_in!T25/RES_summary!T$21)</f>
        <v>5.7822461747244942</v>
      </c>
      <c r="U25" s="74">
        <f>IF(RES_hh_tesh_in!U25=0,0,RES_hh_tesh_in!U25/RES_summary!U$21)</f>
        <v>14.186799813036954</v>
      </c>
      <c r="V25" s="74">
        <f>IF(RES_hh_tesh_in!V25=0,0,RES_hh_tesh_in!V25/RES_summary!V$21)</f>
        <v>10.449492135838749</v>
      </c>
      <c r="W25" s="74">
        <f>IF(RES_hh_tesh_in!W25=0,0,RES_hh_tesh_in!W25/RES_summary!W$21)</f>
        <v>16.288253664321946</v>
      </c>
      <c r="X25" s="74">
        <f>IF(RES_hh_tesh_in!X25=0,0,RES_hh_tesh_in!X25/RES_summary!X$21)</f>
        <v>8.0713204232453943</v>
      </c>
      <c r="Y25" s="74">
        <f>IF(RES_hh_tesh_in!Y25=0,0,RES_hh_tesh_in!Y25/RES_summary!Y$21)</f>
        <v>11.906189377442709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3.381902954409258</v>
      </c>
      <c r="M26" s="77">
        <f>IF(RES_hh_tesh_in!M26=0,0,RES_hh_tesh_in!M26/RES_summary!M$21)</f>
        <v>3.8620743672097348</v>
      </c>
      <c r="N26" s="77">
        <f>IF(RES_hh_tesh_in!N26=0,0,RES_hh_tesh_in!N26/RES_summary!N$21)</f>
        <v>4.1877218495982138</v>
      </c>
      <c r="O26" s="77">
        <f>IF(RES_hh_tesh_in!O26=0,0,RES_hh_tesh_in!O26/RES_summary!O$21)</f>
        <v>4.9019290407381249</v>
      </c>
      <c r="P26" s="77">
        <f>IF(RES_hh_tesh_in!P26=0,0,RES_hh_tesh_in!P26/RES_summary!P$21)</f>
        <v>6.5735552534242352</v>
      </c>
      <c r="Q26" s="77">
        <f>IF(RES_hh_tesh_in!Q26=0,0,RES_hh_tesh_in!Q26/RES_summary!Q$21)</f>
        <v>6.0476828823433815</v>
      </c>
      <c r="R26" s="77">
        <f>IF(RES_hh_tesh_in!R26=0,0,RES_hh_tesh_in!R26/RES_summary!R$21)</f>
        <v>6.2421106427844819</v>
      </c>
      <c r="S26" s="77">
        <f>IF(RES_hh_tesh_in!S26=0,0,RES_hh_tesh_in!S26/RES_summary!S$21)</f>
        <v>6.8729511311903142</v>
      </c>
      <c r="T26" s="77">
        <f>IF(RES_hh_tesh_in!T26=0,0,RES_hh_tesh_in!T26/RES_summary!T$21)</f>
        <v>8.2321675898396354</v>
      </c>
      <c r="U26" s="77">
        <f>IF(RES_hh_tesh_in!U26=0,0,RES_hh_tesh_in!U26/RES_summary!U$21)</f>
        <v>10.210141018409443</v>
      </c>
      <c r="V26" s="77">
        <f>IF(RES_hh_tesh_in!V26=0,0,RES_hh_tesh_in!V26/RES_summary!V$21)</f>
        <v>9.2206969115435449</v>
      </c>
      <c r="W26" s="77">
        <f>IF(RES_hh_tesh_in!W26=0,0,RES_hh_tesh_in!W26/RES_summary!W$21)</f>
        <v>9.8391590797074748</v>
      </c>
      <c r="X26" s="77">
        <f>IF(RES_hh_tesh_in!X26=0,0,RES_hh_tesh_in!X26/RES_summary!X$21)</f>
        <v>9.679179979174334</v>
      </c>
      <c r="Y26" s="77">
        <f>IF(RES_hh_tesh_in!Y26=0,0,RES_hh_tesh_in!Y26/RES_summary!Y$21)</f>
        <v>8.6079611598100403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2.2966245093498654</v>
      </c>
      <c r="D27" s="69">
        <f>IF(RES_hh_tesh_in!D27=0,0,RES_hh_tesh_in!D27/RES_summary!D$21)</f>
        <v>2.1372144658322512</v>
      </c>
      <c r="E27" s="69">
        <f>IF(RES_hh_tesh_in!E27=0,0,RES_hh_tesh_in!E27/RES_summary!E$21)</f>
        <v>2.4915720156516641</v>
      </c>
      <c r="F27" s="69">
        <f>IF(RES_hh_tesh_in!F27=0,0,RES_hh_tesh_in!F27/RES_summary!F$21)</f>
        <v>2.5804873739904659</v>
      </c>
      <c r="G27" s="69">
        <f>IF(RES_hh_tesh_in!G27=0,0,RES_hh_tesh_in!G27/RES_summary!G$21)</f>
        <v>2.4730394225558383</v>
      </c>
      <c r="H27" s="69">
        <f>IF(RES_hh_tesh_in!H27=0,0,RES_hh_tesh_in!H27/RES_summary!H$21)</f>
        <v>2.2394774031441544</v>
      </c>
      <c r="I27" s="69">
        <f>IF(RES_hh_tesh_in!I27=0,0,RES_hh_tesh_in!I27/RES_summary!I$21)</f>
        <v>2.3900207554153834</v>
      </c>
      <c r="J27" s="69">
        <f>IF(RES_hh_tesh_in!J27=0,0,RES_hh_tesh_in!J27/RES_summary!J$21)</f>
        <v>2.1786299713452419</v>
      </c>
      <c r="K27" s="69">
        <f>IF(RES_hh_tesh_in!K27=0,0,RES_hh_tesh_in!K27/RES_summary!K$21)</f>
        <v>2.027640914689262</v>
      </c>
      <c r="L27" s="69">
        <f>IF(RES_hh_tesh_in!L27=0,0,RES_hh_tesh_in!L27/RES_summary!L$21)</f>
        <v>1.774097766771173</v>
      </c>
      <c r="M27" s="69">
        <f>IF(RES_hh_tesh_in!M27=0,0,RES_hh_tesh_in!M27/RES_summary!M$21)</f>
        <v>1.9541567531568302</v>
      </c>
      <c r="N27" s="69">
        <f>IF(RES_hh_tesh_in!N27=0,0,RES_hh_tesh_in!N27/RES_summary!N$21)</f>
        <v>1.9827169649322658</v>
      </c>
      <c r="O27" s="69">
        <f>IF(RES_hh_tesh_in!O27=0,0,RES_hh_tesh_in!O27/RES_summary!O$21)</f>
        <v>1.9592776149288529</v>
      </c>
      <c r="P27" s="69">
        <f>IF(RES_hh_tesh_in!P27=0,0,RES_hh_tesh_in!P27/RES_summary!P$21)</f>
        <v>2.4382657215140577</v>
      </c>
      <c r="Q27" s="69">
        <f>IF(RES_hh_tesh_in!Q27=0,0,RES_hh_tesh_in!Q27/RES_summary!Q$21)</f>
        <v>2.4129889123539594</v>
      </c>
      <c r="R27" s="69">
        <f>IF(RES_hh_tesh_in!R27=0,0,RES_hh_tesh_in!R27/RES_summary!R$21)</f>
        <v>2.4702454402779606</v>
      </c>
      <c r="S27" s="69">
        <f>IF(RES_hh_tesh_in!S27=0,0,RES_hh_tesh_in!S27/RES_summary!S$21)</f>
        <v>3.0526202376716642</v>
      </c>
      <c r="T27" s="69">
        <f>IF(RES_hh_tesh_in!T27=0,0,RES_hh_tesh_in!T27/RES_summary!T$21)</f>
        <v>3.1224885718152744</v>
      </c>
      <c r="U27" s="69">
        <f>IF(RES_hh_tesh_in!U27=0,0,RES_hh_tesh_in!U27/RES_summary!U$21)</f>
        <v>3.2197147351736075</v>
      </c>
      <c r="V27" s="69">
        <f>IF(RES_hh_tesh_in!V27=0,0,RES_hh_tesh_in!V27/RES_summary!V$21)</f>
        <v>3.4548386381941287</v>
      </c>
      <c r="W27" s="69">
        <f>IF(RES_hh_tesh_in!W27=0,0,RES_hh_tesh_in!W27/RES_summary!W$21)</f>
        <v>4.0843809382270813</v>
      </c>
      <c r="X27" s="69">
        <f>IF(RES_hh_tesh_in!X27=0,0,RES_hh_tesh_in!X27/RES_summary!X$21)</f>
        <v>4.451461923340438</v>
      </c>
      <c r="Y27" s="69">
        <f>IF(RES_hh_tesh_in!Y27=0,0,RES_hh_tesh_in!Y27/RES_summary!Y$21)</f>
        <v>4.363282817616688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2.4584565880892257</v>
      </c>
      <c r="D28" s="72">
        <f>IF(RES_hh_tesh_in!D28=0,0,RES_hh_tesh_in!D28/RES_summary!D$21)</f>
        <v>4.1633068012009753</v>
      </c>
      <c r="E28" s="72">
        <f>IF(RES_hh_tesh_in!E28=0,0,RES_hh_tesh_in!E28/RES_summary!E$21)</f>
        <v>2.7691020697414679</v>
      </c>
      <c r="F28" s="72">
        <f>IF(RES_hh_tesh_in!F28=0,0,RES_hh_tesh_in!F28/RES_summary!F$21)</f>
        <v>3.7721812175064349</v>
      </c>
      <c r="G28" s="72">
        <f>IF(RES_hh_tesh_in!G28=0,0,RES_hh_tesh_in!G28/RES_summary!G$21)</f>
        <v>1.9530204851360373</v>
      </c>
      <c r="H28" s="72">
        <f>IF(RES_hh_tesh_in!H28=0,0,RES_hh_tesh_in!H28/RES_summary!H$21)</f>
        <v>2.1196072470204026</v>
      </c>
      <c r="I28" s="72">
        <f>IF(RES_hh_tesh_in!I28=0,0,RES_hh_tesh_in!I28/RES_summary!I$21)</f>
        <v>2.0986749561747531</v>
      </c>
      <c r="J28" s="72">
        <f>IF(RES_hh_tesh_in!J28=0,0,RES_hh_tesh_in!J28/RES_summary!J$21)</f>
        <v>2.9135602787543289</v>
      </c>
      <c r="K28" s="72">
        <f>IF(RES_hh_tesh_in!K28=0,0,RES_hh_tesh_in!K28/RES_summary!K$21)</f>
        <v>2.1307406563601332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2.7608897932097238</v>
      </c>
      <c r="S28" s="72">
        <f>IF(RES_hh_tesh_in!S28=0,0,RES_hh_tesh_in!S28/RES_summary!S$21)</f>
        <v>2.8502021269611246</v>
      </c>
      <c r="T28" s="72">
        <f>IF(RES_hh_tesh_in!T28=0,0,RES_hh_tesh_in!T28/RES_summary!T$21)</f>
        <v>3.1463363032950769</v>
      </c>
      <c r="U28" s="72">
        <f>IF(RES_hh_tesh_in!U28=0,0,RES_hh_tesh_in!U28/RES_summary!U$21)</f>
        <v>2.6275057618440218</v>
      </c>
      <c r="V28" s="72">
        <f>IF(RES_hh_tesh_in!V28=0,0,RES_hh_tesh_in!V28/RES_summary!V$21)</f>
        <v>4.0344998259271554</v>
      </c>
      <c r="W28" s="72">
        <f>IF(RES_hh_tesh_in!W28=0,0,RES_hh_tesh_in!W28/RES_summary!W$21)</f>
        <v>4.6818528621660382</v>
      </c>
      <c r="X28" s="72">
        <f>IF(RES_hh_tesh_in!X28=0,0,RES_hh_tesh_in!X28/RES_summary!X$21)</f>
        <v>5.6476552939573397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2.5958630733678207</v>
      </c>
      <c r="D29" s="72">
        <f>IF(RES_hh_tesh_in!D29=0,0,RES_hh_tesh_in!D29/RES_summary!D$21)</f>
        <v>2.3219449017213996</v>
      </c>
      <c r="E29" s="72">
        <f>IF(RES_hh_tesh_in!E29=0,0,RES_hh_tesh_in!E29/RES_summary!E$21)</f>
        <v>2.2498855272359481</v>
      </c>
      <c r="F29" s="72">
        <f>IF(RES_hh_tesh_in!F29=0,0,RES_hh_tesh_in!F29/RES_summary!F$21)</f>
        <v>2.4109695720828594</v>
      </c>
      <c r="G29" s="72">
        <f>IF(RES_hh_tesh_in!G29=0,0,RES_hh_tesh_in!G29/RES_summary!G$21)</f>
        <v>2.5332617701099078</v>
      </c>
      <c r="H29" s="72">
        <f>IF(RES_hh_tesh_in!H29=0,0,RES_hh_tesh_in!H29/RES_summary!H$21)</f>
        <v>2.3104443349904358</v>
      </c>
      <c r="I29" s="72">
        <f>IF(RES_hh_tesh_in!I29=0,0,RES_hh_tesh_in!I29/RES_summary!I$21)</f>
        <v>2.3392891826377058</v>
      </c>
      <c r="J29" s="72">
        <f>IF(RES_hh_tesh_in!J29=0,0,RES_hh_tesh_in!J29/RES_summary!J$21)</f>
        <v>2.2217408956902047</v>
      </c>
      <c r="K29" s="72">
        <f>IF(RES_hh_tesh_in!K29=0,0,RES_hh_tesh_in!K29/RES_summary!K$21)</f>
        <v>2.0703221841573254</v>
      </c>
      <c r="L29" s="72">
        <f>IF(RES_hh_tesh_in!L29=0,0,RES_hh_tesh_in!L29/RES_summary!L$21)</f>
        <v>1.8138173941151829</v>
      </c>
      <c r="M29" s="72">
        <f>IF(RES_hh_tesh_in!M29=0,0,RES_hh_tesh_in!M29/RES_summary!M$21)</f>
        <v>1.9612566031275414</v>
      </c>
      <c r="N29" s="72">
        <f>IF(RES_hh_tesh_in!N29=0,0,RES_hh_tesh_in!N29/RES_summary!N$21)</f>
        <v>2.0082602001164855</v>
      </c>
      <c r="O29" s="72">
        <f>IF(RES_hh_tesh_in!O29=0,0,RES_hh_tesh_in!O29/RES_summary!O$21)</f>
        <v>2.0185350912553699</v>
      </c>
      <c r="P29" s="72">
        <f>IF(RES_hh_tesh_in!P29=0,0,RES_hh_tesh_in!P29/RES_summary!P$21)</f>
        <v>2.2446670217602436</v>
      </c>
      <c r="Q29" s="72">
        <f>IF(RES_hh_tesh_in!Q29=0,0,RES_hh_tesh_in!Q29/RES_summary!Q$21)</f>
        <v>2.4410261534112778</v>
      </c>
      <c r="R29" s="72">
        <f>IF(RES_hh_tesh_in!R29=0,0,RES_hh_tesh_in!R29/RES_summary!R$21)</f>
        <v>2.7885454320424761</v>
      </c>
      <c r="S29" s="72">
        <f>IF(RES_hh_tesh_in!S29=0,0,RES_hh_tesh_in!S29/RES_summary!S$21)</f>
        <v>3.1467297256922979</v>
      </c>
      <c r="T29" s="72">
        <f>IF(RES_hh_tesh_in!T29=0,0,RES_hh_tesh_in!T29/RES_summary!T$21)</f>
        <v>1.830317541241741</v>
      </c>
      <c r="U29" s="72">
        <f>IF(RES_hh_tesh_in!U29=0,0,RES_hh_tesh_in!U29/RES_summary!U$21)</f>
        <v>3.7884304405726441</v>
      </c>
      <c r="V29" s="72">
        <f>IF(RES_hh_tesh_in!V29=0,0,RES_hh_tesh_in!V29/RES_summary!V$21)</f>
        <v>2.4450967207060308</v>
      </c>
      <c r="W29" s="72">
        <f>IF(RES_hh_tesh_in!W29=0,0,RES_hh_tesh_in!W29/RES_summary!W$21)</f>
        <v>4.8996355437529182</v>
      </c>
      <c r="X29" s="72">
        <f>IF(RES_hh_tesh_in!X29=0,0,RES_hh_tesh_in!X29/RES_summary!X$21)</f>
        <v>4.4236475779470013</v>
      </c>
      <c r="Y29" s="72">
        <f>IF(RES_hh_tesh_in!Y29=0,0,RES_hh_tesh_in!Y29/RES_summary!Y$21)</f>
        <v>4.131218381182987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2.1385425040909567</v>
      </c>
      <c r="D30" s="72">
        <f>IF(RES_hh_tesh_in!D30=0,0,RES_hh_tesh_in!D30/RES_summary!D$21)</f>
        <v>2.045897745387915</v>
      </c>
      <c r="E30" s="72">
        <f>IF(RES_hh_tesh_in!E30=0,0,RES_hh_tesh_in!E30/RES_summary!E$21)</f>
        <v>2.553996538089879</v>
      </c>
      <c r="F30" s="72">
        <f>IF(RES_hh_tesh_in!F30=0,0,RES_hh_tesh_in!F30/RES_summary!F$21)</f>
        <v>2.5979199527557042</v>
      </c>
      <c r="G30" s="72">
        <f>IF(RES_hh_tesh_in!G30=0,0,RES_hh_tesh_in!G30/RES_summary!G$21)</f>
        <v>2.4665735263701265</v>
      </c>
      <c r="H30" s="72">
        <f>IF(RES_hh_tesh_in!H30=0,0,RES_hh_tesh_in!H30/RES_summary!H$21)</f>
        <v>2.2538290704582806</v>
      </c>
      <c r="I30" s="72">
        <f>IF(RES_hh_tesh_in!I30=0,0,RES_hh_tesh_in!I30/RES_summary!I$21)</f>
        <v>2.3364996408111138</v>
      </c>
      <c r="J30" s="72">
        <f>IF(RES_hh_tesh_in!J30=0,0,RES_hh_tesh_in!J30/RES_summary!J$21)</f>
        <v>2.3119354864184247</v>
      </c>
      <c r="K30" s="72">
        <f>IF(RES_hh_tesh_in!K30=0,0,RES_hh_tesh_in!K30/RES_summary!K$21)</f>
        <v>2.3748680730007683</v>
      </c>
      <c r="L30" s="72">
        <f>IF(RES_hh_tesh_in!L30=0,0,RES_hh_tesh_in!L30/RES_summary!L$21)</f>
        <v>0</v>
      </c>
      <c r="M30" s="72">
        <f>IF(RES_hh_tesh_in!M30=0,0,RES_hh_tesh_in!M30/RES_summary!M$21)</f>
        <v>1.8896086152908216</v>
      </c>
      <c r="N30" s="72">
        <f>IF(RES_hh_tesh_in!N30=0,0,RES_hh_tesh_in!N30/RES_summary!N$21)</f>
        <v>1.83667789566863</v>
      </c>
      <c r="O30" s="72">
        <f>IF(RES_hh_tesh_in!O30=0,0,RES_hh_tesh_in!O30/RES_summary!O$21)</f>
        <v>1.9104888580554817</v>
      </c>
      <c r="P30" s="72">
        <f>IF(RES_hh_tesh_in!P30=0,0,RES_hh_tesh_in!P30/RES_summary!P$21)</f>
        <v>2.6082580962292199</v>
      </c>
      <c r="Q30" s="72">
        <f>IF(RES_hh_tesh_in!Q30=0,0,RES_hh_tesh_in!Q30/RES_summary!Q$21)</f>
        <v>2.3707530621817492</v>
      </c>
      <c r="R30" s="72">
        <f>IF(RES_hh_tesh_in!R30=0,0,RES_hh_tesh_in!R30/RES_summary!R$21)</f>
        <v>2.3685727226827948</v>
      </c>
      <c r="S30" s="72">
        <f>IF(RES_hh_tesh_in!S30=0,0,RES_hh_tesh_in!S30/RES_summary!S$21)</f>
        <v>3.0558021592832776</v>
      </c>
      <c r="T30" s="72">
        <f>IF(RES_hh_tesh_in!T30=0,0,RES_hh_tesh_in!T30/RES_summary!T$21)</f>
        <v>3.1643066963711877</v>
      </c>
      <c r="U30" s="72">
        <f>IF(RES_hh_tesh_in!U30=0,0,RES_hh_tesh_in!U30/RES_summary!U$21)</f>
        <v>3.2712047353069789</v>
      </c>
      <c r="V30" s="72">
        <f>IF(RES_hh_tesh_in!V30=0,0,RES_hh_tesh_in!V30/RES_summary!V$21)</f>
        <v>3.4013274373792548</v>
      </c>
      <c r="W30" s="72">
        <f>IF(RES_hh_tesh_in!W30=0,0,RES_hh_tesh_in!W30/RES_summary!W$21)</f>
        <v>4.1681683487774084</v>
      </c>
      <c r="X30" s="72">
        <f>IF(RES_hh_tesh_in!X30=0,0,RES_hh_tesh_in!X30/RES_summary!X$21)</f>
        <v>4.4969055354728615</v>
      </c>
      <c r="Y30" s="72">
        <f>IF(RES_hh_tesh_in!Y30=0,0,RES_hh_tesh_in!Y30/RES_summary!Y$21)</f>
        <v>4.2232804156620674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2.9038668893929969</v>
      </c>
      <c r="D31" s="72">
        <f>IF(RES_hh_tesh_in!D31=0,0,RES_hh_tesh_in!D31/RES_summary!D$21)</f>
        <v>2.2646598826335551</v>
      </c>
      <c r="E31" s="72">
        <f>IF(RES_hh_tesh_in!E31=0,0,RES_hh_tesh_in!E31/RES_summary!E$21)</f>
        <v>2.1643344623399572</v>
      </c>
      <c r="F31" s="72">
        <f>IF(RES_hh_tesh_in!F31=0,0,RES_hh_tesh_in!F31/RES_summary!F$21)</f>
        <v>2.6293769636797388</v>
      </c>
      <c r="G31" s="72">
        <f>IF(RES_hh_tesh_in!G31=0,0,RES_hh_tesh_in!G31/RES_summary!G$21)</f>
        <v>2.5750840862689195</v>
      </c>
      <c r="H31" s="72">
        <f>IF(RES_hh_tesh_in!H31=0,0,RES_hh_tesh_in!H31/RES_summary!H$21)</f>
        <v>1.8808524955227277</v>
      </c>
      <c r="I31" s="72">
        <f>IF(RES_hh_tesh_in!I31=0,0,RES_hh_tesh_in!I31/RES_summary!I$21)</f>
        <v>2.7311657282605064</v>
      </c>
      <c r="J31" s="72">
        <f>IF(RES_hh_tesh_in!J31=0,0,RES_hh_tesh_in!J31/RES_summary!J$21)</f>
        <v>0.63760324771390475</v>
      </c>
      <c r="K31" s="72">
        <f>IF(RES_hh_tesh_in!K31=0,0,RES_hh_tesh_in!K31/RES_summary!K$21)</f>
        <v>0.29128762302557415</v>
      </c>
      <c r="L31" s="72">
        <f>IF(RES_hh_tesh_in!L31=0,0,RES_hh_tesh_in!L31/RES_summary!L$21)</f>
        <v>2.3374590692651518</v>
      </c>
      <c r="M31" s="72">
        <f>IF(RES_hh_tesh_in!M31=0,0,RES_hh_tesh_in!M31/RES_summary!M$21)</f>
        <v>2.0174754575896903</v>
      </c>
      <c r="N31" s="72">
        <f>IF(RES_hh_tesh_in!N31=0,0,RES_hh_tesh_in!N31/RES_summary!N$21)</f>
        <v>2.3359611830111282</v>
      </c>
      <c r="O31" s="72">
        <f>IF(RES_hh_tesh_in!O31=0,0,RES_hh_tesh_in!O31/RES_summary!O$21)</f>
        <v>2.1410947501018622</v>
      </c>
      <c r="P31" s="72">
        <f>IF(RES_hh_tesh_in!P31=0,0,RES_hh_tesh_in!P31/RES_summary!P$21)</f>
        <v>0</v>
      </c>
      <c r="Q31" s="72">
        <f>IF(RES_hh_tesh_in!Q31=0,0,RES_hh_tesh_in!Q31/RES_summary!Q$21)</f>
        <v>2.3996474828068628</v>
      </c>
      <c r="R31" s="72">
        <f>IF(RES_hh_tesh_in!R31=0,0,RES_hh_tesh_in!R31/RES_summary!R$21)</f>
        <v>2.9018119595091578</v>
      </c>
      <c r="S31" s="72">
        <f>IF(RES_hh_tesh_in!S31=0,0,RES_hh_tesh_in!S31/RES_summary!S$21)</f>
        <v>2.7988383569897777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3.596781072259652</v>
      </c>
      <c r="W31" s="72">
        <f>IF(RES_hh_tesh_in!W31=0,0,RES_hh_tesh_in!W31/RES_summary!W$21)</f>
        <v>4.2016481607005565</v>
      </c>
      <c r="X31" s="72">
        <f>IF(RES_hh_tesh_in!X31=0,0,RES_hh_tesh_in!X31/RES_summary!X$21)</f>
        <v>4.4058218132304967</v>
      </c>
      <c r="Y31" s="72">
        <f>IF(RES_hh_tesh_in!Y31=0,0,RES_hh_tesh_in!Y31/RES_summary!Y$21)</f>
        <v>3.94291406519319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2.4344940198881613</v>
      </c>
      <c r="D32" s="77">
        <f>IF(RES_hh_tesh_in!D32=0,0,RES_hh_tesh_in!D32/RES_summary!D$21)</f>
        <v>2.1865885977763369</v>
      </c>
      <c r="E32" s="77">
        <f>IF(RES_hh_tesh_in!E32=0,0,RES_hh_tesh_in!E32/RES_summary!E$21)</f>
        <v>2.4238848214838224</v>
      </c>
      <c r="F32" s="77">
        <f>IF(RES_hh_tesh_in!F32=0,0,RES_hh_tesh_in!F32/RES_summary!F$21)</f>
        <v>2.5500934395694888</v>
      </c>
      <c r="G32" s="77">
        <f>IF(RES_hh_tesh_in!G32=0,0,RES_hh_tesh_in!G32/RES_summary!G$21)</f>
        <v>2.4773659095077463</v>
      </c>
      <c r="H32" s="77">
        <f>IF(RES_hh_tesh_in!H32=0,0,RES_hh_tesh_in!H32/RES_summary!H$21)</f>
        <v>2.213489853964846</v>
      </c>
      <c r="I32" s="77">
        <f>IF(RES_hh_tesh_in!I32=0,0,RES_hh_tesh_in!I32/RES_summary!I$21)</f>
        <v>2.4917158218405691</v>
      </c>
      <c r="J32" s="77">
        <f>IF(RES_hh_tesh_in!J32=0,0,RES_hh_tesh_in!J32/RES_summary!J$21)</f>
        <v>2.0922471739233375</v>
      </c>
      <c r="K32" s="77">
        <f>IF(RES_hh_tesh_in!K32=0,0,RES_hh_tesh_in!K32/RES_summary!K$21)</f>
        <v>1.9419504658421833</v>
      </c>
      <c r="L32" s="77">
        <f>IF(RES_hh_tesh_in!L32=0,0,RES_hh_tesh_in!L32/RES_summary!L$21)</f>
        <v>1.740147292732356</v>
      </c>
      <c r="M32" s="77">
        <f>IF(RES_hh_tesh_in!M32=0,0,RES_hh_tesh_in!M32/RES_summary!M$21)</f>
        <v>1.9630302253921021</v>
      </c>
      <c r="N32" s="77">
        <f>IF(RES_hh_tesh_in!N32=0,0,RES_hh_tesh_in!N32/RES_summary!N$21)</f>
        <v>2.0317599694842325</v>
      </c>
      <c r="O32" s="77">
        <f>IF(RES_hh_tesh_in!O32=0,0,RES_hh_tesh_in!O32/RES_summary!O$21)</f>
        <v>1.9793620615672285</v>
      </c>
      <c r="P32" s="77">
        <f>IF(RES_hh_tesh_in!P32=0,0,RES_hh_tesh_in!P32/RES_summary!P$21)</f>
        <v>2.3151612643121484</v>
      </c>
      <c r="Q32" s="77">
        <f>IF(RES_hh_tesh_in!Q32=0,0,RES_hh_tesh_in!Q32/RES_summary!Q$21)</f>
        <v>2.4584811176468944</v>
      </c>
      <c r="R32" s="77">
        <f>IF(RES_hh_tesh_in!R32=0,0,RES_hh_tesh_in!R32/RES_summary!R$21)</f>
        <v>2.5308948908114641</v>
      </c>
      <c r="S32" s="77">
        <f>IF(RES_hh_tesh_in!S32=0,0,RES_hh_tesh_in!S32/RES_summary!S$21)</f>
        <v>3.0650112496299586</v>
      </c>
      <c r="T32" s="77">
        <f>IF(RES_hh_tesh_in!T32=0,0,RES_hh_tesh_in!T32/RES_summary!T$21)</f>
        <v>3.0301650350625993</v>
      </c>
      <c r="U32" s="77">
        <f>IF(RES_hh_tesh_in!U32=0,0,RES_hh_tesh_in!U32/RES_summary!U$21)</f>
        <v>3.1791100639594272</v>
      </c>
      <c r="V32" s="77">
        <f>IF(RES_hh_tesh_in!V32=0,0,RES_hh_tesh_in!V32/RES_summary!V$21)</f>
        <v>3.4553328669392838</v>
      </c>
      <c r="W32" s="77">
        <f>IF(RES_hh_tesh_in!W32=0,0,RES_hh_tesh_in!W32/RES_summary!W$21)</f>
        <v>3.9862869320852266</v>
      </c>
      <c r="X32" s="77">
        <f>IF(RES_hh_tesh_in!X32=0,0,RES_hh_tesh_in!X32/RES_summary!X$21)</f>
        <v>4.4361259203828602</v>
      </c>
      <c r="Y32" s="77">
        <f>IF(RES_hh_tesh_in!Y32=0,0,RES_hh_tesh_in!Y32/RES_summary!Y$21)</f>
        <v>4.4354098643391202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25.218205226358322</v>
      </c>
      <c r="D3" s="65">
        <f>IF(RES_hh_emih_in!D3=0,0,RES_hh_emih_in!D3/RES_summary!D$21)</f>
        <v>23.815283031223892</v>
      </c>
      <c r="E3" s="65">
        <f>IF(RES_hh_emih_in!E3=0,0,RES_hh_emih_in!E3/RES_summary!E$21)</f>
        <v>23.095018388473441</v>
      </c>
      <c r="F3" s="65">
        <f>IF(RES_hh_emih_in!F3=0,0,RES_hh_emih_in!F3/RES_summary!F$21)</f>
        <v>24.657729405910462</v>
      </c>
      <c r="G3" s="65">
        <f>IF(RES_hh_emih_in!G3=0,0,RES_hh_emih_in!G3/RES_summary!G$21)</f>
        <v>17.351031808284318</v>
      </c>
      <c r="H3" s="65">
        <f>IF(RES_hh_emih_in!H3=0,0,RES_hh_emih_in!H3/RES_summary!H$21)</f>
        <v>17.614637674578976</v>
      </c>
      <c r="I3" s="65">
        <f>IF(RES_hh_emih_in!I3=0,0,RES_hh_emih_in!I3/RES_summary!I$21)</f>
        <v>15.665529547191909</v>
      </c>
      <c r="J3" s="65">
        <f>IF(RES_hh_emih_in!J3=0,0,RES_hh_emih_in!J3/RES_summary!J$21)</f>
        <v>13.073271505895027</v>
      </c>
      <c r="K3" s="65">
        <f>IF(RES_hh_emih_in!K3=0,0,RES_hh_emih_in!K3/RES_summary!K$21)</f>
        <v>8.1185636844174294</v>
      </c>
      <c r="L3" s="65">
        <f>IF(RES_hh_emih_in!L3=0,0,RES_hh_emih_in!L3/RES_summary!L$21)</f>
        <v>0.11524597975958782</v>
      </c>
      <c r="M3" s="65">
        <f>IF(RES_hh_emih_in!M3=0,0,RES_hh_emih_in!M3/RES_summary!M$21)</f>
        <v>8.7763725046101708</v>
      </c>
      <c r="N3" s="65">
        <f>IF(RES_hh_emih_in!N3=0,0,RES_hh_emih_in!N3/RES_summary!N$21)</f>
        <v>6.7017489963338619</v>
      </c>
      <c r="O3" s="65">
        <f>IF(RES_hh_emih_in!O3=0,0,RES_hh_emih_in!O3/RES_summary!O$21)</f>
        <v>12.015802677605269</v>
      </c>
      <c r="P3" s="65">
        <f>IF(RES_hh_emih_in!P3=0,0,RES_hh_emih_in!P3/RES_summary!P$21)</f>
        <v>12.143357902425469</v>
      </c>
      <c r="Q3" s="65">
        <f>IF(RES_hh_emih_in!Q3=0,0,RES_hh_emih_in!Q3/RES_summary!Q$21)</f>
        <v>11.991550274945029</v>
      </c>
      <c r="R3" s="65">
        <f>IF(RES_hh_emih_in!R3=0,0,RES_hh_emih_in!R3/RES_summary!R$21)</f>
        <v>13.470382227359158</v>
      </c>
      <c r="S3" s="65">
        <f>IF(RES_hh_emih_in!S3=0,0,RES_hh_emih_in!S3/RES_summary!S$21)</f>
        <v>15.750611163551095</v>
      </c>
      <c r="T3" s="65">
        <f>IF(RES_hh_emih_in!T3=0,0,RES_hh_emih_in!T3/RES_summary!T$21)</f>
        <v>15.027030519910937</v>
      </c>
      <c r="U3" s="65">
        <f>IF(RES_hh_emih_in!U3=0,0,RES_hh_emih_in!U3/RES_summary!U$21)</f>
        <v>13.901723185176762</v>
      </c>
      <c r="V3" s="65">
        <f>IF(RES_hh_emih_in!V3=0,0,RES_hh_emih_in!V3/RES_summary!V$21)</f>
        <v>13.219156578181073</v>
      </c>
      <c r="W3" s="65">
        <f>IF(RES_hh_emih_in!W3=0,0,RES_hh_emih_in!W3/RES_summary!W$21)</f>
        <v>9.931903472367317</v>
      </c>
      <c r="X3" s="65">
        <f>IF(RES_hh_emih_in!X3=0,0,RES_hh_emih_in!X3/RES_summary!X$21)</f>
        <v>5.0935754383116558</v>
      </c>
      <c r="Y3" s="65">
        <f>IF(RES_hh_emih_in!Y3=0,0,RES_hh_emih_in!Y3/RES_summary!Y$21)</f>
        <v>6.1056733652199062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23.445472057008679</v>
      </c>
      <c r="D4" s="69">
        <f>IF(RES_hh_emih_in!D4=0,0,RES_hh_emih_in!D4/RES_summary!D$21)</f>
        <v>22.5808039900202</v>
      </c>
      <c r="E4" s="69">
        <f>IF(RES_hh_emih_in!E4=0,0,RES_hh_emih_in!E4/RES_summary!E$21)</f>
        <v>21.569395294512688</v>
      </c>
      <c r="F4" s="69">
        <f>IF(RES_hh_emih_in!F4=0,0,RES_hh_emih_in!F4/RES_summary!F$21)</f>
        <v>22.978667256080762</v>
      </c>
      <c r="G4" s="69">
        <f>IF(RES_hh_emih_in!G4=0,0,RES_hh_emih_in!G4/RES_summary!G$21)</f>
        <v>16.005575801587135</v>
      </c>
      <c r="H4" s="69">
        <f>IF(RES_hh_emih_in!H4=0,0,RES_hh_emih_in!H4/RES_summary!H$21)</f>
        <v>16.251157569848235</v>
      </c>
      <c r="I4" s="69">
        <f>IF(RES_hh_emih_in!I4=0,0,RES_hh_emih_in!I4/RES_summary!I$21)</f>
        <v>13.724873006171247</v>
      </c>
      <c r="J4" s="69">
        <f>IF(RES_hh_emih_in!J4=0,0,RES_hh_emih_in!J4/RES_summary!J$21)</f>
        <v>11.178560919417521</v>
      </c>
      <c r="K4" s="69">
        <f>IF(RES_hh_emih_in!K4=0,0,RES_hh_emih_in!K4/RES_summary!K$21)</f>
        <v>6.9912545912505273</v>
      </c>
      <c r="L4" s="69">
        <f>IF(RES_hh_emih_in!L4=0,0,RES_hh_emih_in!L4/RES_summary!L$21)</f>
        <v>1.5647393132603268E-2</v>
      </c>
      <c r="M4" s="69">
        <f>IF(RES_hh_emih_in!M4=0,0,RES_hh_emih_in!M4/RES_summary!M$21)</f>
        <v>8.2779014644138833</v>
      </c>
      <c r="N4" s="69">
        <f>IF(RES_hh_emih_in!N4=0,0,RES_hh_emih_in!N4/RES_summary!N$21)</f>
        <v>6.0296161686359921</v>
      </c>
      <c r="O4" s="69">
        <f>IF(RES_hh_emih_in!O4=0,0,RES_hh_emih_in!O4/RES_summary!O$21)</f>
        <v>10.810651175915755</v>
      </c>
      <c r="P4" s="69">
        <f>IF(RES_hh_emih_in!P4=0,0,RES_hh_emih_in!P4/RES_summary!P$21)</f>
        <v>10.228640627985666</v>
      </c>
      <c r="Q4" s="69">
        <f>IF(RES_hh_emih_in!Q4=0,0,RES_hh_emih_in!Q4/RES_summary!Q$21)</f>
        <v>10.306716952733623</v>
      </c>
      <c r="R4" s="69">
        <f>IF(RES_hh_emih_in!R4=0,0,RES_hh_emih_in!R4/RES_summary!R$21)</f>
        <v>11.552992137110843</v>
      </c>
      <c r="S4" s="69">
        <f>IF(RES_hh_emih_in!S4=0,0,RES_hh_emih_in!S4/RES_summary!S$21)</f>
        <v>13.208640364722452</v>
      </c>
      <c r="T4" s="69">
        <f>IF(RES_hh_emih_in!T4=0,0,RES_hh_emih_in!T4/RES_summary!T$21)</f>
        <v>12.21288062867227</v>
      </c>
      <c r="U4" s="69">
        <f>IF(RES_hh_emih_in!U4=0,0,RES_hh_emih_in!U4/RES_summary!U$21)</f>
        <v>11.561730165456328</v>
      </c>
      <c r="V4" s="69">
        <f>IF(RES_hh_emih_in!V4=0,0,RES_hh_emih_in!V4/RES_summary!V$21)</f>
        <v>10.018624933423691</v>
      </c>
      <c r="W4" s="69">
        <f>IF(RES_hh_emih_in!W4=0,0,RES_hh_emih_in!W4/RES_summary!W$21)</f>
        <v>7.9972195989060024</v>
      </c>
      <c r="X4" s="69">
        <f>IF(RES_hh_emih_in!X4=0,0,RES_hh_emih_in!X4/RES_summary!X$21)</f>
        <v>3.4126856564013526</v>
      </c>
      <c r="Y4" s="69">
        <f>IF(RES_hh_emih_in!Y4=0,0,RES_hh_emih_in!Y4/RES_summary!Y$21)</f>
        <v>3.9008268677077047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51.58405579414493</v>
      </c>
      <c r="D5" s="72">
        <f>IF(RES_hh_emih_in!D5=0,0,RES_hh_emih_in!D5/RES_summary!D$21)</f>
        <v>86.210455879329459</v>
      </c>
      <c r="E5" s="72">
        <f>IF(RES_hh_emih_in!E5=0,0,RES_hh_emih_in!E5/RES_summary!E$21)</f>
        <v>54.674667525042189</v>
      </c>
      <c r="F5" s="72">
        <f>IF(RES_hh_emih_in!F5=0,0,RES_hh_emih_in!F5/RES_summary!F$21)</f>
        <v>68.437116317691306</v>
      </c>
      <c r="G5" s="72">
        <f>IF(RES_hh_emih_in!G5=0,0,RES_hh_emih_in!G5/RES_summary!G$21)</f>
        <v>34.183230218326429</v>
      </c>
      <c r="H5" s="72">
        <f>IF(RES_hh_emih_in!H5=0,0,RES_hh_emih_in!H5/RES_summary!H$21)</f>
        <v>32.767244025756234</v>
      </c>
      <c r="I5" s="72">
        <f>IF(RES_hh_emih_in!I5=0,0,RES_hh_emih_in!I5/RES_summary!I$21)</f>
        <v>28.266105232246289</v>
      </c>
      <c r="J5" s="72">
        <f>IF(RES_hh_emih_in!J5=0,0,RES_hh_emih_in!J5/RES_summary!J$21)</f>
        <v>42.380419585387564</v>
      </c>
      <c r="K5" s="72">
        <f>IF(RES_hh_emih_in!K5=0,0,RES_hh_emih_in!K5/RES_summary!K$21)</f>
        <v>33.407601545680635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36.369145088799634</v>
      </c>
      <c r="S5" s="72">
        <f>IF(RES_hh_emih_in!S5=0,0,RES_hh_emih_in!S5/RES_summary!S$21)</f>
        <v>36.311636430847905</v>
      </c>
      <c r="T5" s="72">
        <f>IF(RES_hh_emih_in!T5=0,0,RES_hh_emih_in!T5/RES_summary!T$21)</f>
        <v>26.222280696495719</v>
      </c>
      <c r="U5" s="72">
        <f>IF(RES_hh_emih_in!U5=0,0,RES_hh_emih_in!U5/RES_summary!U$21)</f>
        <v>20.724579247298824</v>
      </c>
      <c r="V5" s="72">
        <f>IF(RES_hh_emih_in!V5=0,0,RES_hh_emih_in!V5/RES_summary!V$21)</f>
        <v>30.571391710228053</v>
      </c>
      <c r="W5" s="72">
        <f>IF(RES_hh_emih_in!W5=0,0,RES_hh_emih_in!W5/RES_summary!W$21)</f>
        <v>27.604897444133545</v>
      </c>
      <c r="X5" s="72">
        <f>IF(RES_hh_emih_in!X5=0,0,RES_hh_emih_in!X5/RES_summary!X$21)</f>
        <v>20.878344466661186</v>
      </c>
      <c r="Y5" s="72">
        <f>IF(RES_hh_emih_in!Y5=0,0,RES_hh_emih_in!Y5/RES_summary!Y$21)</f>
        <v>12.943863168917932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31.176868052553385</v>
      </c>
      <c r="D6" s="72">
        <f>IF(RES_hh_emih_in!D6=0,0,RES_hh_emih_in!D6/RES_summary!D$21)</f>
        <v>59.495511133891057</v>
      </c>
      <c r="E6" s="72">
        <f>IF(RES_hh_emih_in!E6=0,0,RES_hh_emih_in!E6/RES_summary!E$21)</f>
        <v>21.470572654695733</v>
      </c>
      <c r="F6" s="72">
        <f>IF(RES_hh_emih_in!F6=0,0,RES_hh_emih_in!F6/RES_summary!F$21)</f>
        <v>4.8361930236377537</v>
      </c>
      <c r="G6" s="72">
        <f>IF(RES_hh_emih_in!G6=0,0,RES_hh_emih_in!G6/RES_summary!G$21)</f>
        <v>12.041129789679687</v>
      </c>
      <c r="H6" s="72">
        <f>IF(RES_hh_emih_in!H6=0,0,RES_hh_emih_in!H6/RES_summary!H$21)</f>
        <v>34.895174032128338</v>
      </c>
      <c r="I6" s="72">
        <f>IF(RES_hh_emih_in!I6=0,0,RES_hh_emih_in!I6/RES_summary!I$21)</f>
        <v>21.681445641125464</v>
      </c>
      <c r="J6" s="72">
        <f>IF(RES_hh_emih_in!J6=0,0,RES_hh_emih_in!J6/RES_summary!J$21)</f>
        <v>36.590488886118258</v>
      </c>
      <c r="K6" s="72">
        <f>IF(RES_hh_emih_in!K6=0,0,RES_hh_emih_in!K6/RES_summary!K$21)</f>
        <v>37.150940533903601</v>
      </c>
      <c r="L6" s="72">
        <f>IF(RES_hh_emih_in!L6=0,0,RES_hh_emih_in!L6/RES_summary!L$21)</f>
        <v>26.132225662008327</v>
      </c>
      <c r="M6" s="72">
        <f>IF(RES_hh_emih_in!M6=0,0,RES_hh_emih_in!M6/RES_summary!M$21)</f>
        <v>0</v>
      </c>
      <c r="N6" s="72">
        <f>IF(RES_hh_emih_in!N6=0,0,RES_hh_emih_in!N6/RES_summary!N$21)</f>
        <v>0</v>
      </c>
      <c r="O6" s="72">
        <f>IF(RES_hh_emih_in!O6=0,0,RES_hh_emih_in!O6/RES_summary!O$21)</f>
        <v>24.95225333446707</v>
      </c>
      <c r="P6" s="72">
        <f>IF(RES_hh_emih_in!P6=0,0,RES_hh_emih_in!P6/RES_summary!P$21)</f>
        <v>2.1737558088232198</v>
      </c>
      <c r="Q6" s="72">
        <f>IF(RES_hh_emih_in!Q6=0,0,RES_hh_emih_in!Q6/RES_summary!Q$21)</f>
        <v>0</v>
      </c>
      <c r="R6" s="72">
        <f>IF(RES_hh_emih_in!R6=0,0,RES_hh_emih_in!R6/RES_summary!R$21)</f>
        <v>21.318110049594072</v>
      </c>
      <c r="S6" s="72">
        <f>IF(RES_hh_emih_in!S6=0,0,RES_hh_emih_in!S6/RES_summary!S$21)</f>
        <v>20.86390943250705</v>
      </c>
      <c r="T6" s="72">
        <f>IF(RES_hh_emih_in!T6=0,0,RES_hh_emih_in!T6/RES_summary!T$21)</f>
        <v>18.300178077186093</v>
      </c>
      <c r="U6" s="72">
        <f>IF(RES_hh_emih_in!U6=0,0,RES_hh_emih_in!U6/RES_summary!U$21)</f>
        <v>14.879965843073277</v>
      </c>
      <c r="V6" s="72">
        <f>IF(RES_hh_emih_in!V6=0,0,RES_hh_emih_in!V6/RES_summary!V$21)</f>
        <v>15.361371512451495</v>
      </c>
      <c r="W6" s="72">
        <f>IF(RES_hh_emih_in!W6=0,0,RES_hh_emih_in!W6/RES_summary!W$21)</f>
        <v>18.943837726006418</v>
      </c>
      <c r="X6" s="72">
        <f>IF(RES_hh_emih_in!X6=0,0,RES_hh_emih_in!X6/RES_summary!X$21)</f>
        <v>14.652850624848288</v>
      </c>
      <c r="Y6" s="72">
        <f>IF(RES_hh_emih_in!Y6=0,0,RES_hh_emih_in!Y6/RES_summary!Y$21)</f>
        <v>0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X7" s="72">
        <f>IF(RES_hh_emih_in!X7=0,0,RES_hh_emih_in!X7/RES_summary!X$21)</f>
        <v>0</v>
      </c>
      <c r="Y7" s="72">
        <f>IF(RES_hh_emih_in!Y7=0,0,RES_hh_emih_in!Y7/RES_summary!Y$21)</f>
        <v>0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39.077018887913489</v>
      </c>
      <c r="D8" s="72">
        <f>IF(RES_hh_emih_in!D8=0,0,RES_hh_emih_in!D8/RES_summary!D$21)</f>
        <v>37.007702394175574</v>
      </c>
      <c r="E8" s="72">
        <f>IF(RES_hh_emih_in!E8=0,0,RES_hh_emih_in!E8/RES_summary!E$21)</f>
        <v>36.068450764220309</v>
      </c>
      <c r="F8" s="72">
        <f>IF(RES_hh_emih_in!F8=0,0,RES_hh_emih_in!F8/RES_summary!F$21)</f>
        <v>32.023990822408429</v>
      </c>
      <c r="G8" s="72">
        <f>IF(RES_hh_emih_in!G8=0,0,RES_hh_emih_in!G8/RES_summary!G$21)</f>
        <v>29.72350053012218</v>
      </c>
      <c r="H8" s="72">
        <f>IF(RES_hh_emih_in!H8=0,0,RES_hh_emih_in!H8/RES_summary!H$21)</f>
        <v>25.781841844188392</v>
      </c>
      <c r="I8" s="72">
        <f>IF(RES_hh_emih_in!I8=0,0,RES_hh_emih_in!I8/RES_summary!I$21)</f>
        <v>20.870770651382347</v>
      </c>
      <c r="J8" s="72">
        <f>IF(RES_hh_emih_in!J8=0,0,RES_hh_emih_in!J8/RES_summary!J$21)</f>
        <v>22.329419903998375</v>
      </c>
      <c r="K8" s="72">
        <f>IF(RES_hh_emih_in!K8=0,0,RES_hh_emih_in!K8/RES_summary!K$21)</f>
        <v>22.935960185054444</v>
      </c>
      <c r="L8" s="72">
        <f>IF(RES_hh_emih_in!L8=0,0,RES_hh_emih_in!L8/RES_summary!L$21)</f>
        <v>0</v>
      </c>
      <c r="M8" s="72">
        <f>IF(RES_hh_emih_in!M8=0,0,RES_hh_emih_in!M8/RES_summary!M$21)</f>
        <v>25.637765261188502</v>
      </c>
      <c r="N8" s="72">
        <f>IF(RES_hh_emih_in!N8=0,0,RES_hh_emih_in!N8/RES_summary!N$21)</f>
        <v>23.97093151297096</v>
      </c>
      <c r="O8" s="72">
        <f>IF(RES_hh_emih_in!O8=0,0,RES_hh_emih_in!O8/RES_summary!O$21)</f>
        <v>24.101696491246052</v>
      </c>
      <c r="P8" s="72">
        <f>IF(RES_hh_emih_in!P8=0,0,RES_hh_emih_in!P8/RES_summary!P$21)</f>
        <v>19.092107074471194</v>
      </c>
      <c r="Q8" s="72">
        <f>IF(RES_hh_emih_in!Q8=0,0,RES_hh_emih_in!Q8/RES_summary!Q$21)</f>
        <v>18.492732272407288</v>
      </c>
      <c r="R8" s="72">
        <f>IF(RES_hh_emih_in!R8=0,0,RES_hh_emih_in!R8/RES_summary!R$21)</f>
        <v>18.276490554003352</v>
      </c>
      <c r="S8" s="72">
        <f>IF(RES_hh_emih_in!S8=0,0,RES_hh_emih_in!S8/RES_summary!S$21)</f>
        <v>18.55375743443124</v>
      </c>
      <c r="T8" s="72">
        <f>IF(RES_hh_emih_in!T8=0,0,RES_hh_emih_in!T8/RES_summary!T$21)</f>
        <v>16.556720247440083</v>
      </c>
      <c r="U8" s="72">
        <f>IF(RES_hh_emih_in!U8=0,0,RES_hh_emih_in!U8/RES_summary!U$21)</f>
        <v>15.618191209598681</v>
      </c>
      <c r="V8" s="72">
        <f>IF(RES_hh_emih_in!V8=0,0,RES_hh_emih_in!V8/RES_summary!V$21)</f>
        <v>15.219546492513063</v>
      </c>
      <c r="W8" s="72">
        <f>IF(RES_hh_emih_in!W8=0,0,RES_hh_emih_in!W8/RES_summary!W$21)</f>
        <v>15.017232806171855</v>
      </c>
      <c r="X8" s="72">
        <f>IF(RES_hh_emih_in!X8=0,0,RES_hh_emih_in!X8/RES_summary!X$21)</f>
        <v>11.785223949954029</v>
      </c>
      <c r="Y8" s="72">
        <f>IF(RES_hh_emih_in!Y8=0,0,RES_hh_emih_in!Y8/RES_summary!Y$21)</f>
        <v>9.2168041125672246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1.3756956306204537</v>
      </c>
      <c r="D17" s="69">
        <f>IF(RES_hh_emih_in!D17=0,0,RES_hh_emih_in!D17/RES_summary!D$21)</f>
        <v>0.87785500739036948</v>
      </c>
      <c r="E17" s="69">
        <f>IF(RES_hh_emih_in!E17=0,0,RES_hh_emih_in!E17/RES_summary!E$21)</f>
        <v>1.035632823264135</v>
      </c>
      <c r="F17" s="69">
        <f>IF(RES_hh_emih_in!F17=0,0,RES_hh_emih_in!F17/RES_summary!F$21)</f>
        <v>1.1212184413973652</v>
      </c>
      <c r="G17" s="69">
        <f>IF(RES_hh_emih_in!G17=0,0,RES_hh_emih_in!G17/RES_summary!G$21)</f>
        <v>0.87942640380970805</v>
      </c>
      <c r="H17" s="69">
        <f>IF(RES_hh_emih_in!H17=0,0,RES_hh_emih_in!H17/RES_summary!H$21)</f>
        <v>0.88058532442427206</v>
      </c>
      <c r="I17" s="69">
        <f>IF(RES_hh_emih_in!I17=0,0,RES_hh_emih_in!I17/RES_summary!I$21)</f>
        <v>1.4145992374897187</v>
      </c>
      <c r="J17" s="69">
        <f>IF(RES_hh_emih_in!J17=0,0,RES_hh_emih_in!J17/RES_summary!J$21)</f>
        <v>1.4964512369109133</v>
      </c>
      <c r="K17" s="69">
        <f>IF(RES_hh_emih_in!K17=0,0,RES_hh_emih_in!K17/RES_summary!K$21)</f>
        <v>0.85036167590843847</v>
      </c>
      <c r="L17" s="69">
        <f>IF(RES_hh_emih_in!L17=0,0,RES_hh_emih_in!L17/RES_summary!L$21)</f>
        <v>6.8604334859657792E-2</v>
      </c>
      <c r="M17" s="69">
        <f>IF(RES_hh_emih_in!M17=0,0,RES_hh_emih_in!M17/RES_summary!M$21)</f>
        <v>0.38722662139682851</v>
      </c>
      <c r="N17" s="69">
        <f>IF(RES_hh_emih_in!N17=0,0,RES_hh_emih_in!N17/RES_summary!N$21)</f>
        <v>0.49144496618549577</v>
      </c>
      <c r="O17" s="69">
        <f>IF(RES_hh_emih_in!O17=0,0,RES_hh_emih_in!O17/RES_summary!O$21)</f>
        <v>0.99047889349957496</v>
      </c>
      <c r="P17" s="69">
        <f>IF(RES_hh_emih_in!P17=0,0,RES_hh_emih_in!P17/RES_summary!P$21)</f>
        <v>1.5286397752016045</v>
      </c>
      <c r="Q17" s="69">
        <f>IF(RES_hh_emih_in!Q17=0,0,RES_hh_emih_in!Q17/RES_summary!Q$21)</f>
        <v>1.2528388735975573</v>
      </c>
      <c r="R17" s="69">
        <f>IF(RES_hh_emih_in!R17=0,0,RES_hh_emih_in!R17/RES_summary!R$21)</f>
        <v>1.4729199338119832</v>
      </c>
      <c r="S17" s="69">
        <f>IF(RES_hh_emih_in!S17=0,0,RES_hh_emih_in!S17/RES_summary!S$21)</f>
        <v>1.8567023174312387</v>
      </c>
      <c r="T17" s="69">
        <f>IF(RES_hh_emih_in!T17=0,0,RES_hh_emih_in!T17/RES_summary!T$21)</f>
        <v>2.0424935901460244</v>
      </c>
      <c r="U17" s="69">
        <f>IF(RES_hh_emih_in!U17=0,0,RES_hh_emih_in!U17/RES_summary!U$21)</f>
        <v>1.6152203842971178</v>
      </c>
      <c r="V17" s="69">
        <f>IF(RES_hh_emih_in!V17=0,0,RES_hh_emih_in!V17/RES_summary!V$21)</f>
        <v>2.5150131372665938</v>
      </c>
      <c r="W17" s="69">
        <f>IF(RES_hh_emih_in!W17=0,0,RES_hh_emih_in!W17/RES_summary!W$21)</f>
        <v>1.3468272980544891</v>
      </c>
      <c r="X17" s="69">
        <f>IF(RES_hh_emih_in!X17=0,0,RES_hh_emih_in!X17/RES_summary!X$21)</f>
        <v>1.2788829658381464</v>
      </c>
      <c r="Y17" s="69">
        <f>IF(RES_hh_emih_in!Y17=0,0,RES_hh_emih_in!Y17/RES_summary!Y$21)</f>
        <v>1.7409482411476813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3.4289282684030518</v>
      </c>
      <c r="D18" s="72">
        <f>IF(RES_hh_emih_in!D18=0,0,RES_hh_emih_in!D18/RES_summary!D$21)</f>
        <v>5.8093611747218903</v>
      </c>
      <c r="E18" s="72">
        <f>IF(RES_hh_emih_in!E18=0,0,RES_hh_emih_in!E18/RES_summary!E$21)</f>
        <v>3.8977331093648218</v>
      </c>
      <c r="F18" s="72">
        <f>IF(RES_hh_emih_in!F18=0,0,RES_hh_emih_in!F18/RES_summary!F$21)</f>
        <v>5.2995040753670981</v>
      </c>
      <c r="G18" s="72">
        <f>IF(RES_hh_emih_in!G18=0,0,RES_hh_emih_in!G18/RES_summary!G$21)</f>
        <v>3.5258099927699043</v>
      </c>
      <c r="H18" s="72">
        <f>IF(RES_hh_emih_in!H18=0,0,RES_hh_emih_in!H18/RES_summary!H$21)</f>
        <v>3.7742159502964854</v>
      </c>
      <c r="I18" s="72">
        <f>IF(RES_hh_emih_in!I18=0,0,RES_hh_emih_in!I18/RES_summary!I$21)</f>
        <v>3.9064260474737789</v>
      </c>
      <c r="J18" s="72">
        <f>IF(RES_hh_emih_in!J18=0,0,RES_hh_emih_in!J18/RES_summary!J$21)</f>
        <v>5.6685122975443774</v>
      </c>
      <c r="K18" s="72">
        <f>IF(RES_hh_emih_in!K18=0,0,RES_hh_emih_in!K18/RES_summary!K$21)</f>
        <v>4.1800082649944201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4.7775720680357017</v>
      </c>
      <c r="S18" s="72">
        <f>IF(RES_hh_emih_in!S18=0,0,RES_hh_emih_in!S18/RES_summary!S$21)</f>
        <v>5.5621974116245463</v>
      </c>
      <c r="T18" s="72">
        <f>IF(RES_hh_emih_in!T18=0,0,RES_hh_emih_in!T18/RES_summary!T$21)</f>
        <v>5.4995196545773446</v>
      </c>
      <c r="U18" s="72">
        <f>IF(RES_hh_emih_in!U18=0,0,RES_hh_emih_in!U18/RES_summary!U$21)</f>
        <v>5.3687181497574228</v>
      </c>
      <c r="V18" s="72">
        <f>IF(RES_hh_emih_in!V18=0,0,RES_hh_emih_in!V18/RES_summary!V$21)</f>
        <v>8.3168862932553971</v>
      </c>
      <c r="W18" s="72">
        <f>IF(RES_hh_emih_in!W18=0,0,RES_hh_emih_in!W18/RES_summary!W$21)</f>
        <v>6.4829944591117572</v>
      </c>
      <c r="X18" s="72">
        <f>IF(RES_hh_emih_in!X18=0,0,RES_hh_emih_in!X18/RES_summary!X$21)</f>
        <v>7.5156389072815832</v>
      </c>
      <c r="Y18" s="72">
        <f>IF(RES_hh_emih_in!Y18=0,0,RES_hh_emih_in!Y18/RES_summary!Y$21)</f>
        <v>4.837442162219328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3.2794149177960392</v>
      </c>
      <c r="D19" s="72">
        <f>IF(RES_hh_emih_in!D19=0,0,RES_hh_emih_in!D19/RES_summary!D$21)</f>
        <v>3.2175126595986536</v>
      </c>
      <c r="E19" s="72">
        <f>IF(RES_hh_emih_in!E19=0,0,RES_hh_emih_in!E19/RES_summary!E$21)</f>
        <v>3.1332835039387219</v>
      </c>
      <c r="F19" s="72">
        <f>IF(RES_hh_emih_in!F19=0,0,RES_hh_emih_in!F19/RES_summary!F$21)</f>
        <v>3.0859782727798395</v>
      </c>
      <c r="G19" s="72">
        <f>IF(RES_hh_emih_in!G19=0,0,RES_hh_emih_in!G19/RES_summary!G$21)</f>
        <v>3.0900922761510938</v>
      </c>
      <c r="H19" s="72">
        <f>IF(RES_hh_emih_in!H19=0,0,RES_hh_emih_in!H19/RES_summary!H$21)</f>
        <v>3.097527807190819</v>
      </c>
      <c r="I19" s="72">
        <f>IF(RES_hh_emih_in!I19=0,0,RES_hh_emih_in!I19/RES_summary!I$21)</f>
        <v>3.1051806258374701</v>
      </c>
      <c r="J19" s="72">
        <f>IF(RES_hh_emih_in!J19=0,0,RES_hh_emih_in!J19/RES_summary!J$21)</f>
        <v>2.9239352976356709</v>
      </c>
      <c r="K19" s="72">
        <f>IF(RES_hh_emih_in!K19=0,0,RES_hh_emih_in!K19/RES_summary!K$21)</f>
        <v>2.8544572830753867</v>
      </c>
      <c r="L19" s="72">
        <f>IF(RES_hh_emih_in!L19=0,0,RES_hh_emih_in!L19/RES_summary!L$21)</f>
        <v>2.6245222321666239</v>
      </c>
      <c r="M19" s="72">
        <f>IF(RES_hh_emih_in!M19=0,0,RES_hh_emih_in!M19/RES_summary!M$21)</f>
        <v>2.5502041977103302</v>
      </c>
      <c r="N19" s="72">
        <f>IF(RES_hh_emih_in!N19=0,0,RES_hh_emih_in!N19/RES_summary!N$21)</f>
        <v>2.4275342701104021</v>
      </c>
      <c r="O19" s="72">
        <f>IF(RES_hh_emih_in!O19=0,0,RES_hh_emih_in!O19/RES_summary!O$21)</f>
        <v>2.3856267898961727</v>
      </c>
      <c r="P19" s="72">
        <f>IF(RES_hh_emih_in!P19=0,0,RES_hh_emih_in!P19/RES_summary!P$21)</f>
        <v>2.4591180060276563</v>
      </c>
      <c r="Q19" s="72">
        <f>IF(RES_hh_emih_in!Q19=0,0,RES_hh_emih_in!Q19/RES_summary!Q$21)</f>
        <v>2.4558200615514552</v>
      </c>
      <c r="R19" s="72">
        <f>IF(RES_hh_emih_in!R19=0,0,RES_hh_emih_in!R19/RES_summary!R$21)</f>
        <v>2.5029520487361849</v>
      </c>
      <c r="S19" s="72">
        <f>IF(RES_hh_emih_in!S19=0,0,RES_hh_emih_in!S19/RES_summary!S$21)</f>
        <v>2.921132388803243</v>
      </c>
      <c r="T19" s="72">
        <f>IF(RES_hh_emih_in!T19=0,0,RES_hh_emih_in!T19/RES_summary!T$21)</f>
        <v>3.6767648894947542</v>
      </c>
      <c r="U19" s="72">
        <f>IF(RES_hh_emih_in!U19=0,0,RES_hh_emih_in!U19/RES_summary!U$21)</f>
        <v>3.01377012584729</v>
      </c>
      <c r="V19" s="72">
        <f>IF(RES_hh_emih_in!V19=0,0,RES_hh_emih_in!V19/RES_summary!V$21)</f>
        <v>3.534092668745874</v>
      </c>
      <c r="W19" s="72">
        <f>IF(RES_hh_emih_in!W19=0,0,RES_hh_emih_in!W19/RES_summary!W$21)</f>
        <v>4.3849549197859092</v>
      </c>
      <c r="X19" s="72">
        <f>IF(RES_hh_emih_in!X19=0,0,RES_hh_emih_in!X19/RES_summary!X$21)</f>
        <v>3.311907422769528</v>
      </c>
      <c r="Y19" s="72">
        <f>IF(RES_hh_emih_in!Y19=0,0,RES_hh_emih_in!Y19/RES_summary!Y$21)</f>
        <v>3.8377431019342736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0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2.7336227410880189</v>
      </c>
      <c r="D21" s="72">
        <f>IF(RES_hh_emih_in!D21=0,0,RES_hh_emih_in!D21/RES_summary!D$21)</f>
        <v>2.7314359663712962</v>
      </c>
      <c r="E21" s="72">
        <f>IF(RES_hh_emih_in!E21=0,0,RES_hh_emih_in!E21/RES_summary!E$21)</f>
        <v>2.8490266570866472</v>
      </c>
      <c r="F21" s="72">
        <f>IF(RES_hh_emih_in!F21=0,0,RES_hh_emih_in!F21/RES_summary!F$21)</f>
        <v>2.7265522981357528</v>
      </c>
      <c r="G21" s="72">
        <f>IF(RES_hh_emih_in!G21=0,0,RES_hh_emih_in!G21/RES_summary!G$21)</f>
        <v>2.7180889740211946</v>
      </c>
      <c r="H21" s="72">
        <f>IF(RES_hh_emih_in!H21=0,0,RES_hh_emih_in!H21/RES_summary!H$21)</f>
        <v>2.7491301140879578</v>
      </c>
      <c r="I21" s="72">
        <f>IF(RES_hh_emih_in!I21=0,0,RES_hh_emih_in!I21/RES_summary!I$21)</f>
        <v>2.658460244612062</v>
      </c>
      <c r="J21" s="72">
        <f>IF(RES_hh_emih_in!J21=0,0,RES_hh_emih_in!J21/RES_summary!J$21)</f>
        <v>2.7902211861282042</v>
      </c>
      <c r="K21" s="72">
        <f>IF(RES_hh_emih_in!K21=0,0,RES_hh_emih_in!K21/RES_summary!K$21)</f>
        <v>2.8984150010791732</v>
      </c>
      <c r="L21" s="72">
        <f>IF(RES_hh_emih_in!L21=0,0,RES_hh_emih_in!L21/RES_summary!L$21)</f>
        <v>0</v>
      </c>
      <c r="M21" s="72">
        <f>IF(RES_hh_emih_in!M21=0,0,RES_hh_emih_in!M21/RES_summary!M$21)</f>
        <v>1.8013830050606039</v>
      </c>
      <c r="N21" s="72">
        <f>IF(RES_hh_emih_in!N21=0,0,RES_hh_emih_in!N21/RES_summary!N$21)</f>
        <v>1.8049643808465528</v>
      </c>
      <c r="O21" s="72">
        <f>IF(RES_hh_emih_in!O21=0,0,RES_hh_emih_in!O21/RES_summary!O$21)</f>
        <v>2.1785974502185619</v>
      </c>
      <c r="P21" s="72">
        <f>IF(RES_hh_emih_in!P21=0,0,RES_hh_emih_in!P21/RES_summary!P$21)</f>
        <v>2.8479510325983766</v>
      </c>
      <c r="Q21" s="72">
        <f>IF(RES_hh_emih_in!Q21=0,0,RES_hh_emih_in!Q21/RES_summary!Q$21)</f>
        <v>2.4159095108701258</v>
      </c>
      <c r="R21" s="72">
        <f>IF(RES_hh_emih_in!R21=0,0,RES_hh_emih_in!R21/RES_summary!R$21)</f>
        <v>2.2697779359834067</v>
      </c>
      <c r="S21" s="72">
        <f>IF(RES_hh_emih_in!S21=0,0,RES_hh_emih_in!S21/RES_summary!S$21)</f>
        <v>2.6072724689159061</v>
      </c>
      <c r="T21" s="72">
        <f>IF(RES_hh_emih_in!T21=0,0,RES_hh_emih_in!T21/RES_summary!T$21)</f>
        <v>3.6620546064130077</v>
      </c>
      <c r="U21" s="72">
        <f>IF(RES_hh_emih_in!U21=0,0,RES_hh_emih_in!U21/RES_summary!U$21)</f>
        <v>3.8171747517258203</v>
      </c>
      <c r="V21" s="72">
        <f>IF(RES_hh_emih_in!V21=0,0,RES_hh_emih_in!V21/RES_summary!V$21)</f>
        <v>4.0378623841204933</v>
      </c>
      <c r="W21" s="72">
        <f>IF(RES_hh_emih_in!W21=0,0,RES_hh_emih_in!W21/RES_summary!W$21)</f>
        <v>3.3185554467100409</v>
      </c>
      <c r="X21" s="72">
        <f>IF(RES_hh_emih_in!X21=0,0,RES_hh_emih_in!X21/RES_summary!X$21)</f>
        <v>3.7364574677844868</v>
      </c>
      <c r="Y21" s="72">
        <f>IF(RES_hh_emih_in!Y21=0,0,RES_hh_emih_in!Y21/RES_summary!Y$21)</f>
        <v>3.7792352344791387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0.3970375387291914</v>
      </c>
      <c r="D27" s="69">
        <f>IF(RES_hh_emih_in!D27=0,0,RES_hh_emih_in!D27/RES_summary!D$21)</f>
        <v>0.35662403381332602</v>
      </c>
      <c r="E27" s="69">
        <f>IF(RES_hh_emih_in!E27=0,0,RES_hh_emih_in!E27/RES_summary!E$21)</f>
        <v>0.48999027069661993</v>
      </c>
      <c r="F27" s="69">
        <f>IF(RES_hh_emih_in!F27=0,0,RES_hh_emih_in!F27/RES_summary!F$21)</f>
        <v>0.55784370843233433</v>
      </c>
      <c r="G27" s="69">
        <f>IF(RES_hh_emih_in!G27=0,0,RES_hh_emih_in!G27/RES_summary!G$21)</f>
        <v>0.46602960288747808</v>
      </c>
      <c r="H27" s="69">
        <f>IF(RES_hh_emih_in!H27=0,0,RES_hh_emih_in!H27/RES_summary!H$21)</f>
        <v>0.48289478030647348</v>
      </c>
      <c r="I27" s="69">
        <f>IF(RES_hh_emih_in!I27=0,0,RES_hh_emih_in!I27/RES_summary!I$21)</f>
        <v>0.52605730353094271</v>
      </c>
      <c r="J27" s="69">
        <f>IF(RES_hh_emih_in!J27=0,0,RES_hh_emih_in!J27/RES_summary!J$21)</f>
        <v>0.39825934956659476</v>
      </c>
      <c r="K27" s="69">
        <f>IF(RES_hh_emih_in!K27=0,0,RES_hh_emih_in!K27/RES_summary!K$21)</f>
        <v>0.27694741725846084</v>
      </c>
      <c r="L27" s="69">
        <f>IF(RES_hh_emih_in!L27=0,0,RES_hh_emih_in!L27/RES_summary!L$21)</f>
        <v>3.0994251767326762E-2</v>
      </c>
      <c r="M27" s="69">
        <f>IF(RES_hh_emih_in!M27=0,0,RES_hh_emih_in!M27/RES_summary!M$21)</f>
        <v>0.11124441879945836</v>
      </c>
      <c r="N27" s="69">
        <f>IF(RES_hh_emih_in!N27=0,0,RES_hh_emih_in!N27/RES_summary!N$21)</f>
        <v>0.18068786151237382</v>
      </c>
      <c r="O27" s="69">
        <f>IF(RES_hh_emih_in!O27=0,0,RES_hh_emih_in!O27/RES_summary!O$21)</f>
        <v>0.21467260818993872</v>
      </c>
      <c r="P27" s="69">
        <f>IF(RES_hh_emih_in!P27=0,0,RES_hh_emih_in!P27/RES_summary!P$21)</f>
        <v>0.38607749923819978</v>
      </c>
      <c r="Q27" s="69">
        <f>IF(RES_hh_emih_in!Q27=0,0,RES_hh_emih_in!Q27/RES_summary!Q$21)</f>
        <v>0.431994448613849</v>
      </c>
      <c r="R27" s="69">
        <f>IF(RES_hh_emih_in!R27=0,0,RES_hh_emih_in!R27/RES_summary!R$21)</f>
        <v>0.44447015643633214</v>
      </c>
      <c r="S27" s="69">
        <f>IF(RES_hh_emih_in!S27=0,0,RES_hh_emih_in!S27/RES_summary!S$21)</f>
        <v>0.6852684813974057</v>
      </c>
      <c r="T27" s="69">
        <f>IF(RES_hh_emih_in!T27=0,0,RES_hh_emih_in!T27/RES_summary!T$21)</f>
        <v>0.77165630109263939</v>
      </c>
      <c r="U27" s="69">
        <f>IF(RES_hh_emih_in!U27=0,0,RES_hh_emih_in!U27/RES_summary!U$21)</f>
        <v>0.72477263542331449</v>
      </c>
      <c r="V27" s="69">
        <f>IF(RES_hh_emih_in!V27=0,0,RES_hh_emih_in!V27/RES_summary!V$21)</f>
        <v>0.68551850749078691</v>
      </c>
      <c r="W27" s="69">
        <f>IF(RES_hh_emih_in!W27=0,0,RES_hh_emih_in!W27/RES_summary!W$21)</f>
        <v>0.58785657540682512</v>
      </c>
      <c r="X27" s="69">
        <f>IF(RES_hh_emih_in!X27=0,0,RES_hh_emih_in!X27/RES_summary!X$21)</f>
        <v>0.40200681607215721</v>
      </c>
      <c r="Y27" s="69">
        <f>IF(RES_hh_emih_in!Y27=0,0,RES_hh_emih_in!Y27/RES_summary!Y$21)</f>
        <v>0.46389825636452031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1.5961686679606302</v>
      </c>
      <c r="D28" s="72">
        <f>IF(RES_hh_emih_in!D28=0,0,RES_hh_emih_in!D28/RES_summary!D$21)</f>
        <v>2.7079862684848255</v>
      </c>
      <c r="E28" s="72">
        <f>IF(RES_hh_emih_in!E28=0,0,RES_hh_emih_in!E28/RES_summary!E$21)</f>
        <v>1.8004013037975752</v>
      </c>
      <c r="F28" s="72">
        <f>IF(RES_hh_emih_in!F28=0,0,RES_hh_emih_in!F28/RES_summary!F$21)</f>
        <v>2.4495274306169099</v>
      </c>
      <c r="G28" s="72">
        <f>IF(RES_hh_emih_in!G28=0,0,RES_hh_emih_in!G28/RES_summary!G$21)</f>
        <v>1.269166755739354</v>
      </c>
      <c r="H28" s="72">
        <f>IF(RES_hh_emih_in!H28=0,0,RES_hh_emih_in!H28/RES_summary!H$21)</f>
        <v>1.3767742024178673</v>
      </c>
      <c r="I28" s="72">
        <f>IF(RES_hh_emih_in!I28=0,0,RES_hh_emih_in!I28/RES_summary!I$21)</f>
        <v>1.3543451897834089</v>
      </c>
      <c r="J28" s="72">
        <f>IF(RES_hh_emih_in!J28=0,0,RES_hh_emih_in!J28/RES_summary!J$21)</f>
        <v>1.8796130816428436</v>
      </c>
      <c r="K28" s="72">
        <f>IF(RES_hh_emih_in!K28=0,0,RES_hh_emih_in!K28/RES_summary!K$21)</f>
        <v>1.3638404046507331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1.6937037639922534</v>
      </c>
      <c r="S28" s="72">
        <f>IF(RES_hh_emih_in!S28=0,0,RES_hh_emih_in!S28/RES_summary!S$21)</f>
        <v>1.7196344309698195</v>
      </c>
      <c r="T28" s="72">
        <f>IF(RES_hh_emih_in!T28=0,0,RES_hh_emih_in!T28/RES_summary!T$21)</f>
        <v>1.8630878164135982</v>
      </c>
      <c r="U28" s="72">
        <f>IF(RES_hh_emih_in!U28=0,0,RES_hh_emih_in!U28/RES_summary!U$21)</f>
        <v>1.5371969964445387</v>
      </c>
      <c r="V28" s="72">
        <f>IF(RES_hh_emih_in!V28=0,0,RES_hh_emih_in!V28/RES_summary!V$21)</f>
        <v>2.3338609688096761</v>
      </c>
      <c r="W28" s="72">
        <f>IF(RES_hh_emih_in!W28=0,0,RES_hh_emih_in!W28/RES_summary!W$21)</f>
        <v>2.7201376651057347</v>
      </c>
      <c r="X28" s="72">
        <f>IF(RES_hh_emih_in!X28=0,0,RES_hh_emih_in!X28/RES_summary!X$21)</f>
        <v>3.2591617435361195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1.0096396428215386</v>
      </c>
      <c r="D29" s="72">
        <f>IF(RES_hh_emih_in!D29=0,0,RES_hh_emih_in!D29/RES_summary!D$21)</f>
        <v>0.90257479773992577</v>
      </c>
      <c r="E29" s="72">
        <f>IF(RES_hh_emih_in!E29=0,0,RES_hh_emih_in!E29/RES_summary!E$21)</f>
        <v>0.87405451069820927</v>
      </c>
      <c r="F29" s="72">
        <f>IF(RES_hh_emih_in!F29=0,0,RES_hh_emih_in!F29/RES_summary!F$21)</f>
        <v>0.93608820657394032</v>
      </c>
      <c r="G29" s="72">
        <f>IF(RES_hh_emih_in!G29=0,0,RES_hh_emih_in!G29/RES_summary!G$21)</f>
        <v>0.98299699005604546</v>
      </c>
      <c r="H29" s="72">
        <f>IF(RES_hh_emih_in!H29=0,0,RES_hh_emih_in!H29/RES_summary!H$21)</f>
        <v>0.89601407409156697</v>
      </c>
      <c r="I29" s="72">
        <f>IF(RES_hh_emih_in!I29=0,0,RES_hh_emih_in!I29/RES_summary!I$21)</f>
        <v>0.90667274555131827</v>
      </c>
      <c r="J29" s="72">
        <f>IF(RES_hh_emih_in!J29=0,0,RES_hh_emih_in!J29/RES_summary!J$21)</f>
        <v>0.86061218405194373</v>
      </c>
      <c r="K29" s="72">
        <f>IF(RES_hh_emih_in!K29=0,0,RES_hh_emih_in!K29/RES_summary!K$21)</f>
        <v>0.8014926421159938</v>
      </c>
      <c r="L29" s="72">
        <f>IF(RES_hh_emih_in!L29=0,0,RES_hh_emih_in!L29/RES_summary!L$21)</f>
        <v>0.70178288994631588</v>
      </c>
      <c r="M29" s="72">
        <f>IF(RES_hh_emih_in!M29=0,0,RES_hh_emih_in!M29/RES_summary!M$21)</f>
        <v>0.75849383190740494</v>
      </c>
      <c r="N29" s="72">
        <f>IF(RES_hh_emih_in!N29=0,0,RES_hh_emih_in!N29/RES_summary!N$21)</f>
        <v>0.77648052849239668</v>
      </c>
      <c r="O29" s="72">
        <f>IF(RES_hh_emih_in!O29=0,0,RES_hh_emih_in!O29/RES_summary!O$21)</f>
        <v>0.78033830435916063</v>
      </c>
      <c r="P29" s="72">
        <f>IF(RES_hh_emih_in!P29=0,0,RES_hh_emih_in!P29/RES_summary!P$21)</f>
        <v>0.86740138281876589</v>
      </c>
      <c r="Q29" s="72">
        <f>IF(RES_hh_emih_in!Q29=0,0,RES_hh_emih_in!Q29/RES_summary!Q$21)</f>
        <v>0.94170546180391423</v>
      </c>
      <c r="R29" s="72">
        <f>IF(RES_hh_emih_in!R29=0,0,RES_hh_emih_in!R29/RES_summary!R$21)</f>
        <v>1.0710761651689671</v>
      </c>
      <c r="S29" s="72">
        <f>IF(RES_hh_emih_in!S29=0,0,RES_hh_emih_in!S29/RES_summary!S$21)</f>
        <v>1.2012569788918259</v>
      </c>
      <c r="T29" s="72">
        <f>IF(RES_hh_emih_in!T29=0,0,RES_hh_emih_in!T29/RES_summary!T$21)</f>
        <v>0.69405892510543155</v>
      </c>
      <c r="U29" s="72">
        <f>IF(RES_hh_emih_in!U29=0,0,RES_hh_emih_in!U29/RES_summary!U$21)</f>
        <v>1.4278929499237261</v>
      </c>
      <c r="V29" s="72">
        <f>IF(RES_hh_emih_in!V29=0,0,RES_hh_emih_in!V29/RES_summary!V$21)</f>
        <v>0.91764214333437499</v>
      </c>
      <c r="W29" s="72">
        <f>IF(RES_hh_emih_in!W29=0,0,RES_hh_emih_in!W29/RES_summary!W$21)</f>
        <v>1.8350607496869793</v>
      </c>
      <c r="X29" s="72">
        <f>IF(RES_hh_emih_in!X29=0,0,RES_hh_emih_in!X29/RES_summary!X$21)</f>
        <v>1.6556942674060251</v>
      </c>
      <c r="Y29" s="72">
        <f>IF(RES_hh_emih_in!Y29=0,0,RES_hh_emih_in!Y29/RES_summary!Y$21)</f>
        <v>1.5461409528920607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0.74048747882930199</v>
      </c>
      <c r="D30" s="72">
        <f>IF(RES_hh_emih_in!D30=0,0,RES_hh_emih_in!D30/RES_summary!D$21)</f>
        <v>0.70784113923646375</v>
      </c>
      <c r="E30" s="72">
        <f>IF(RES_hh_emih_in!E30=0,0,RES_hh_emih_in!E30/RES_summary!E$21)</f>
        <v>0.88292633560478928</v>
      </c>
      <c r="F30" s="72">
        <f>IF(RES_hh_emih_in!F30=0,0,RES_hh_emih_in!F30/RES_summary!F$21)</f>
        <v>0.89739262617414284</v>
      </c>
      <c r="G30" s="72">
        <f>IF(RES_hh_emih_in!G30=0,0,RES_hh_emih_in!G30/RES_summary!G$21)</f>
        <v>0.85134112016498487</v>
      </c>
      <c r="H30" s="72">
        <f>IF(RES_hh_emih_in!H30=0,0,RES_hh_emih_in!H30/RES_summary!H$21)</f>
        <v>0.77729090444313464</v>
      </c>
      <c r="I30" s="72">
        <f>IF(RES_hh_emih_in!I30=0,0,RES_hh_emih_in!I30/RES_summary!I$21)</f>
        <v>0.80515897491485955</v>
      </c>
      <c r="J30" s="72">
        <f>IF(RES_hh_emih_in!J30=0,0,RES_hh_emih_in!J30/RES_summary!J$21)</f>
        <v>0.7960588245483563</v>
      </c>
      <c r="K30" s="72">
        <f>IF(RES_hh_emih_in!K30=0,0,RES_hh_emih_in!K30/RES_summary!K$21)</f>
        <v>0.81707640217241739</v>
      </c>
      <c r="L30" s="72">
        <f>IF(RES_hh_emih_in!L30=0,0,RES_hh_emih_in!L30/RES_summary!L$21)</f>
        <v>0</v>
      </c>
      <c r="M30" s="72">
        <f>IF(RES_hh_emih_in!M30=0,0,RES_hh_emih_in!M30/RES_summary!M$21)</f>
        <v>0.64921167127981849</v>
      </c>
      <c r="N30" s="72">
        <f>IF(RES_hh_emih_in!N30=0,0,RES_hh_emih_in!N30/RES_summary!N$21)</f>
        <v>0.63081312688996671</v>
      </c>
      <c r="O30" s="72">
        <f>IF(RES_hh_emih_in!O30=0,0,RES_hh_emih_in!O30/RES_summary!O$21)</f>
        <v>0.65603129278842809</v>
      </c>
      <c r="P30" s="72">
        <f>IF(RES_hh_emih_in!P30=0,0,RES_hh_emih_in!P30/RES_summary!P$21)</f>
        <v>0.8951298872984681</v>
      </c>
      <c r="Q30" s="72">
        <f>IF(RES_hh_emih_in!Q30=0,0,RES_hh_emih_in!Q30/RES_summary!Q$21)</f>
        <v>0.81176037066212181</v>
      </c>
      <c r="R30" s="72">
        <f>IF(RES_hh_emih_in!R30=0,0,RES_hh_emih_in!R30/RES_summary!R$21)</f>
        <v>0.80617277242020946</v>
      </c>
      <c r="S30" s="72">
        <f>IF(RES_hh_emih_in!S30=0,0,RES_hh_emih_in!S30/RES_summary!S$21)</f>
        <v>1.0313952646424573</v>
      </c>
      <c r="T30" s="72">
        <f>IF(RES_hh_emih_in!T30=0,0,RES_hh_emih_in!T30/RES_summary!T$21)</f>
        <v>1.0583220528781438</v>
      </c>
      <c r="U30" s="72">
        <f>IF(RES_hh_emih_in!U30=0,0,RES_hh_emih_in!U30/RES_summary!U$21)</f>
        <v>1.0850922161209404</v>
      </c>
      <c r="V30" s="72">
        <f>IF(RES_hh_emih_in!V30=0,0,RES_hh_emih_in!V30/RES_summary!V$21)</f>
        <v>1.1217205843266735</v>
      </c>
      <c r="W30" s="72">
        <f>IF(RES_hh_emih_in!W30=0,0,RES_hh_emih_in!W30/RES_summary!W$21)</f>
        <v>1.3708005683947326</v>
      </c>
      <c r="X30" s="72">
        <f>IF(RES_hh_emih_in!X30=0,0,RES_hh_emih_in!X30/RES_summary!X$21)</f>
        <v>1.4779363953139675</v>
      </c>
      <c r="Y30" s="72">
        <f>IF(RES_hh_emih_in!Y30=0,0,RES_hh_emih_in!Y30/RES_summary!Y$21)</f>
        <v>1.387916068800586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199.98900127891531</v>
      </c>
      <c r="C3" s="19">
        <f t="shared" ref="C3:V3" si="0">SUM(C4,C9,C12)</f>
        <v>204.75162473641609</v>
      </c>
      <c r="D3" s="19">
        <f t="shared" si="0"/>
        <v>210.83829602532734</v>
      </c>
      <c r="E3" s="19">
        <f t="shared" si="0"/>
        <v>216.45834945333371</v>
      </c>
      <c r="F3" s="19">
        <f t="shared" si="0"/>
        <v>221.06678748410366</v>
      </c>
      <c r="G3" s="19">
        <f t="shared" si="0"/>
        <v>227.0586115039157</v>
      </c>
      <c r="H3" s="19">
        <f t="shared" si="0"/>
        <v>232.91694736410886</v>
      </c>
      <c r="I3" s="19">
        <f t="shared" si="0"/>
        <v>240.16702730938277</v>
      </c>
      <c r="J3" s="19">
        <f t="shared" si="0"/>
        <v>240.24055488090778</v>
      </c>
      <c r="K3" s="19">
        <f t="shared" si="0"/>
        <v>244.5051023120979</v>
      </c>
      <c r="L3" s="19">
        <f t="shared" si="0"/>
        <v>244.47372985284179</v>
      </c>
      <c r="M3" s="19">
        <f t="shared" si="0"/>
        <v>244.67805447981726</v>
      </c>
      <c r="N3" s="19">
        <f t="shared" si="0"/>
        <v>244.50874300761444</v>
      </c>
      <c r="O3" s="19">
        <f t="shared" si="0"/>
        <v>247.58770052832023</v>
      </c>
      <c r="P3" s="19">
        <f t="shared" si="0"/>
        <v>249.7984264360268</v>
      </c>
      <c r="Q3" s="19">
        <f t="shared" si="0"/>
        <v>238.10146173688736</v>
      </c>
      <c r="R3" s="19">
        <f t="shared" si="0"/>
        <v>241.006018916595</v>
      </c>
      <c r="S3" s="19">
        <f t="shared" si="0"/>
        <v>246.61220980223561</v>
      </c>
      <c r="T3" s="19">
        <f t="shared" si="0"/>
        <v>267.92777300085982</v>
      </c>
      <c r="U3" s="19">
        <f t="shared" si="0"/>
        <v>268.78761822871883</v>
      </c>
      <c r="V3" s="19">
        <f t="shared" si="0"/>
        <v>279.01117798796213</v>
      </c>
      <c r="W3" s="19">
        <f t="shared" ref="W3:Y3" si="1">SUM(W4,W9,W12)</f>
        <v>271.48753224419602</v>
      </c>
      <c r="X3" s="19">
        <f t="shared" si="1"/>
        <v>282.83748759404557</v>
      </c>
      <c r="Y3" s="19">
        <f t="shared" si="1"/>
        <v>276.65456747635056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104.53094553820505</v>
      </c>
      <c r="C4" s="22">
        <f t="shared" ref="C4:V4" si="2">SUM(C5:C8)</f>
        <v>104.28936278856042</v>
      </c>
      <c r="D4" s="22">
        <f t="shared" si="2"/>
        <v>105.71766544754614</v>
      </c>
      <c r="E4" s="22">
        <f t="shared" si="2"/>
        <v>106.93264989081602</v>
      </c>
      <c r="F4" s="22">
        <f t="shared" si="2"/>
        <v>107.32097244250973</v>
      </c>
      <c r="G4" s="22">
        <f t="shared" si="2"/>
        <v>107.48679097967528</v>
      </c>
      <c r="H4" s="22">
        <f t="shared" si="2"/>
        <v>107.59141653690232</v>
      </c>
      <c r="I4" s="22">
        <f t="shared" si="2"/>
        <v>108.15471939997718</v>
      </c>
      <c r="J4" s="22">
        <f t="shared" si="2"/>
        <v>106.27126254304906</v>
      </c>
      <c r="K4" s="22">
        <f t="shared" si="2"/>
        <v>106.71278166945267</v>
      </c>
      <c r="L4" s="22">
        <f t="shared" si="2"/>
        <v>105.22115642260955</v>
      </c>
      <c r="M4" s="22">
        <f t="shared" si="2"/>
        <v>104.33190210696775</v>
      </c>
      <c r="N4" s="22">
        <f t="shared" si="2"/>
        <v>103.24802490982762</v>
      </c>
      <c r="O4" s="22">
        <f t="shared" si="2"/>
        <v>102.75332130104675</v>
      </c>
      <c r="P4" s="22">
        <f t="shared" si="2"/>
        <v>101.41239314587087</v>
      </c>
      <c r="Q4" s="22">
        <f t="shared" si="2"/>
        <v>99.57392776593467</v>
      </c>
      <c r="R4" s="22">
        <f t="shared" si="2"/>
        <v>97.495024030290764</v>
      </c>
      <c r="S4" s="22">
        <f t="shared" si="2"/>
        <v>95.565870795410177</v>
      </c>
      <c r="T4" s="22">
        <f t="shared" si="2"/>
        <v>91.889263507499805</v>
      </c>
      <c r="U4" s="22">
        <f t="shared" si="2"/>
        <v>90.018023975074186</v>
      </c>
      <c r="V4" s="22">
        <f t="shared" si="2"/>
        <v>88.394869217718409</v>
      </c>
      <c r="W4" s="22">
        <f t="shared" ref="W4:Y4" si="3">SUM(W5:W8)</f>
        <v>87.761885182315609</v>
      </c>
      <c r="X4" s="22">
        <f t="shared" si="3"/>
        <v>84.435789979044628</v>
      </c>
      <c r="Y4" s="22">
        <f t="shared" si="3"/>
        <v>80.768423266900754</v>
      </c>
      <c r="DA4" s="57"/>
    </row>
    <row r="5" spans="1:105" ht="12" customHeight="1" x14ac:dyDescent="0.25">
      <c r="A5" s="28" t="s">
        <v>32</v>
      </c>
      <c r="B5" s="29">
        <f>B18*B70/11630</f>
        <v>68.835595121777587</v>
      </c>
      <c r="C5" s="29">
        <f t="shared" ref="C5:V5" si="4">C18*C70/11630</f>
        <v>68.474083863295789</v>
      </c>
      <c r="D5" s="29">
        <f t="shared" si="4"/>
        <v>68.636270917272142</v>
      </c>
      <c r="E5" s="29">
        <f t="shared" si="4"/>
        <v>68.45279823964033</v>
      </c>
      <c r="F5" s="29">
        <f t="shared" si="4"/>
        <v>68.072838404032083</v>
      </c>
      <c r="G5" s="29">
        <f t="shared" si="4"/>
        <v>67.70882751825043</v>
      </c>
      <c r="H5" s="29">
        <f t="shared" si="4"/>
        <v>67.183566492902642</v>
      </c>
      <c r="I5" s="29">
        <f t="shared" si="4"/>
        <v>67.178967313853605</v>
      </c>
      <c r="J5" s="29">
        <f t="shared" si="4"/>
        <v>65.518685626635332</v>
      </c>
      <c r="K5" s="29">
        <f t="shared" si="4"/>
        <v>65.226717361640425</v>
      </c>
      <c r="L5" s="29">
        <f t="shared" si="4"/>
        <v>64.0862120370643</v>
      </c>
      <c r="M5" s="29">
        <f t="shared" si="4"/>
        <v>63.258927268602854</v>
      </c>
      <c r="N5" s="29">
        <f t="shared" si="4"/>
        <v>62.135948367234725</v>
      </c>
      <c r="O5" s="29">
        <f t="shared" si="4"/>
        <v>61.26491863540447</v>
      </c>
      <c r="P5" s="29">
        <f t="shared" si="4"/>
        <v>59.930067797649137</v>
      </c>
      <c r="Q5" s="29">
        <f t="shared" si="4"/>
        <v>58.222074299645968</v>
      </c>
      <c r="R5" s="29">
        <f t="shared" si="4"/>
        <v>56.317334340060377</v>
      </c>
      <c r="S5" s="29">
        <f t="shared" si="4"/>
        <v>54.460529086699403</v>
      </c>
      <c r="T5" s="29">
        <f t="shared" si="4"/>
        <v>51.841381343369591</v>
      </c>
      <c r="U5" s="29">
        <f t="shared" si="4"/>
        <v>50.6076536271216</v>
      </c>
      <c r="V5" s="29">
        <f t="shared" si="4"/>
        <v>48.986496832688019</v>
      </c>
      <c r="W5" s="29">
        <f t="shared" ref="W5:Y5" si="5">W18*W70/11630</f>
        <v>47.655764587235865</v>
      </c>
      <c r="X5" s="29">
        <f t="shared" si="5"/>
        <v>45.420343866974029</v>
      </c>
      <c r="Y5" s="29">
        <f t="shared" si="5"/>
        <v>43.287031305187178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30.525845051929885</v>
      </c>
      <c r="C6" s="29">
        <f t="shared" ref="C6:V6" si="6">C19*C71/11630</f>
        <v>30.008301764960237</v>
      </c>
      <c r="D6" s="29">
        <f t="shared" si="6"/>
        <v>30.738291507827199</v>
      </c>
      <c r="E6" s="29">
        <f t="shared" si="6"/>
        <v>31.474934566316549</v>
      </c>
      <c r="F6" s="29">
        <f t="shared" si="6"/>
        <v>31.812631299990421</v>
      </c>
      <c r="G6" s="29">
        <f t="shared" si="6"/>
        <v>31.789986577979079</v>
      </c>
      <c r="H6" s="29">
        <f t="shared" si="6"/>
        <v>31.868578039194372</v>
      </c>
      <c r="I6" s="29">
        <f t="shared" si="6"/>
        <v>31.744172455894805</v>
      </c>
      <c r="J6" s="29">
        <f t="shared" si="6"/>
        <v>31.334570720655183</v>
      </c>
      <c r="K6" s="29">
        <f t="shared" si="6"/>
        <v>31.444584926847099</v>
      </c>
      <c r="L6" s="29">
        <f t="shared" si="6"/>
        <v>30.703573615492481</v>
      </c>
      <c r="M6" s="29">
        <f t="shared" si="6"/>
        <v>30.068945463881178</v>
      </c>
      <c r="N6" s="29">
        <f t="shared" si="6"/>
        <v>29.35328758040168</v>
      </c>
      <c r="O6" s="29">
        <f t="shared" si="6"/>
        <v>28.718966420044136</v>
      </c>
      <c r="P6" s="29">
        <f t="shared" si="6"/>
        <v>27.785679442911604</v>
      </c>
      <c r="Q6" s="29">
        <f t="shared" si="6"/>
        <v>27.034785745327365</v>
      </c>
      <c r="R6" s="29">
        <f t="shared" si="6"/>
        <v>26.695939414610425</v>
      </c>
      <c r="S6" s="29">
        <f t="shared" si="6"/>
        <v>26.171188410938999</v>
      </c>
      <c r="T6" s="29">
        <f t="shared" si="6"/>
        <v>25.059705826190655</v>
      </c>
      <c r="U6" s="29">
        <f t="shared" si="6"/>
        <v>24.236561739334764</v>
      </c>
      <c r="V6" s="29">
        <f t="shared" si="6"/>
        <v>23.680406183316229</v>
      </c>
      <c r="W6" s="29">
        <f t="shared" ref="W6:Y6" si="7">W19*W71/11630</f>
        <v>23.360004942706823</v>
      </c>
      <c r="X6" s="29">
        <f t="shared" si="7"/>
        <v>22.993390994900373</v>
      </c>
      <c r="Y6" s="29">
        <f t="shared" si="7"/>
        <v>22.093942957973336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1.3948780615980743</v>
      </c>
      <c r="C7" s="29">
        <f t="shared" ref="C7:V7" si="8">C20*C72/11630</f>
        <v>1.4053233623160311</v>
      </c>
      <c r="D7" s="29">
        <f t="shared" si="8"/>
        <v>1.4226553336212537</v>
      </c>
      <c r="E7" s="29">
        <f t="shared" si="8"/>
        <v>1.4658929922674619</v>
      </c>
      <c r="F7" s="29">
        <f t="shared" si="8"/>
        <v>1.5007652834216809</v>
      </c>
      <c r="G7" s="29">
        <f t="shared" si="8"/>
        <v>1.5362419524819979</v>
      </c>
      <c r="H7" s="29">
        <f t="shared" si="8"/>
        <v>1.5584404673812708</v>
      </c>
      <c r="I7" s="29">
        <f t="shared" si="8"/>
        <v>1.5942253772065753</v>
      </c>
      <c r="J7" s="29">
        <f t="shared" si="8"/>
        <v>1.5776407933658818</v>
      </c>
      <c r="K7" s="29">
        <f t="shared" si="8"/>
        <v>1.571977603182559</v>
      </c>
      <c r="L7" s="29">
        <f t="shared" si="8"/>
        <v>1.5774924205761216</v>
      </c>
      <c r="M7" s="29">
        <f t="shared" si="8"/>
        <v>1.596834515563901</v>
      </c>
      <c r="N7" s="29">
        <f t="shared" si="8"/>
        <v>1.6210809540322191</v>
      </c>
      <c r="O7" s="29">
        <f t="shared" si="8"/>
        <v>1.7026153620671236</v>
      </c>
      <c r="P7" s="29">
        <f t="shared" si="8"/>
        <v>1.7502076058661555</v>
      </c>
      <c r="Q7" s="29">
        <f t="shared" si="8"/>
        <v>1.7481863584583348</v>
      </c>
      <c r="R7" s="29">
        <f t="shared" si="8"/>
        <v>1.7677719199421795</v>
      </c>
      <c r="S7" s="29">
        <f t="shared" si="8"/>
        <v>1.7781993176978614</v>
      </c>
      <c r="T7" s="29">
        <f t="shared" si="8"/>
        <v>1.7390882833192161</v>
      </c>
      <c r="U7" s="29">
        <f t="shared" si="8"/>
        <v>1.6978204777501082</v>
      </c>
      <c r="V7" s="29">
        <f t="shared" si="8"/>
        <v>1.6640209416531684</v>
      </c>
      <c r="W7" s="29">
        <f t="shared" ref="W7:Y7" si="9">W20*W72/11630</f>
        <v>1.6556612891737907</v>
      </c>
      <c r="X7" s="29">
        <f t="shared" si="9"/>
        <v>1.5976069901038348</v>
      </c>
      <c r="Y7" s="29">
        <f t="shared" si="9"/>
        <v>1.5156533201626383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3.7746273028994848</v>
      </c>
      <c r="C8" s="29">
        <f t="shared" ref="C8:V8" si="10">C21*C73/11630</f>
        <v>4.401653797988371</v>
      </c>
      <c r="D8" s="29">
        <f t="shared" si="10"/>
        <v>4.9204476888255479</v>
      </c>
      <c r="E8" s="29">
        <f t="shared" si="10"/>
        <v>5.5390240925916858</v>
      </c>
      <c r="F8" s="29">
        <f t="shared" si="10"/>
        <v>5.9347374550655321</v>
      </c>
      <c r="G8" s="29">
        <f t="shared" si="10"/>
        <v>6.4517349309637666</v>
      </c>
      <c r="H8" s="29">
        <f t="shared" si="10"/>
        <v>6.9808315374240291</v>
      </c>
      <c r="I8" s="29">
        <f t="shared" si="10"/>
        <v>7.6373542530221945</v>
      </c>
      <c r="J8" s="29">
        <f t="shared" si="10"/>
        <v>7.8403654023926705</v>
      </c>
      <c r="K8" s="29">
        <f t="shared" si="10"/>
        <v>8.4695017777825825</v>
      </c>
      <c r="L8" s="29">
        <f t="shared" si="10"/>
        <v>8.8538783494766466</v>
      </c>
      <c r="M8" s="29">
        <f t="shared" si="10"/>
        <v>9.4071948589198175</v>
      </c>
      <c r="N8" s="29">
        <f t="shared" si="10"/>
        <v>10.137708008158993</v>
      </c>
      <c r="O8" s="29">
        <f t="shared" si="10"/>
        <v>11.066820883531024</v>
      </c>
      <c r="P8" s="29">
        <f t="shared" si="10"/>
        <v>11.946438299443967</v>
      </c>
      <c r="Q8" s="29">
        <f t="shared" si="10"/>
        <v>12.56888136250299</v>
      </c>
      <c r="R8" s="29">
        <f t="shared" si="10"/>
        <v>12.713978355677781</v>
      </c>
      <c r="S8" s="29">
        <f t="shared" si="10"/>
        <v>13.155953980073916</v>
      </c>
      <c r="T8" s="29">
        <f t="shared" si="10"/>
        <v>13.249088054620351</v>
      </c>
      <c r="U8" s="29">
        <f t="shared" si="10"/>
        <v>13.475988130867703</v>
      </c>
      <c r="V8" s="29">
        <f t="shared" si="10"/>
        <v>14.063945260060994</v>
      </c>
      <c r="W8" s="29">
        <f t="shared" ref="W8:Y8" si="11">W21*W73/11630</f>
        <v>15.090454363199136</v>
      </c>
      <c r="X8" s="29">
        <f t="shared" si="11"/>
        <v>14.42444812706638</v>
      </c>
      <c r="Y8" s="29">
        <f t="shared" si="11"/>
        <v>13.871795683577604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35.469559816105537</v>
      </c>
      <c r="C9" s="22">
        <f t="shared" ref="C9:V9" si="12">SUM(C10:C11)</f>
        <v>38.259246674063256</v>
      </c>
      <c r="D9" s="22">
        <f t="shared" si="12"/>
        <v>41.033585074905503</v>
      </c>
      <c r="E9" s="22">
        <f t="shared" si="12"/>
        <v>43.370828464341805</v>
      </c>
      <c r="F9" s="22">
        <f t="shared" si="12"/>
        <v>45.512689972978734</v>
      </c>
      <c r="G9" s="22">
        <f t="shared" si="12"/>
        <v>48.314072631010674</v>
      </c>
      <c r="H9" s="22">
        <f t="shared" si="12"/>
        <v>51.154880592470327</v>
      </c>
      <c r="I9" s="22">
        <f t="shared" si="12"/>
        <v>53.784924481847938</v>
      </c>
      <c r="J9" s="22">
        <f t="shared" si="12"/>
        <v>54.66759249899043</v>
      </c>
      <c r="K9" s="22">
        <f t="shared" si="12"/>
        <v>56.788638024615736</v>
      </c>
      <c r="L9" s="22">
        <f t="shared" si="12"/>
        <v>58.00140095674665</v>
      </c>
      <c r="M9" s="22">
        <f t="shared" si="12"/>
        <v>59.519411608284145</v>
      </c>
      <c r="N9" s="22">
        <f t="shared" si="12"/>
        <v>61.520897152030301</v>
      </c>
      <c r="O9" s="22">
        <f t="shared" si="12"/>
        <v>64.622967431501124</v>
      </c>
      <c r="P9" s="22">
        <f t="shared" si="12"/>
        <v>68.025506972571094</v>
      </c>
      <c r="Q9" s="22">
        <f t="shared" si="12"/>
        <v>66.265515309509198</v>
      </c>
      <c r="R9" s="22">
        <f t="shared" si="12"/>
        <v>72.524691127311343</v>
      </c>
      <c r="S9" s="22">
        <f t="shared" si="12"/>
        <v>79.986056207628849</v>
      </c>
      <c r="T9" s="22">
        <f t="shared" si="12"/>
        <v>97.392800047295964</v>
      </c>
      <c r="U9" s="22">
        <f t="shared" si="12"/>
        <v>102.71367386680831</v>
      </c>
      <c r="V9" s="22">
        <f t="shared" si="12"/>
        <v>112.69529599778932</v>
      </c>
      <c r="W9" s="22">
        <f t="shared" ref="W9:Y9" si="13">SUM(W10:W11)</f>
        <v>110.79156592987715</v>
      </c>
      <c r="X9" s="22">
        <f t="shared" si="13"/>
        <v>121.31272925351018</v>
      </c>
      <c r="Y9" s="22">
        <f t="shared" si="13"/>
        <v>121.70038156953652</v>
      </c>
      <c r="DA9" s="57"/>
    </row>
    <row r="10" spans="1:105" ht="12" customHeight="1" x14ac:dyDescent="0.25">
      <c r="A10" s="28" t="s">
        <v>28</v>
      </c>
      <c r="B10" s="29">
        <f>B23*B75/11630</f>
        <v>27.538450242543163</v>
      </c>
      <c r="C10" s="29">
        <f t="shared" ref="C10:V10" si="14">C23*C75/11630</f>
        <v>29.127666206815487</v>
      </c>
      <c r="D10" s="29">
        <f t="shared" si="14"/>
        <v>30.996346662192362</v>
      </c>
      <c r="E10" s="29">
        <f t="shared" si="14"/>
        <v>32.679713290522479</v>
      </c>
      <c r="F10" s="29">
        <f t="shared" si="14"/>
        <v>34.099792170019519</v>
      </c>
      <c r="G10" s="29">
        <f t="shared" si="14"/>
        <v>35.792719812844219</v>
      </c>
      <c r="H10" s="29">
        <f t="shared" si="14"/>
        <v>37.996307202000672</v>
      </c>
      <c r="I10" s="29">
        <f t="shared" si="14"/>
        <v>39.628404221975018</v>
      </c>
      <c r="J10" s="29">
        <f t="shared" si="14"/>
        <v>39.509619888013603</v>
      </c>
      <c r="K10" s="29">
        <f t="shared" si="14"/>
        <v>40.577460379725466</v>
      </c>
      <c r="L10" s="29">
        <f t="shared" si="14"/>
        <v>40.947886974812278</v>
      </c>
      <c r="M10" s="29">
        <f t="shared" si="14"/>
        <v>41.899029367161717</v>
      </c>
      <c r="N10" s="29">
        <f t="shared" si="14"/>
        <v>43.447481202219379</v>
      </c>
      <c r="O10" s="29">
        <f t="shared" si="14"/>
        <v>45.948296115180213</v>
      </c>
      <c r="P10" s="29">
        <f t="shared" si="14"/>
        <v>48.495929892331475</v>
      </c>
      <c r="Q10" s="29">
        <f t="shared" si="14"/>
        <v>46.847369286560429</v>
      </c>
      <c r="R10" s="29">
        <f t="shared" si="14"/>
        <v>51.222102538686961</v>
      </c>
      <c r="S10" s="29">
        <f t="shared" si="14"/>
        <v>56.11691426538296</v>
      </c>
      <c r="T10" s="29">
        <f t="shared" si="14"/>
        <v>67.818625144781208</v>
      </c>
      <c r="U10" s="29">
        <f t="shared" si="14"/>
        <v>70.908574799053483</v>
      </c>
      <c r="V10" s="29">
        <f t="shared" si="14"/>
        <v>76.816272384136809</v>
      </c>
      <c r="W10" s="29">
        <f t="shared" ref="W10:Y10" si="15">W23*W75/11630</f>
        <v>74.749222923187105</v>
      </c>
      <c r="X10" s="29">
        <f t="shared" si="15"/>
        <v>81.16088333668884</v>
      </c>
      <c r="Y10" s="29">
        <f t="shared" si="15"/>
        <v>81.235058891486389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7.9311095735623738</v>
      </c>
      <c r="C11" s="29">
        <f t="shared" ref="C11:V11" si="16">C24*C76/11630</f>
        <v>9.1315804672477707</v>
      </c>
      <c r="D11" s="29">
        <f t="shared" si="16"/>
        <v>10.037238412713139</v>
      </c>
      <c r="E11" s="29">
        <f t="shared" si="16"/>
        <v>10.691115173819329</v>
      </c>
      <c r="F11" s="29">
        <f t="shared" si="16"/>
        <v>11.412897802959211</v>
      </c>
      <c r="G11" s="29">
        <f t="shared" si="16"/>
        <v>12.521352818166456</v>
      </c>
      <c r="H11" s="29">
        <f t="shared" si="16"/>
        <v>13.158573390469654</v>
      </c>
      <c r="I11" s="29">
        <f t="shared" si="16"/>
        <v>14.156520259872917</v>
      </c>
      <c r="J11" s="29">
        <f t="shared" si="16"/>
        <v>15.157972610976827</v>
      </c>
      <c r="K11" s="29">
        <f t="shared" si="16"/>
        <v>16.211177644890267</v>
      </c>
      <c r="L11" s="29">
        <f t="shared" si="16"/>
        <v>17.053513981934369</v>
      </c>
      <c r="M11" s="29">
        <f t="shared" si="16"/>
        <v>17.620382241122432</v>
      </c>
      <c r="N11" s="29">
        <f t="shared" si="16"/>
        <v>18.073415949810926</v>
      </c>
      <c r="O11" s="29">
        <f t="shared" si="16"/>
        <v>18.674671316320907</v>
      </c>
      <c r="P11" s="29">
        <f t="shared" si="16"/>
        <v>19.529577080239619</v>
      </c>
      <c r="Q11" s="29">
        <f t="shared" si="16"/>
        <v>19.418146022948772</v>
      </c>
      <c r="R11" s="29">
        <f t="shared" si="16"/>
        <v>21.302588588624381</v>
      </c>
      <c r="S11" s="29">
        <f t="shared" si="16"/>
        <v>23.869141942245889</v>
      </c>
      <c r="T11" s="29">
        <f t="shared" si="16"/>
        <v>29.574174902514763</v>
      </c>
      <c r="U11" s="29">
        <f t="shared" si="16"/>
        <v>31.805099067754824</v>
      </c>
      <c r="V11" s="29">
        <f t="shared" si="16"/>
        <v>35.8790236136525</v>
      </c>
      <c r="W11" s="29">
        <f t="shared" ref="W11:Y11" si="17">W24*W76/11630</f>
        <v>36.042343006690047</v>
      </c>
      <c r="X11" s="29">
        <f t="shared" si="17"/>
        <v>40.151845916821344</v>
      </c>
      <c r="Y11" s="29">
        <f t="shared" si="17"/>
        <v>40.465322678050129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59.988495924604742</v>
      </c>
      <c r="C12" s="22">
        <f t="shared" ref="C12:V12" si="18">SUM(C13:C14)</f>
        <v>62.20301527379241</v>
      </c>
      <c r="D12" s="22">
        <f t="shared" si="18"/>
        <v>64.087045502875696</v>
      </c>
      <c r="E12" s="22">
        <f t="shared" si="18"/>
        <v>66.154871098175875</v>
      </c>
      <c r="F12" s="22">
        <f t="shared" si="18"/>
        <v>68.233125068615223</v>
      </c>
      <c r="G12" s="22">
        <f t="shared" si="18"/>
        <v>71.257747893229762</v>
      </c>
      <c r="H12" s="22">
        <f t="shared" si="18"/>
        <v>74.170650234736243</v>
      </c>
      <c r="I12" s="22">
        <f t="shared" si="18"/>
        <v>78.227383427557626</v>
      </c>
      <c r="J12" s="22">
        <f t="shared" si="18"/>
        <v>79.301699838868274</v>
      </c>
      <c r="K12" s="22">
        <f t="shared" si="18"/>
        <v>81.003682618029515</v>
      </c>
      <c r="L12" s="22">
        <f t="shared" si="18"/>
        <v>81.251172473485582</v>
      </c>
      <c r="M12" s="22">
        <f t="shared" si="18"/>
        <v>80.826740764565386</v>
      </c>
      <c r="N12" s="22">
        <f t="shared" si="18"/>
        <v>79.739820945756506</v>
      </c>
      <c r="O12" s="22">
        <f t="shared" si="18"/>
        <v>80.211411795772349</v>
      </c>
      <c r="P12" s="22">
        <f t="shared" si="18"/>
        <v>80.360526317584828</v>
      </c>
      <c r="Q12" s="22">
        <f t="shared" si="18"/>
        <v>72.262018661443506</v>
      </c>
      <c r="R12" s="22">
        <f t="shared" si="18"/>
        <v>70.986303758992889</v>
      </c>
      <c r="S12" s="22">
        <f t="shared" si="18"/>
        <v>71.060282799196585</v>
      </c>
      <c r="T12" s="22">
        <f t="shared" si="18"/>
        <v>78.645709446064046</v>
      </c>
      <c r="U12" s="22">
        <f t="shared" si="18"/>
        <v>76.055920386836334</v>
      </c>
      <c r="V12" s="22">
        <f t="shared" si="18"/>
        <v>77.921012772454375</v>
      </c>
      <c r="W12" s="22">
        <f t="shared" ref="W12:Y12" si="19">SUM(W13:W14)</f>
        <v>72.934081132003257</v>
      </c>
      <c r="X12" s="22">
        <f t="shared" si="19"/>
        <v>77.088968361490714</v>
      </c>
      <c r="Y12" s="22">
        <f t="shared" si="19"/>
        <v>74.185762639913293</v>
      </c>
      <c r="DA12" s="57"/>
    </row>
    <row r="13" spans="1:105" ht="12" customHeight="1" x14ac:dyDescent="0.25">
      <c r="A13" s="30" t="s">
        <v>44</v>
      </c>
      <c r="B13" s="31">
        <f>B26*B78/11630</f>
        <v>48.738454189053151</v>
      </c>
      <c r="C13" s="31">
        <f t="shared" ref="C13:V13" si="20">C26*C78/11630</f>
        <v>50.521186335535255</v>
      </c>
      <c r="D13" s="31">
        <f t="shared" si="20"/>
        <v>51.944880554369107</v>
      </c>
      <c r="E13" s="31">
        <f t="shared" si="20"/>
        <v>53.465638033975765</v>
      </c>
      <c r="F13" s="31">
        <f t="shared" si="20"/>
        <v>54.853375436016812</v>
      </c>
      <c r="G13" s="31">
        <f t="shared" si="20"/>
        <v>57.15147760795498</v>
      </c>
      <c r="H13" s="31">
        <f t="shared" si="20"/>
        <v>59.302258665908461</v>
      </c>
      <c r="I13" s="31">
        <f t="shared" si="20"/>
        <v>62.035347160751428</v>
      </c>
      <c r="J13" s="31">
        <f t="shared" si="20"/>
        <v>62.465063012371388</v>
      </c>
      <c r="K13" s="31">
        <f t="shared" si="20"/>
        <v>63.083507078422215</v>
      </c>
      <c r="L13" s="31">
        <f t="shared" si="20"/>
        <v>62.176832084211682</v>
      </c>
      <c r="M13" s="31">
        <f t="shared" si="20"/>
        <v>60.432839741572572</v>
      </c>
      <c r="N13" s="31">
        <f t="shared" si="20"/>
        <v>58.110701852303734</v>
      </c>
      <c r="O13" s="31">
        <f t="shared" si="20"/>
        <v>56.860977827462222</v>
      </c>
      <c r="P13" s="31">
        <f t="shared" si="20"/>
        <v>55.192096152741911</v>
      </c>
      <c r="Q13" s="31">
        <f t="shared" si="20"/>
        <v>47.470894595611526</v>
      </c>
      <c r="R13" s="31">
        <f t="shared" si="20"/>
        <v>45.003005665156046</v>
      </c>
      <c r="S13" s="31">
        <f t="shared" si="20"/>
        <v>43.315467731247217</v>
      </c>
      <c r="T13" s="31">
        <f t="shared" si="20"/>
        <v>45.938701400263945</v>
      </c>
      <c r="U13" s="31">
        <f t="shared" si="20"/>
        <v>42.602046134299023</v>
      </c>
      <c r="V13" s="31">
        <f t="shared" si="20"/>
        <v>42.099803064131883</v>
      </c>
      <c r="W13" s="31">
        <f t="shared" ref="W13:Y13" si="21">W26*W78/11630</f>
        <v>38.464186128335996</v>
      </c>
      <c r="X13" s="31">
        <f t="shared" si="21"/>
        <v>39.955752188966919</v>
      </c>
      <c r="Y13" s="31">
        <f t="shared" si="21"/>
        <v>37.766844937770834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11.250041735551592</v>
      </c>
      <c r="C14" s="33">
        <f t="shared" ref="C14:V14" si="22">C27*C79/11630</f>
        <v>11.681828938257157</v>
      </c>
      <c r="D14" s="33">
        <f t="shared" si="22"/>
        <v>12.142164948506593</v>
      </c>
      <c r="E14" s="33">
        <f t="shared" si="22"/>
        <v>12.689233064200105</v>
      </c>
      <c r="F14" s="33">
        <f t="shared" si="22"/>
        <v>13.379749632598406</v>
      </c>
      <c r="G14" s="33">
        <f t="shared" si="22"/>
        <v>14.106270285274787</v>
      </c>
      <c r="H14" s="33">
        <f t="shared" si="22"/>
        <v>14.868391568827784</v>
      </c>
      <c r="I14" s="33">
        <f t="shared" si="22"/>
        <v>16.192036266806195</v>
      </c>
      <c r="J14" s="33">
        <f t="shared" si="22"/>
        <v>16.836636826496893</v>
      </c>
      <c r="K14" s="33">
        <f t="shared" si="22"/>
        <v>17.920175539607303</v>
      </c>
      <c r="L14" s="33">
        <f t="shared" si="22"/>
        <v>19.074340389273896</v>
      </c>
      <c r="M14" s="33">
        <f t="shared" si="22"/>
        <v>20.393901022992807</v>
      </c>
      <c r="N14" s="33">
        <f t="shared" si="22"/>
        <v>21.629119093452776</v>
      </c>
      <c r="O14" s="33">
        <f t="shared" si="22"/>
        <v>23.350433968310124</v>
      </c>
      <c r="P14" s="33">
        <f t="shared" si="22"/>
        <v>25.168430164842921</v>
      </c>
      <c r="Q14" s="33">
        <f t="shared" si="22"/>
        <v>24.791124065831976</v>
      </c>
      <c r="R14" s="33">
        <f t="shared" si="22"/>
        <v>25.983298093836844</v>
      </c>
      <c r="S14" s="33">
        <f t="shared" si="22"/>
        <v>27.744815067949375</v>
      </c>
      <c r="T14" s="33">
        <f t="shared" si="22"/>
        <v>32.707008045800109</v>
      </c>
      <c r="U14" s="33">
        <f t="shared" si="22"/>
        <v>33.453874252537311</v>
      </c>
      <c r="V14" s="33">
        <f t="shared" si="22"/>
        <v>35.821209708322492</v>
      </c>
      <c r="W14" s="33">
        <f t="shared" ref="W14:Y14" si="23">W27*W79/11630</f>
        <v>34.469895003667268</v>
      </c>
      <c r="X14" s="33">
        <f t="shared" si="23"/>
        <v>37.133216172523795</v>
      </c>
      <c r="Y14" s="33">
        <f t="shared" si="23"/>
        <v>36.418917702142451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6712.1346481915289</v>
      </c>
      <c r="C16" s="19">
        <f t="shared" ref="C16:Q16" si="24">SUM(C17,C22,C25)</f>
        <v>6920.7427658545048</v>
      </c>
      <c r="D16" s="19">
        <f t="shared" si="24"/>
        <v>7161.6444156317484</v>
      </c>
      <c r="E16" s="19">
        <f t="shared" si="24"/>
        <v>7431.1510618943303</v>
      </c>
      <c r="F16" s="19">
        <f t="shared" si="24"/>
        <v>7731.7375574395292</v>
      </c>
      <c r="G16" s="19">
        <f t="shared" si="24"/>
        <v>8073.048094684088</v>
      </c>
      <c r="H16" s="19">
        <f t="shared" si="24"/>
        <v>8426.0015231768793</v>
      </c>
      <c r="I16" s="19">
        <f t="shared" si="24"/>
        <v>9000.5652692688291</v>
      </c>
      <c r="J16" s="19">
        <f t="shared" si="24"/>
        <v>9256.998234431092</v>
      </c>
      <c r="K16" s="19">
        <f t="shared" si="24"/>
        <v>9739.0524957630587</v>
      </c>
      <c r="L16" s="19">
        <f t="shared" si="24"/>
        <v>10148.164438947169</v>
      </c>
      <c r="M16" s="19">
        <f t="shared" si="24"/>
        <v>10556.031545875439</v>
      </c>
      <c r="N16" s="19">
        <f t="shared" si="24"/>
        <v>10922.428233477622</v>
      </c>
      <c r="O16" s="19">
        <f t="shared" si="24"/>
        <v>11505.266720310174</v>
      </c>
      <c r="P16" s="19">
        <f t="shared" si="24"/>
        <v>12097.540664580854</v>
      </c>
      <c r="Q16" s="19">
        <f t="shared" si="24"/>
        <v>12860.509481704492</v>
      </c>
      <c r="R16" s="19">
        <f t="shared" ref="R16" si="25">SUM(R17,R22,R25)</f>
        <v>13200.798118702753</v>
      </c>
      <c r="S16" s="19">
        <f t="shared" ref="S16" si="26">SUM(S17,S22,S25)</f>
        <v>13571.979599181823</v>
      </c>
      <c r="T16" s="19">
        <f t="shared" ref="T16" si="27">SUM(T17,T22,T25)</f>
        <v>13931.276194319977</v>
      </c>
      <c r="U16" s="19">
        <f t="shared" ref="U16" si="28">SUM(U17,U22,U25)</f>
        <v>14306.325042412915</v>
      </c>
      <c r="V16" s="19">
        <f t="shared" ref="V16:W16" si="29">SUM(V17,V22,V25)</f>
        <v>14646.636148204467</v>
      </c>
      <c r="W16" s="19">
        <f t="shared" si="29"/>
        <v>14716.3437516206</v>
      </c>
      <c r="X16" s="19">
        <f t="shared" ref="X16:Y16" si="30">SUM(X17,X22,X25)</f>
        <v>14402.620888514406</v>
      </c>
      <c r="Y16" s="19">
        <f t="shared" si="30"/>
        <v>14064.716256853981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1165.6556178910091</v>
      </c>
      <c r="C17" s="22">
        <f t="shared" ref="C17:Q17" si="31">SUM(C18:C21)</f>
        <v>1181.755228842615</v>
      </c>
      <c r="D17" s="22">
        <f t="shared" si="31"/>
        <v>1223.9253081274519</v>
      </c>
      <c r="E17" s="22">
        <f t="shared" si="31"/>
        <v>1263.3780137879207</v>
      </c>
      <c r="F17" s="22">
        <f t="shared" si="31"/>
        <v>1286.0440284874869</v>
      </c>
      <c r="G17" s="22">
        <f t="shared" si="31"/>
        <v>1301.5735517544715</v>
      </c>
      <c r="H17" s="22">
        <f t="shared" si="31"/>
        <v>1319.3865452384343</v>
      </c>
      <c r="I17" s="22">
        <f t="shared" si="31"/>
        <v>1337.1358527547495</v>
      </c>
      <c r="J17" s="22">
        <f t="shared" si="31"/>
        <v>1339.2004753875315</v>
      </c>
      <c r="K17" s="22">
        <f t="shared" si="31"/>
        <v>1363.5628451607606</v>
      </c>
      <c r="L17" s="22">
        <f t="shared" si="31"/>
        <v>1359.7346360726826</v>
      </c>
      <c r="M17" s="22">
        <f t="shared" si="31"/>
        <v>1357.1407177553936</v>
      </c>
      <c r="N17" s="22">
        <f t="shared" si="31"/>
        <v>1352.6624477214204</v>
      </c>
      <c r="O17" s="22">
        <f t="shared" si="31"/>
        <v>1357.0175079269497</v>
      </c>
      <c r="P17" s="22">
        <f t="shared" si="31"/>
        <v>1356.8641093378089</v>
      </c>
      <c r="Q17" s="22">
        <f t="shared" si="31"/>
        <v>1344.2391516783409</v>
      </c>
      <c r="R17" s="22">
        <f t="shared" ref="R17" si="32">SUM(R18:R21)</f>
        <v>1331.4591696486914</v>
      </c>
      <c r="S17" s="22">
        <f t="shared" ref="S17" si="33">SUM(S18:S21)</f>
        <v>1311.640500197286</v>
      </c>
      <c r="T17" s="22">
        <f t="shared" ref="T17" si="34">SUM(T18:T21)</f>
        <v>1274.21302917605</v>
      </c>
      <c r="U17" s="22">
        <f t="shared" ref="U17" si="35">SUM(U18:U21)</f>
        <v>1259.2826614085182</v>
      </c>
      <c r="V17" s="22">
        <f t="shared" ref="V17:W17" si="36">SUM(V18:V21)</f>
        <v>1240.0877973276574</v>
      </c>
      <c r="W17" s="22">
        <f t="shared" si="36"/>
        <v>1224.3707483417093</v>
      </c>
      <c r="X17" s="22">
        <f t="shared" ref="X17:Y17" si="37">SUM(X18:X21)</f>
        <v>1180.3060945344521</v>
      </c>
      <c r="Y17" s="22">
        <f t="shared" si="37"/>
        <v>1142.8334914657435</v>
      </c>
      <c r="DA17" s="57"/>
    </row>
    <row r="18" spans="1:105" ht="12" customHeight="1" x14ac:dyDescent="0.25">
      <c r="A18" s="28" t="s">
        <v>32</v>
      </c>
      <c r="B18" s="29">
        <f>B31*B83/1000000</f>
        <v>91.387896263273234</v>
      </c>
      <c r="C18" s="29">
        <f t="shared" ref="C18:Q18" si="38">C31*C83/1000000</f>
        <v>90.907944672389306</v>
      </c>
      <c r="D18" s="29">
        <f t="shared" si="38"/>
        <v>91.123268352497192</v>
      </c>
      <c r="E18" s="29">
        <f t="shared" si="38"/>
        <v>90.879685334134393</v>
      </c>
      <c r="F18" s="29">
        <f t="shared" si="38"/>
        <v>90.375240940512967</v>
      </c>
      <c r="G18" s="29">
        <f t="shared" si="38"/>
        <v>89.891970780508316</v>
      </c>
      <c r="H18" s="29">
        <f t="shared" si="38"/>
        <v>89.194620811924466</v>
      </c>
      <c r="I18" s="29">
        <f t="shared" si="38"/>
        <v>89.188514824214352</v>
      </c>
      <c r="J18" s="29">
        <f t="shared" si="38"/>
        <v>86.984282401571861</v>
      </c>
      <c r="K18" s="29">
        <f t="shared" si="38"/>
        <v>86.596657867109428</v>
      </c>
      <c r="L18" s="29">
        <f t="shared" si="38"/>
        <v>85.082493834595667</v>
      </c>
      <c r="M18" s="29">
        <f t="shared" si="38"/>
        <v>83.984169421672547</v>
      </c>
      <c r="N18" s="29">
        <f t="shared" si="38"/>
        <v>82.493273916774015</v>
      </c>
      <c r="O18" s="29">
        <f t="shared" si="38"/>
        <v>81.336872571889742</v>
      </c>
      <c r="P18" s="29">
        <f t="shared" si="38"/>
        <v>79.564690466513653</v>
      </c>
      <c r="Q18" s="29">
        <f t="shared" si="38"/>
        <v>77.29711462384509</v>
      </c>
      <c r="R18" s="29">
        <f t="shared" ref="R18:V18" si="39">R31*R83/1000000</f>
        <v>74.768333147819931</v>
      </c>
      <c r="S18" s="29">
        <f t="shared" si="39"/>
        <v>72.303191013506179</v>
      </c>
      <c r="T18" s="29">
        <f t="shared" si="39"/>
        <v>68.82594349582061</v>
      </c>
      <c r="U18" s="29">
        <f t="shared" si="39"/>
        <v>67.1880150323544</v>
      </c>
      <c r="V18" s="29">
        <f t="shared" si="39"/>
        <v>65.035725817826687</v>
      </c>
      <c r="W18" s="29">
        <f t="shared" ref="W18:Y18" si="40">W31*W83/1000000</f>
        <v>63.269011660907893</v>
      </c>
      <c r="X18" s="29">
        <f t="shared" si="40"/>
        <v>60.30120995124522</v>
      </c>
      <c r="Y18" s="29">
        <f t="shared" si="40"/>
        <v>57.46896964375879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900.32259150599771</v>
      </c>
      <c r="C19" s="29">
        <f t="shared" ref="C19:Q19" si="41">C32*C84/1000000</f>
        <v>897.82166906255861</v>
      </c>
      <c r="D19" s="29">
        <f t="shared" si="41"/>
        <v>923.12722585428287</v>
      </c>
      <c r="E19" s="29">
        <f t="shared" si="41"/>
        <v>942.79794474727646</v>
      </c>
      <c r="F19" s="29">
        <f t="shared" si="41"/>
        <v>952.11497849194973</v>
      </c>
      <c r="G19" s="29">
        <f t="shared" si="41"/>
        <v>950.77467488288278</v>
      </c>
      <c r="H19" s="29">
        <f t="shared" si="41"/>
        <v>952.05973817484801</v>
      </c>
      <c r="I19" s="29">
        <f t="shared" si="41"/>
        <v>947.75075869680688</v>
      </c>
      <c r="J19" s="29">
        <f t="shared" si="41"/>
        <v>945.19423232191639</v>
      </c>
      <c r="K19" s="29">
        <f t="shared" si="41"/>
        <v>949.01679417827245</v>
      </c>
      <c r="L19" s="29">
        <f t="shared" si="41"/>
        <v>933.2194529737136</v>
      </c>
      <c r="M19" s="29">
        <f t="shared" si="41"/>
        <v>914.24701590138807</v>
      </c>
      <c r="N19" s="29">
        <f t="shared" si="41"/>
        <v>889.40076645931856</v>
      </c>
      <c r="O19" s="29">
        <f t="shared" si="41"/>
        <v>865.27441856734129</v>
      </c>
      <c r="P19" s="29">
        <f t="shared" si="41"/>
        <v>839.97454973971321</v>
      </c>
      <c r="Q19" s="29">
        <f t="shared" si="41"/>
        <v>813.46178346804311</v>
      </c>
      <c r="R19" s="29">
        <f t="shared" ref="R19:V19" si="42">R32*R84/1000000</f>
        <v>798.99229889260164</v>
      </c>
      <c r="S19" s="29">
        <f t="shared" si="42"/>
        <v>776.11673594719264</v>
      </c>
      <c r="T19" s="29">
        <f t="shared" si="42"/>
        <v>745.31042179123779</v>
      </c>
      <c r="U19" s="29">
        <f t="shared" si="42"/>
        <v>728.47330076236392</v>
      </c>
      <c r="V19" s="29">
        <f t="shared" si="42"/>
        <v>711.68114979846405</v>
      </c>
      <c r="W19" s="29">
        <f t="shared" ref="W19:Y19" si="43">W32*W84/1000000</f>
        <v>697.39172197183018</v>
      </c>
      <c r="X19" s="29">
        <f t="shared" si="43"/>
        <v>668.9523222049171</v>
      </c>
      <c r="Y19" s="29">
        <f t="shared" si="43"/>
        <v>642.99916143646533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63.521450473612852</v>
      </c>
      <c r="C20" s="29">
        <f t="shared" ref="C20:Q20" si="45">C33*C85/1000000</f>
        <v>64.367644068585918</v>
      </c>
      <c r="D20" s="29">
        <f t="shared" si="45"/>
        <v>65.787120436449143</v>
      </c>
      <c r="E20" s="29">
        <f t="shared" si="45"/>
        <v>67.836549298937044</v>
      </c>
      <c r="F20" s="29">
        <f t="shared" si="45"/>
        <v>70.2502078751928</v>
      </c>
      <c r="G20" s="29">
        <f t="shared" si="45"/>
        <v>72.77941991263836</v>
      </c>
      <c r="H20" s="29">
        <f t="shared" si="45"/>
        <v>74.766156790005482</v>
      </c>
      <c r="I20" s="29">
        <f t="shared" si="45"/>
        <v>77.551816952800465</v>
      </c>
      <c r="J20" s="29">
        <f t="shared" si="45"/>
        <v>77.917871360564291</v>
      </c>
      <c r="K20" s="29">
        <f t="shared" si="45"/>
        <v>79.172028947735328</v>
      </c>
      <c r="L20" s="29">
        <f t="shared" si="45"/>
        <v>81.003707947556563</v>
      </c>
      <c r="M20" s="29">
        <f t="shared" si="45"/>
        <v>82.565989926827157</v>
      </c>
      <c r="N20" s="29">
        <f t="shared" si="45"/>
        <v>83.723013622332459</v>
      </c>
      <c r="O20" s="29">
        <f t="shared" si="45"/>
        <v>87.250571856331959</v>
      </c>
      <c r="P20" s="29">
        <f t="shared" si="45"/>
        <v>89.294444165240108</v>
      </c>
      <c r="Q20" s="29">
        <f t="shared" si="45"/>
        <v>88.627926938314431</v>
      </c>
      <c r="R20" s="29">
        <f t="shared" ref="R20:V20" si="46">R33*R85/1000000</f>
        <v>88.127968030319067</v>
      </c>
      <c r="S20" s="29">
        <f t="shared" si="46"/>
        <v>87.221907680264493</v>
      </c>
      <c r="T20" s="29">
        <f t="shared" si="46"/>
        <v>85.12827473328467</v>
      </c>
      <c r="U20" s="29">
        <f t="shared" si="46"/>
        <v>83.413309023983302</v>
      </c>
      <c r="V20" s="29">
        <f t="shared" si="46"/>
        <v>82.231887240439093</v>
      </c>
      <c r="W20" s="29">
        <f t="shared" ref="W20:Y20" si="47">W33*W85/1000000</f>
        <v>81.011456453349638</v>
      </c>
      <c r="X20" s="29">
        <f t="shared" si="47"/>
        <v>77.662671950336005</v>
      </c>
      <c r="Y20" s="29">
        <f t="shared" si="47"/>
        <v>74.429063902175969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110.4236796481253</v>
      </c>
      <c r="C21" s="29">
        <f t="shared" ref="C21:Q21" si="49">C34*C86/1000000</f>
        <v>128.6579710390813</v>
      </c>
      <c r="D21" s="29">
        <f t="shared" si="49"/>
        <v>143.88769348422261</v>
      </c>
      <c r="E21" s="29">
        <f t="shared" si="49"/>
        <v>161.86383440757285</v>
      </c>
      <c r="F21" s="29">
        <f t="shared" si="49"/>
        <v>173.3036011798315</v>
      </c>
      <c r="G21" s="29">
        <f t="shared" si="49"/>
        <v>188.12748617844201</v>
      </c>
      <c r="H21" s="29">
        <f t="shared" si="49"/>
        <v>203.36602946165635</v>
      </c>
      <c r="I21" s="29">
        <f t="shared" si="49"/>
        <v>222.64476228092781</v>
      </c>
      <c r="J21" s="29">
        <f t="shared" si="49"/>
        <v>229.10408930347899</v>
      </c>
      <c r="K21" s="29">
        <f t="shared" si="49"/>
        <v>248.77736416764355</v>
      </c>
      <c r="L21" s="29">
        <f t="shared" si="49"/>
        <v>260.42898131681687</v>
      </c>
      <c r="M21" s="29">
        <f t="shared" si="49"/>
        <v>276.34354250550587</v>
      </c>
      <c r="N21" s="29">
        <f t="shared" si="49"/>
        <v>297.04539372299536</v>
      </c>
      <c r="O21" s="29">
        <f t="shared" si="49"/>
        <v>323.15564493138652</v>
      </c>
      <c r="P21" s="29">
        <f t="shared" si="49"/>
        <v>348.03042496634203</v>
      </c>
      <c r="Q21" s="29">
        <f t="shared" si="49"/>
        <v>364.85232664813827</v>
      </c>
      <c r="R21" s="29">
        <f t="shared" ref="R21:V21" si="50">R34*R86/1000000</f>
        <v>369.57056957795083</v>
      </c>
      <c r="S21" s="29">
        <f t="shared" si="50"/>
        <v>375.99866555632258</v>
      </c>
      <c r="T21" s="29">
        <f t="shared" si="50"/>
        <v>374.94838915570676</v>
      </c>
      <c r="U21" s="29">
        <f t="shared" si="50"/>
        <v>380.20803658981646</v>
      </c>
      <c r="V21" s="29">
        <f t="shared" si="50"/>
        <v>381.13903447092764</v>
      </c>
      <c r="W21" s="29">
        <f t="shared" ref="W21:Y21" si="51">W34*W86/1000000</f>
        <v>382.69855825562155</v>
      </c>
      <c r="X21" s="29">
        <f t="shared" si="51"/>
        <v>373.38989042795384</v>
      </c>
      <c r="Y21" s="29">
        <f t="shared" si="51"/>
        <v>367.93629648334331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408.3618744931569</v>
      </c>
      <c r="C22" s="22">
        <f t="shared" ref="C22:Q22" si="52">SUM(C23:C24)</f>
        <v>443.88595289002842</v>
      </c>
      <c r="D22" s="22">
        <f t="shared" si="52"/>
        <v>475.72591011651781</v>
      </c>
      <c r="E22" s="22">
        <f t="shared" si="52"/>
        <v>500.91822419737213</v>
      </c>
      <c r="F22" s="22">
        <f t="shared" si="52"/>
        <v>526.07664423618701</v>
      </c>
      <c r="G22" s="22">
        <f t="shared" si="52"/>
        <v>560.75448545185304</v>
      </c>
      <c r="H22" s="22">
        <f t="shared" si="52"/>
        <v>591.69291391975503</v>
      </c>
      <c r="I22" s="22">
        <f t="shared" si="52"/>
        <v>625.52269979672963</v>
      </c>
      <c r="J22" s="22">
        <f t="shared" si="52"/>
        <v>643.07302340237948</v>
      </c>
      <c r="K22" s="22">
        <f t="shared" si="52"/>
        <v>673.66929820873304</v>
      </c>
      <c r="L22" s="22">
        <f t="shared" si="52"/>
        <v>691.00007456877779</v>
      </c>
      <c r="M22" s="22">
        <f t="shared" si="52"/>
        <v>703.49097748338386</v>
      </c>
      <c r="N22" s="22">
        <f t="shared" si="52"/>
        <v>717.68167259433108</v>
      </c>
      <c r="O22" s="22">
        <f t="shared" si="52"/>
        <v>742.39991587600036</v>
      </c>
      <c r="P22" s="22">
        <f t="shared" si="52"/>
        <v>763.1033629520216</v>
      </c>
      <c r="Q22" s="22">
        <f t="shared" si="52"/>
        <v>811.74572757614885</v>
      </c>
      <c r="R22" s="22">
        <f t="shared" ref="R22" si="53">SUM(R23:R24)</f>
        <v>869.08910403178584</v>
      </c>
      <c r="S22" s="22">
        <f t="shared" ref="S22" si="54">SUM(S23:S24)</f>
        <v>929.09971531707265</v>
      </c>
      <c r="T22" s="22">
        <f t="shared" ref="T22" si="55">SUM(T23:T24)</f>
        <v>993.02969293787874</v>
      </c>
      <c r="U22" s="22">
        <f t="shared" ref="U22" si="56">SUM(U23:U24)</f>
        <v>1056.7243121766458</v>
      </c>
      <c r="V22" s="22">
        <f t="shared" ref="V22:W22" si="57">SUM(V23:V24)</f>
        <v>1111.9551498839937</v>
      </c>
      <c r="W22" s="22">
        <f t="shared" si="57"/>
        <v>1151.3041984806055</v>
      </c>
      <c r="X22" s="22">
        <f t="shared" ref="X22:Y22" si="58">SUM(X23:X24)</f>
        <v>1152.5326822418876</v>
      </c>
      <c r="Y22" s="22">
        <f t="shared" si="58"/>
        <v>1153.6586581746624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238.98109869193246</v>
      </c>
      <c r="C23" s="29">
        <f t="shared" ref="C23:Q23" si="60">C36*C88/1000000</f>
        <v>252.69899052133758</v>
      </c>
      <c r="D23" s="29">
        <f t="shared" si="60"/>
        <v>269.29696837802601</v>
      </c>
      <c r="E23" s="29">
        <f t="shared" si="60"/>
        <v>284.66068696084363</v>
      </c>
      <c r="F23" s="29">
        <f t="shared" si="60"/>
        <v>298.79248827841246</v>
      </c>
      <c r="G23" s="29">
        <f t="shared" si="60"/>
        <v>314.98543173981335</v>
      </c>
      <c r="H23" s="29">
        <f t="shared" si="60"/>
        <v>336.904722027047</v>
      </c>
      <c r="I23" s="29">
        <f t="shared" si="60"/>
        <v>354.65170777889045</v>
      </c>
      <c r="J23" s="29">
        <f t="shared" si="60"/>
        <v>356.27107870485611</v>
      </c>
      <c r="K23" s="29">
        <f t="shared" si="60"/>
        <v>369.16839998071623</v>
      </c>
      <c r="L23" s="29">
        <f t="shared" si="60"/>
        <v>373.9020603189212</v>
      </c>
      <c r="M23" s="29">
        <f t="shared" si="60"/>
        <v>381.00311108567627</v>
      </c>
      <c r="N23" s="29">
        <f t="shared" si="60"/>
        <v>391.8568961363365</v>
      </c>
      <c r="O23" s="29">
        <f t="shared" si="60"/>
        <v>410.23251702433981</v>
      </c>
      <c r="P23" s="29">
        <f t="shared" si="60"/>
        <v>424.69706974235987</v>
      </c>
      <c r="Q23" s="29">
        <f t="shared" si="60"/>
        <v>444.84458737152789</v>
      </c>
      <c r="R23" s="29">
        <f t="shared" ref="R23:V23" si="61">R36*R88/1000000</f>
        <v>473.9164576825807</v>
      </c>
      <c r="S23" s="29">
        <f t="shared" si="61"/>
        <v>500.09242751346397</v>
      </c>
      <c r="T23" s="29">
        <f t="shared" si="61"/>
        <v>526.78957531274943</v>
      </c>
      <c r="U23" s="29">
        <f t="shared" si="61"/>
        <v>551.66295291796303</v>
      </c>
      <c r="V23" s="29">
        <f t="shared" si="61"/>
        <v>568.35630651423105</v>
      </c>
      <c r="W23" s="29">
        <f t="shared" ref="W23:Y23" si="62">W36*W88/1000000</f>
        <v>576.75203153375742</v>
      </c>
      <c r="X23" s="29">
        <f t="shared" si="62"/>
        <v>571.41275195511457</v>
      </c>
      <c r="Y23" s="29">
        <f t="shared" si="62"/>
        <v>570.7070955011086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169.38077580122444</v>
      </c>
      <c r="C24" s="29">
        <f t="shared" ref="C24:Q24" si="64">C37*C89/1000000</f>
        <v>191.18696236869084</v>
      </c>
      <c r="D24" s="29">
        <f t="shared" si="64"/>
        <v>206.4289417384918</v>
      </c>
      <c r="E24" s="29">
        <f t="shared" si="64"/>
        <v>216.25753723652849</v>
      </c>
      <c r="F24" s="29">
        <f t="shared" si="64"/>
        <v>227.28415595777457</v>
      </c>
      <c r="G24" s="29">
        <f t="shared" si="64"/>
        <v>245.76905371203964</v>
      </c>
      <c r="H24" s="29">
        <f t="shared" si="64"/>
        <v>254.78819189270806</v>
      </c>
      <c r="I24" s="29">
        <f t="shared" si="64"/>
        <v>270.87099201783917</v>
      </c>
      <c r="J24" s="29">
        <f t="shared" si="64"/>
        <v>286.80194469752337</v>
      </c>
      <c r="K24" s="29">
        <f t="shared" si="64"/>
        <v>304.50089822801681</v>
      </c>
      <c r="L24" s="29">
        <f t="shared" si="64"/>
        <v>317.09801424985665</v>
      </c>
      <c r="M24" s="29">
        <f t="shared" si="64"/>
        <v>322.48786639770759</v>
      </c>
      <c r="N24" s="29">
        <f t="shared" si="64"/>
        <v>325.82477645799452</v>
      </c>
      <c r="O24" s="29">
        <f t="shared" si="64"/>
        <v>332.16739885166055</v>
      </c>
      <c r="P24" s="29">
        <f t="shared" si="64"/>
        <v>338.40629320966173</v>
      </c>
      <c r="Q24" s="29">
        <f t="shared" si="64"/>
        <v>366.90114020462096</v>
      </c>
      <c r="R24" s="29">
        <f t="shared" ref="R24:V24" si="65">R37*R89/1000000</f>
        <v>395.17264634920508</v>
      </c>
      <c r="S24" s="29">
        <f t="shared" si="65"/>
        <v>429.00728780360862</v>
      </c>
      <c r="T24" s="29">
        <f t="shared" si="65"/>
        <v>466.24011762512924</v>
      </c>
      <c r="U24" s="29">
        <f t="shared" si="65"/>
        <v>505.06135925868278</v>
      </c>
      <c r="V24" s="29">
        <f t="shared" si="65"/>
        <v>543.59884336976279</v>
      </c>
      <c r="W24" s="29">
        <f t="shared" ref="W24:Y24" si="66">W37*W89/1000000</f>
        <v>574.55216694684816</v>
      </c>
      <c r="X24" s="29">
        <f t="shared" si="66"/>
        <v>581.11993028677307</v>
      </c>
      <c r="Y24" s="29">
        <f t="shared" si="66"/>
        <v>582.95156267355389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5138.1171558073629</v>
      </c>
      <c r="C25" s="22">
        <f t="shared" ref="C25:Q25" si="67">SUM(C26:C27)</f>
        <v>5295.1015841218614</v>
      </c>
      <c r="D25" s="22">
        <f t="shared" si="67"/>
        <v>5461.9931973877792</v>
      </c>
      <c r="E25" s="22">
        <f t="shared" si="67"/>
        <v>5666.8548239090369</v>
      </c>
      <c r="F25" s="22">
        <f t="shared" si="67"/>
        <v>5919.6168847158551</v>
      </c>
      <c r="G25" s="22">
        <f t="shared" si="67"/>
        <v>6210.7200574777635</v>
      </c>
      <c r="H25" s="22">
        <f t="shared" si="67"/>
        <v>6514.9220640186904</v>
      </c>
      <c r="I25" s="22">
        <f t="shared" si="67"/>
        <v>7037.9067167173498</v>
      </c>
      <c r="J25" s="22">
        <f t="shared" si="67"/>
        <v>7274.7247356411808</v>
      </c>
      <c r="K25" s="22">
        <f t="shared" si="67"/>
        <v>7701.8203523935645</v>
      </c>
      <c r="L25" s="22">
        <f t="shared" si="67"/>
        <v>8097.4297283057085</v>
      </c>
      <c r="M25" s="22">
        <f t="shared" si="67"/>
        <v>8495.3998506366624</v>
      </c>
      <c r="N25" s="22">
        <f t="shared" si="67"/>
        <v>8852.084113161869</v>
      </c>
      <c r="O25" s="22">
        <f t="shared" si="67"/>
        <v>9405.8492965072237</v>
      </c>
      <c r="P25" s="22">
        <f t="shared" si="67"/>
        <v>9977.5731922910236</v>
      </c>
      <c r="Q25" s="22">
        <f t="shared" si="67"/>
        <v>10704.524602450003</v>
      </c>
      <c r="R25" s="22">
        <f t="shared" ref="R25" si="68">SUM(R26:R27)</f>
        <v>11000.249845022276</v>
      </c>
      <c r="S25" s="22">
        <f t="shared" ref="S25" si="69">SUM(S26:S27)</f>
        <v>11331.239383667464</v>
      </c>
      <c r="T25" s="22">
        <f t="shared" ref="T25" si="70">SUM(T26:T27)</f>
        <v>11664.033472206049</v>
      </c>
      <c r="U25" s="22">
        <f t="shared" ref="U25" si="71">SUM(U26:U27)</f>
        <v>11990.31806882775</v>
      </c>
      <c r="V25" s="22">
        <f t="shared" ref="V25:W25" si="72">SUM(V26:V27)</f>
        <v>12294.593200992815</v>
      </c>
      <c r="W25" s="22">
        <f t="shared" si="72"/>
        <v>12340.668804798284</v>
      </c>
      <c r="X25" s="22">
        <f t="shared" ref="X25:Y25" si="73">SUM(X26:X27)</f>
        <v>12069.782111738066</v>
      </c>
      <c r="Y25" s="22">
        <f t="shared" si="73"/>
        <v>11768.224107213575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1189.7565992887241</v>
      </c>
      <c r="C26" s="31">
        <f t="shared" ref="C26:Q26" si="75">C39*C91/1000000</f>
        <v>1227.513653555767</v>
      </c>
      <c r="D26" s="31">
        <f t="shared" si="75"/>
        <v>1257.450299682692</v>
      </c>
      <c r="E26" s="31">
        <f t="shared" si="75"/>
        <v>1290.0384925550459</v>
      </c>
      <c r="F26" s="31">
        <f t="shared" si="75"/>
        <v>1318.9001300184786</v>
      </c>
      <c r="G26" s="31">
        <f t="shared" si="75"/>
        <v>1369.6558107152691</v>
      </c>
      <c r="H26" s="31">
        <f t="shared" si="75"/>
        <v>1416.8715834198226</v>
      </c>
      <c r="I26" s="31">
        <f t="shared" si="75"/>
        <v>1479.5776103864625</v>
      </c>
      <c r="J26" s="31">
        <f t="shared" si="75"/>
        <v>1486.6492085914674</v>
      </c>
      <c r="K26" s="31">
        <f t="shared" si="75"/>
        <v>1504.0458897283704</v>
      </c>
      <c r="L26" s="31">
        <f t="shared" si="75"/>
        <v>1479.8853829826128</v>
      </c>
      <c r="M26" s="31">
        <f t="shared" si="75"/>
        <v>1435.7846139681994</v>
      </c>
      <c r="N26" s="31">
        <f t="shared" si="75"/>
        <v>1378.0303030415946</v>
      </c>
      <c r="O26" s="31">
        <f t="shared" si="75"/>
        <v>1346.0512959364835</v>
      </c>
      <c r="P26" s="31">
        <f t="shared" si="75"/>
        <v>1303.1907063659082</v>
      </c>
      <c r="Q26" s="31">
        <f t="shared" si="75"/>
        <v>1239.7424249165799</v>
      </c>
      <c r="R26" s="31">
        <f t="shared" ref="R26:V26" si="76">R39*R91/1000000</f>
        <v>1169.1061449081615</v>
      </c>
      <c r="S26" s="31">
        <f t="shared" si="76"/>
        <v>1102.3369077813461</v>
      </c>
      <c r="T26" s="31">
        <f t="shared" si="76"/>
        <v>1029.7612715445491</v>
      </c>
      <c r="U26" s="31">
        <f t="shared" si="76"/>
        <v>963.85571149553925</v>
      </c>
      <c r="V26" s="31">
        <f t="shared" si="76"/>
        <v>910.02643117701768</v>
      </c>
      <c r="W26" s="31">
        <f t="shared" ref="W26:Y26" si="77">W39*W91/1000000</f>
        <v>873.65123860474876</v>
      </c>
      <c r="X26" s="31">
        <f t="shared" si="77"/>
        <v>828.20568578486393</v>
      </c>
      <c r="Y26" s="31">
        <f t="shared" si="77"/>
        <v>781.20380395759844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3948.3605565186385</v>
      </c>
      <c r="C27" s="33">
        <f t="shared" ref="C27:Q27" si="79">C40*C92/1000000</f>
        <v>4067.5879305660947</v>
      </c>
      <c r="D27" s="33">
        <f t="shared" si="79"/>
        <v>4204.5428977050869</v>
      </c>
      <c r="E27" s="33">
        <f t="shared" si="79"/>
        <v>4376.8163313539908</v>
      </c>
      <c r="F27" s="33">
        <f t="shared" si="79"/>
        <v>4600.716754697376</v>
      </c>
      <c r="G27" s="33">
        <f t="shared" si="79"/>
        <v>4841.0642467624939</v>
      </c>
      <c r="H27" s="33">
        <f t="shared" si="79"/>
        <v>5098.0504805988676</v>
      </c>
      <c r="I27" s="33">
        <f t="shared" si="79"/>
        <v>5558.329106330887</v>
      </c>
      <c r="J27" s="33">
        <f t="shared" si="79"/>
        <v>5788.0755270497139</v>
      </c>
      <c r="K27" s="33">
        <f t="shared" si="79"/>
        <v>6197.7744626651938</v>
      </c>
      <c r="L27" s="33">
        <f t="shared" si="79"/>
        <v>6617.5443453230955</v>
      </c>
      <c r="M27" s="33">
        <f t="shared" si="79"/>
        <v>7059.6152366684628</v>
      </c>
      <c r="N27" s="33">
        <f t="shared" si="79"/>
        <v>7474.0538101202746</v>
      </c>
      <c r="O27" s="33">
        <f t="shared" si="79"/>
        <v>8059.7980005707404</v>
      </c>
      <c r="P27" s="33">
        <f t="shared" si="79"/>
        <v>8674.3824859251145</v>
      </c>
      <c r="Q27" s="33">
        <f t="shared" si="79"/>
        <v>9464.7821775334232</v>
      </c>
      <c r="R27" s="33">
        <f t="shared" ref="R27:V27" si="80">R40*R92/1000000</f>
        <v>9831.1437001141148</v>
      </c>
      <c r="S27" s="33">
        <f t="shared" si="80"/>
        <v>10228.902475886118</v>
      </c>
      <c r="T27" s="33">
        <f t="shared" si="80"/>
        <v>10634.2722006615</v>
      </c>
      <c r="U27" s="33">
        <f t="shared" si="80"/>
        <v>11026.46235733221</v>
      </c>
      <c r="V27" s="33">
        <f t="shared" si="80"/>
        <v>11384.566769815798</v>
      </c>
      <c r="W27" s="33">
        <f t="shared" ref="W27:Y27" si="81">W40*W92/1000000</f>
        <v>11467.017566193535</v>
      </c>
      <c r="X27" s="33">
        <f t="shared" si="81"/>
        <v>11241.576425953202</v>
      </c>
      <c r="Y27" s="33">
        <f t="shared" si="81"/>
        <v>10987.020303255977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1738755</v>
      </c>
      <c r="C31" s="34">
        <v>1751030</v>
      </c>
      <c r="D31" s="34">
        <v>1788158</v>
      </c>
      <c r="E31" s="34">
        <v>1817777</v>
      </c>
      <c r="F31" s="34">
        <v>1844644</v>
      </c>
      <c r="G31" s="34">
        <v>1875604</v>
      </c>
      <c r="H31" s="34">
        <v>1904846</v>
      </c>
      <c r="I31" s="34">
        <v>1958637</v>
      </c>
      <c r="J31" s="34">
        <v>1949736</v>
      </c>
      <c r="K31" s="34">
        <v>2002314</v>
      </c>
      <c r="L31" s="34">
        <v>2023302</v>
      </c>
      <c r="M31" s="34">
        <v>2061315</v>
      </c>
      <c r="N31" s="34">
        <v>2091963</v>
      </c>
      <c r="O31" s="34">
        <v>2140203</v>
      </c>
      <c r="P31" s="34">
        <v>2174588</v>
      </c>
      <c r="Q31" s="34">
        <v>2197692</v>
      </c>
      <c r="R31" s="34">
        <v>2213929</v>
      </c>
      <c r="S31" s="34">
        <v>2235939</v>
      </c>
      <c r="T31" s="34">
        <v>2216630</v>
      </c>
      <c r="U31" s="34">
        <v>2233266</v>
      </c>
      <c r="V31" s="34">
        <v>2233956</v>
      </c>
      <c r="W31" s="34">
        <v>2244450</v>
      </c>
      <c r="X31" s="34">
        <v>2193210</v>
      </c>
      <c r="Y31" s="34">
        <v>2149506</v>
      </c>
      <c r="DA31" s="58" t="s">
        <v>985</v>
      </c>
    </row>
    <row r="32" spans="1:105" ht="12" customHeight="1" x14ac:dyDescent="0.25">
      <c r="A32" s="28" t="s">
        <v>47</v>
      </c>
      <c r="B32" s="34">
        <v>1106865</v>
      </c>
      <c r="C32" s="34">
        <v>1117289</v>
      </c>
      <c r="D32" s="34">
        <v>1181089</v>
      </c>
      <c r="E32" s="34">
        <v>1242537</v>
      </c>
      <c r="F32" s="34">
        <v>1290551</v>
      </c>
      <c r="G32" s="34">
        <v>1323199</v>
      </c>
      <c r="H32" s="34">
        <v>1366213</v>
      </c>
      <c r="I32" s="34">
        <v>1402003</v>
      </c>
      <c r="J32" s="34">
        <v>1447533</v>
      </c>
      <c r="K32" s="34">
        <v>1513912</v>
      </c>
      <c r="L32" s="34">
        <v>1545131</v>
      </c>
      <c r="M32" s="34">
        <v>1573594</v>
      </c>
      <c r="N32" s="34">
        <v>1591226</v>
      </c>
      <c r="O32" s="34">
        <v>1617234</v>
      </c>
      <c r="P32" s="34">
        <v>1642226</v>
      </c>
      <c r="Q32" s="34">
        <v>1668554</v>
      </c>
      <c r="R32" s="34">
        <v>1695597</v>
      </c>
      <c r="S32" s="34">
        <v>1726626</v>
      </c>
      <c r="T32" s="34">
        <v>1725169</v>
      </c>
      <c r="U32" s="34">
        <v>1751144</v>
      </c>
      <c r="V32" s="34">
        <v>1764789</v>
      </c>
      <c r="W32" s="34">
        <v>1785920</v>
      </c>
      <c r="X32" s="34">
        <v>1757296</v>
      </c>
      <c r="Y32" s="34">
        <v>1734104</v>
      </c>
      <c r="DA32" s="58" t="s">
        <v>986</v>
      </c>
    </row>
    <row r="33" spans="1:105" ht="12" customHeight="1" x14ac:dyDescent="0.25">
      <c r="A33" s="28" t="s">
        <v>46</v>
      </c>
      <c r="B33" s="34">
        <v>33292</v>
      </c>
      <c r="C33" s="34">
        <v>33846</v>
      </c>
      <c r="D33" s="34">
        <v>34825</v>
      </c>
      <c r="E33" s="34">
        <v>36277</v>
      </c>
      <c r="F33" s="34">
        <v>38070</v>
      </c>
      <c r="G33" s="34">
        <v>40047</v>
      </c>
      <c r="H33" s="34">
        <v>41814</v>
      </c>
      <c r="I33" s="34">
        <v>44209</v>
      </c>
      <c r="J33" s="34">
        <v>45180</v>
      </c>
      <c r="K33" s="34">
        <v>46938</v>
      </c>
      <c r="L33" s="34">
        <v>49151</v>
      </c>
      <c r="M33" s="34">
        <v>51353</v>
      </c>
      <c r="N33" s="34">
        <v>53581</v>
      </c>
      <c r="O33" s="34">
        <v>57358</v>
      </c>
      <c r="P33" s="34">
        <v>60682</v>
      </c>
      <c r="Q33" s="34">
        <v>62809</v>
      </c>
      <c r="R33" s="34">
        <v>65622</v>
      </c>
      <c r="S33" s="34">
        <v>68257</v>
      </c>
      <c r="T33" s="34">
        <v>69419</v>
      </c>
      <c r="U33" s="34">
        <v>71579</v>
      </c>
      <c r="V33" s="34">
        <v>73214</v>
      </c>
      <c r="W33" s="34">
        <v>75277</v>
      </c>
      <c r="X33" s="34">
        <v>75297</v>
      </c>
      <c r="Y33" s="34">
        <v>75387</v>
      </c>
      <c r="DA33" s="58" t="s">
        <v>987</v>
      </c>
    </row>
    <row r="34" spans="1:105" ht="12" customHeight="1" x14ac:dyDescent="0.25">
      <c r="A34" s="28" t="s">
        <v>45</v>
      </c>
      <c r="B34" s="34">
        <v>143259</v>
      </c>
      <c r="C34" s="34">
        <v>171741</v>
      </c>
      <c r="D34" s="34">
        <v>197285</v>
      </c>
      <c r="E34" s="34">
        <v>228763</v>
      </c>
      <c r="F34" s="34">
        <v>250038</v>
      </c>
      <c r="G34" s="34">
        <v>277949</v>
      </c>
      <c r="H34" s="34">
        <v>307824</v>
      </c>
      <c r="I34" s="34">
        <v>346552</v>
      </c>
      <c r="J34" s="34">
        <v>362837</v>
      </c>
      <c r="K34" s="34">
        <v>406098</v>
      </c>
      <c r="L34" s="34">
        <v>435211</v>
      </c>
      <c r="M34" s="34">
        <v>475020</v>
      </c>
      <c r="N34" s="34">
        <v>526232</v>
      </c>
      <c r="O34" s="34">
        <v>591330</v>
      </c>
      <c r="P34" s="34">
        <v>656432</v>
      </c>
      <c r="Q34" s="34">
        <v>704172</v>
      </c>
      <c r="R34" s="34">
        <v>732892</v>
      </c>
      <c r="S34" s="34">
        <v>762649</v>
      </c>
      <c r="T34" s="34">
        <v>776676</v>
      </c>
      <c r="U34" s="34">
        <v>801489</v>
      </c>
      <c r="V34" s="34">
        <v>818548</v>
      </c>
      <c r="W34" s="34">
        <v>836861</v>
      </c>
      <c r="X34" s="34">
        <v>830356</v>
      </c>
      <c r="Y34" s="34">
        <v>824904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579060.66271203535</v>
      </c>
      <c r="C36" s="34">
        <v>620744.93764885108</v>
      </c>
      <c r="D36" s="34">
        <v>674105.70520919177</v>
      </c>
      <c r="E36" s="34">
        <v>728865.58300848026</v>
      </c>
      <c r="F36" s="34">
        <v>784390.13702243287</v>
      </c>
      <c r="G36" s="34">
        <v>851531.97021891025</v>
      </c>
      <c r="H36" s="34">
        <v>944025.35906793387</v>
      </c>
      <c r="I36" s="34">
        <v>1033728.5738646612</v>
      </c>
      <c r="J36" s="34">
        <v>1076455.7667981463</v>
      </c>
      <c r="K36" s="34">
        <v>1156911.8123949482</v>
      </c>
      <c r="L36" s="34">
        <v>1216612.7664314886</v>
      </c>
      <c r="M36" s="34">
        <v>1299117.2155435991</v>
      </c>
      <c r="N36" s="34">
        <v>1406190.5101392071</v>
      </c>
      <c r="O36" s="34">
        <v>1571372.0311118942</v>
      </c>
      <c r="P36" s="34">
        <v>1768769.0594817458</v>
      </c>
      <c r="Q36" s="34">
        <v>2051407.8182463194</v>
      </c>
      <c r="R36" s="34">
        <v>2396043.7442885083</v>
      </c>
      <c r="S36" s="34">
        <v>2756882.3779869759</v>
      </c>
      <c r="T36" s="34">
        <v>3114941.6449944261</v>
      </c>
      <c r="U36" s="34">
        <v>3461233.5256503173</v>
      </c>
      <c r="V36" s="34">
        <v>3778762.7762944195</v>
      </c>
      <c r="W36" s="34">
        <v>4060251.6258030157</v>
      </c>
      <c r="X36" s="34">
        <v>4212672.5647528721</v>
      </c>
      <c r="Y36" s="34">
        <v>4359996.7905808976</v>
      </c>
      <c r="DA36" s="58" t="s">
        <v>989</v>
      </c>
    </row>
    <row r="37" spans="1:105" ht="12" customHeight="1" x14ac:dyDescent="0.25">
      <c r="A37" s="28" t="s">
        <v>27</v>
      </c>
      <c r="B37" s="34">
        <v>441102.29766117461</v>
      </c>
      <c r="C37" s="34">
        <v>509388.59258329228</v>
      </c>
      <c r="D37" s="34">
        <v>564164.20064588147</v>
      </c>
      <c r="E37" s="34">
        <v>607212.09850767546</v>
      </c>
      <c r="F37" s="34">
        <v>658636.92675282876</v>
      </c>
      <c r="G37" s="34">
        <v>741323.49535123899</v>
      </c>
      <c r="H37" s="34">
        <v>802180.83287438494</v>
      </c>
      <c r="I37" s="34">
        <v>890598.14682723524</v>
      </c>
      <c r="J37" s="34">
        <v>988947.26059612283</v>
      </c>
      <c r="K37" s="34">
        <v>1107214.6072303411</v>
      </c>
      <c r="L37" s="34">
        <v>1227768.8418404958</v>
      </c>
      <c r="M37" s="34">
        <v>1333877.4481375748</v>
      </c>
      <c r="N37" s="34">
        <v>1435197.7995868111</v>
      </c>
      <c r="O37" s="34">
        <v>1544755.1069400392</v>
      </c>
      <c r="P37" s="34">
        <v>1660234.8395793203</v>
      </c>
      <c r="Q37" s="34">
        <v>1903570.0726002399</v>
      </c>
      <c r="R37" s="34">
        <v>2130468.0823619463</v>
      </c>
      <c r="S37" s="34">
        <v>2378033.2630056576</v>
      </c>
      <c r="T37" s="34">
        <v>2633952.8715964253</v>
      </c>
      <c r="U37" s="34">
        <v>2892828.9947137572</v>
      </c>
      <c r="V37" s="34">
        <v>3145488.4586721272</v>
      </c>
      <c r="W37" s="34">
        <v>3359058.0228004316</v>
      </c>
      <c r="X37" s="34">
        <v>3431379.2791053234</v>
      </c>
      <c r="Y37" s="34">
        <v>3475831.7316550901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15513386.878657483</v>
      </c>
      <c r="C39" s="35">
        <v>16122159.283125486</v>
      </c>
      <c r="D39" s="35">
        <v>16737765.05507897</v>
      </c>
      <c r="E39" s="35">
        <v>17500917.632906221</v>
      </c>
      <c r="F39" s="35">
        <v>18307847.380910769</v>
      </c>
      <c r="G39" s="35">
        <v>19498337.702021562</v>
      </c>
      <c r="H39" s="35">
        <v>20674210.304183535</v>
      </c>
      <c r="I39" s="35">
        <v>22169988.546725668</v>
      </c>
      <c r="J39" s="35">
        <v>23022819.612762898</v>
      </c>
      <c r="K39" s="35">
        <v>24344098.557990279</v>
      </c>
      <c r="L39" s="35">
        <v>25444224.096546132</v>
      </c>
      <c r="M39" s="35">
        <v>26451926.22620162</v>
      </c>
      <c r="N39" s="35">
        <v>27126623.975956164</v>
      </c>
      <c r="O39" s="35">
        <v>27853648.659797233</v>
      </c>
      <c r="P39" s="35">
        <v>28523128.605376448</v>
      </c>
      <c r="Q39" s="35">
        <v>29259397.993427034</v>
      </c>
      <c r="R39" s="35">
        <v>29713818.455974091</v>
      </c>
      <c r="S39" s="35">
        <v>30391105.514544133</v>
      </c>
      <c r="T39" s="35">
        <v>31130596.026367016</v>
      </c>
      <c r="U39" s="35">
        <v>31885757.602518775</v>
      </c>
      <c r="V39" s="35">
        <v>32621581.811721534</v>
      </c>
      <c r="W39" s="35">
        <v>33928574.460545883</v>
      </c>
      <c r="X39" s="35">
        <v>34125703.759728588</v>
      </c>
      <c r="Y39" s="35">
        <v>34288386.561470501</v>
      </c>
      <c r="DA39" s="59" t="s">
        <v>991</v>
      </c>
    </row>
    <row r="40" spans="1:105" ht="12" customHeight="1" x14ac:dyDescent="0.25">
      <c r="A40" s="32" t="s">
        <v>25</v>
      </c>
      <c r="B40" s="36">
        <v>395945.60446600406</v>
      </c>
      <c r="C40" s="36">
        <v>414267.5993368958</v>
      </c>
      <c r="D40" s="36">
        <v>435967.28881888732</v>
      </c>
      <c r="E40" s="36">
        <v>463090.6277564959</v>
      </c>
      <c r="F40" s="36">
        <v>497606.06508590322</v>
      </c>
      <c r="G40" s="36">
        <v>535200.84989986592</v>
      </c>
      <c r="H40" s="36">
        <v>575558.69584905321</v>
      </c>
      <c r="I40" s="36">
        <v>642513.14626840933</v>
      </c>
      <c r="J40" s="36">
        <v>682634.50350681087</v>
      </c>
      <c r="K40" s="36">
        <v>742735.06310807064</v>
      </c>
      <c r="L40" s="36">
        <v>806462.37747382571</v>
      </c>
      <c r="M40" s="36">
        <v>875871.86843857972</v>
      </c>
      <c r="N40" s="36">
        <v>944876.77619192388</v>
      </c>
      <c r="O40" s="36">
        <v>1037630.4073810719</v>
      </c>
      <c r="P40" s="36">
        <v>1139267.4146431158</v>
      </c>
      <c r="Q40" s="36">
        <v>1268510.868946882</v>
      </c>
      <c r="R40" s="36">
        <v>1333944.2731164119</v>
      </c>
      <c r="S40" s="36">
        <v>1409086.8594708494</v>
      </c>
      <c r="T40" s="36">
        <v>1486944.2301722942</v>
      </c>
      <c r="U40" s="36">
        <v>1565176.0610962445</v>
      </c>
      <c r="V40" s="36">
        <v>1639916.223466092</v>
      </c>
      <c r="W40" s="36">
        <v>1676995.6529585789</v>
      </c>
      <c r="X40" s="36">
        <v>1664151.84585884</v>
      </c>
      <c r="Y40" s="36">
        <v>1654672.5000228267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103698.31497302721</v>
      </c>
      <c r="D44" s="37">
        <v>129139.3735509261</v>
      </c>
      <c r="E44" s="37">
        <v>122222.21467478876</v>
      </c>
      <c r="F44" s="37">
        <v>120065.86267493619</v>
      </c>
      <c r="G44" s="37">
        <v>124758.34203818836</v>
      </c>
      <c r="H44" s="37">
        <v>123643.67740887078</v>
      </c>
      <c r="I44" s="37">
        <v>148799.8935898277</v>
      </c>
      <c r="J44" s="37">
        <v>86719.015543441754</v>
      </c>
      <c r="K44" s="37">
        <v>148813.06839266</v>
      </c>
      <c r="L44" s="37">
        <v>117842.07742202748</v>
      </c>
      <c r="M44" s="37">
        <v>135490.06807872513</v>
      </c>
      <c r="N44" s="37">
        <v>128752.06597361714</v>
      </c>
      <c r="O44" s="37">
        <v>146975.09688230348</v>
      </c>
      <c r="P44" s="37">
        <v>133755.18674617959</v>
      </c>
      <c r="Q44" s="37">
        <v>123113.36167350272</v>
      </c>
      <c r="R44" s="37">
        <v>116889.64794046478</v>
      </c>
      <c r="S44" s="37">
        <v>123310.07199227391</v>
      </c>
      <c r="T44" s="37">
        <v>82642.66044423962</v>
      </c>
      <c r="U44" s="37">
        <v>120334.31497302745</v>
      </c>
      <c r="V44" s="37">
        <v>129829.37355092634</v>
      </c>
      <c r="W44" s="37">
        <v>132716.21467478853</v>
      </c>
      <c r="X44" s="37">
        <v>68825.862674936187</v>
      </c>
      <c r="Y44" s="37">
        <v>81054.342038188362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77774.19602667063</v>
      </c>
      <c r="D45" s="37">
        <v>132019.72550136177</v>
      </c>
      <c r="E45" s="37">
        <v>130548.4810979052</v>
      </c>
      <c r="F45" s="37">
        <v>118006.60775194154</v>
      </c>
      <c r="G45" s="37">
        <v>103544.25227031391</v>
      </c>
      <c r="H45" s="37">
        <v>114825.5633552256</v>
      </c>
      <c r="I45" s="37">
        <v>108528.69162870967</v>
      </c>
      <c r="J45" s="37">
        <v>119207.78965741605</v>
      </c>
      <c r="K45" s="37">
        <v>141008.01197771705</v>
      </c>
      <c r="L45" s="37">
        <v>106811.51512113796</v>
      </c>
      <c r="M45" s="37">
        <v>105031.45764011494</v>
      </c>
      <c r="N45" s="37">
        <v>95189.000134087168</v>
      </c>
      <c r="O45" s="37">
        <v>104566.30527592381</v>
      </c>
      <c r="P45" s="37">
        <v>104564.53783869394</v>
      </c>
      <c r="Q45" s="37">
        <v>106927.86472278088</v>
      </c>
      <c r="R45" s="37">
        <v>104817.19602667075</v>
      </c>
      <c r="S45" s="37">
        <v>163048.72550136177</v>
      </c>
      <c r="T45" s="37">
        <v>129091.4810979052</v>
      </c>
      <c r="U45" s="37">
        <v>143981.60775194154</v>
      </c>
      <c r="V45" s="37">
        <v>117189.25227031391</v>
      </c>
      <c r="W45" s="37">
        <v>135956.5633552256</v>
      </c>
      <c r="X45" s="37">
        <v>79904.691628709668</v>
      </c>
      <c r="Y45" s="37">
        <v>96015.789657416055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2698.9444631701008</v>
      </c>
      <c r="D46" s="37">
        <v>3221.838768802314</v>
      </c>
      <c r="E46" s="37">
        <v>3797.200926744812</v>
      </c>
      <c r="F46" s="37">
        <v>4245.2348477780833</v>
      </c>
      <c r="G46" s="37">
        <v>4541.1537490794071</v>
      </c>
      <c r="H46" s="37">
        <v>4448.1805789626233</v>
      </c>
      <c r="I46" s="37">
        <v>5198.5484610028871</v>
      </c>
      <c r="J46" s="37">
        <v>3902.5011584310123</v>
      </c>
      <c r="K46" s="37">
        <v>4823.2935597226024</v>
      </c>
      <c r="L46" s="37">
        <v>5418.1921863492535</v>
      </c>
      <c r="M46" s="37">
        <v>5553.4757237032827</v>
      </c>
      <c r="N46" s="37">
        <v>5732.4355762536143</v>
      </c>
      <c r="O46" s="37">
        <v>6475.9444631701044</v>
      </c>
      <c r="P46" s="37">
        <v>6545.838768802314</v>
      </c>
      <c r="Q46" s="37">
        <v>5924.2009267448157</v>
      </c>
      <c r="R46" s="37">
        <v>7058.2348477780833</v>
      </c>
      <c r="S46" s="37">
        <v>7176.1537490794071</v>
      </c>
      <c r="T46" s="37">
        <v>5610.1805789626233</v>
      </c>
      <c r="U46" s="37">
        <v>7358.5484610028871</v>
      </c>
      <c r="V46" s="37">
        <v>5537.5011584310123</v>
      </c>
      <c r="W46" s="37">
        <v>6886.2935597226024</v>
      </c>
      <c r="X46" s="37">
        <v>5438.1921863492462</v>
      </c>
      <c r="Y46" s="37">
        <v>5643.4757237032754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35029.64089872007</v>
      </c>
      <c r="D47" s="37">
        <v>32431.057350358053</v>
      </c>
      <c r="E47" s="37">
        <v>38722.068463863485</v>
      </c>
      <c r="F47" s="37">
        <v>28894.586310895684</v>
      </c>
      <c r="G47" s="37">
        <v>35925.570243062626</v>
      </c>
      <c r="H47" s="37">
        <v>38305.029342818016</v>
      </c>
      <c r="I47" s="37">
        <v>47595.025001407426</v>
      </c>
      <c r="J47" s="37">
        <v>25611.673630450503</v>
      </c>
      <c r="K47" s="37">
        <v>53071.149514085497</v>
      </c>
      <c r="L47" s="37">
        <v>39431.687808963528</v>
      </c>
      <c r="M47" s="37">
        <v>50662.587699756783</v>
      </c>
      <c r="N47" s="37">
        <v>62628.215718241001</v>
      </c>
      <c r="O47" s="37">
        <v>77106.00923443347</v>
      </c>
      <c r="P47" s="37">
        <v>77732.480128703872</v>
      </c>
      <c r="Q47" s="37">
        <v>61025.218654240016</v>
      </c>
      <c r="R47" s="37">
        <v>63749.640898720128</v>
      </c>
      <c r="S47" s="37">
        <v>62188.057350357994</v>
      </c>
      <c r="T47" s="37">
        <v>52749.068463863456</v>
      </c>
      <c r="U47" s="37">
        <v>53707.586310895626</v>
      </c>
      <c r="V47" s="37">
        <v>52984.570243062684</v>
      </c>
      <c r="W47" s="37">
        <v>56618.029342818074</v>
      </c>
      <c r="X47" s="37">
        <v>41090.025001407368</v>
      </c>
      <c r="Y47" s="37">
        <v>20159.673630450503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96674.303329929651</v>
      </c>
      <c r="D49" s="37">
        <v>112596.97994832217</v>
      </c>
      <c r="E49" s="37">
        <v>118570.1532366703</v>
      </c>
      <c r="F49" s="37">
        <v>124262.08950534509</v>
      </c>
      <c r="G49" s="37">
        <v>141187.0986814542</v>
      </c>
      <c r="H49" s="37">
        <v>172256.23314575094</v>
      </c>
      <c r="I49" s="37">
        <v>175625.13416096789</v>
      </c>
      <c r="J49" s="37">
        <v>135283.77478970622</v>
      </c>
      <c r="K49" s="37">
        <v>177130.34892673162</v>
      </c>
      <c r="L49" s="37">
        <v>172297.93398486252</v>
      </c>
      <c r="M49" s="37">
        <v>201074.60234878096</v>
      </c>
      <c r="N49" s="37">
        <v>231335.38410095312</v>
      </c>
      <c r="O49" s="37">
        <v>306368.61965414137</v>
      </c>
      <c r="P49" s="37">
        <v>369653.2615156027</v>
      </c>
      <c r="Q49" s="37">
        <v>458263.89292554138</v>
      </c>
      <c r="R49" s="37">
        <v>479919.70083189523</v>
      </c>
      <c r="S49" s="37">
        <v>537968.98262519948</v>
      </c>
      <c r="T49" s="37">
        <v>530357.20099231275</v>
      </c>
      <c r="U49" s="37">
        <v>547366.48300467199</v>
      </c>
      <c r="V49" s="37">
        <v>548864.63474505534</v>
      </c>
      <c r="W49" s="37">
        <v>587857.46916273749</v>
      </c>
      <c r="X49" s="37">
        <v>522074.20046545938</v>
      </c>
      <c r="Y49" s="37">
        <v>605588.11875356687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150578.69886808965</v>
      </c>
      <c r="D50" s="37">
        <v>139930.71115057077</v>
      </c>
      <c r="E50" s="37">
        <v>131165.28457327688</v>
      </c>
      <c r="F50" s="37">
        <v>142607.5472988619</v>
      </c>
      <c r="G50" s="37">
        <v>177041.25346043974</v>
      </c>
      <c r="H50" s="37">
        <v>211436.03639123566</v>
      </c>
      <c r="I50" s="37">
        <v>228348.02510342107</v>
      </c>
      <c r="J50" s="37">
        <v>229514.39834216447</v>
      </c>
      <c r="K50" s="37">
        <v>260874.89393308014</v>
      </c>
      <c r="L50" s="37">
        <v>297595.4880705945</v>
      </c>
      <c r="M50" s="37">
        <v>317544.64268831466</v>
      </c>
      <c r="N50" s="37">
        <v>329668.37655265722</v>
      </c>
      <c r="O50" s="37">
        <v>339071.70569539256</v>
      </c>
      <c r="P50" s="37">
        <v>376354.62657236122</v>
      </c>
      <c r="Q50" s="37">
        <v>540930.72109151399</v>
      </c>
      <c r="R50" s="37">
        <v>544442.65245002112</v>
      </c>
      <c r="S50" s="37">
        <v>577233.55719636846</v>
      </c>
      <c r="T50" s="37">
        <v>594991.31428616028</v>
      </c>
      <c r="U50" s="37">
        <v>635230.7496896931</v>
      </c>
      <c r="V50" s="37">
        <v>793590.18504988402</v>
      </c>
      <c r="W50" s="37">
        <v>758012.21657832526</v>
      </c>
      <c r="X50" s="37">
        <v>649554.81350126024</v>
      </c>
      <c r="Y50" s="37">
        <v>639443.76683592703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4343054.9860755168</v>
      </c>
      <c r="D52" s="38">
        <v>4385655.2620434333</v>
      </c>
      <c r="E52" s="38">
        <v>4618837.7176659442</v>
      </c>
      <c r="F52" s="38">
        <v>4703551.8016609959</v>
      </c>
      <c r="G52" s="38">
        <v>5265735.6471309867</v>
      </c>
      <c r="H52" s="38">
        <v>5392949.6145045348</v>
      </c>
      <c r="I52" s="38">
        <v>6059948.3756991327</v>
      </c>
      <c r="J52" s="38">
        <v>5637498.4715970233</v>
      </c>
      <c r="K52" s="38">
        <v>6423059.2399166003</v>
      </c>
      <c r="L52" s="38">
        <v>6544113.2282258049</v>
      </c>
      <c r="M52" s="38">
        <v>6618763.6297049895</v>
      </c>
      <c r="N52" s="38">
        <v>5725616.0768007226</v>
      </c>
      <c r="O52" s="38">
        <v>4584282.2073210366</v>
      </c>
      <c r="P52" s="38">
        <v>4727676.4873936884</v>
      </c>
      <c r="Q52" s="38">
        <v>5563538.6651181988</v>
      </c>
      <c r="R52" s="38">
        <v>4469415.503994368</v>
      </c>
      <c r="S52" s="38">
        <v>3913185.8068452179</v>
      </c>
      <c r="T52" s="38">
        <v>3775296.3306589052</v>
      </c>
      <c r="U52" s="38">
        <v>3321508.7788363993</v>
      </c>
      <c r="V52" s="38">
        <v>2860485.0199472606</v>
      </c>
      <c r="W52" s="38">
        <v>3101460.3772850446</v>
      </c>
      <c r="X52" s="38">
        <v>1867921.466456499</v>
      </c>
      <c r="Y52" s="38">
        <v>1900285.9882449247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64904.538316230173</v>
      </c>
      <c r="D53" s="39">
        <v>69085.538090796734</v>
      </c>
      <c r="E53" s="39">
        <v>75326.345521211217</v>
      </c>
      <c r="F53" s="39">
        <v>83549.693587658287</v>
      </c>
      <c r="G53" s="39">
        <v>87474.625454810273</v>
      </c>
      <c r="H53" s="39">
        <v>91097.852879295358</v>
      </c>
      <c r="I53" s="39">
        <v>118569.4570069887</v>
      </c>
      <c r="J53" s="39">
        <v>92626.452649820014</v>
      </c>
      <c r="K53" s="39">
        <v>125005.09791748994</v>
      </c>
      <c r="L53" s="39">
        <v>132812.85245655186</v>
      </c>
      <c r="M53" s="39">
        <v>144735.83648596529</v>
      </c>
      <c r="N53" s="39">
        <v>152554.6013410025</v>
      </c>
      <c r="O53" s="39">
        <v>180228.25664395839</v>
      </c>
      <c r="P53" s="39">
        <v>192734.86014133925</v>
      </c>
      <c r="Q53" s="39">
        <v>247812.91131075483</v>
      </c>
      <c r="R53" s="39">
        <v>158059.85681935004</v>
      </c>
      <c r="S53" s="39">
        <v>200147.68427192746</v>
      </c>
      <c r="T53" s="39">
        <v>210670.22315799678</v>
      </c>
      <c r="U53" s="39">
        <v>222967.66740991548</v>
      </c>
      <c r="V53" s="39">
        <v>227294.76371085015</v>
      </c>
      <c r="W53" s="39">
        <v>217307.68613644526</v>
      </c>
      <c r="X53" s="39">
        <v>179891.05304160039</v>
      </c>
      <c r="Y53" s="39">
        <v>238333.56547474163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91423.314973027213</v>
      </c>
      <c r="D57" s="37">
        <v>92011.373550926102</v>
      </c>
      <c r="E57" s="37">
        <v>92603.21467478876</v>
      </c>
      <c r="F57" s="37">
        <v>93198.862674936187</v>
      </c>
      <c r="G57" s="37">
        <v>93798.342038188362</v>
      </c>
      <c r="H57" s="37">
        <v>94401.677408870775</v>
      </c>
      <c r="I57" s="37">
        <v>95008.893589827698</v>
      </c>
      <c r="J57" s="37">
        <v>95620.015543441754</v>
      </c>
      <c r="K57" s="37">
        <v>96235.068392660003</v>
      </c>
      <c r="L57" s="37">
        <v>96854.077422027476</v>
      </c>
      <c r="M57" s="37">
        <v>97477.068078725133</v>
      </c>
      <c r="N57" s="37">
        <v>98104.065973617136</v>
      </c>
      <c r="O57" s="37">
        <v>98735.096882303245</v>
      </c>
      <c r="P57" s="37">
        <v>99370.186746179592</v>
      </c>
      <c r="Q57" s="37">
        <v>100009.36167350272</v>
      </c>
      <c r="R57" s="37">
        <v>100652.64794046478</v>
      </c>
      <c r="S57" s="37">
        <v>101300.07199227391</v>
      </c>
      <c r="T57" s="37">
        <v>101951.66044423962</v>
      </c>
      <c r="U57" s="37">
        <v>103698.31497302745</v>
      </c>
      <c r="V57" s="37">
        <v>129139.37355092634</v>
      </c>
      <c r="W57" s="37">
        <v>122222.21467478853</v>
      </c>
      <c r="X57" s="37">
        <v>120065.86267493619</v>
      </c>
      <c r="Y57" s="37">
        <v>124758.34203818813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67350.196026670747</v>
      </c>
      <c r="D58" s="37">
        <v>68219.725501361769</v>
      </c>
      <c r="E58" s="37">
        <v>69100.481097905198</v>
      </c>
      <c r="F58" s="37">
        <v>69992.607751941541</v>
      </c>
      <c r="G58" s="37">
        <v>70896.252270313911</v>
      </c>
      <c r="H58" s="37">
        <v>71811.563355225604</v>
      </c>
      <c r="I58" s="37">
        <v>72738.691628709668</v>
      </c>
      <c r="J58" s="37">
        <v>73677.789657416055</v>
      </c>
      <c r="K58" s="37">
        <v>74629.011977717048</v>
      </c>
      <c r="L58" s="37">
        <v>75592.515121137956</v>
      </c>
      <c r="M58" s="37">
        <v>76568.457640114939</v>
      </c>
      <c r="N58" s="37">
        <v>77557.000134087168</v>
      </c>
      <c r="O58" s="37">
        <v>78558.305275923805</v>
      </c>
      <c r="P58" s="37">
        <v>79572.537838693941</v>
      </c>
      <c r="Q58" s="37">
        <v>80599.864722780883</v>
      </c>
      <c r="R58" s="37">
        <v>77774.196026670747</v>
      </c>
      <c r="S58" s="37">
        <v>132019.72550136177</v>
      </c>
      <c r="T58" s="37">
        <v>130548.4810979052</v>
      </c>
      <c r="U58" s="37">
        <v>118006.60775194154</v>
      </c>
      <c r="V58" s="37">
        <v>103544.25227031391</v>
      </c>
      <c r="W58" s="37">
        <v>114825.5633552256</v>
      </c>
      <c r="X58" s="37">
        <v>108528.69162870967</v>
      </c>
      <c r="Y58" s="37">
        <v>119207.78965741605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2144.9444631701044</v>
      </c>
      <c r="D59" s="37">
        <v>2242.838768802314</v>
      </c>
      <c r="E59" s="37">
        <v>2345.2009267448157</v>
      </c>
      <c r="F59" s="37">
        <v>2452.2348477780833</v>
      </c>
      <c r="G59" s="37">
        <v>2564.1537490794071</v>
      </c>
      <c r="H59" s="37">
        <v>2681.1805789626233</v>
      </c>
      <c r="I59" s="37">
        <v>2803.5484610028871</v>
      </c>
      <c r="J59" s="37">
        <v>2931.5011584310123</v>
      </c>
      <c r="K59" s="37">
        <v>3065.2935597226024</v>
      </c>
      <c r="L59" s="37">
        <v>3205.1921863492535</v>
      </c>
      <c r="M59" s="37">
        <v>3351.4757237032827</v>
      </c>
      <c r="N59" s="37">
        <v>3504.4355762536143</v>
      </c>
      <c r="O59" s="37">
        <v>2698.9444631701044</v>
      </c>
      <c r="P59" s="37">
        <v>3221.838768802314</v>
      </c>
      <c r="Q59" s="37">
        <v>3797.2009267448157</v>
      </c>
      <c r="R59" s="37">
        <v>4245.2348477780761</v>
      </c>
      <c r="S59" s="37">
        <v>4541.1537490794144</v>
      </c>
      <c r="T59" s="37">
        <v>4448.1805789626233</v>
      </c>
      <c r="U59" s="37">
        <v>5198.5484610028798</v>
      </c>
      <c r="V59" s="37">
        <v>3902.5011584310123</v>
      </c>
      <c r="W59" s="37">
        <v>4823.2935597226024</v>
      </c>
      <c r="X59" s="37">
        <v>5418.1921863492462</v>
      </c>
      <c r="Y59" s="37">
        <v>5553.4757237032754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6547.6408987200703</v>
      </c>
      <c r="D60" s="37">
        <v>6887.0573503580526</v>
      </c>
      <c r="E60" s="37">
        <v>7244.0684638634848</v>
      </c>
      <c r="F60" s="37">
        <v>7619.5863108956837</v>
      </c>
      <c r="G60" s="37">
        <v>8014.5702430626261</v>
      </c>
      <c r="H60" s="37">
        <v>8430.0293428180157</v>
      </c>
      <c r="I60" s="37">
        <v>8867.0250014074263</v>
      </c>
      <c r="J60" s="37">
        <v>9326.673630450503</v>
      </c>
      <c r="K60" s="37">
        <v>9810.1495140854968</v>
      </c>
      <c r="L60" s="37">
        <v>10318.687808963528</v>
      </c>
      <c r="M60" s="37">
        <v>10853.587699756783</v>
      </c>
      <c r="N60" s="37">
        <v>11416.215718240943</v>
      </c>
      <c r="O60" s="37">
        <v>12008.009234433528</v>
      </c>
      <c r="P60" s="37">
        <v>12630.480128703872</v>
      </c>
      <c r="Q60" s="37">
        <v>13285.218654240016</v>
      </c>
      <c r="R60" s="37">
        <v>35029.640898720128</v>
      </c>
      <c r="S60" s="37">
        <v>32431.057350357994</v>
      </c>
      <c r="T60" s="37">
        <v>38722.068463863456</v>
      </c>
      <c r="U60" s="37">
        <v>28894.586310895626</v>
      </c>
      <c r="V60" s="37">
        <v>35925.570243062684</v>
      </c>
      <c r="W60" s="37">
        <v>38305.029342818074</v>
      </c>
      <c r="X60" s="37">
        <v>47595.025001407368</v>
      </c>
      <c r="Y60" s="37">
        <v>25611.673630450503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54990.028393113869</v>
      </c>
      <c r="D62" s="37">
        <v>59236.212387981475</v>
      </c>
      <c r="E62" s="37">
        <v>63810.275437381817</v>
      </c>
      <c r="F62" s="37">
        <v>68737.535491392482</v>
      </c>
      <c r="G62" s="37">
        <v>74045.265484976815</v>
      </c>
      <c r="H62" s="37">
        <v>79762.844296727329</v>
      </c>
      <c r="I62" s="37">
        <v>85921.919364240486</v>
      </c>
      <c r="J62" s="37">
        <v>92556.581856221193</v>
      </c>
      <c r="K62" s="37">
        <v>96674.303329929709</v>
      </c>
      <c r="L62" s="37">
        <v>112596.97994832229</v>
      </c>
      <c r="M62" s="37">
        <v>118570.15323667042</v>
      </c>
      <c r="N62" s="37">
        <v>124262.08950534509</v>
      </c>
      <c r="O62" s="37">
        <v>141187.09868145431</v>
      </c>
      <c r="P62" s="37">
        <v>172256.23314575106</v>
      </c>
      <c r="Q62" s="37">
        <v>175625.13416096801</v>
      </c>
      <c r="R62" s="37">
        <v>135283.77478970634</v>
      </c>
      <c r="S62" s="37">
        <v>177130.34892673185</v>
      </c>
      <c r="T62" s="37">
        <v>172297.93398486264</v>
      </c>
      <c r="U62" s="37">
        <v>201074.60234878073</v>
      </c>
      <c r="V62" s="37">
        <v>231335.38410095312</v>
      </c>
      <c r="W62" s="37">
        <v>306368.61965414183</v>
      </c>
      <c r="X62" s="37">
        <v>369653.2615156034</v>
      </c>
      <c r="Y62" s="37">
        <v>458263.89292554092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82292.403945971979</v>
      </c>
      <c r="D63" s="37">
        <v>85155.103087981581</v>
      </c>
      <c r="E63" s="37">
        <v>88117.38671148289</v>
      </c>
      <c r="F63" s="37">
        <v>91182.719053708599</v>
      </c>
      <c r="G63" s="37">
        <v>94354.684862029506</v>
      </c>
      <c r="H63" s="37">
        <v>150578.6988680897</v>
      </c>
      <c r="I63" s="37">
        <v>139930.71115057077</v>
      </c>
      <c r="J63" s="37">
        <v>131165.28457327676</v>
      </c>
      <c r="K63" s="37">
        <v>142607.5472988619</v>
      </c>
      <c r="L63" s="37">
        <v>177041.25346043985</v>
      </c>
      <c r="M63" s="37">
        <v>211436.03639123566</v>
      </c>
      <c r="N63" s="37">
        <v>228348.02510342095</v>
      </c>
      <c r="O63" s="37">
        <v>229514.39834216447</v>
      </c>
      <c r="P63" s="37">
        <v>260874.89393308014</v>
      </c>
      <c r="Q63" s="37">
        <v>297595.48807059415</v>
      </c>
      <c r="R63" s="37">
        <v>317544.6426883149</v>
      </c>
      <c r="S63" s="37">
        <v>329668.37655265722</v>
      </c>
      <c r="T63" s="37">
        <v>339071.70569539256</v>
      </c>
      <c r="U63" s="37">
        <v>376354.62657236122</v>
      </c>
      <c r="V63" s="37">
        <v>540930.72109151399</v>
      </c>
      <c r="W63" s="37">
        <v>544442.65245002089</v>
      </c>
      <c r="X63" s="37">
        <v>577233.55719636846</v>
      </c>
      <c r="Y63" s="37">
        <v>594991.31428616028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3734282.5816075131</v>
      </c>
      <c r="D65" s="38">
        <v>3770049.4900899511</v>
      </c>
      <c r="E65" s="38">
        <v>3855685.1398386955</v>
      </c>
      <c r="F65" s="38">
        <v>3896622.0536564477</v>
      </c>
      <c r="G65" s="38">
        <v>4075245.3260201961</v>
      </c>
      <c r="H65" s="38">
        <v>4217077.012342561</v>
      </c>
      <c r="I65" s="38">
        <v>4564170.1331569999</v>
      </c>
      <c r="J65" s="38">
        <v>4784667.4055597931</v>
      </c>
      <c r="K65" s="38">
        <v>5101780.2946892194</v>
      </c>
      <c r="L65" s="38">
        <v>5443987.6896699518</v>
      </c>
      <c r="M65" s="38">
        <v>5611061.5000495017</v>
      </c>
      <c r="N65" s="38">
        <v>5050918.3270461783</v>
      </c>
      <c r="O65" s="38">
        <v>3857257.5234799683</v>
      </c>
      <c r="P65" s="38">
        <v>4058196.5418144725</v>
      </c>
      <c r="Q65" s="38">
        <v>4827269.2770676129</v>
      </c>
      <c r="R65" s="38">
        <v>4014995.0414473079</v>
      </c>
      <c r="S65" s="38">
        <v>3235898.748275172</v>
      </c>
      <c r="T65" s="38">
        <v>3035805.8188360259</v>
      </c>
      <c r="U65" s="38">
        <v>2566347.2026846409</v>
      </c>
      <c r="V65" s="38">
        <v>2124660.8107445017</v>
      </c>
      <c r="W65" s="38">
        <v>1794467.7284606993</v>
      </c>
      <c r="X65" s="38">
        <v>1670792.1672737971</v>
      </c>
      <c r="Y65" s="38">
        <v>1737603.1865030155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46582.543445338437</v>
      </c>
      <c r="D66" s="39">
        <v>47385.848608805216</v>
      </c>
      <c r="E66" s="39">
        <v>48203.006583602633</v>
      </c>
      <c r="F66" s="39">
        <v>49034.256258250971</v>
      </c>
      <c r="G66" s="39">
        <v>49879.840640847571</v>
      </c>
      <c r="H66" s="39">
        <v>50740.006930108066</v>
      </c>
      <c r="I66" s="39">
        <v>51615.006587632583</v>
      </c>
      <c r="J66" s="39">
        <v>52505.095411418471</v>
      </c>
      <c r="K66" s="39">
        <v>64904.538316230173</v>
      </c>
      <c r="L66" s="39">
        <v>69085.538090796792</v>
      </c>
      <c r="M66" s="39">
        <v>75326.345521211275</v>
      </c>
      <c r="N66" s="39">
        <v>83549.693587658345</v>
      </c>
      <c r="O66" s="39">
        <v>87474.625454810215</v>
      </c>
      <c r="P66" s="39">
        <v>91097.852879295358</v>
      </c>
      <c r="Q66" s="39">
        <v>118569.45700698858</v>
      </c>
      <c r="R66" s="39">
        <v>92626.45264982013</v>
      </c>
      <c r="S66" s="39">
        <v>125005.09791748994</v>
      </c>
      <c r="T66" s="39">
        <v>132812.85245655198</v>
      </c>
      <c r="U66" s="39">
        <v>144735.83648596518</v>
      </c>
      <c r="V66" s="39">
        <v>152554.60134100262</v>
      </c>
      <c r="W66" s="39">
        <v>180228.25664395839</v>
      </c>
      <c r="X66" s="39">
        <v>192734.86014133925</v>
      </c>
      <c r="Y66" s="39">
        <v>247812.91131075495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8759.9999999999964</v>
      </c>
      <c r="D70" s="40">
        <v>8759.9999999999964</v>
      </c>
      <c r="E70" s="40">
        <v>8759.9999999999964</v>
      </c>
      <c r="F70" s="40">
        <v>8759.9999999999964</v>
      </c>
      <c r="G70" s="40">
        <v>8759.9999999999964</v>
      </c>
      <c r="H70" s="40">
        <v>8759.9999999999927</v>
      </c>
      <c r="I70" s="40">
        <v>8759.9999999999964</v>
      </c>
      <c r="J70" s="40">
        <v>8759.9999999999945</v>
      </c>
      <c r="K70" s="40">
        <v>8759.9999999999945</v>
      </c>
      <c r="L70" s="40">
        <v>8759.9999999999964</v>
      </c>
      <c r="M70" s="40">
        <v>8759.9999999999964</v>
      </c>
      <c r="N70" s="40">
        <v>8759.9999999999945</v>
      </c>
      <c r="O70" s="40">
        <v>8759.9999999999982</v>
      </c>
      <c r="P70" s="40">
        <v>8759.9999999999982</v>
      </c>
      <c r="Q70" s="40">
        <v>8759.9999999999945</v>
      </c>
      <c r="R70" s="40">
        <v>8759.9999999999945</v>
      </c>
      <c r="S70" s="40">
        <v>8760</v>
      </c>
      <c r="T70" s="40">
        <v>8759.9999999999964</v>
      </c>
      <c r="U70" s="40">
        <v>8759.9999999999945</v>
      </c>
      <c r="V70" s="40">
        <v>8759.9999999999982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394.3204150415674</v>
      </c>
      <c r="C71" s="40">
        <v>388.71477661135629</v>
      </c>
      <c r="D71" s="40">
        <v>387.25575437903956</v>
      </c>
      <c r="E71" s="40">
        <v>388.26292637324815</v>
      </c>
      <c r="F71" s="40">
        <v>388.58846922553363</v>
      </c>
      <c r="G71" s="40">
        <v>388.85926778333555</v>
      </c>
      <c r="H71" s="40">
        <v>389.29443997532348</v>
      </c>
      <c r="I71" s="40">
        <v>389.53777907780261</v>
      </c>
      <c r="J71" s="40">
        <v>385.55150361635344</v>
      </c>
      <c r="K71" s="40">
        <v>385.34673458111115</v>
      </c>
      <c r="L71" s="40">
        <v>382.63514547444356</v>
      </c>
      <c r="M71" s="40">
        <v>382.502572786803</v>
      </c>
      <c r="N71" s="40">
        <v>383.83004314139669</v>
      </c>
      <c r="O71" s="40">
        <v>386.00653422544133</v>
      </c>
      <c r="P71" s="40">
        <v>384.71100347170892</v>
      </c>
      <c r="Q71" s="40">
        <v>386.51423411399765</v>
      </c>
      <c r="R71" s="40">
        <v>388.58168698526129</v>
      </c>
      <c r="S71" s="40">
        <v>392.17157306594936</v>
      </c>
      <c r="T71" s="40">
        <v>391.03757338875795</v>
      </c>
      <c r="U71" s="40">
        <v>386.93417141503835</v>
      </c>
      <c r="V71" s="40">
        <v>386.97543694947831</v>
      </c>
      <c r="W71" s="40">
        <v>389.56134540216732</v>
      </c>
      <c r="X71" s="40">
        <v>399.74917254084346</v>
      </c>
      <c r="Y71" s="40">
        <v>399.61569471909701</v>
      </c>
      <c r="DA71" s="58" t="s">
        <v>1010</v>
      </c>
    </row>
    <row r="72" spans="1:105" ht="12" customHeight="1" x14ac:dyDescent="0.25">
      <c r="A72" s="28" t="s">
        <v>46</v>
      </c>
      <c r="B72" s="40">
        <v>255.38509803274229</v>
      </c>
      <c r="C72" s="40">
        <v>253.9150055938112</v>
      </c>
      <c r="D72" s="40">
        <v>251.50031526304974</v>
      </c>
      <c r="E72" s="40">
        <v>251.31489847667885</v>
      </c>
      <c r="F72" s="40">
        <v>248.45336083848917</v>
      </c>
      <c r="G72" s="40">
        <v>245.48827029415588</v>
      </c>
      <c r="H72" s="40">
        <v>242.41800587063253</v>
      </c>
      <c r="I72" s="40">
        <v>239.07681167801374</v>
      </c>
      <c r="J72" s="40">
        <v>235.47822991647405</v>
      </c>
      <c r="K72" s="40">
        <v>230.9161425821475</v>
      </c>
      <c r="L72" s="40">
        <v>226.48638335393264</v>
      </c>
      <c r="M72" s="40">
        <v>224.92536494101986</v>
      </c>
      <c r="N72" s="40">
        <v>225.18505581320562</v>
      </c>
      <c r="O72" s="40">
        <v>226.94884674734217</v>
      </c>
      <c r="P72" s="40">
        <v>227.95275390881488</v>
      </c>
      <c r="Q72" s="40">
        <v>229.40181555889507</v>
      </c>
      <c r="R72" s="40">
        <v>233.28788679042816</v>
      </c>
      <c r="S72" s="40">
        <v>237.10164813908847</v>
      </c>
      <c r="T72" s="40">
        <v>237.58964689900372</v>
      </c>
      <c r="U72" s="40">
        <v>236.72064311171752</v>
      </c>
      <c r="V72" s="40">
        <v>235.34135237394088</v>
      </c>
      <c r="W72" s="40">
        <v>237.68663885433725</v>
      </c>
      <c r="X72" s="40">
        <v>239.24195277223157</v>
      </c>
      <c r="Y72" s="40">
        <v>236.83017344755493</v>
      </c>
      <c r="DA72" s="58" t="s">
        <v>1011</v>
      </c>
    </row>
    <row r="73" spans="1:105" ht="12" customHeight="1" x14ac:dyDescent="0.25">
      <c r="A73" s="28" t="s">
        <v>45</v>
      </c>
      <c r="B73" s="40">
        <v>397.54983417151772</v>
      </c>
      <c r="C73" s="40">
        <v>397.88621923048083</v>
      </c>
      <c r="D73" s="40">
        <v>397.70466281965844</v>
      </c>
      <c r="E73" s="40">
        <v>397.98173837050444</v>
      </c>
      <c r="F73" s="40">
        <v>398.266372611561</v>
      </c>
      <c r="G73" s="40">
        <v>398.84484065203486</v>
      </c>
      <c r="H73" s="40">
        <v>399.21648170619795</v>
      </c>
      <c r="I73" s="40">
        <v>398.94237372884663</v>
      </c>
      <c r="J73" s="40">
        <v>398.0000964061453</v>
      </c>
      <c r="K73" s="40">
        <v>395.93757255678236</v>
      </c>
      <c r="L73" s="40">
        <v>395.38842675557555</v>
      </c>
      <c r="M73" s="40">
        <v>395.90458751920238</v>
      </c>
      <c r="N73" s="40">
        <v>396.91423138120155</v>
      </c>
      <c r="O73" s="40">
        <v>398.28215565534475</v>
      </c>
      <c r="P73" s="40">
        <v>399.20957323190902</v>
      </c>
      <c r="Q73" s="40">
        <v>400.64453360847352</v>
      </c>
      <c r="R73" s="40">
        <v>400.0956257025353</v>
      </c>
      <c r="S73" s="40">
        <v>406.92629736299023</v>
      </c>
      <c r="T73" s="40">
        <v>410.95494348489177</v>
      </c>
      <c r="U73" s="40">
        <v>412.21049236019525</v>
      </c>
      <c r="V73" s="40">
        <v>429.14440291207069</v>
      </c>
      <c r="W73" s="40">
        <v>458.59065956235014</v>
      </c>
      <c r="X73" s="40">
        <v>449.27925479051197</v>
      </c>
      <c r="Y73" s="40">
        <v>438.46988009053621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1340.1569332210488</v>
      </c>
      <c r="C75" s="40">
        <v>1340.5465422967732</v>
      </c>
      <c r="D75" s="40">
        <v>1338.6244704220446</v>
      </c>
      <c r="E75" s="40">
        <v>1335.1512273314231</v>
      </c>
      <c r="F75" s="40">
        <v>1327.2776207405736</v>
      </c>
      <c r="G75" s="40">
        <v>1321.5510607081924</v>
      </c>
      <c r="H75" s="40">
        <v>1311.6380503678186</v>
      </c>
      <c r="I75" s="40">
        <v>1299.5238172909251</v>
      </c>
      <c r="J75" s="40">
        <v>1289.7394898513694</v>
      </c>
      <c r="K75" s="40">
        <v>1278.3213954413704</v>
      </c>
      <c r="L75" s="40">
        <v>1273.65953830495</v>
      </c>
      <c r="M75" s="40">
        <v>1278.954678746743</v>
      </c>
      <c r="N75" s="40">
        <v>1289.4865737057421</v>
      </c>
      <c r="O75" s="40">
        <v>1302.623906304922</v>
      </c>
      <c r="P75" s="40">
        <v>1328.0234426622421</v>
      </c>
      <c r="Q75" s="40">
        <v>1224.7758436760735</v>
      </c>
      <c r="R75" s="40">
        <v>1257.0001376148145</v>
      </c>
      <c r="S75" s="40">
        <v>1305.0381829443575</v>
      </c>
      <c r="T75" s="40">
        <v>1497.2403543968089</v>
      </c>
      <c r="U75" s="40">
        <v>1494.874217220867</v>
      </c>
      <c r="V75" s="40">
        <v>1571.8542005922864</v>
      </c>
      <c r="W75" s="40">
        <v>1507.2915483016964</v>
      </c>
      <c r="X75" s="40">
        <v>1651.8726086810123</v>
      </c>
      <c r="Y75" s="40">
        <v>1655.4266494241467</v>
      </c>
      <c r="DA75" s="58" t="s">
        <v>1013</v>
      </c>
    </row>
    <row r="76" spans="1:105" ht="12" customHeight="1" x14ac:dyDescent="0.25">
      <c r="A76" s="28" t="s">
        <v>27</v>
      </c>
      <c r="B76" s="40">
        <v>544.56477663543455</v>
      </c>
      <c r="C76" s="40">
        <v>555.47867657048528</v>
      </c>
      <c r="D76" s="40">
        <v>565.48796770819831</v>
      </c>
      <c r="E76" s="40">
        <v>574.95184242076289</v>
      </c>
      <c r="F76" s="40">
        <v>583.99143965439862</v>
      </c>
      <c r="G76" s="40">
        <v>592.5210317402225</v>
      </c>
      <c r="H76" s="40">
        <v>600.6330489428849</v>
      </c>
      <c r="I76" s="40">
        <v>607.81824364374552</v>
      </c>
      <c r="J76" s="40">
        <v>614.66536306642695</v>
      </c>
      <c r="K76" s="40">
        <v>619.16400610711503</v>
      </c>
      <c r="L76" s="40">
        <v>625.4607682709144</v>
      </c>
      <c r="M76" s="40">
        <v>635.45040547829615</v>
      </c>
      <c r="N76" s="40">
        <v>645.11308741248945</v>
      </c>
      <c r="O76" s="40">
        <v>653.84630809540499</v>
      </c>
      <c r="P76" s="40">
        <v>671.17245157869331</v>
      </c>
      <c r="Q76" s="40">
        <v>615.51468093270853</v>
      </c>
      <c r="R76" s="40">
        <v>626.93890271638713</v>
      </c>
      <c r="S76" s="40">
        <v>647.07087427241754</v>
      </c>
      <c r="T76" s="40">
        <v>737.70497457018632</v>
      </c>
      <c r="U76" s="40">
        <v>732.37299860141604</v>
      </c>
      <c r="V76" s="40">
        <v>767.61209063674221</v>
      </c>
      <c r="W76" s="40">
        <v>729.56377728983978</v>
      </c>
      <c r="X76" s="40">
        <v>803.56212835824135</v>
      </c>
      <c r="Y76" s="40">
        <v>807.29126205166392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476.42368410274571</v>
      </c>
      <c r="C78" s="41">
        <v>478.65976511159158</v>
      </c>
      <c r="D78" s="41">
        <v>480.43168067935369</v>
      </c>
      <c r="E78" s="41">
        <v>482.00528427922529</v>
      </c>
      <c r="F78" s="41">
        <v>483.69451317889963</v>
      </c>
      <c r="G78" s="41">
        <v>485.28373287695393</v>
      </c>
      <c r="H78" s="41">
        <v>486.76625062933448</v>
      </c>
      <c r="I78" s="41">
        <v>487.61963036943524</v>
      </c>
      <c r="J78" s="41">
        <v>488.66180309084166</v>
      </c>
      <c r="K78" s="41">
        <v>487.79175710825484</v>
      </c>
      <c r="L78" s="41">
        <v>488.63010977376337</v>
      </c>
      <c r="M78" s="41">
        <v>489.51208931819338</v>
      </c>
      <c r="N78" s="41">
        <v>490.43004428175709</v>
      </c>
      <c r="O78" s="41">
        <v>491.28378251982326</v>
      </c>
      <c r="P78" s="41">
        <v>492.54807843615868</v>
      </c>
      <c r="Q78" s="41">
        <v>445.32355516034789</v>
      </c>
      <c r="R78" s="41">
        <v>447.67958680678998</v>
      </c>
      <c r="S78" s="41">
        <v>456.99176554680702</v>
      </c>
      <c r="T78" s="41">
        <v>518.82617073345273</v>
      </c>
      <c r="U78" s="41">
        <v>514.04145935196925</v>
      </c>
      <c r="V78" s="41">
        <v>538.0291086738921</v>
      </c>
      <c r="W78" s="41">
        <v>512.03325183509457</v>
      </c>
      <c r="X78" s="41">
        <v>561.07487057073001</v>
      </c>
      <c r="Y78" s="41">
        <v>562.24560658964083</v>
      </c>
      <c r="DA78" s="59" t="s">
        <v>1015</v>
      </c>
    </row>
    <row r="79" spans="1:105" ht="12" customHeight="1" x14ac:dyDescent="0.25">
      <c r="A79" s="32" t="s">
        <v>25</v>
      </c>
      <c r="B79" s="42">
        <v>33.137294203908247</v>
      </c>
      <c r="C79" s="42">
        <v>33.400549138964244</v>
      </c>
      <c r="D79" s="42">
        <v>33.585905004848073</v>
      </c>
      <c r="E79" s="42">
        <v>33.717608728395938</v>
      </c>
      <c r="F79" s="42">
        <v>33.822227388426761</v>
      </c>
      <c r="G79" s="42">
        <v>33.88840037135629</v>
      </c>
      <c r="H79" s="42">
        <v>33.918729248274197</v>
      </c>
      <c r="I79" s="42">
        <v>33.879494751123822</v>
      </c>
      <c r="J79" s="42">
        <v>33.829912097219427</v>
      </c>
      <c r="K79" s="42">
        <v>33.626851506308419</v>
      </c>
      <c r="L79" s="42">
        <v>33.522189977319229</v>
      </c>
      <c r="M79" s="42">
        <v>33.596883250160758</v>
      </c>
      <c r="N79" s="42">
        <v>33.655986623517208</v>
      </c>
      <c r="O79" s="42">
        <v>33.693840345901513</v>
      </c>
      <c r="P79" s="42">
        <v>33.744055359798452</v>
      </c>
      <c r="Q79" s="42">
        <v>30.462483708290048</v>
      </c>
      <c r="R79" s="42">
        <v>30.737599413567199</v>
      </c>
      <c r="S79" s="42">
        <v>31.545143772846316</v>
      </c>
      <c r="T79" s="42">
        <v>35.769490981149957</v>
      </c>
      <c r="U79" s="42">
        <v>35.284984879877818</v>
      </c>
      <c r="V79" s="42">
        <v>36.593458260733726</v>
      </c>
      <c r="W79" s="42">
        <v>34.959820771053693</v>
      </c>
      <c r="X79" s="42">
        <v>38.416258336279853</v>
      </c>
      <c r="Y79" s="42">
        <v>38.550216636115444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52.559386608966321</v>
      </c>
      <c r="C83" s="29">
        <v>51.916840186855339</v>
      </c>
      <c r="D83" s="29">
        <v>50.95929350342486</v>
      </c>
      <c r="E83" s="29">
        <v>49.994958311241916</v>
      </c>
      <c r="F83" s="29">
        <v>48.993323882826694</v>
      </c>
      <c r="G83" s="29">
        <v>47.92694554954474</v>
      </c>
      <c r="H83" s="29">
        <v>46.825108597715762</v>
      </c>
      <c r="I83" s="29">
        <v>45.536010411431192</v>
      </c>
      <c r="J83" s="29">
        <v>44.613364271661318</v>
      </c>
      <c r="K83" s="29">
        <v>43.248290661259638</v>
      </c>
      <c r="L83" s="29">
        <v>42.051307137834918</v>
      </c>
      <c r="M83" s="29">
        <v>40.743006004260657</v>
      </c>
      <c r="N83" s="29">
        <v>39.433428754129025</v>
      </c>
      <c r="O83" s="29">
        <v>38.004279300556881</v>
      </c>
      <c r="P83" s="29">
        <v>36.588397648894251</v>
      </c>
      <c r="Q83" s="29">
        <v>35.17195067545638</v>
      </c>
      <c r="R83" s="29">
        <v>33.771784527787446</v>
      </c>
      <c r="S83" s="29">
        <v>32.336835223817005</v>
      </c>
      <c r="T83" s="29">
        <v>31.04981142356668</v>
      </c>
      <c r="U83" s="29">
        <v>30.085092878481291</v>
      </c>
      <c r="V83" s="29">
        <v>29.11235754769865</v>
      </c>
      <c r="W83" s="29">
        <v>28.189093836310853</v>
      </c>
      <c r="X83" s="29">
        <v>27.494498908561066</v>
      </c>
      <c r="Y83" s="29">
        <v>26.735896361191262</v>
      </c>
      <c r="DA83" s="58" t="s">
        <v>1017</v>
      </c>
    </row>
    <row r="84" spans="1:105" ht="12" customHeight="1" x14ac:dyDescent="0.25">
      <c r="A84" s="28" t="s">
        <v>47</v>
      </c>
      <c r="B84" s="29">
        <v>813.39873562358343</v>
      </c>
      <c r="C84" s="29">
        <v>803.57156390384102</v>
      </c>
      <c r="D84" s="29">
        <v>781.58989361028921</v>
      </c>
      <c r="E84" s="29">
        <v>758.76850729376781</v>
      </c>
      <c r="F84" s="29">
        <v>737.75850663162453</v>
      </c>
      <c r="G84" s="29">
        <v>718.54246782447899</v>
      </c>
      <c r="H84" s="29">
        <v>696.86040037303701</v>
      </c>
      <c r="I84" s="29">
        <v>675.997668119688</v>
      </c>
      <c r="J84" s="29">
        <v>652.96903927020412</v>
      </c>
      <c r="K84" s="29">
        <v>626.86390898432171</v>
      </c>
      <c r="L84" s="29">
        <v>603.97432513729495</v>
      </c>
      <c r="M84" s="29">
        <v>580.99294729224187</v>
      </c>
      <c r="N84" s="29">
        <v>558.940569384436</v>
      </c>
      <c r="O84" s="29">
        <v>535.03353167651767</v>
      </c>
      <c r="P84" s="29">
        <v>511.48535569386502</v>
      </c>
      <c r="Q84" s="29">
        <v>487.52499677447844</v>
      </c>
      <c r="R84" s="29">
        <v>471.2159191674682</v>
      </c>
      <c r="S84" s="29">
        <v>449.49904376928919</v>
      </c>
      <c r="T84" s="29">
        <v>432.02168702964047</v>
      </c>
      <c r="U84" s="29">
        <v>415.99851340744328</v>
      </c>
      <c r="V84" s="29">
        <v>403.26699101051969</v>
      </c>
      <c r="W84" s="29">
        <v>390.49437935172358</v>
      </c>
      <c r="X84" s="29">
        <v>380.67139639816918</v>
      </c>
      <c r="Y84" s="29">
        <v>370.79619298292687</v>
      </c>
      <c r="DA84" s="58" t="s">
        <v>1018</v>
      </c>
    </row>
    <row r="85" spans="1:105" ht="12" customHeight="1" x14ac:dyDescent="0.25">
      <c r="A85" s="28" t="s">
        <v>46</v>
      </c>
      <c r="B85" s="29">
        <v>1908.0094459213281</v>
      </c>
      <c r="C85" s="29">
        <v>1901.7799464807042</v>
      </c>
      <c r="D85" s="29">
        <v>1889.077399467312</v>
      </c>
      <c r="E85" s="29">
        <v>1869.9602861024075</v>
      </c>
      <c r="F85" s="29">
        <v>1845.2904616546573</v>
      </c>
      <c r="G85" s="29">
        <v>1817.3501114350231</v>
      </c>
      <c r="H85" s="29">
        <v>1788.0651645383239</v>
      </c>
      <c r="I85" s="29">
        <v>1754.208802569623</v>
      </c>
      <c r="J85" s="29">
        <v>1724.6098132041675</v>
      </c>
      <c r="K85" s="29">
        <v>1686.7363106168846</v>
      </c>
      <c r="L85" s="29">
        <v>1648.0581869658108</v>
      </c>
      <c r="M85" s="29">
        <v>1607.812395124475</v>
      </c>
      <c r="N85" s="29">
        <v>1562.5504119432719</v>
      </c>
      <c r="O85" s="29">
        <v>1521.1578481873837</v>
      </c>
      <c r="P85" s="29">
        <v>1471.5145210316091</v>
      </c>
      <c r="Q85" s="29">
        <v>1411.0704984686022</v>
      </c>
      <c r="R85" s="29">
        <v>1342.9637626149624</v>
      </c>
      <c r="S85" s="29">
        <v>1277.845608219882</v>
      </c>
      <c r="T85" s="29">
        <v>1226.2964711863419</v>
      </c>
      <c r="U85" s="29">
        <v>1165.3321368555485</v>
      </c>
      <c r="V85" s="29">
        <v>1123.1716234659914</v>
      </c>
      <c r="W85" s="29">
        <v>1076.1780683787829</v>
      </c>
      <c r="X85" s="29">
        <v>1031.4178778747628</v>
      </c>
      <c r="Y85" s="29">
        <v>987.2930863700102</v>
      </c>
      <c r="DA85" s="58" t="s">
        <v>1019</v>
      </c>
    </row>
    <row r="86" spans="1:105" ht="12" customHeight="1" x14ac:dyDescent="0.25">
      <c r="A86" s="28" t="s">
        <v>45</v>
      </c>
      <c r="B86" s="29">
        <v>770.7975041576816</v>
      </c>
      <c r="C86" s="29">
        <v>749.13952427831043</v>
      </c>
      <c r="D86" s="29">
        <v>729.33924770875956</v>
      </c>
      <c r="E86" s="29">
        <v>707.56125075983823</v>
      </c>
      <c r="F86" s="29">
        <v>693.10905214340028</v>
      </c>
      <c r="G86" s="29">
        <v>676.84174499077892</v>
      </c>
      <c r="H86" s="29">
        <v>660.65683462516358</v>
      </c>
      <c r="I86" s="29">
        <v>642.45701159112571</v>
      </c>
      <c r="J86" s="29">
        <v>631.42427399487644</v>
      </c>
      <c r="K86" s="29">
        <v>612.60425849830222</v>
      </c>
      <c r="L86" s="29">
        <v>598.39705640899899</v>
      </c>
      <c r="M86" s="29">
        <v>581.75138416383697</v>
      </c>
      <c r="N86" s="29">
        <v>564.47611267082834</v>
      </c>
      <c r="O86" s="29">
        <v>546.48951504470688</v>
      </c>
      <c r="P86" s="29">
        <v>530.18503815527276</v>
      </c>
      <c r="Q86" s="29">
        <v>518.12955733562012</v>
      </c>
      <c r="R86" s="29">
        <v>504.26334245420992</v>
      </c>
      <c r="S86" s="29">
        <v>493.01666370286011</v>
      </c>
      <c r="T86" s="29">
        <v>482.76036488279124</v>
      </c>
      <c r="U86" s="29">
        <v>474.37711133879122</v>
      </c>
      <c r="V86" s="29">
        <v>465.62820319752495</v>
      </c>
      <c r="W86" s="29">
        <v>457.30241731377322</v>
      </c>
      <c r="X86" s="29">
        <v>449.67446544368181</v>
      </c>
      <c r="Y86" s="29">
        <v>446.03529196529934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412.70477185009003</v>
      </c>
      <c r="C88" s="29">
        <v>407.08989344072063</v>
      </c>
      <c r="D88" s="29">
        <v>399.48774546338615</v>
      </c>
      <c r="E88" s="29">
        <v>390.55306437419154</v>
      </c>
      <c r="F88" s="29">
        <v>380.92331121428577</v>
      </c>
      <c r="G88" s="29">
        <v>369.90441082187141</v>
      </c>
      <c r="H88" s="29">
        <v>356.88100832342434</v>
      </c>
      <c r="I88" s="29">
        <v>343.08010511212058</v>
      </c>
      <c r="J88" s="29">
        <v>330.96676119313594</v>
      </c>
      <c r="K88" s="29">
        <v>319.0981335184855</v>
      </c>
      <c r="L88" s="29">
        <v>307.33037712207573</v>
      </c>
      <c r="M88" s="29">
        <v>293.27847135506579</v>
      </c>
      <c r="N88" s="29">
        <v>278.66558144923357</v>
      </c>
      <c r="O88" s="29">
        <v>261.06644951168028</v>
      </c>
      <c r="P88" s="29">
        <v>240.10883018656901</v>
      </c>
      <c r="Q88" s="29">
        <v>216.84844106317721</v>
      </c>
      <c r="R88" s="29">
        <v>197.79123766511515</v>
      </c>
      <c r="S88" s="29">
        <v>181.39781062354285</v>
      </c>
      <c r="T88" s="29">
        <v>169.11699651236711</v>
      </c>
      <c r="U88" s="29">
        <v>159.38333800066647</v>
      </c>
      <c r="V88" s="29">
        <v>150.40804098096368</v>
      </c>
      <c r="W88" s="29">
        <v>142.04834692226504</v>
      </c>
      <c r="X88" s="29">
        <v>135.64138754482937</v>
      </c>
      <c r="Y88" s="29">
        <v>130.89621917475571</v>
      </c>
      <c r="DA88" s="58" t="s">
        <v>1021</v>
      </c>
    </row>
    <row r="89" spans="1:105" ht="12" customHeight="1" x14ac:dyDescent="0.25">
      <c r="A89" s="28" t="s">
        <v>27</v>
      </c>
      <c r="B89" s="29">
        <v>383.99431764314107</v>
      </c>
      <c r="C89" s="29">
        <v>375.326352321934</v>
      </c>
      <c r="D89" s="29">
        <v>365.90223467239207</v>
      </c>
      <c r="E89" s="29">
        <v>356.14826807307907</v>
      </c>
      <c r="F89" s="29">
        <v>345.08261946125151</v>
      </c>
      <c r="G89" s="29">
        <v>331.52740369519017</v>
      </c>
      <c r="H89" s="29">
        <v>317.61939633953563</v>
      </c>
      <c r="I89" s="29">
        <v>304.14502094218341</v>
      </c>
      <c r="J89" s="29">
        <v>290.00732003104326</v>
      </c>
      <c r="K89" s="29">
        <v>275.01524658323939</v>
      </c>
      <c r="L89" s="29">
        <v>258.27175559733911</v>
      </c>
      <c r="M89" s="29">
        <v>241.76723794826952</v>
      </c>
      <c r="N89" s="29">
        <v>227.02430044959547</v>
      </c>
      <c r="O89" s="29">
        <v>215.02916375505069</v>
      </c>
      <c r="P89" s="29">
        <v>203.83037696968762</v>
      </c>
      <c r="Q89" s="29">
        <v>192.74370063164582</v>
      </c>
      <c r="R89" s="29">
        <v>185.48630210460433</v>
      </c>
      <c r="S89" s="29">
        <v>180.40424180668325</v>
      </c>
      <c r="T89" s="29">
        <v>177.0115641220807</v>
      </c>
      <c r="U89" s="29">
        <v>174.59081064992512</v>
      </c>
      <c r="V89" s="29">
        <v>172.81857826279989</v>
      </c>
      <c r="W89" s="29">
        <v>171.04562143521611</v>
      </c>
      <c r="X89" s="29">
        <v>169.35461895028132</v>
      </c>
      <c r="Y89" s="29">
        <v>167.71570308323567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76.692253509485411</v>
      </c>
      <c r="C91" s="31">
        <v>76.138290907506644</v>
      </c>
      <c r="D91" s="31">
        <v>75.126535445132603</v>
      </c>
      <c r="E91" s="31">
        <v>73.712620081671716</v>
      </c>
      <c r="F91" s="31">
        <v>72.04015319647408</v>
      </c>
      <c r="G91" s="31">
        <v>70.244747611139431</v>
      </c>
      <c r="H91" s="31">
        <v>68.53328676515936</v>
      </c>
      <c r="I91" s="31">
        <v>66.73786083687375</v>
      </c>
      <c r="J91" s="31">
        <v>64.572855696933431</v>
      </c>
      <c r="K91" s="31">
        <v>61.782771957875958</v>
      </c>
      <c r="L91" s="31">
        <v>58.161937945810521</v>
      </c>
      <c r="M91" s="31">
        <v>54.279019292969345</v>
      </c>
      <c r="N91" s="31">
        <v>50.799919085508741</v>
      </c>
      <c r="O91" s="31">
        <v>48.325851753824857</v>
      </c>
      <c r="P91" s="31">
        <v>45.688911773874068</v>
      </c>
      <c r="Q91" s="31">
        <v>42.370742733499895</v>
      </c>
      <c r="R91" s="31">
        <v>39.345537048373117</v>
      </c>
      <c r="S91" s="31">
        <v>36.271694929090543</v>
      </c>
      <c r="T91" s="31">
        <v>33.078752191970921</v>
      </c>
      <c r="U91" s="31">
        <v>30.22840866793144</v>
      </c>
      <c r="V91" s="31">
        <v>27.896453226251232</v>
      </c>
      <c r="W91" s="31">
        <v>25.749718415687671</v>
      </c>
      <c r="X91" s="31">
        <v>24.269263181092882</v>
      </c>
      <c r="Y91" s="31">
        <v>22.783335184264079</v>
      </c>
      <c r="DA91" s="59" t="s">
        <v>1023</v>
      </c>
    </row>
    <row r="92" spans="1:105" ht="12" customHeight="1" x14ac:dyDescent="0.25">
      <c r="A92" s="32" t="s">
        <v>25</v>
      </c>
      <c r="B92" s="33">
        <v>9971.9772412769526</v>
      </c>
      <c r="C92" s="33">
        <v>9818.745026347573</v>
      </c>
      <c r="D92" s="33">
        <v>9644.170573200432</v>
      </c>
      <c r="E92" s="33">
        <v>9451.3170187832548</v>
      </c>
      <c r="F92" s="33">
        <v>9245.7007209169387</v>
      </c>
      <c r="G92" s="33">
        <v>9045.3224199256019</v>
      </c>
      <c r="H92" s="33">
        <v>8857.5683372802159</v>
      </c>
      <c r="I92" s="33">
        <v>8650.918877866663</v>
      </c>
      <c r="J92" s="33">
        <v>8479.0257411768289</v>
      </c>
      <c r="K92" s="33">
        <v>8344.5292547921563</v>
      </c>
      <c r="L92" s="33">
        <v>8205.6454586908148</v>
      </c>
      <c r="M92" s="33">
        <v>8060.100445118379</v>
      </c>
      <c r="N92" s="33">
        <v>7910.0830906676247</v>
      </c>
      <c r="O92" s="33">
        <v>7767.5036730209886</v>
      </c>
      <c r="P92" s="33">
        <v>7614.0003430559191</v>
      </c>
      <c r="Q92" s="33">
        <v>7461.3331341741568</v>
      </c>
      <c r="R92" s="33">
        <v>7369.9808142256343</v>
      </c>
      <c r="S92" s="33">
        <v>7259.2419744282834</v>
      </c>
      <c r="T92" s="33">
        <v>7151.7626450786884</v>
      </c>
      <c r="U92" s="33">
        <v>7044.8703065451373</v>
      </c>
      <c r="V92" s="33">
        <v>6942.1636342822558</v>
      </c>
      <c r="W92" s="33">
        <v>6837.8338047348325</v>
      </c>
      <c r="X92" s="33">
        <v>6755.1386334890731</v>
      </c>
      <c r="Y92" s="33">
        <v>6639.9969196952306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41.709470081376985</v>
      </c>
      <c r="D96" s="29">
        <v>39.115762265960036</v>
      </c>
      <c r="E96" s="29">
        <v>37.829335323902185</v>
      </c>
      <c r="F96" s="29">
        <v>36.596835797722328</v>
      </c>
      <c r="G96" s="29">
        <v>35.642611867184002</v>
      </c>
      <c r="H96" s="29">
        <v>34.488979786506775</v>
      </c>
      <c r="I96" s="29">
        <v>33.51819051373797</v>
      </c>
      <c r="J96" s="29">
        <v>32.536081321716537</v>
      </c>
      <c r="K96" s="29">
        <v>31.384552989689492</v>
      </c>
      <c r="L96" s="29">
        <v>30.349319577565559</v>
      </c>
      <c r="M96" s="29">
        <v>29.707051969273699</v>
      </c>
      <c r="N96" s="29">
        <v>28.468622998806236</v>
      </c>
      <c r="O96" s="29">
        <v>27.440395479079672</v>
      </c>
      <c r="P96" s="29">
        <v>25.798281480999034</v>
      </c>
      <c r="Q96" s="29">
        <v>24.277258141739832</v>
      </c>
      <c r="R96" s="29">
        <v>23.62450404248289</v>
      </c>
      <c r="S96" s="29">
        <v>23.186488069063866</v>
      </c>
      <c r="T96" s="29">
        <v>22.763899527394809</v>
      </c>
      <c r="U96" s="29">
        <v>22.331728925309619</v>
      </c>
      <c r="V96" s="29">
        <v>22.33004551414653</v>
      </c>
      <c r="W96" s="29">
        <v>21.526163875637256</v>
      </c>
      <c r="X96" s="29">
        <v>20.722282237127978</v>
      </c>
      <c r="Y96" s="29">
        <v>19.918400598618703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672.22349467587935</v>
      </c>
      <c r="D97" s="29">
        <v>611.99487388940531</v>
      </c>
      <c r="E97" s="29">
        <v>581.21674194054265</v>
      </c>
      <c r="F97" s="29">
        <v>561.40019321934938</v>
      </c>
      <c r="G97" s="29">
        <v>543.98594912839815</v>
      </c>
      <c r="H97" s="29">
        <v>519.88857170751101</v>
      </c>
      <c r="I97" s="29">
        <v>505.45693954679069</v>
      </c>
      <c r="J97" s="29">
        <v>481.28477795681283</v>
      </c>
      <c r="K97" s="29">
        <v>457.60311726162797</v>
      </c>
      <c r="L97" s="29">
        <v>427.75832704707545</v>
      </c>
      <c r="M97" s="29">
        <v>412.33598517870189</v>
      </c>
      <c r="N97" s="29">
        <v>401.71150397515186</v>
      </c>
      <c r="O97" s="29">
        <v>380.36036739789478</v>
      </c>
      <c r="P97" s="29">
        <v>377.03349200034808</v>
      </c>
      <c r="Q97" s="29">
        <v>365.17199596666774</v>
      </c>
      <c r="R97" s="29">
        <v>360.74383504394319</v>
      </c>
      <c r="S97" s="29">
        <v>355.23020579039849</v>
      </c>
      <c r="T97" s="29">
        <v>349.13728086265974</v>
      </c>
      <c r="U97" s="29">
        <v>343.18141140189948</v>
      </c>
      <c r="V97" s="29">
        <v>337.35574396332203</v>
      </c>
      <c r="W97" s="29">
        <v>333.98218652368882</v>
      </c>
      <c r="X97" s="29">
        <v>330.60862908405556</v>
      </c>
      <c r="Y97" s="29">
        <v>327.23507164442236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1829.8886690974489</v>
      </c>
      <c r="D98" s="29">
        <v>1768.8141255234434</v>
      </c>
      <c r="E98" s="29">
        <v>1718.1325163357351</v>
      </c>
      <c r="F98" s="29">
        <v>1670.7075306201195</v>
      </c>
      <c r="G98" s="29">
        <v>1634.3074957521947</v>
      </c>
      <c r="H98" s="29">
        <v>1596.7100755394681</v>
      </c>
      <c r="I98" s="29">
        <v>1564.8324084137441</v>
      </c>
      <c r="J98" s="29">
        <v>1527.0684278734341</v>
      </c>
      <c r="K98" s="29">
        <v>1472.5967983694666</v>
      </c>
      <c r="L98" s="29">
        <v>1466.7652408844594</v>
      </c>
      <c r="M98" s="29">
        <v>1432.783668056886</v>
      </c>
      <c r="N98" s="29">
        <v>1368.2700439079333</v>
      </c>
      <c r="O98" s="29">
        <v>1307.3500203448828</v>
      </c>
      <c r="P98" s="29">
        <v>1182.8440184360688</v>
      </c>
      <c r="Q98" s="29">
        <v>988.7539651011391</v>
      </c>
      <c r="R98" s="29">
        <v>934.02770857273981</v>
      </c>
      <c r="S98" s="29">
        <v>907.94894998799862</v>
      </c>
      <c r="T98" s="29">
        <v>892.8093723134599</v>
      </c>
      <c r="U98" s="29">
        <v>872.43991572631194</v>
      </c>
      <c r="V98" s="29">
        <v>862.83765701081575</v>
      </c>
      <c r="W98" s="29">
        <v>854.20928044070763</v>
      </c>
      <c r="X98" s="29">
        <v>845.5809038705994</v>
      </c>
      <c r="Y98" s="29">
        <v>836.95252730049128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664.61419690605067</v>
      </c>
      <c r="D99" s="29">
        <v>633.28952984511216</v>
      </c>
      <c r="E99" s="29">
        <v>608.43471823387483</v>
      </c>
      <c r="F99" s="29">
        <v>599.17538521334109</v>
      </c>
      <c r="G99" s="29">
        <v>584.58350408272372</v>
      </c>
      <c r="H99" s="29">
        <v>567.4552202036092</v>
      </c>
      <c r="I99" s="29">
        <v>548.65846921790353</v>
      </c>
      <c r="J99" s="29">
        <v>532.8938661302027</v>
      </c>
      <c r="K99" s="29">
        <v>513.17738308658579</v>
      </c>
      <c r="L99" s="29">
        <v>497.1949477153284</v>
      </c>
      <c r="M99" s="29">
        <v>479.2585732634127</v>
      </c>
      <c r="N99" s="29">
        <v>471.05671879205022</v>
      </c>
      <c r="O99" s="29">
        <v>458.66716624728861</v>
      </c>
      <c r="P99" s="29">
        <v>445.24917431128296</v>
      </c>
      <c r="Q99" s="29">
        <v>443.45789592338116</v>
      </c>
      <c r="R99" s="29">
        <v>439.20936947873719</v>
      </c>
      <c r="S99" s="29">
        <v>433.62578265205514</v>
      </c>
      <c r="T99" s="29">
        <v>426.72932565716002</v>
      </c>
      <c r="U99" s="29">
        <v>420.28647846610596</v>
      </c>
      <c r="V99" s="29">
        <v>413.94114398507224</v>
      </c>
      <c r="W99" s="29">
        <v>411.45749712116179</v>
      </c>
      <c r="X99" s="29">
        <v>408.9738502572514</v>
      </c>
      <c r="Y99" s="29">
        <v>406.49020339334095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376.65168195881972</v>
      </c>
      <c r="D101" s="29">
        <v>364.53060636592505</v>
      </c>
      <c r="E101" s="29">
        <v>351.67807926891948</v>
      </c>
      <c r="F101" s="29">
        <v>342.01992248209626</v>
      </c>
      <c r="G101" s="29">
        <v>331.13349800776581</v>
      </c>
      <c r="H101" s="29">
        <v>318.35014468491784</v>
      </c>
      <c r="I101" s="29">
        <v>302.95989315070022</v>
      </c>
      <c r="J101" s="29">
        <v>294.32882092517787</v>
      </c>
      <c r="K101" s="29">
        <v>278.38177097292237</v>
      </c>
      <c r="L101" s="29">
        <v>265.69503565701945</v>
      </c>
      <c r="M101" s="29">
        <v>242.69387553482136</v>
      </c>
      <c r="N101" s="29">
        <v>230.63439031643566</v>
      </c>
      <c r="O101" s="29">
        <v>212.57855592874662</v>
      </c>
      <c r="P101" s="29">
        <v>187.47933990546892</v>
      </c>
      <c r="Q101" s="29">
        <v>160.07128347131402</v>
      </c>
      <c r="R101" s="29">
        <v>143.5443973560586</v>
      </c>
      <c r="S101" s="29">
        <v>140.31632398172871</v>
      </c>
      <c r="T101" s="29">
        <v>136.65479299125195</v>
      </c>
      <c r="U101" s="29">
        <v>134.59529293143353</v>
      </c>
      <c r="V101" s="29">
        <v>127.62208463211762</v>
      </c>
      <c r="W101" s="29">
        <v>125.06964293947526</v>
      </c>
      <c r="X101" s="29">
        <v>122.51720124683291</v>
      </c>
      <c r="Y101" s="29">
        <v>119.96475955419055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354.67169307060175</v>
      </c>
      <c r="D102" s="29">
        <v>342.60567018997995</v>
      </c>
      <c r="E102" s="29">
        <v>332.90189109768085</v>
      </c>
      <c r="F102" s="29">
        <v>322.84591928809232</v>
      </c>
      <c r="G102" s="29">
        <v>309.06107765736232</v>
      </c>
      <c r="H102" s="29">
        <v>295.24361747432795</v>
      </c>
      <c r="I102" s="29">
        <v>280.37840559398694</v>
      </c>
      <c r="J102" s="29">
        <v>259.6618094157493</v>
      </c>
      <c r="K102" s="29">
        <v>244.32867906393869</v>
      </c>
      <c r="L102" s="29">
        <v>226.1918587628777</v>
      </c>
      <c r="M102" s="29">
        <v>213.56049915474932</v>
      </c>
      <c r="N102" s="29">
        <v>204.32886515750008</v>
      </c>
      <c r="O102" s="29">
        <v>194.46844206280088</v>
      </c>
      <c r="P102" s="29">
        <v>185.93663436780196</v>
      </c>
      <c r="Q102" s="29">
        <v>177.11791892271555</v>
      </c>
      <c r="R102" s="29">
        <v>176.4859863727111</v>
      </c>
      <c r="S102" s="29">
        <v>175.31102523774064</v>
      </c>
      <c r="T102" s="29">
        <v>173.40013828514464</v>
      </c>
      <c r="U102" s="29">
        <v>171.27532676955158</v>
      </c>
      <c r="V102" s="29">
        <v>169.28889777502465</v>
      </c>
      <c r="W102" s="29">
        <v>167.59600879727441</v>
      </c>
      <c r="X102" s="29">
        <v>165.90311981952416</v>
      </c>
      <c r="Y102" s="29">
        <v>164.21023084177392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74.635850048182121</v>
      </c>
      <c r="D104" s="31">
        <v>72.751162780987414</v>
      </c>
      <c r="E104" s="31">
        <v>71.014930908821555</v>
      </c>
      <c r="F104" s="31">
        <v>69.213643499358071</v>
      </c>
      <c r="G104" s="31">
        <v>67.531222449381772</v>
      </c>
      <c r="H104" s="31">
        <v>65.765012285903552</v>
      </c>
      <c r="I104" s="31">
        <v>64.011069352517694</v>
      </c>
      <c r="J104" s="31">
        <v>60.214114673059953</v>
      </c>
      <c r="K104" s="31">
        <v>56.489040152174383</v>
      </c>
      <c r="L104" s="31">
        <v>51.152297627157552</v>
      </c>
      <c r="M104" s="31">
        <v>47.533678528370899</v>
      </c>
      <c r="N104" s="31">
        <v>44.193755747652311</v>
      </c>
      <c r="O104" s="31">
        <v>41.949139741456911</v>
      </c>
      <c r="P104" s="31">
        <v>37.76313463978012</v>
      </c>
      <c r="Q104" s="31">
        <v>34.246171594813198</v>
      </c>
      <c r="R104" s="31">
        <v>29.201030020807345</v>
      </c>
      <c r="S104" s="31">
        <v>22.143115458161976</v>
      </c>
      <c r="T104" s="31">
        <v>17.707511250433274</v>
      </c>
      <c r="U104" s="31">
        <v>14.590658618073359</v>
      </c>
      <c r="V104" s="31">
        <v>13.234064553218337</v>
      </c>
      <c r="W104" s="31">
        <v>12.440020680025237</v>
      </c>
      <c r="X104" s="31">
        <v>11.645976806832135</v>
      </c>
      <c r="Y104" s="31">
        <v>10.851932933639034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8993.9386716073859</v>
      </c>
      <c r="D105" s="33">
        <v>8822.1875065019685</v>
      </c>
      <c r="E105" s="33">
        <v>8668.3180199927192</v>
      </c>
      <c r="F105" s="33">
        <v>8532.2743888423993</v>
      </c>
      <c r="G105" s="33">
        <v>8433.8529476218755</v>
      </c>
      <c r="H105" s="33">
        <v>8375.2185595040683</v>
      </c>
      <c r="I105" s="33">
        <v>8222.8789887667663</v>
      </c>
      <c r="J105" s="33">
        <v>8132.9470757188828</v>
      </c>
      <c r="K105" s="33">
        <v>7947.2468666547793</v>
      </c>
      <c r="L105" s="33">
        <v>7749.6675558504576</v>
      </c>
      <c r="M105" s="33">
        <v>7565.6702320110126</v>
      </c>
      <c r="N105" s="33">
        <v>7389.5344639626373</v>
      </c>
      <c r="O105" s="33">
        <v>7343.4229616901939</v>
      </c>
      <c r="P105" s="33">
        <v>7147.3780742612562</v>
      </c>
      <c r="Q105" s="33">
        <v>7123.8499196952225</v>
      </c>
      <c r="R105" s="33">
        <v>7083.9464385506399</v>
      </c>
      <c r="S105" s="33">
        <v>6950.8930546631336</v>
      </c>
      <c r="T105" s="33">
        <v>6809.8146807484418</v>
      </c>
      <c r="U105" s="33">
        <v>6670.0871187014645</v>
      </c>
      <c r="V105" s="33">
        <v>6535.1786925397528</v>
      </c>
      <c r="W105" s="33">
        <v>6469.8269056143554</v>
      </c>
      <c r="X105" s="33">
        <v>6404.475118688958</v>
      </c>
      <c r="Y105" s="33">
        <v>6339.1233317635597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0.95157086042554728</v>
      </c>
      <c r="C109" s="43">
        <f>C31/RES_summary!C$6</f>
        <v>0.95600017689249028</v>
      </c>
      <c r="D109" s="43">
        <f>D31/RES_summary!D$6</f>
        <v>0.97028783204868374</v>
      </c>
      <c r="E109" s="43">
        <f>E31/RES_summary!E$6</f>
        <v>0.98105225094919546</v>
      </c>
      <c r="F109" s="43">
        <f>F31/RES_summary!F$6</f>
        <v>0.98995896646584602</v>
      </c>
      <c r="G109" s="43">
        <f>G31/RES_summary!G$6</f>
        <v>1.0001711741641128</v>
      </c>
      <c r="H109" s="43">
        <f>H31/RES_summary!H$6</f>
        <v>1.0075644853732655</v>
      </c>
      <c r="I109" s="43">
        <f>I31/RES_summary!I$6</f>
        <v>1.0173781062663718</v>
      </c>
      <c r="J109" s="43">
        <f>J31/RES_summary!J$6</f>
        <v>1.0212779331145232</v>
      </c>
      <c r="K109" s="43">
        <f>K31/RES_summary!K$6</f>
        <v>1.0356792980416214</v>
      </c>
      <c r="L109" s="43">
        <f>L31/RES_summary!L$6</f>
        <v>1.0464815693122027</v>
      </c>
      <c r="M109" s="43">
        <f>M31/RES_summary!M$6</f>
        <v>1.0607706574229219</v>
      </c>
      <c r="N109" s="43">
        <f>N31/RES_summary!N$6</f>
        <v>1.0819185050642128</v>
      </c>
      <c r="O109" s="43">
        <f>O31/RES_summary!O$6</f>
        <v>1.1055344312900621</v>
      </c>
      <c r="P109" s="43">
        <f>P31/RES_summary!P$6</f>
        <v>1.1206299391137875</v>
      </c>
      <c r="Q109" s="43">
        <f>Q31/RES_summary!Q$6</f>
        <v>1.130597124341443</v>
      </c>
      <c r="R109" s="43">
        <f>R31/RES_summary!R$6</f>
        <v>1.1415936002706086</v>
      </c>
      <c r="S109" s="43">
        <f>S31/RES_summary!S$6</f>
        <v>1.1522483111320221</v>
      </c>
      <c r="T109" s="43">
        <f>T31/RES_summary!T$6</f>
        <v>1.162249172866888</v>
      </c>
      <c r="U109" s="43">
        <f>U31/RES_summary!U$6</f>
        <v>1.1714522809388126</v>
      </c>
      <c r="V109" s="43">
        <f>V31/RES_summary!V$6</f>
        <v>1.179218944731337</v>
      </c>
      <c r="W109" s="43">
        <f>W31/RES_summary!W$6</f>
        <v>1.1859884849022866</v>
      </c>
      <c r="X109" s="43">
        <f>X31/RES_summary!X$6</f>
        <v>1.1927093444968504</v>
      </c>
      <c r="Y109" s="43">
        <f>Y31/RES_summary!Y$6</f>
        <v>1.1981311547231988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0.60575554372233198</v>
      </c>
      <c r="C110" s="43">
        <f>C32/RES_summary!C$6</f>
        <v>0.61000010373325053</v>
      </c>
      <c r="D110" s="43">
        <f>D32/RES_summary!D$6</f>
        <v>0.64088088707292523</v>
      </c>
      <c r="E110" s="43">
        <f>E32/RES_summary!E$6</f>
        <v>0.67059585457273385</v>
      </c>
      <c r="F110" s="43">
        <f>F32/RES_summary!F$6</f>
        <v>0.69259571718524771</v>
      </c>
      <c r="G110" s="43">
        <f>G32/RES_summary!G$6</f>
        <v>0.7055996348284499</v>
      </c>
      <c r="H110" s="43">
        <f>H32/RES_summary!H$6</f>
        <v>0.72265563633766983</v>
      </c>
      <c r="I110" s="43">
        <f>I32/RES_summary!I$6</f>
        <v>0.72824477282915212</v>
      </c>
      <c r="J110" s="43">
        <f>J32/RES_summary!J$6</f>
        <v>0.75822240054810763</v>
      </c>
      <c r="K110" s="43">
        <f>K32/RES_summary!K$6</f>
        <v>0.78305766101459962</v>
      </c>
      <c r="L110" s="43">
        <f>L32/RES_summary!L$6</f>
        <v>0.79916449134777368</v>
      </c>
      <c r="M110" s="43">
        <f>M32/RES_summary!M$6</f>
        <v>0.80978518173921277</v>
      </c>
      <c r="N110" s="43">
        <f>N32/RES_summary!N$6</f>
        <v>0.82294804216867468</v>
      </c>
      <c r="O110" s="43">
        <f>O32/RES_summary!O$6</f>
        <v>0.83539172239874082</v>
      </c>
      <c r="P110" s="43">
        <f>P32/RES_summary!P$6</f>
        <v>0.84628795081692654</v>
      </c>
      <c r="Q110" s="43">
        <f>Q32/RES_summary!Q$6</f>
        <v>0.85838341050903033</v>
      </c>
      <c r="R110" s="43">
        <f>R32/RES_summary!R$6</f>
        <v>0.87432012672404724</v>
      </c>
      <c r="S110" s="43">
        <f>S32/RES_summary!S$6</f>
        <v>0.88978361773583214</v>
      </c>
      <c r="T110" s="43">
        <f>T32/RES_summary!T$6</f>
        <v>0.90456063632883976</v>
      </c>
      <c r="U110" s="43">
        <f>U32/RES_summary!U$6</f>
        <v>0.91855678322793444</v>
      </c>
      <c r="V110" s="43">
        <f>V32/RES_summary!V$6</f>
        <v>0.93156383664381559</v>
      </c>
      <c r="W110" s="43">
        <f>W32/RES_summary!W$6</f>
        <v>0.94369692127545346</v>
      </c>
      <c r="X110" s="43">
        <f>X32/RES_summary!X$6</f>
        <v>0.95565101392339868</v>
      </c>
      <c r="Y110" s="43">
        <f>Y32/RES_summary!Y$6</f>
        <v>0.96658675431941932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1.8219759014517469E-2</v>
      </c>
      <c r="C111" s="43">
        <f>C33/RES_summary!C$6</f>
        <v>1.8478713664016738E-2</v>
      </c>
      <c r="D111" s="43">
        <f>D33/RES_summary!D$6</f>
        <v>1.8896693553419448E-2</v>
      </c>
      <c r="E111" s="43">
        <f>E33/RES_summary!E$6</f>
        <v>1.9578657067222196E-2</v>
      </c>
      <c r="F111" s="43">
        <f>F33/RES_summary!F$6</f>
        <v>2.0430900408618009E-2</v>
      </c>
      <c r="G111" s="43">
        <f>G33/RES_summary!G$6</f>
        <v>2.1355176791982865E-2</v>
      </c>
      <c r="H111" s="43">
        <f>H33/RES_summary!H$6</f>
        <v>2.2117431745872222E-2</v>
      </c>
      <c r="I111" s="43">
        <f>I33/RES_summary!I$6</f>
        <v>2.2963555115077493E-2</v>
      </c>
      <c r="J111" s="43">
        <f>J33/RES_summary!J$6</f>
        <v>2.3665428046727433E-2</v>
      </c>
      <c r="K111" s="43">
        <f>K33/RES_summary!K$6</f>
        <v>2.4278267490252591E-2</v>
      </c>
      <c r="L111" s="43">
        <f>L33/RES_summary!L$6</f>
        <v>2.5421620506115288E-2</v>
      </c>
      <c r="M111" s="43">
        <f>M33/RES_summary!M$6</f>
        <v>2.6426701193480524E-2</v>
      </c>
      <c r="N111" s="43">
        <f>N33/RES_summary!N$6</f>
        <v>2.7710946809214883E-2</v>
      </c>
      <c r="O111" s="43">
        <f>O33/RES_summary!O$6</f>
        <v>2.962861182324078E-2</v>
      </c>
      <c r="P111" s="43">
        <f>P33/RES_summary!P$6</f>
        <v>3.1271241249056302E-2</v>
      </c>
      <c r="Q111" s="43">
        <f>Q33/RES_summary!Q$6</f>
        <v>3.2311932146434387E-2</v>
      </c>
      <c r="R111" s="43">
        <f>R33/RES_summary!R$6</f>
        <v>3.3837424432742819E-2</v>
      </c>
      <c r="S111" s="43">
        <f>S33/RES_summary!S$6</f>
        <v>3.5174936781789859E-2</v>
      </c>
      <c r="T111" s="43">
        <f>T33/RES_summary!T$6</f>
        <v>3.6398575915351908E-2</v>
      </c>
      <c r="U111" s="43">
        <f>U33/RES_summary!U$6</f>
        <v>3.7546527291115017E-2</v>
      </c>
      <c r="V111" s="43">
        <f>V33/RES_summary!V$6</f>
        <v>3.8646838084349072E-2</v>
      </c>
      <c r="W111" s="43">
        <f>W33/RES_summary!W$6</f>
        <v>3.9777074640998653E-2</v>
      </c>
      <c r="X111" s="43">
        <f>X33/RES_summary!X$6</f>
        <v>4.0947941835291352E-2</v>
      </c>
      <c r="Y111" s="43">
        <f>Y33/RES_summary!Y$6</f>
        <v>4.202059141082546E-2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7.8401551623836302E-2</v>
      </c>
      <c r="C112" s="43">
        <f>C34/RES_summary!C$6</f>
        <v>9.3764485120011176E-2</v>
      </c>
      <c r="D112" s="43">
        <f>D34/RES_summary!D$6</f>
        <v>0.10705051508072809</v>
      </c>
      <c r="E112" s="43">
        <f>E34/RES_summary!E$6</f>
        <v>0.12346313991424185</v>
      </c>
      <c r="F112" s="43">
        <f>F34/RES_summary!F$6</f>
        <v>0.13418706268374125</v>
      </c>
      <c r="G112" s="43">
        <f>G34/RES_summary!G$6</f>
        <v>0.14821709576634567</v>
      </c>
      <c r="H112" s="43">
        <f>H34/RES_summary!H$6</f>
        <v>0.16282288969582845</v>
      </c>
      <c r="I112" s="43">
        <f>I34/RES_summary!I$6</f>
        <v>0.18001008736321417</v>
      </c>
      <c r="J112" s="43">
        <f>J34/RES_summary!J$6</f>
        <v>0.19005517742785397</v>
      </c>
      <c r="K112" s="43">
        <f>K34/RES_summary!K$6</f>
        <v>0.2100506172239251</v>
      </c>
      <c r="L112" s="43">
        <f>L34/RES_summary!L$6</f>
        <v>0.22509753376506969</v>
      </c>
      <c r="M112" s="43">
        <f>M34/RES_summary!M$6</f>
        <v>0.24444943043107742</v>
      </c>
      <c r="N112" s="43">
        <f>N34/RES_summary!N$6</f>
        <v>0.27215593141797961</v>
      </c>
      <c r="O112" s="43">
        <f>O34/RES_summary!O$6</f>
        <v>0.30545498499663465</v>
      </c>
      <c r="P112" s="43">
        <f>P34/RES_summary!P$6</f>
        <v>0.33827895315910034</v>
      </c>
      <c r="Q112" s="43">
        <f>Q34/RES_summary!Q$6</f>
        <v>0.36225951509208865</v>
      </c>
      <c r="R112" s="43">
        <f>R34/RES_summary!R$6</f>
        <v>0.37790950698487935</v>
      </c>
      <c r="S112" s="43">
        <f>S34/RES_summary!S$6</f>
        <v>0.39301654572710859</v>
      </c>
      <c r="T112" s="43">
        <f>T34/RES_summary!T$6</f>
        <v>0.4072357761942963</v>
      </c>
      <c r="U112" s="43">
        <f>U34/RES_summary!U$6</f>
        <v>0.42041839941922193</v>
      </c>
      <c r="V112" s="43">
        <f>V34/RES_summary!V$6</f>
        <v>0.43207982107612974</v>
      </c>
      <c r="W112" s="43">
        <f>W34/RES_summary!W$6</f>
        <v>0.44220522153035818</v>
      </c>
      <c r="X112" s="43">
        <f>X34/RES_summary!X$6</f>
        <v>0.45156339815112406</v>
      </c>
      <c r="Y112" s="43">
        <f>Y34/RES_summary!Y$6</f>
        <v>0.45980015038608196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0.31690333201369897</v>
      </c>
      <c r="C114" s="43">
        <f>C36/RES_summary!C$6</f>
        <v>0.3389046847840525</v>
      </c>
      <c r="D114" s="43">
        <f>D36/RES_summary!D$6</f>
        <v>0.36578230966115732</v>
      </c>
      <c r="E114" s="43">
        <f>E36/RES_summary!E$6</f>
        <v>0.39336795484257264</v>
      </c>
      <c r="F114" s="43">
        <f>F36/RES_summary!F$6</f>
        <v>0.42095604862115993</v>
      </c>
      <c r="G114" s="43">
        <f>G36/RES_summary!G$6</f>
        <v>0.45408184802982282</v>
      </c>
      <c r="H114" s="43">
        <f>H36/RES_summary!H$6</f>
        <v>0.4993403272960622</v>
      </c>
      <c r="I114" s="43">
        <f>I36/RES_summary!I$6</f>
        <v>0.53695136917757924</v>
      </c>
      <c r="J114" s="43">
        <f>J36/RES_summary!J$6</f>
        <v>0.56385096269690882</v>
      </c>
      <c r="K114" s="43">
        <f>K36/RES_summary!K$6</f>
        <v>0.59840245523791968</v>
      </c>
      <c r="L114" s="43">
        <f>L36/RES_summary!L$6</f>
        <v>0.62925002647181905</v>
      </c>
      <c r="M114" s="43">
        <f>M36/RES_summary!M$6</f>
        <v>0.66853703718336077</v>
      </c>
      <c r="N114" s="43">
        <f>N36/RES_summary!N$6</f>
        <v>0.72725164573431456</v>
      </c>
      <c r="O114" s="43">
        <f>O36/RES_summary!O$6</f>
        <v>0.81170145297450647</v>
      </c>
      <c r="P114" s="43">
        <f>P36/RES_summary!P$6</f>
        <v>0.91149935685903716</v>
      </c>
      <c r="Q114" s="43">
        <f>Q36/RES_summary!Q$6</f>
        <v>1.0553415948007465</v>
      </c>
      <c r="R114" s="43">
        <f>R36/RES_summary!R$6</f>
        <v>1.2354995144145038</v>
      </c>
      <c r="S114" s="43">
        <f>S36/RES_summary!S$6</f>
        <v>1.4207064969237202</v>
      </c>
      <c r="T114" s="43">
        <f>T36/RES_summary!T$6</f>
        <v>1.6332623624255718</v>
      </c>
      <c r="U114" s="43">
        <f>U36/RES_summary!U$6</f>
        <v>1.8155785779593441</v>
      </c>
      <c r="V114" s="43">
        <f>V36/RES_summary!V$6</f>
        <v>1.9946626761905619</v>
      </c>
      <c r="W114" s="43">
        <f>W36/RES_summary!W$6</f>
        <v>2.1454751382334933</v>
      </c>
      <c r="X114" s="43">
        <f>X36/RES_summary!X$6</f>
        <v>2.2909315265233441</v>
      </c>
      <c r="Y114" s="43">
        <f>Y36/RES_summary!Y$6</f>
        <v>2.4302551327086928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0.24140266623022208</v>
      </c>
      <c r="C115" s="43">
        <f>C37/RES_summary!C$6</f>
        <v>0.27810807617039346</v>
      </c>
      <c r="D115" s="43">
        <f>D37/RES_summary!D$6</f>
        <v>0.30612600182096378</v>
      </c>
      <c r="E115" s="43">
        <f>E37/RES_summary!E$6</f>
        <v>0.32771170283513301</v>
      </c>
      <c r="F115" s="43">
        <f>F37/RES_summary!F$6</f>
        <v>0.3534684910933879</v>
      </c>
      <c r="G115" s="43">
        <f>G37/RES_summary!G$6</f>
        <v>0.39531286496557533</v>
      </c>
      <c r="H115" s="43">
        <f>H37/RES_summary!H$6</f>
        <v>0.4243119486044421</v>
      </c>
      <c r="I115" s="43">
        <f>I37/RES_summary!I$6</f>
        <v>0.46260489108672653</v>
      </c>
      <c r="J115" s="43">
        <f>J37/RES_summary!J$6</f>
        <v>0.51801372814620961</v>
      </c>
      <c r="K115" s="43">
        <f>K37/RES_summary!K$6</f>
        <v>0.5726970131546546</v>
      </c>
      <c r="L115" s="43">
        <f>L37/RES_summary!L$6</f>
        <v>0.63502011284616322</v>
      </c>
      <c r="M115" s="43">
        <f>M37/RES_summary!M$6</f>
        <v>0.68642495571152617</v>
      </c>
      <c r="N115" s="43">
        <f>N37/RES_summary!N$6</f>
        <v>0.74225359521196621</v>
      </c>
      <c r="O115" s="43">
        <f>O37/RES_summary!O$6</f>
        <v>0.79795232444463227</v>
      </c>
      <c r="P115" s="43">
        <f>P37/RES_summary!P$6</f>
        <v>0.85556844201860871</v>
      </c>
      <c r="Q115" s="43">
        <f>Q37/RES_summary!Q$6</f>
        <v>0.97928683822130802</v>
      </c>
      <c r="R115" s="43">
        <f>R37/RES_summary!R$6</f>
        <v>1.0985576901541079</v>
      </c>
      <c r="S115" s="43">
        <f>S37/RES_summary!S$6</f>
        <v>1.2254738662879625</v>
      </c>
      <c r="T115" s="43">
        <f>T37/RES_summary!T$6</f>
        <v>1.381064745304047</v>
      </c>
      <c r="U115" s="43">
        <f>U37/RES_summary!U$6</f>
        <v>1.5174238645210034</v>
      </c>
      <c r="V115" s="43">
        <f>V37/RES_summary!V$6</f>
        <v>1.6603816641419731</v>
      </c>
      <c r="W115" s="43">
        <f>W37/RES_summary!W$6</f>
        <v>1.7749578449775909</v>
      </c>
      <c r="X115" s="43">
        <f>X37/RES_summary!X$6</f>
        <v>1.8660493663177651</v>
      </c>
      <c r="Y115" s="43">
        <f>Y37/RES_summary!Y$6</f>
        <v>1.9374229642864214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8.490032753457788</v>
      </c>
      <c r="C117" s="44">
        <f>C39/RES_summary!C$6</f>
        <v>8.8021262494399686</v>
      </c>
      <c r="D117" s="44">
        <f>D39/RES_summary!D$6</f>
        <v>9.0822230298624564</v>
      </c>
      <c r="E117" s="44">
        <f>E39/RES_summary!E$6</f>
        <v>9.4452260301671291</v>
      </c>
      <c r="F117" s="44">
        <f>F39/RES_summary!F$6</f>
        <v>9.8252116242596781</v>
      </c>
      <c r="G117" s="44">
        <f>G39/RES_summary!G$6</f>
        <v>10.397544105087904</v>
      </c>
      <c r="H117" s="44">
        <f>H39/RES_summary!H$6</f>
        <v>10.935582228502117</v>
      </c>
      <c r="I117" s="44">
        <f>I39/RES_summary!I$6</f>
        <v>11.515794383346639</v>
      </c>
      <c r="J117" s="44">
        <f>J39/RES_summary!J$6</f>
        <v>12.059426316481309</v>
      </c>
      <c r="K117" s="44">
        <f>K39/RES_summary!K$6</f>
        <v>12.591770774211946</v>
      </c>
      <c r="L117" s="44">
        <f>L39/RES_summary!L$6</f>
        <v>13.160127139935096</v>
      </c>
      <c r="M117" s="44">
        <f>M39/RES_summary!M$6</f>
        <v>13.61239168834968</v>
      </c>
      <c r="N117" s="44">
        <f>N39/RES_summary!N$6</f>
        <v>14.029309533440854</v>
      </c>
      <c r="O117" s="44">
        <f>O39/RES_summary!O$6</f>
        <v>14.38796582869108</v>
      </c>
      <c r="P117" s="44">
        <f>P39/RES_summary!P$6</f>
        <v>14.698817372475952</v>
      </c>
      <c r="Q117" s="44">
        <f>Q39/RES_summary!Q$6</f>
        <v>15.05242373878159</v>
      </c>
      <c r="R117" s="44">
        <f>R39/RES_summary!R$6</f>
        <v>15.321676977420108</v>
      </c>
      <c r="S117" s="44">
        <f>S39/RES_summary!S$6</f>
        <v>15.661473771229252</v>
      </c>
      <c r="T117" s="44">
        <f>T39/RES_summary!T$6</f>
        <v>16.322755481292905</v>
      </c>
      <c r="U117" s="44">
        <f>U39/RES_summary!U$6</f>
        <v>16.72556850502032</v>
      </c>
      <c r="V117" s="44">
        <f>V39/RES_summary!V$6</f>
        <v>17.219670969117228</v>
      </c>
      <c r="W117" s="44">
        <f>W39/RES_summary!W$6</f>
        <v>17.928177780461684</v>
      </c>
      <c r="X117" s="44">
        <f>X39/RES_summary!X$6</f>
        <v>18.558207267776268</v>
      </c>
      <c r="Y117" s="44">
        <f>Y39/RES_summary!Y$6</f>
        <v>19.112291002904882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0.21668970011498395</v>
      </c>
      <c r="C118" s="45">
        <f>C40/RES_summary!C$6</f>
        <v>0.22617539290983005</v>
      </c>
      <c r="D118" s="45">
        <f>D40/RES_summary!D$6</f>
        <v>0.23656397002514348</v>
      </c>
      <c r="E118" s="45">
        <f>E40/RES_summary!E$6</f>
        <v>0.24992950331860633</v>
      </c>
      <c r="F118" s="45">
        <f>F40/RES_summary!F$6</f>
        <v>0.26704859360373995</v>
      </c>
      <c r="G118" s="45">
        <f>G40/RES_summary!G$6</f>
        <v>0.28539737730244763</v>
      </c>
      <c r="H118" s="45">
        <f>H40/RES_summary!H$6</f>
        <v>0.30444062206879668</v>
      </c>
      <c r="I118" s="45">
        <f>I40/RES_summary!I$6</f>
        <v>0.33374168260979581</v>
      </c>
      <c r="J118" s="45">
        <f>J40/RES_summary!J$6</f>
        <v>0.35756612937038379</v>
      </c>
      <c r="K118" s="45">
        <f>K40/RES_summary!K$6</f>
        <v>0.38417317603066548</v>
      </c>
      <c r="L118" s="45">
        <f>L40/RES_summary!L$6</f>
        <v>0.41711420952979789</v>
      </c>
      <c r="M118" s="45">
        <f>M40/RES_summary!M$6</f>
        <v>0.45073129419901142</v>
      </c>
      <c r="N118" s="45">
        <f>N40/RES_summary!N$6</f>
        <v>0.48867005256185658</v>
      </c>
      <c r="O118" s="45">
        <f>O40/RES_summary!O$6</f>
        <v>0.53599408201619603</v>
      </c>
      <c r="P118" s="45">
        <f>P40/RES_summary!P$6</f>
        <v>0.58709841749602076</v>
      </c>
      <c r="Q118" s="45">
        <f>Q40/RES_summary!Q$6</f>
        <v>0.65258222745826522</v>
      </c>
      <c r="R118" s="45">
        <f>R40/RES_summary!R$6</f>
        <v>0.68783698361931422</v>
      </c>
      <c r="S118" s="45">
        <f>S40/RES_summary!S$6</f>
        <v>0.72614590740785467</v>
      </c>
      <c r="T118" s="45">
        <f>T40/RES_summary!T$6</f>
        <v>0.77965185963238803</v>
      </c>
      <c r="U118" s="45">
        <f>U40/RES_summary!U$6</f>
        <v>0.82100791703362785</v>
      </c>
      <c r="V118" s="45">
        <f>V40/RES_summary!V$6</f>
        <v>0.86564832901072564</v>
      </c>
      <c r="W118" s="45">
        <f>W40/RES_summary!W$6</f>
        <v>0.88614027206668255</v>
      </c>
      <c r="X118" s="45">
        <f>X40/RES_summary!X$6</f>
        <v>0.90499744995578213</v>
      </c>
      <c r="Y118" s="45">
        <f>Y40/RES_summary!Y$6</f>
        <v>0.92231176518747637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50.013980738933071</v>
      </c>
      <c r="C122" s="29">
        <f t="shared" si="82"/>
        <v>49.632508402332853</v>
      </c>
      <c r="D122" s="29">
        <f t="shared" si="82"/>
        <v>49.445182416170681</v>
      </c>
      <c r="E122" s="29">
        <f t="shared" si="82"/>
        <v>49.047666387355072</v>
      </c>
      <c r="F122" s="29">
        <f t="shared" si="82"/>
        <v>48.501380274769566</v>
      </c>
      <c r="G122" s="29">
        <f t="shared" si="82"/>
        <v>47.935149404387666</v>
      </c>
      <c r="H122" s="29">
        <f t="shared" si="82"/>
        <v>47.179316446804748</v>
      </c>
      <c r="I122" s="29">
        <f t="shared" si="82"/>
        <v>46.327340039307657</v>
      </c>
      <c r="J122" s="29">
        <f t="shared" si="82"/>
        <v>45.562644452647589</v>
      </c>
      <c r="K122" s="29">
        <f t="shared" si="82"/>
        <v>44.791359313553393</v>
      </c>
      <c r="L122" s="29">
        <f t="shared" si="82"/>
        <v>44.005917885230915</v>
      </c>
      <c r="M122" s="29">
        <f t="shared" si="82"/>
        <v>43.218985264525628</v>
      </c>
      <c r="N122" s="29">
        <f t="shared" si="82"/>
        <v>42.663756287223421</v>
      </c>
      <c r="O122" s="29">
        <f t="shared" si="82"/>
        <v>42.015039303129832</v>
      </c>
      <c r="P122" s="29">
        <f t="shared" si="82"/>
        <v>41.002053829551407</v>
      </c>
      <c r="Q122" s="29">
        <f t="shared" si="82"/>
        <v>39.765306291150054</v>
      </c>
      <c r="R122" s="29">
        <f t="shared" ref="R122:V122" si="83">R83*R109</f>
        <v>38.553653086640104</v>
      </c>
      <c r="S122" s="29">
        <f t="shared" si="83"/>
        <v>37.260063773997629</v>
      </c>
      <c r="T122" s="29">
        <f t="shared" si="83"/>
        <v>36.087617644713227</v>
      </c>
      <c r="U122" s="29">
        <f t="shared" si="83"/>
        <v>35.243250674752936</v>
      </c>
      <c r="V122" s="29">
        <f t="shared" si="83"/>
        <v>34.329843546038575</v>
      </c>
      <c r="W122" s="29">
        <f t="shared" ref="W122:Y122" si="84">W83*W109</f>
        <v>33.431940689694692</v>
      </c>
      <c r="X122" s="29">
        <f t="shared" si="84"/>
        <v>32.792945770499237</v>
      </c>
      <c r="Y122" s="29">
        <f t="shared" si="84"/>
        <v>32.033110379793854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492.72079336072113</v>
      </c>
      <c r="C123" s="29">
        <f t="shared" si="85"/>
        <v>490.17873733843339</v>
      </c>
      <c r="D123" s="29">
        <f t="shared" si="85"/>
        <v>500.90602434419543</v>
      </c>
      <c r="E123" s="29">
        <f t="shared" si="85"/>
        <v>508.82701557154189</v>
      </c>
      <c r="F123" s="29">
        <f t="shared" si="85"/>
        <v>510.96838201004732</v>
      </c>
      <c r="G123" s="29">
        <f t="shared" si="85"/>
        <v>507.00330290568559</v>
      </c>
      <c r="H123" s="29">
        <f t="shared" si="85"/>
        <v>503.5900960701004</v>
      </c>
      <c r="I123" s="29">
        <f t="shared" si="85"/>
        <v>492.29176825285873</v>
      </c>
      <c r="J123" s="29">
        <f t="shared" si="85"/>
        <v>495.09575243904573</v>
      </c>
      <c r="K123" s="29">
        <f t="shared" si="85"/>
        <v>490.87058634373182</v>
      </c>
      <c r="L123" s="29">
        <f t="shared" si="85"/>
        <v>482.67483433546118</v>
      </c>
      <c r="M123" s="29">
        <f t="shared" si="85"/>
        <v>470.47947941224896</v>
      </c>
      <c r="N123" s="29">
        <f t="shared" si="85"/>
        <v>459.97904726356586</v>
      </c>
      <c r="O123" s="29">
        <f t="shared" si="85"/>
        <v>446.96258356832737</v>
      </c>
      <c r="P123" s="29">
        <f t="shared" si="85"/>
        <v>432.86389354302781</v>
      </c>
      <c r="Q123" s="29">
        <f t="shared" si="85"/>
        <v>418.48336943968081</v>
      </c>
      <c r="R123" s="29">
        <f t="shared" ref="R123:V123" si="86">R84*R110</f>
        <v>411.99356216088921</v>
      </c>
      <c r="S123" s="29">
        <f t="shared" si="86"/>
        <v>399.95688533383532</v>
      </c>
      <c r="T123" s="29">
        <f t="shared" si="86"/>
        <v>390.78981212739046</v>
      </c>
      <c r="U123" s="29">
        <f t="shared" si="86"/>
        <v>382.11825630314388</v>
      </c>
      <c r="V123" s="29">
        <f t="shared" si="86"/>
        <v>375.66894533756681</v>
      </c>
      <c r="W123" s="29">
        <f t="shared" ref="W123:Y123" si="87">W84*W110</f>
        <v>368.50834356959052</v>
      </c>
      <c r="X123" s="29">
        <f t="shared" si="87"/>
        <v>363.78900593954637</v>
      </c>
      <c r="Y123" s="29">
        <f t="shared" si="87"/>
        <v>358.40668868936433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34.763472302109598</v>
      </c>
      <c r="C124" s="29">
        <f t="shared" si="88"/>
        <v>35.14244708298601</v>
      </c>
      <c r="D124" s="29">
        <f t="shared" si="88"/>
        <v>35.697316716424332</v>
      </c>
      <c r="E124" s="29">
        <f t="shared" si="88"/>
        <v>36.611311170923742</v>
      </c>
      <c r="F124" s="29">
        <f t="shared" si="88"/>
        <v>37.700945647039056</v>
      </c>
      <c r="G124" s="29">
        <f t="shared" si="88"/>
        <v>38.809832922624679</v>
      </c>
      <c r="H124" s="29">
        <f t="shared" si="88"/>
        <v>39.547409233848164</v>
      </c>
      <c r="I124" s="29">
        <f t="shared" si="88"/>
        <v>40.282870521161627</v>
      </c>
      <c r="J124" s="29">
        <f t="shared" si="88"/>
        <v>40.813629443063263</v>
      </c>
      <c r="K124" s="29">
        <f t="shared" si="88"/>
        <v>40.951035334678508</v>
      </c>
      <c r="L124" s="29">
        <f t="shared" si="88"/>
        <v>41.896309801041241</v>
      </c>
      <c r="M124" s="29">
        <f t="shared" si="88"/>
        <v>42.489177741128742</v>
      </c>
      <c r="N124" s="29">
        <f t="shared" si="88"/>
        <v>43.299751352076811</v>
      </c>
      <c r="O124" s="29">
        <f t="shared" si="88"/>
        <v>45.069795405820223</v>
      </c>
      <c r="P124" s="29">
        <f t="shared" si="88"/>
        <v>46.016085588668979</v>
      </c>
      <c r="Q124" s="29">
        <f t="shared" si="88"/>
        <v>45.594414200352823</v>
      </c>
      <c r="R124" s="29">
        <f t="shared" ref="R124:V124" si="89">R85*R111</f>
        <v>45.442434833395758</v>
      </c>
      <c r="S124" s="29">
        <f t="shared" si="89"/>
        <v>44.94813848602216</v>
      </c>
      <c r="T124" s="29">
        <f t="shared" si="89"/>
        <v>44.63544520120422</v>
      </c>
      <c r="U124" s="29">
        <f t="shared" si="89"/>
        <v>43.754174879660233</v>
      </c>
      <c r="V124" s="29">
        <f t="shared" si="89"/>
        <v>43.407031873025652</v>
      </c>
      <c r="W124" s="29">
        <f t="shared" ref="W124:Y124" si="90">W85*W111</f>
        <v>42.807215352908599</v>
      </c>
      <c r="X124" s="29">
        <f t="shared" si="90"/>
        <v>42.234439271095425</v>
      </c>
      <c r="Y124" s="29">
        <f t="shared" si="90"/>
        <v>41.48663938508701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60.431720313742652</v>
      </c>
      <c r="C125" s="29">
        <f t="shared" si="91"/>
        <v>70.242681777005885</v>
      </c>
      <c r="D125" s="29">
        <f t="shared" si="91"/>
        <v>78.076142135813441</v>
      </c>
      <c r="E125" s="29">
        <f t="shared" si="91"/>
        <v>87.357733700457871</v>
      </c>
      <c r="F125" s="29">
        <f t="shared" si="91"/>
        <v>93.006267826634939</v>
      </c>
      <c r="G125" s="29">
        <f t="shared" si="91"/>
        <v>100.3195177359588</v>
      </c>
      <c r="H125" s="29">
        <f t="shared" si="91"/>
        <v>107.57005491096818</v>
      </c>
      <c r="I125" s="29">
        <f t="shared" si="91"/>
        <v>115.64874278362804</v>
      </c>
      <c r="J125" s="29">
        <f t="shared" si="91"/>
        <v>120.00545242635012</v>
      </c>
      <c r="K125" s="29">
        <f t="shared" si="91"/>
        <v>128.67790261157333</v>
      </c>
      <c r="L125" s="29">
        <f t="shared" si="91"/>
        <v>134.69770160994295</v>
      </c>
      <c r="M125" s="29">
        <f t="shared" si="91"/>
        <v>142.20879451134087</v>
      </c>
      <c r="N125" s="29">
        <f t="shared" si="91"/>
        <v>153.62552220712968</v>
      </c>
      <c r="O125" s="29">
        <f t="shared" si="91"/>
        <v>166.9279466187991</v>
      </c>
      <c r="P125" s="29">
        <f t="shared" si="91"/>
        <v>179.35043968778334</v>
      </c>
      <c r="Q125" s="29">
        <f t="shared" si="91"/>
        <v>187.69736219528028</v>
      </c>
      <c r="R125" s="29">
        <f t="shared" ref="R125:V125" si="92">R86*R112</f>
        <v>190.56591113741786</v>
      </c>
      <c r="S125" s="29">
        <f t="shared" si="92"/>
        <v>193.76370615440163</v>
      </c>
      <c r="T125" s="29">
        <f t="shared" si="92"/>
        <v>196.59729190888518</v>
      </c>
      <c r="U125" s="29">
        <f t="shared" si="92"/>
        <v>199.43686587016865</v>
      </c>
      <c r="V125" s="29">
        <f t="shared" si="92"/>
        <v>201.18855072558637</v>
      </c>
      <c r="W125" s="29">
        <f t="shared" ref="W125:Y125" si="93">W86*W112</f>
        <v>202.2215167546054</v>
      </c>
      <c r="X125" s="29">
        <f t="shared" si="93"/>
        <v>203.05652967753917</v>
      </c>
      <c r="Y125" s="29">
        <f t="shared" si="93"/>
        <v>205.08709432314461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130.78751733724695</v>
      </c>
      <c r="C127" s="29">
        <f t="shared" si="94"/>
        <v>137.96467201530095</v>
      </c>
      <c r="D127" s="29">
        <f t="shared" si="94"/>
        <v>146.12555021692592</v>
      </c>
      <c r="E127" s="29">
        <f t="shared" si="94"/>
        <v>153.63106019037534</v>
      </c>
      <c r="F127" s="29">
        <f t="shared" si="94"/>
        <v>160.35197191645412</v>
      </c>
      <c r="G127" s="29">
        <f t="shared" si="94"/>
        <v>167.96687846037815</v>
      </c>
      <c r="H127" s="29">
        <f t="shared" si="94"/>
        <v>178.20507950196742</v>
      </c>
      <c r="I127" s="29">
        <f t="shared" si="94"/>
        <v>184.21733217754095</v>
      </c>
      <c r="J127" s="29">
        <f t="shared" si="94"/>
        <v>186.61592691942761</v>
      </c>
      <c r="K127" s="29">
        <f t="shared" si="94"/>
        <v>190.94910655929922</v>
      </c>
      <c r="L127" s="29">
        <f t="shared" si="94"/>
        <v>193.3876479396603</v>
      </c>
      <c r="M127" s="29">
        <f t="shared" si="94"/>
        <v>196.06752030938082</v>
      </c>
      <c r="N127" s="29">
        <f t="shared" si="94"/>
        <v>202.6600027184648</v>
      </c>
      <c r="O127" s="29">
        <f t="shared" si="94"/>
        <v>211.9080163915265</v>
      </c>
      <c r="P127" s="29">
        <f t="shared" si="94"/>
        <v>218.85904429123343</v>
      </c>
      <c r="Q127" s="29">
        <f t="shared" si="94"/>
        <v>228.84917962166912</v>
      </c>
      <c r="R127" s="29">
        <f t="shared" ref="R127:V127" si="95">R88*R114</f>
        <v>244.37097809069348</v>
      </c>
      <c r="S127" s="29">
        <f t="shared" si="95"/>
        <v>257.71304808060597</v>
      </c>
      <c r="T127" s="29">
        <f t="shared" si="95"/>
        <v>276.21242525010587</v>
      </c>
      <c r="U127" s="29">
        <f t="shared" si="95"/>
        <v>289.37297415766352</v>
      </c>
      <c r="V127" s="29">
        <f t="shared" si="95"/>
        <v>300.01330554366871</v>
      </c>
      <c r="W127" s="29">
        <f t="shared" ref="W127:Y127" si="96">W88*W114</f>
        <v>304.76119674888582</v>
      </c>
      <c r="X127" s="29">
        <f t="shared" si="96"/>
        <v>310.74513102782043</v>
      </c>
      <c r="Y127" s="29">
        <f t="shared" si="96"/>
        <v>318.11120850161205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92.697252096309057</v>
      </c>
      <c r="C128" s="29">
        <f t="shared" si="97"/>
        <v>104.38128978030436</v>
      </c>
      <c r="D128" s="29">
        <f t="shared" si="97"/>
        <v>112.01218815761541</v>
      </c>
      <c r="E128" s="29">
        <f t="shared" si="97"/>
        <v>116.71395539201218</v>
      </c>
      <c r="F128" s="29">
        <f t="shared" si="97"/>
        <v>121.97583280352235</v>
      </c>
      <c r="G128" s="29">
        <f t="shared" si="97"/>
        <v>131.05704776934448</v>
      </c>
      <c r="H128" s="29">
        <f t="shared" si="97"/>
        <v>134.76970497539497</v>
      </c>
      <c r="I128" s="29">
        <f t="shared" si="97"/>
        <v>140.69897428752893</v>
      </c>
      <c r="J128" s="29">
        <f t="shared" si="97"/>
        <v>150.22777303897166</v>
      </c>
      <c r="K128" s="29">
        <f t="shared" si="97"/>
        <v>157.50041029021202</v>
      </c>
      <c r="L128" s="29">
        <f t="shared" si="97"/>
        <v>164.00775938439898</v>
      </c>
      <c r="M128" s="29">
        <f t="shared" si="97"/>
        <v>165.95506560113893</v>
      </c>
      <c r="N128" s="29">
        <f t="shared" si="97"/>
        <v>168.50960320919384</v>
      </c>
      <c r="O128" s="29">
        <f t="shared" si="97"/>
        <v>171.58302104172816</v>
      </c>
      <c r="P128" s="29">
        <f t="shared" si="97"/>
        <v>174.39083806002134</v>
      </c>
      <c r="Q128" s="29">
        <f t="shared" si="97"/>
        <v>188.75136917863875</v>
      </c>
      <c r="R128" s="29">
        <f t="shared" ref="R128:V128" si="98">R89*R115</f>
        <v>203.76740359526119</v>
      </c>
      <c r="S128" s="29">
        <f t="shared" si="98"/>
        <v>221.0806837015846</v>
      </c>
      <c r="T128" s="29">
        <f t="shared" si="98"/>
        <v>244.46443072013236</v>
      </c>
      <c r="U128" s="29">
        <f t="shared" si="98"/>
        <v>264.92826260626413</v>
      </c>
      <c r="V128" s="29">
        <f t="shared" si="98"/>
        <v>286.94479857063749</v>
      </c>
      <c r="W128" s="29">
        <f t="shared" ref="W128:Y128" si="99">W89*W115</f>
        <v>303.59876761550402</v>
      </c>
      <c r="X128" s="29">
        <f t="shared" si="99"/>
        <v>316.02407937515903</v>
      </c>
      <c r="Y128" s="29">
        <f t="shared" si="99"/>
        <v>324.93625462490377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651.11974423201912</v>
      </c>
      <c r="C130" s="31">
        <f t="shared" si="100"/>
        <v>670.17884898446073</v>
      </c>
      <c r="D130" s="31">
        <f t="shared" si="100"/>
        <v>682.31595037356146</v>
      </c>
      <c r="E130" s="31">
        <f t="shared" si="100"/>
        <v>696.23235794722598</v>
      </c>
      <c r="F130" s="31">
        <f t="shared" si="100"/>
        <v>707.80975059944512</v>
      </c>
      <c r="G130" s="31">
        <f t="shared" si="100"/>
        <v>730.37286143759047</v>
      </c>
      <c r="H130" s="31">
        <f t="shared" si="100"/>
        <v>749.451392809916</v>
      </c>
      <c r="I130" s="31">
        <f t="shared" si="100"/>
        <v>768.53948298184037</v>
      </c>
      <c r="J130" s="31">
        <f t="shared" si="100"/>
        <v>778.71159532194906</v>
      </c>
      <c r="K130" s="31">
        <f t="shared" si="100"/>
        <v>777.95450228898392</v>
      </c>
      <c r="L130" s="31">
        <f t="shared" si="100"/>
        <v>765.41849807188191</v>
      </c>
      <c r="M130" s="31">
        <f t="shared" si="100"/>
        <v>738.86727107538786</v>
      </c>
      <c r="N130" s="31">
        <f t="shared" si="100"/>
        <v>712.68778912435175</v>
      </c>
      <c r="O130" s="31">
        <f t="shared" si="100"/>
        <v>695.31070367642292</v>
      </c>
      <c r="P130" s="31">
        <f t="shared" si="100"/>
        <v>671.57297011134119</v>
      </c>
      <c r="Q130" s="31">
        <f t="shared" si="100"/>
        <v>637.7823737515414</v>
      </c>
      <c r="R130" s="31">
        <f t="shared" ref="R130:V130" si="101">R91*R117</f>
        <v>602.83960915828834</v>
      </c>
      <c r="S130" s="31">
        <f t="shared" si="101"/>
        <v>568.06819876998065</v>
      </c>
      <c r="T130" s="31">
        <f t="shared" si="101"/>
        <v>539.93638365582308</v>
      </c>
      <c r="U130" s="31">
        <f t="shared" si="101"/>
        <v>505.58731997323736</v>
      </c>
      <c r="V130" s="31">
        <f t="shared" si="101"/>
        <v>480.36774576141499</v>
      </c>
      <c r="W130" s="31">
        <f t="shared" ref="W130:Y130" si="102">W91*W117</f>
        <v>461.64552955327673</v>
      </c>
      <c r="X130" s="31">
        <f t="shared" si="102"/>
        <v>450.39401635093293</v>
      </c>
      <c r="Y130" s="31">
        <f t="shared" si="102"/>
        <v>435.4417320583766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2160.8247579657477</v>
      </c>
      <c r="C131" s="33">
        <f t="shared" si="103"/>
        <v>2220.7585142156017</v>
      </c>
      <c r="D131" s="33">
        <f t="shared" si="103"/>
        <v>2281.4632783959578</v>
      </c>
      <c r="E131" s="33">
        <f t="shared" si="103"/>
        <v>2362.1629682111898</v>
      </c>
      <c r="F131" s="33">
        <f t="shared" si="103"/>
        <v>2469.0513744019531</v>
      </c>
      <c r="G131" s="33">
        <f t="shared" si="103"/>
        <v>2581.5112955017958</v>
      </c>
      <c r="H131" s="33">
        <f t="shared" si="103"/>
        <v>2696.6036146184661</v>
      </c>
      <c r="I131" s="33">
        <f t="shared" si="103"/>
        <v>2887.1722224200666</v>
      </c>
      <c r="J131" s="33">
        <f t="shared" si="103"/>
        <v>3031.8124151044485</v>
      </c>
      <c r="K131" s="33">
        <f t="shared" si="103"/>
        <v>3205.7443062943048</v>
      </c>
      <c r="L131" s="33">
        <f t="shared" si="103"/>
        <v>3422.6913191835952</v>
      </c>
      <c r="M131" s="33">
        <f t="shared" si="103"/>
        <v>3632.9395050022349</v>
      </c>
      <c r="N131" s="33">
        <f t="shared" si="103"/>
        <v>3865.4207196852012</v>
      </c>
      <c r="O131" s="33">
        <f t="shared" si="103"/>
        <v>4163.3360007783158</v>
      </c>
      <c r="P131" s="33">
        <f t="shared" si="103"/>
        <v>4470.1675522222895</v>
      </c>
      <c r="Q131" s="33">
        <f t="shared" si="103"/>
        <v>4869.133396507531</v>
      </c>
      <c r="R131" s="33">
        <f t="shared" ref="R131:V131" si="104">R92*R118</f>
        <v>5069.3453725891777</v>
      </c>
      <c r="S131" s="33">
        <f t="shared" si="104"/>
        <v>5271.2688506144123</v>
      </c>
      <c r="T131" s="33">
        <f t="shared" si="104"/>
        <v>5575.8850458850457</v>
      </c>
      <c r="U131" s="33">
        <f t="shared" si="104"/>
        <v>5783.8942961486782</v>
      </c>
      <c r="V131" s="33">
        <f t="shared" si="104"/>
        <v>6009.4723497354607</v>
      </c>
      <c r="W131" s="33">
        <f t="shared" ref="W131:Y131" si="105">W92*W118</f>
        <v>6059.2799080744835</v>
      </c>
      <c r="X131" s="33">
        <f t="shared" si="105"/>
        <v>6113.3832374053982</v>
      </c>
      <c r="Y131" s="33">
        <f t="shared" si="105"/>
        <v>6124.1472798435143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1272.8832417696049</v>
      </c>
      <c r="C133" s="19">
        <f t="shared" ref="C133:Q133" si="107">SUM(C134,C139,C142)</f>
        <v>1300.0841307696949</v>
      </c>
      <c r="D133" s="19">
        <f t="shared" si="107"/>
        <v>1330.527660133298</v>
      </c>
      <c r="E133" s="19">
        <f t="shared" si="107"/>
        <v>1358.6437388948971</v>
      </c>
      <c r="F133" s="19">
        <f t="shared" si="107"/>
        <v>1379.7736438916736</v>
      </c>
      <c r="G133" s="19">
        <f t="shared" si="107"/>
        <v>1408.1563432242172</v>
      </c>
      <c r="H133" s="19">
        <f t="shared" si="107"/>
        <v>1432.8270936923407</v>
      </c>
      <c r="I133" s="19">
        <f t="shared" si="107"/>
        <v>1450.8467139495565</v>
      </c>
      <c r="J133" s="19">
        <f t="shared" si="107"/>
        <v>1463.5048788416811</v>
      </c>
      <c r="K133" s="19">
        <f t="shared" si="107"/>
        <v>1470.8241513828955</v>
      </c>
      <c r="L133" s="19">
        <f t="shared" si="107"/>
        <v>1470.5601270840777</v>
      </c>
      <c r="M133" s="19">
        <f t="shared" si="107"/>
        <v>1464.3735223526855</v>
      </c>
      <c r="N133" s="19">
        <f t="shared" si="107"/>
        <v>1470.6680505565646</v>
      </c>
      <c r="O133" s="19">
        <f t="shared" si="107"/>
        <v>1487.3942065905114</v>
      </c>
      <c r="P133" s="19">
        <f t="shared" si="107"/>
        <v>1497.1132253980236</v>
      </c>
      <c r="Q133" s="19">
        <f t="shared" si="107"/>
        <v>1424.5668223556243</v>
      </c>
      <c r="R133" s="19">
        <f t="shared" ref="R133:V133" si="108">SUM(R134,R139,R142)</f>
        <v>1445.2914714963708</v>
      </c>
      <c r="S133" s="19">
        <f t="shared" si="108"/>
        <v>1478.020366905248</v>
      </c>
      <c r="T133" s="19">
        <f t="shared" si="108"/>
        <v>1633.8172914077779</v>
      </c>
      <c r="U133" s="19">
        <f t="shared" si="108"/>
        <v>1639.7329427908403</v>
      </c>
      <c r="V133" s="19">
        <f t="shared" si="108"/>
        <v>1712.8571707583833</v>
      </c>
      <c r="W133" s="19">
        <f t="shared" ref="W133:Y133" si="109">SUM(W134,W139,W142)</f>
        <v>1668.3998495090018</v>
      </c>
      <c r="X133" s="19">
        <f t="shared" si="109"/>
        <v>1788.8383213604773</v>
      </c>
      <c r="Y133" s="19">
        <f t="shared" si="109"/>
        <v>1793.4251627184969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665.31503218192427</v>
      </c>
      <c r="C134" s="22">
        <f t="shared" ref="C134:Q134" si="111">SUM(C135:C138)</f>
        <v>662.19228171710074</v>
      </c>
      <c r="D134" s="22">
        <f t="shared" si="111"/>
        <v>667.14767048668091</v>
      </c>
      <c r="E134" s="22">
        <f t="shared" si="111"/>
        <v>671.18397430503808</v>
      </c>
      <c r="F134" s="22">
        <f t="shared" si="111"/>
        <v>669.83670816516235</v>
      </c>
      <c r="G134" s="22">
        <f t="shared" si="111"/>
        <v>666.6041227343411</v>
      </c>
      <c r="H134" s="22">
        <f t="shared" si="111"/>
        <v>661.86637944305687</v>
      </c>
      <c r="I134" s="22">
        <f t="shared" si="111"/>
        <v>653.36162502213278</v>
      </c>
      <c r="J134" s="22">
        <f t="shared" si="111"/>
        <v>647.38658004480646</v>
      </c>
      <c r="K134" s="22">
        <f t="shared" si="111"/>
        <v>641.93235665215354</v>
      </c>
      <c r="L134" s="22">
        <f t="shared" si="111"/>
        <v>632.92705213728584</v>
      </c>
      <c r="M134" s="22">
        <f t="shared" si="111"/>
        <v>624.41593017790797</v>
      </c>
      <c r="N134" s="22">
        <f t="shared" si="111"/>
        <v>621.01489562368386</v>
      </c>
      <c r="O134" s="22">
        <f t="shared" si="111"/>
        <v>617.29518261602175</v>
      </c>
      <c r="P134" s="22">
        <f t="shared" si="111"/>
        <v>607.7934003192355</v>
      </c>
      <c r="Q134" s="22">
        <f t="shared" si="111"/>
        <v>595.75322567207161</v>
      </c>
      <c r="R134" s="22">
        <f t="shared" ref="R134:V134" si="112">SUM(R135:R138)</f>
        <v>584.66891149750609</v>
      </c>
      <c r="S134" s="22">
        <f t="shared" si="112"/>
        <v>572.75470476470787</v>
      </c>
      <c r="T134" s="22">
        <f t="shared" si="112"/>
        <v>560.33857905726381</v>
      </c>
      <c r="U134" s="22">
        <f t="shared" si="112"/>
        <v>549.15297188750401</v>
      </c>
      <c r="V134" s="22">
        <f t="shared" si="112"/>
        <v>542.65849379106567</v>
      </c>
      <c r="W134" s="22">
        <f t="shared" ref="W134:Y134" si="113">SUM(W135:W138)</f>
        <v>539.33200843675922</v>
      </c>
      <c r="X134" s="22">
        <f t="shared" si="113"/>
        <v>534.02389511269223</v>
      </c>
      <c r="Y134" s="22">
        <f t="shared" si="113"/>
        <v>523.58478647687753</v>
      </c>
      <c r="DA134" s="57"/>
    </row>
    <row r="135" spans="1:105" ht="12" customHeight="1" x14ac:dyDescent="0.25">
      <c r="A135" s="28" t="s">
        <v>32</v>
      </c>
      <c r="B135" s="29">
        <f>B5*1000*11630/RES_summary!B$6</f>
        <v>438.12247127305358</v>
      </c>
      <c r="C135" s="29">
        <f>C5*1000*11630/RES_summary!C$6</f>
        <v>434.78077360443564</v>
      </c>
      <c r="D135" s="29">
        <f>D5*1000*11630/RES_summary!D$6</f>
        <v>433.13979796565491</v>
      </c>
      <c r="E135" s="29">
        <f>E5*1000*11630/RES_summary!E$6</f>
        <v>429.65755755323022</v>
      </c>
      <c r="F135" s="29">
        <f>F5*1000*11630/RES_summary!F$6</f>
        <v>424.87209120698111</v>
      </c>
      <c r="G135" s="29">
        <f>G5*1000*11630/RES_summary!G$6</f>
        <v>419.91190878243577</v>
      </c>
      <c r="H135" s="29">
        <f>H5*1000*11630/RES_summary!H$6</f>
        <v>413.29081207400918</v>
      </c>
      <c r="I135" s="29">
        <f>I5*1000*11630/RES_summary!I$6</f>
        <v>405.82749874433489</v>
      </c>
      <c r="J135" s="29">
        <f>J5*1000*11630/RES_summary!J$6</f>
        <v>399.12876540519261</v>
      </c>
      <c r="K135" s="29">
        <f>K5*1000*11630/RES_summary!K$6</f>
        <v>392.37230758672746</v>
      </c>
      <c r="L135" s="29">
        <f>L5*1000*11630/RES_summary!L$6</f>
        <v>385.49184067462272</v>
      </c>
      <c r="M135" s="29">
        <f>M5*1000*11630/RES_summary!M$6</f>
        <v>378.59831091724431</v>
      </c>
      <c r="N135" s="29">
        <f>N5*1000*11630/RES_summary!N$6</f>
        <v>373.73450507607691</v>
      </c>
      <c r="O135" s="29">
        <f>O5*1000*11630/RES_summary!O$6</f>
        <v>368.05174429541728</v>
      </c>
      <c r="P135" s="29">
        <f>P5*1000*11630/RES_summary!P$6</f>
        <v>359.1779915468702</v>
      </c>
      <c r="Q135" s="29">
        <f>Q5*1000*11630/RES_summary!Q$6</f>
        <v>348.34408311047429</v>
      </c>
      <c r="R135" s="29">
        <f>R5*1000*11630/RES_summary!R$6</f>
        <v>337.73000103896709</v>
      </c>
      <c r="S135" s="29">
        <f>S5*1000*11630/RES_summary!S$6</f>
        <v>326.39815866021922</v>
      </c>
      <c r="T135" s="29">
        <f>T5*1000*11630/RES_summary!T$6</f>
        <v>316.12753056768776</v>
      </c>
      <c r="U135" s="29">
        <f>U5*1000*11630/RES_summary!U$6</f>
        <v>308.73087591083561</v>
      </c>
      <c r="V135" s="29">
        <f>V5*1000*11630/RES_summary!V$6</f>
        <v>300.72942946329789</v>
      </c>
      <c r="W135" s="29">
        <f>W5*1000*11630/RES_summary!W$6</f>
        <v>292.86380044172546</v>
      </c>
      <c r="X135" s="29">
        <f>X5*1000*11630/RES_summary!X$6</f>
        <v>287.26620494957325</v>
      </c>
      <c r="Y135" s="29">
        <f>Y5*1000*11630/RES_summary!Y$6</f>
        <v>280.61004692699413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194.28986773760994</v>
      </c>
      <c r="C136" s="29">
        <f>C6*1000*11630/RES_summary!C$6</f>
        <v>190.5397183841458</v>
      </c>
      <c r="D136" s="29">
        <f>D6*1000*11630/RES_summary!D$6</f>
        <v>193.97874033041694</v>
      </c>
      <c r="E136" s="29">
        <f>E6*1000*11630/RES_summary!E$6</f>
        <v>197.55866608357317</v>
      </c>
      <c r="F136" s="29">
        <f>F6*1000*11630/RES_summary!F$6</f>
        <v>198.55642138793198</v>
      </c>
      <c r="G136" s="29">
        <f>G6*1000*11630/RES_summary!G$6</f>
        <v>197.15293313163755</v>
      </c>
      <c r="H136" s="29">
        <f>H6*1000*11630/RES_summary!H$6</f>
        <v>196.04482442672906</v>
      </c>
      <c r="I136" s="29">
        <f>I6*1000*11630/RES_summary!I$6</f>
        <v>191.76624206350289</v>
      </c>
      <c r="J136" s="29">
        <f>J6*1000*11630/RES_summary!J$6</f>
        <v>190.88491178694397</v>
      </c>
      <c r="K136" s="29">
        <f>K6*1000*11630/RES_summary!K$6</f>
        <v>189.15537754947243</v>
      </c>
      <c r="L136" s="29">
        <f>L6*1000*11630/RES_summary!L$6</f>
        <v>184.68835545280211</v>
      </c>
      <c r="M136" s="29">
        <f>M6*1000*11630/RES_summary!M$6</f>
        <v>179.95961131858093</v>
      </c>
      <c r="N136" s="29">
        <f>N6*1000*11630/RES_summary!N$6</f>
        <v>176.55377755531305</v>
      </c>
      <c r="O136" s="29">
        <f>O6*1000*11630/RES_summary!O$6</f>
        <v>172.53047781165924</v>
      </c>
      <c r="P136" s="29">
        <f>P6*1000*11630/RES_summary!P$6</f>
        <v>166.52750285160926</v>
      </c>
      <c r="Q136" s="29">
        <f>Q6*1000*11630/RES_summary!Q$6</f>
        <v>161.74977902842335</v>
      </c>
      <c r="R136" s="29">
        <f>R6*1000*11630/RES_summary!R$6</f>
        <v>160.09315341154544</v>
      </c>
      <c r="S136" s="29">
        <f>S6*1000*11630/RES_summary!S$6</f>
        <v>156.85172087992765</v>
      </c>
      <c r="T136" s="29">
        <f>T6*1000*11630/RES_summary!T$6</f>
        <v>152.81349983934339</v>
      </c>
      <c r="U136" s="29">
        <f>U6*1000*11630/RES_summary!U$6</f>
        <v>147.85461088521623</v>
      </c>
      <c r="V136" s="29">
        <f>V6*1000*11630/RES_summary!V$6</f>
        <v>145.3746542703546</v>
      </c>
      <c r="W136" s="29">
        <f>W6*1000*11630/RES_summary!W$6</f>
        <v>143.5566061128938</v>
      </c>
      <c r="X136" s="29">
        <f>X6*1000*11630/RES_summary!X$6</f>
        <v>145.42435410378968</v>
      </c>
      <c r="Y136" s="29">
        <f>Y6*1000*11630/RES_summary!Y$6</f>
        <v>143.22493789257143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8.8780727818327811</v>
      </c>
      <c r="C137" s="29">
        <f>C7*1000*11630/RES_summary!C$6</f>
        <v>8.9231946476566062</v>
      </c>
      <c r="D137" s="29">
        <f>D7*1000*11630/RES_summary!D$6</f>
        <v>8.977886408225654</v>
      </c>
      <c r="E137" s="29">
        <f>E7*1000*11630/RES_summary!E$6</f>
        <v>9.2009679500188</v>
      </c>
      <c r="F137" s="29">
        <f>F7*1000*11630/RES_summary!F$6</f>
        <v>9.3669266527960584</v>
      </c>
      <c r="G137" s="29">
        <f>G7*1000*11630/RES_summary!G$6</f>
        <v>9.5273587545803142</v>
      </c>
      <c r="H137" s="29">
        <f>H7*1000*11630/RES_summary!H$6</f>
        <v>9.5870040838193109</v>
      </c>
      <c r="I137" s="29">
        <f>I7*1000*11630/RES_summary!I$6</f>
        <v>9.630700249437572</v>
      </c>
      <c r="J137" s="29">
        <f>J7*1000*11630/RES_summary!J$6</f>
        <v>9.6107212177194263</v>
      </c>
      <c r="K137" s="29">
        <f>K7*1000*11630/RES_summary!K$6</f>
        <v>9.4562551142291813</v>
      </c>
      <c r="L137" s="29">
        <f>L7*1000*11630/RES_summary!L$6</f>
        <v>9.4889436827137494</v>
      </c>
      <c r="M137" s="29">
        <f>M7*1000*11630/RES_summary!M$6</f>
        <v>9.5568938094672422</v>
      </c>
      <c r="N137" s="29">
        <f>N7*1000*11630/RES_summary!N$6</f>
        <v>9.7504569249153406</v>
      </c>
      <c r="O137" s="29">
        <f>O7*1000*11630/RES_summary!O$6</f>
        <v>10.228538090489561</v>
      </c>
      <c r="P137" s="29">
        <f>P7*1000*11630/RES_summary!P$6</f>
        <v>10.489493434040822</v>
      </c>
      <c r="Q137" s="29">
        <f>Q7*1000*11630/RES_summary!Q$6</f>
        <v>10.459441396905204</v>
      </c>
      <c r="R137" s="29">
        <f>R7*1000*11630/RES_summary!R$6</f>
        <v>10.601169592894641</v>
      </c>
      <c r="S137" s="29">
        <f>S7*1000*11630/RES_summary!S$6</f>
        <v>10.657277715819848</v>
      </c>
      <c r="T137" s="29">
        <f>T7*1000*11630/RES_summary!T$6</f>
        <v>10.60491966453394</v>
      </c>
      <c r="U137" s="29">
        <f>U7*1000*11630/RES_summary!U$6</f>
        <v>10.357516416335725</v>
      </c>
      <c r="V137" s="29">
        <f>V7*1000*11630/RES_summary!V$6</f>
        <v>10.215469583536612</v>
      </c>
      <c r="W137" s="29">
        <f>W7*1000*11630/RES_summary!W$6</f>
        <v>10.174703135946627</v>
      </c>
      <c r="X137" s="29">
        <f>X7*1000*11630/RES_summary!X$6</f>
        <v>10.104249725457093</v>
      </c>
      <c r="Y137" s="29">
        <f>Y7*1000*11630/RES_summary!Y$6</f>
        <v>9.8252880013263209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24.024620389427923</v>
      </c>
      <c r="C138" s="29">
        <f>C8*1000*11630/RES_summary!C$6</f>
        <v>27.948595080862663</v>
      </c>
      <c r="D138" s="29">
        <f>D8*1000*11630/RES_summary!D$6</f>
        <v>31.051245782383408</v>
      </c>
      <c r="E138" s="29">
        <f>E8*1000*11630/RES_summary!E$6</f>
        <v>34.766782718215815</v>
      </c>
      <c r="F138" s="29">
        <f>F8*1000*11630/RES_summary!F$6</f>
        <v>37.041268917453223</v>
      </c>
      <c r="G138" s="29">
        <f>G8*1000*11630/RES_summary!G$6</f>
        <v>40.011922065687479</v>
      </c>
      <c r="H138" s="29">
        <f>H8*1000*11630/RES_summary!H$6</f>
        <v>42.943738858499245</v>
      </c>
      <c r="I138" s="29">
        <f>I8*1000*11630/RES_summary!I$6</f>
        <v>46.137183964857392</v>
      </c>
      <c r="J138" s="29">
        <f>J8*1000*11630/RES_summary!J$6</f>
        <v>47.76218163495043</v>
      </c>
      <c r="K138" s="29">
        <f>K8*1000*11630/RES_summary!K$6</f>
        <v>50.948416401724394</v>
      </c>
      <c r="L138" s="29">
        <f>L8*1000*11630/RES_summary!L$6</f>
        <v>53.257912327147309</v>
      </c>
      <c r="M138" s="29">
        <f>M8*1000*11630/RES_summary!M$6</f>
        <v>56.301114132615432</v>
      </c>
      <c r="N138" s="29">
        <f>N8*1000*11630/RES_summary!N$6</f>
        <v>60.976156067378597</v>
      </c>
      <c r="O138" s="29">
        <f>O8*1000*11630/RES_summary!O$6</f>
        <v>66.484422418455608</v>
      </c>
      <c r="P138" s="29">
        <f>P8*1000*11630/RES_summary!P$6</f>
        <v>71.598412486715233</v>
      </c>
      <c r="Q138" s="29">
        <f>Q8*1000*11630/RES_summary!Q$6</f>
        <v>75.199922136268796</v>
      </c>
      <c r="R138" s="29">
        <f>R8*1000*11630/RES_summary!R$6</f>
        <v>76.244587454098934</v>
      </c>
      <c r="S138" s="29">
        <f>S8*1000*11630/RES_summary!S$6</f>
        <v>78.847547508741101</v>
      </c>
      <c r="T138" s="29">
        <f>T8*1000*11630/RES_summary!T$6</f>
        <v>80.792628985698684</v>
      </c>
      <c r="U138" s="29">
        <f>U8*1000*11630/RES_summary!U$6</f>
        <v>82.209968675116443</v>
      </c>
      <c r="V138" s="29">
        <f>V8*1000*11630/RES_summary!V$6</f>
        <v>86.33894047387659</v>
      </c>
      <c r="W138" s="29">
        <f>W8*1000*11630/RES_summary!W$6</f>
        <v>92.736898746193305</v>
      </c>
      <c r="X138" s="29">
        <f>X8*1000*11630/RES_summary!X$6</f>
        <v>91.229086333872246</v>
      </c>
      <c r="Y138" s="29">
        <f>Y8*1000*11630/RES_summary!Y$6</f>
        <v>89.92451365598572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225.75545652082474</v>
      </c>
      <c r="C139" s="22">
        <f t="shared" ref="C139:Q139" si="115">SUM(C140:C141)</f>
        <v>242.92964473510389</v>
      </c>
      <c r="D139" s="22">
        <f t="shared" si="115"/>
        <v>258.94878191406059</v>
      </c>
      <c r="E139" s="22">
        <f t="shared" si="115"/>
        <v>272.22560225825953</v>
      </c>
      <c r="F139" s="22">
        <f t="shared" si="115"/>
        <v>284.06442596830374</v>
      </c>
      <c r="G139" s="22">
        <f t="shared" si="115"/>
        <v>299.6308635542764</v>
      </c>
      <c r="H139" s="22">
        <f t="shared" si="115"/>
        <v>314.68770184810722</v>
      </c>
      <c r="I139" s="22">
        <f t="shared" si="115"/>
        <v>324.91421415643077</v>
      </c>
      <c r="J139" s="22">
        <f t="shared" si="115"/>
        <v>333.0257390408633</v>
      </c>
      <c r="K139" s="22">
        <f t="shared" si="115"/>
        <v>341.61291335396834</v>
      </c>
      <c r="L139" s="22">
        <f t="shared" si="115"/>
        <v>348.89044157566536</v>
      </c>
      <c r="M139" s="22">
        <f t="shared" si="115"/>
        <v>356.21768617737564</v>
      </c>
      <c r="N139" s="22">
        <f t="shared" si="115"/>
        <v>370.03510291756606</v>
      </c>
      <c r="O139" s="22">
        <f t="shared" si="115"/>
        <v>388.2253729292479</v>
      </c>
      <c r="P139" s="22">
        <f t="shared" si="115"/>
        <v>407.69626777101934</v>
      </c>
      <c r="Q139" s="22">
        <f t="shared" si="115"/>
        <v>396.46818582130874</v>
      </c>
      <c r="R139" s="22">
        <f t="shared" ref="R139:V139" si="116">SUM(R140:R141)</f>
        <v>434.92406550844873</v>
      </c>
      <c r="S139" s="22">
        <f t="shared" si="116"/>
        <v>479.38023927569407</v>
      </c>
      <c r="T139" s="22">
        <f t="shared" si="116"/>
        <v>593.89901611798098</v>
      </c>
      <c r="U139" s="22">
        <f t="shared" si="116"/>
        <v>626.60250432802457</v>
      </c>
      <c r="V139" s="22">
        <f t="shared" si="116"/>
        <v>691.83947128053865</v>
      </c>
      <c r="W139" s="22">
        <f t="shared" ref="W139:Y139" si="117">SUM(W140:W141)</f>
        <v>680.85863979201349</v>
      </c>
      <c r="X139" s="22">
        <f t="shared" si="117"/>
        <v>767.25635206100537</v>
      </c>
      <c r="Y139" s="22">
        <f t="shared" si="117"/>
        <v>788.9279711165691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175.27579813827961</v>
      </c>
      <c r="C140" s="29">
        <f>C10*1000*11630/RES_summary!C$6</f>
        <v>184.94806402922009</v>
      </c>
      <c r="D140" s="29">
        <f>D10*1000*11630/RES_summary!D$6</f>
        <v>195.60723727426233</v>
      </c>
      <c r="E140" s="29">
        <f>E10*1000*11630/RES_summary!E$6</f>
        <v>205.12069856940741</v>
      </c>
      <c r="F140" s="29">
        <f>F10*1000*11630/RES_summary!F$6</f>
        <v>212.83158376633051</v>
      </c>
      <c r="G140" s="29">
        <f>G10*1000*11630/RES_summary!G$6</f>
        <v>221.97680639315678</v>
      </c>
      <c r="H140" s="29">
        <f>H10*1000*11630/RES_summary!H$6</f>
        <v>233.74056304360266</v>
      </c>
      <c r="I140" s="29">
        <f>I10*1000*11630/RES_summary!I$6</f>
        <v>239.39481072250842</v>
      </c>
      <c r="J140" s="29">
        <f>J10*1000*11630/RES_summary!J$6</f>
        <v>240.68593038320299</v>
      </c>
      <c r="K140" s="29">
        <f>K10*1000*11630/RES_summary!K$6</f>
        <v>244.09432835516637</v>
      </c>
      <c r="L140" s="29">
        <f>L10*1000*11630/RES_summary!L$6</f>
        <v>246.31002238870795</v>
      </c>
      <c r="M140" s="29">
        <f>M10*1000*11630/RES_summary!M$6</f>
        <v>250.76147244995471</v>
      </c>
      <c r="N140" s="29">
        <f>N10*1000*11630/RES_summary!N$6</f>
        <v>261.3273525326295</v>
      </c>
      <c r="O140" s="29">
        <f>O10*1000*11630/RES_summary!O$6</f>
        <v>276.0364480892577</v>
      </c>
      <c r="P140" s="29">
        <f>P10*1000*11630/RES_summary!P$6</f>
        <v>290.6499414574119</v>
      </c>
      <c r="Q140" s="29">
        <f>Q10*1000*11630/RES_summary!Q$6</f>
        <v>280.288947045707</v>
      </c>
      <c r="R140" s="29">
        <f>R10*1000*11630/RES_summary!R$6</f>
        <v>307.17435308906846</v>
      </c>
      <c r="S140" s="29">
        <f>S10*1000*11630/RES_summary!S$6</f>
        <v>336.32536798816591</v>
      </c>
      <c r="T140" s="29">
        <f>T10*1000*11630/RES_summary!T$6</f>
        <v>413.55638947027063</v>
      </c>
      <c r="U140" s="29">
        <f>U10*1000*11630/RES_summary!U$6</f>
        <v>432.57619822881145</v>
      </c>
      <c r="V140" s="29">
        <f>V10*1000*11630/RES_summary!V$6</f>
        <v>471.57717455239271</v>
      </c>
      <c r="W140" s="29">
        <f>W10*1000*11630/RES_summary!W$6</f>
        <v>459.36397610990599</v>
      </c>
      <c r="X140" s="29">
        <f>X10*1000*11630/RES_summary!X$6</f>
        <v>513.31137022584869</v>
      </c>
      <c r="Y140" s="29">
        <f>Y10*1000*11630/RES_summary!Y$6</f>
        <v>526.60977203408981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50.479658382545111</v>
      </c>
      <c r="C141" s="29">
        <f>C11*1000*11630/RES_summary!C$6</f>
        <v>57.9815807058838</v>
      </c>
      <c r="D141" s="29">
        <f>D11*1000*11630/RES_summary!D$6</f>
        <v>63.341544639798265</v>
      </c>
      <c r="E141" s="29">
        <f>E11*1000*11630/RES_summary!E$6</f>
        <v>67.104903688852147</v>
      </c>
      <c r="F141" s="29">
        <f>F11*1000*11630/RES_summary!F$6</f>
        <v>71.232842201973227</v>
      </c>
      <c r="G141" s="29">
        <f>G11*1000*11630/RES_summary!G$6</f>
        <v>77.654057161119624</v>
      </c>
      <c r="H141" s="29">
        <f>H11*1000*11630/RES_summary!H$6</f>
        <v>80.947138804504561</v>
      </c>
      <c r="I141" s="29">
        <f>I11*1000*11630/RES_summary!I$6</f>
        <v>85.519403433922335</v>
      </c>
      <c r="J141" s="29">
        <f>J11*1000*11630/RES_summary!J$6</f>
        <v>92.339808657660313</v>
      </c>
      <c r="K141" s="29">
        <f>K11*1000*11630/RES_summary!K$6</f>
        <v>97.51858499880197</v>
      </c>
      <c r="L141" s="29">
        <f>L11*1000*11630/RES_summary!L$6</f>
        <v>102.58041918695744</v>
      </c>
      <c r="M141" s="29">
        <f>M11*1000*11630/RES_summary!M$6</f>
        <v>105.45621372742096</v>
      </c>
      <c r="N141" s="29">
        <f>N11*1000*11630/RES_summary!N$6</f>
        <v>108.70775038493657</v>
      </c>
      <c r="O141" s="29">
        <f>O11*1000*11630/RES_summary!O$6</f>
        <v>112.18892483999018</v>
      </c>
      <c r="P141" s="29">
        <f>P11*1000*11630/RES_summary!P$6</f>
        <v>117.04632631360742</v>
      </c>
      <c r="Q141" s="29">
        <f>Q11*1000*11630/RES_summary!Q$6</f>
        <v>116.17923877560172</v>
      </c>
      <c r="R141" s="29">
        <f>R11*1000*11630/RES_summary!R$6</f>
        <v>127.74971241938026</v>
      </c>
      <c r="S141" s="29">
        <f>S11*1000*11630/RES_summary!S$6</f>
        <v>143.05487128752819</v>
      </c>
      <c r="T141" s="29">
        <f>T11*1000*11630/RES_summary!T$6</f>
        <v>180.34262664771035</v>
      </c>
      <c r="U141" s="29">
        <f>U11*1000*11630/RES_summary!U$6</f>
        <v>194.02630609921309</v>
      </c>
      <c r="V141" s="29">
        <f>V11*1000*11630/RES_summary!V$6</f>
        <v>220.26229672814591</v>
      </c>
      <c r="W141" s="29">
        <f>W11*1000*11630/RES_summary!W$6</f>
        <v>221.49466368210744</v>
      </c>
      <c r="X141" s="29">
        <f>X11*1000*11630/RES_summary!X$6</f>
        <v>253.94498183515663</v>
      </c>
      <c r="Y141" s="29">
        <f>Y11*1000*11630/RES_summary!Y$6</f>
        <v>262.31819908247934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381.81275306685586</v>
      </c>
      <c r="C142" s="22">
        <f t="shared" ref="C142:Q142" si="119">SUM(C143:C144)</f>
        <v>394.9622043174902</v>
      </c>
      <c r="D142" s="22">
        <f t="shared" si="119"/>
        <v>404.43120773255652</v>
      </c>
      <c r="E142" s="22">
        <f t="shared" si="119"/>
        <v>415.23416233159935</v>
      </c>
      <c r="F142" s="22">
        <f t="shared" si="119"/>
        <v>425.87250975820751</v>
      </c>
      <c r="G142" s="22">
        <f t="shared" si="119"/>
        <v>441.92135693559965</v>
      </c>
      <c r="H142" s="22">
        <f t="shared" si="119"/>
        <v>456.27301240117663</v>
      </c>
      <c r="I142" s="22">
        <f t="shared" si="119"/>
        <v>472.5708747709931</v>
      </c>
      <c r="J142" s="22">
        <f t="shared" si="119"/>
        <v>483.0925597560115</v>
      </c>
      <c r="K142" s="22">
        <f t="shared" si="119"/>
        <v>487.27888137677365</v>
      </c>
      <c r="L142" s="22">
        <f t="shared" si="119"/>
        <v>488.74263337112654</v>
      </c>
      <c r="M142" s="22">
        <f t="shared" si="119"/>
        <v>483.73990599740193</v>
      </c>
      <c r="N142" s="22">
        <f t="shared" si="119"/>
        <v>479.61805201531479</v>
      </c>
      <c r="O142" s="22">
        <f t="shared" si="119"/>
        <v>481.87365104524173</v>
      </c>
      <c r="P142" s="22">
        <f t="shared" si="119"/>
        <v>481.62355730776869</v>
      </c>
      <c r="Q142" s="22">
        <f t="shared" si="119"/>
        <v>432.34541086224385</v>
      </c>
      <c r="R142" s="22">
        <f t="shared" ref="R142:V142" si="120">SUM(R143:R144)</f>
        <v>425.6984944904159</v>
      </c>
      <c r="S142" s="22">
        <f t="shared" si="120"/>
        <v>425.88542286484596</v>
      </c>
      <c r="T142" s="22">
        <f t="shared" si="120"/>
        <v>479.57969623253319</v>
      </c>
      <c r="U142" s="22">
        <f t="shared" si="120"/>
        <v>463.97746657531161</v>
      </c>
      <c r="V142" s="22">
        <f t="shared" si="120"/>
        <v>478.35920568677898</v>
      </c>
      <c r="W142" s="22">
        <f t="shared" ref="W142:Y142" si="121">SUM(W143:W144)</f>
        <v>448.20920128022919</v>
      </c>
      <c r="X142" s="22">
        <f t="shared" si="121"/>
        <v>487.55807418677955</v>
      </c>
      <c r="Y142" s="22">
        <f t="shared" si="121"/>
        <v>480.91240512505038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310.20886733905604</v>
      </c>
      <c r="C143" s="31">
        <f>C13*1000*11630/RES_summary!C$6</f>
        <v>320.78765043765878</v>
      </c>
      <c r="D143" s="31">
        <f>D13*1000*11630/RES_summary!D$6</f>
        <v>327.80619879230062</v>
      </c>
      <c r="E143" s="31">
        <f>E13*1000*11630/RES_summary!E$6</f>
        <v>335.58767561674807</v>
      </c>
      <c r="F143" s="31">
        <f>F13*1000*11630/RES_summary!F$6</f>
        <v>342.36369273947707</v>
      </c>
      <c r="G143" s="31">
        <f>G13*1000*11630/RES_summary!G$6</f>
        <v>354.43806859045611</v>
      </c>
      <c r="H143" s="31">
        <f>H13*1000*11630/RES_summary!H$6</f>
        <v>364.80764450701537</v>
      </c>
      <c r="I143" s="31">
        <f>I13*1000*11630/RES_summary!I$6</f>
        <v>374.7549386159219</v>
      </c>
      <c r="J143" s="31">
        <f>J13*1000*11630/RES_summary!J$6</f>
        <v>380.52661225776944</v>
      </c>
      <c r="K143" s="31">
        <f>K13*1000*11630/RES_summary!K$6</f>
        <v>379.47979362182139</v>
      </c>
      <c r="L143" s="31">
        <f>L13*1000*11630/RES_summary!L$6</f>
        <v>374.00652473573268</v>
      </c>
      <c r="M143" s="31">
        <f>M13*1000*11630/RES_summary!M$6</f>
        <v>361.68446159294501</v>
      </c>
      <c r="N143" s="31">
        <f>N13*1000*11630/RES_summary!N$6</f>
        <v>349.52350397932344</v>
      </c>
      <c r="O143" s="31">
        <f>O13*1000*11630/RES_summary!O$6</f>
        <v>341.59487252867308</v>
      </c>
      <c r="P143" s="31">
        <f>P13*1000*11630/RES_summary!P$6</f>
        <v>330.78197595800498</v>
      </c>
      <c r="Q143" s="31">
        <f>Q13*1000*11630/RES_summary!Q$6</f>
        <v>284.01951409764217</v>
      </c>
      <c r="R143" s="31">
        <f>R13*1000*11630/RES_summary!R$6</f>
        <v>269.87898713874921</v>
      </c>
      <c r="S143" s="31">
        <f>S13*1000*11630/RES_summary!S$6</f>
        <v>259.60248910688796</v>
      </c>
      <c r="T143" s="31">
        <f>T13*1000*11630/RES_summary!T$6</f>
        <v>280.13312637181912</v>
      </c>
      <c r="U143" s="31">
        <f>U13*1000*11630/RES_summary!U$6</f>
        <v>259.89284378889391</v>
      </c>
      <c r="V143" s="31">
        <f>V13*1000*11630/RES_summary!V$6</f>
        <v>258.4518300877009</v>
      </c>
      <c r="W143" s="31">
        <f>W13*1000*11630/RES_summary!W$6</f>
        <v>236.37786169229855</v>
      </c>
      <c r="X143" s="31">
        <f>X13*1000*11630/RES_summary!X$6</f>
        <v>252.70476442993098</v>
      </c>
      <c r="Y143" s="31">
        <f>Y13*1000*11630/RES_summary!Y$6</f>
        <v>244.82520077560577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71.603885727799806</v>
      </c>
      <c r="C144" s="33">
        <f>C14*1000*11630/RES_summary!C$6</f>
        <v>74.174553879831436</v>
      </c>
      <c r="D144" s="33">
        <f>D14*1000*11630/RES_summary!D$6</f>
        <v>76.625008940255881</v>
      </c>
      <c r="E144" s="33">
        <f>E14*1000*11630/RES_summary!E$6</f>
        <v>79.646486714851292</v>
      </c>
      <c r="F144" s="33">
        <f>F14*1000*11630/RES_summary!F$6</f>
        <v>83.508817018730454</v>
      </c>
      <c r="G144" s="33">
        <f>G14*1000*11630/RES_summary!G$6</f>
        <v>87.483288345143535</v>
      </c>
      <c r="H144" s="33">
        <f>H14*1000*11630/RES_summary!H$6</f>
        <v>91.46536789416129</v>
      </c>
      <c r="I144" s="33">
        <f>I14*1000*11630/RES_summary!I$6</f>
        <v>97.815936155071171</v>
      </c>
      <c r="J144" s="33">
        <f>J14*1000*11630/RES_summary!J$6</f>
        <v>102.56594749824204</v>
      </c>
      <c r="K144" s="33">
        <f>K14*1000*11630/RES_summary!K$6</f>
        <v>107.79908775495228</v>
      </c>
      <c r="L144" s="33">
        <f>L14*1000*11630/RES_summary!L$6</f>
        <v>114.73610863539385</v>
      </c>
      <c r="M144" s="33">
        <f>M14*1000*11630/RES_summary!M$6</f>
        <v>122.05544440445689</v>
      </c>
      <c r="N144" s="33">
        <f>N14*1000*11630/RES_summary!N$6</f>
        <v>130.09454803599138</v>
      </c>
      <c r="O144" s="33">
        <f>O14*1000*11630/RES_summary!O$6</f>
        <v>140.27877851656865</v>
      </c>
      <c r="P144" s="33">
        <f>P14*1000*11630/RES_summary!P$6</f>
        <v>150.84158134976369</v>
      </c>
      <c r="Q144" s="33">
        <f>Q14*1000*11630/RES_summary!Q$6</f>
        <v>148.32589676460165</v>
      </c>
      <c r="R144" s="33">
        <f>R14*1000*11630/RES_summary!R$6</f>
        <v>155.81950735166672</v>
      </c>
      <c r="S144" s="33">
        <f>S14*1000*11630/RES_summary!S$6</f>
        <v>166.28293375795801</v>
      </c>
      <c r="T144" s="33">
        <f>T14*1000*11630/RES_summary!T$6</f>
        <v>199.44656986071408</v>
      </c>
      <c r="U144" s="33">
        <f>U14*1000*11630/RES_summary!U$6</f>
        <v>204.08462278641767</v>
      </c>
      <c r="V144" s="33">
        <f>V14*1000*11630/RES_summary!V$6</f>
        <v>219.90737559907805</v>
      </c>
      <c r="W144" s="33">
        <f>W14*1000*11630/RES_summary!W$6</f>
        <v>211.83133958793067</v>
      </c>
      <c r="X144" s="33">
        <f>X14*1000*11630/RES_summary!X$6</f>
        <v>234.8533097568486</v>
      </c>
      <c r="Y144" s="33">
        <f>Y14*1000*11630/RES_summary!Y$6</f>
        <v>236.08720434944462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68.835595121777587</v>
      </c>
      <c r="C3" s="49">
        <f t="shared" ref="C3:W3" si="0">C5*C11/11630</f>
        <v>68.474083863295789</v>
      </c>
      <c r="D3" s="49">
        <f t="shared" si="0"/>
        <v>68.636270917272142</v>
      </c>
      <c r="E3" s="49">
        <f t="shared" si="0"/>
        <v>68.45279823964033</v>
      </c>
      <c r="F3" s="49">
        <f t="shared" si="0"/>
        <v>68.072838404032083</v>
      </c>
      <c r="G3" s="49">
        <f t="shared" si="0"/>
        <v>67.70882751825043</v>
      </c>
      <c r="H3" s="49">
        <f t="shared" si="0"/>
        <v>67.183566492902642</v>
      </c>
      <c r="I3" s="49">
        <f t="shared" si="0"/>
        <v>67.178967313853605</v>
      </c>
      <c r="J3" s="49">
        <f t="shared" si="0"/>
        <v>65.518685626635332</v>
      </c>
      <c r="K3" s="49">
        <f t="shared" si="0"/>
        <v>65.226717361640425</v>
      </c>
      <c r="L3" s="49">
        <f t="shared" si="0"/>
        <v>64.0862120370643</v>
      </c>
      <c r="M3" s="49">
        <f t="shared" si="0"/>
        <v>63.258927268602854</v>
      </c>
      <c r="N3" s="49">
        <f t="shared" si="0"/>
        <v>62.135948367234725</v>
      </c>
      <c r="O3" s="49">
        <f t="shared" si="0"/>
        <v>61.26491863540447</v>
      </c>
      <c r="P3" s="49">
        <f t="shared" si="0"/>
        <v>59.930067797649137</v>
      </c>
      <c r="Q3" s="49">
        <f t="shared" si="0"/>
        <v>58.222074299645968</v>
      </c>
      <c r="R3" s="49">
        <f t="shared" si="0"/>
        <v>56.317334340060377</v>
      </c>
      <c r="S3" s="49">
        <f t="shared" si="0"/>
        <v>54.460529086699403</v>
      </c>
      <c r="T3" s="49">
        <f t="shared" si="0"/>
        <v>51.841381343369591</v>
      </c>
      <c r="U3" s="49">
        <f t="shared" si="0"/>
        <v>50.6076536271216</v>
      </c>
      <c r="V3" s="49">
        <f t="shared" si="0"/>
        <v>48.986496832688019</v>
      </c>
      <c r="W3" s="49">
        <f t="shared" si="0"/>
        <v>47.655764587235865</v>
      </c>
      <c r="X3" s="49">
        <f t="shared" ref="X3:Y3" si="1">X5*X11/11630</f>
        <v>45.420343866974029</v>
      </c>
      <c r="Y3" s="49">
        <f t="shared" si="1"/>
        <v>43.287031305187178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91.387896263273234</v>
      </c>
      <c r="C5" s="49">
        <f t="shared" ref="C5:W5" si="2">C7*C13/1000000</f>
        <v>90.907944672389306</v>
      </c>
      <c r="D5" s="49">
        <f t="shared" si="2"/>
        <v>91.123268352497192</v>
      </c>
      <c r="E5" s="49">
        <f t="shared" si="2"/>
        <v>90.879685334134393</v>
      </c>
      <c r="F5" s="49">
        <f t="shared" si="2"/>
        <v>90.375240940512967</v>
      </c>
      <c r="G5" s="49">
        <f t="shared" si="2"/>
        <v>89.891970780508316</v>
      </c>
      <c r="H5" s="49">
        <f t="shared" si="2"/>
        <v>89.194620811924466</v>
      </c>
      <c r="I5" s="49">
        <f t="shared" si="2"/>
        <v>89.188514824214352</v>
      </c>
      <c r="J5" s="49">
        <f t="shared" si="2"/>
        <v>86.984282401571861</v>
      </c>
      <c r="K5" s="49">
        <f t="shared" si="2"/>
        <v>86.596657867109428</v>
      </c>
      <c r="L5" s="49">
        <f t="shared" si="2"/>
        <v>85.082493834595667</v>
      </c>
      <c r="M5" s="49">
        <f t="shared" si="2"/>
        <v>83.984169421672547</v>
      </c>
      <c r="N5" s="49">
        <f t="shared" si="2"/>
        <v>82.493273916774015</v>
      </c>
      <c r="O5" s="49">
        <f t="shared" si="2"/>
        <v>81.336872571889742</v>
      </c>
      <c r="P5" s="49">
        <f t="shared" si="2"/>
        <v>79.564690466513653</v>
      </c>
      <c r="Q5" s="49">
        <f t="shared" si="2"/>
        <v>77.29711462384509</v>
      </c>
      <c r="R5" s="49">
        <f t="shared" si="2"/>
        <v>74.768333147819931</v>
      </c>
      <c r="S5" s="49">
        <f t="shared" si="2"/>
        <v>72.303191013506179</v>
      </c>
      <c r="T5" s="49">
        <f t="shared" si="2"/>
        <v>68.82594349582061</v>
      </c>
      <c r="U5" s="49">
        <f t="shared" si="2"/>
        <v>67.1880150323544</v>
      </c>
      <c r="V5" s="49">
        <f t="shared" si="2"/>
        <v>65.035725817826687</v>
      </c>
      <c r="W5" s="49">
        <f t="shared" si="2"/>
        <v>63.269011660907893</v>
      </c>
      <c r="X5" s="49">
        <f t="shared" ref="X5:Y5" si="3">X7*X13/1000000</f>
        <v>60.30120995124522</v>
      </c>
      <c r="Y5" s="49">
        <f t="shared" si="3"/>
        <v>57.46896964375879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1738755</v>
      </c>
      <c r="C7" s="35">
        <v>1751030</v>
      </c>
      <c r="D7" s="35">
        <v>1788158</v>
      </c>
      <c r="E7" s="35">
        <v>1817777</v>
      </c>
      <c r="F7" s="35">
        <v>1844644</v>
      </c>
      <c r="G7" s="35">
        <v>1875604</v>
      </c>
      <c r="H7" s="35">
        <v>1904846</v>
      </c>
      <c r="I7" s="35">
        <v>1958637</v>
      </c>
      <c r="J7" s="35">
        <v>1949736</v>
      </c>
      <c r="K7" s="35">
        <v>2002314</v>
      </c>
      <c r="L7" s="35">
        <v>2023302</v>
      </c>
      <c r="M7" s="35">
        <v>2061315</v>
      </c>
      <c r="N7" s="35">
        <v>2091963</v>
      </c>
      <c r="O7" s="35">
        <v>2140203</v>
      </c>
      <c r="P7" s="35">
        <v>2174588</v>
      </c>
      <c r="Q7" s="35">
        <v>2197692</v>
      </c>
      <c r="R7" s="35">
        <v>2213929</v>
      </c>
      <c r="S7" s="35">
        <v>2235939</v>
      </c>
      <c r="T7" s="35">
        <v>2216630</v>
      </c>
      <c r="U7" s="35">
        <v>2233266</v>
      </c>
      <c r="V7" s="35">
        <v>2233956</v>
      </c>
      <c r="W7" s="35">
        <v>2244450</v>
      </c>
      <c r="X7" s="35">
        <v>2193210</v>
      </c>
      <c r="Y7" s="35">
        <v>2149506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103698.31497302721</v>
      </c>
      <c r="D8" s="52">
        <v>129139.3735509261</v>
      </c>
      <c r="E8" s="52">
        <v>122222.21467478876</v>
      </c>
      <c r="F8" s="52">
        <v>120065.86267493619</v>
      </c>
      <c r="G8" s="52">
        <v>124758.34203818836</v>
      </c>
      <c r="H8" s="52">
        <v>123643.67740887078</v>
      </c>
      <c r="I8" s="52">
        <v>148799.8935898277</v>
      </c>
      <c r="J8" s="52">
        <v>86719.015543441754</v>
      </c>
      <c r="K8" s="52">
        <v>148813.06839266</v>
      </c>
      <c r="L8" s="52">
        <v>117842.07742202748</v>
      </c>
      <c r="M8" s="52">
        <v>135490.06807872513</v>
      </c>
      <c r="N8" s="52">
        <v>128752.06597361714</v>
      </c>
      <c r="O8" s="52">
        <v>146975.09688230348</v>
      </c>
      <c r="P8" s="52">
        <v>133755.18674617959</v>
      </c>
      <c r="Q8" s="52">
        <v>123113.36167350272</v>
      </c>
      <c r="R8" s="52">
        <v>116889.64794046478</v>
      </c>
      <c r="S8" s="52">
        <v>123310.07199227391</v>
      </c>
      <c r="T8" s="52">
        <v>82642.66044423962</v>
      </c>
      <c r="U8" s="52">
        <v>120334.31497302745</v>
      </c>
      <c r="V8" s="52">
        <v>129829.37355092634</v>
      </c>
      <c r="W8" s="52">
        <v>132716.21467478853</v>
      </c>
      <c r="X8" s="52">
        <v>68825.862674936187</v>
      </c>
      <c r="Y8" s="52">
        <v>81054.342038188362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91423.314973027213</v>
      </c>
      <c r="D9" s="36">
        <v>92011.373550926102</v>
      </c>
      <c r="E9" s="36">
        <v>92603.21467478876</v>
      </c>
      <c r="F9" s="36">
        <v>93198.862674936187</v>
      </c>
      <c r="G9" s="36">
        <v>93798.342038188362</v>
      </c>
      <c r="H9" s="36">
        <v>94401.677408870775</v>
      </c>
      <c r="I9" s="36">
        <v>95008.893589827698</v>
      </c>
      <c r="J9" s="36">
        <v>95620.015543441754</v>
      </c>
      <c r="K9" s="36">
        <v>96235.068392660003</v>
      </c>
      <c r="L9" s="36">
        <v>96854.077422027476</v>
      </c>
      <c r="M9" s="36">
        <v>97477.068078725133</v>
      </c>
      <c r="N9" s="36">
        <v>98104.065973617136</v>
      </c>
      <c r="O9" s="36">
        <v>98735.096882303245</v>
      </c>
      <c r="P9" s="36">
        <v>99370.186746179592</v>
      </c>
      <c r="Q9" s="36">
        <v>100009.36167350272</v>
      </c>
      <c r="R9" s="36">
        <v>100652.64794046478</v>
      </c>
      <c r="S9" s="36">
        <v>101300.07199227391</v>
      </c>
      <c r="T9" s="36">
        <v>101951.66044423962</v>
      </c>
      <c r="U9" s="36">
        <v>103698.31497302745</v>
      </c>
      <c r="V9" s="36">
        <v>129139.37355092634</v>
      </c>
      <c r="W9" s="36">
        <v>122222.21467478853</v>
      </c>
      <c r="X9" s="36">
        <v>120065.86267493619</v>
      </c>
      <c r="Y9" s="36">
        <v>124758.34203818813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8759.9999999999964</v>
      </c>
      <c r="D11" s="54">
        <v>8759.9999999999964</v>
      </c>
      <c r="E11" s="54">
        <v>8759.9999999999964</v>
      </c>
      <c r="F11" s="54">
        <v>8759.9999999999964</v>
      </c>
      <c r="G11" s="54">
        <v>8759.9999999999964</v>
      </c>
      <c r="H11" s="54">
        <v>8759.9999999999927</v>
      </c>
      <c r="I11" s="54">
        <v>8759.9999999999964</v>
      </c>
      <c r="J11" s="54">
        <v>8759.9999999999945</v>
      </c>
      <c r="K11" s="54">
        <v>8759.9999999999945</v>
      </c>
      <c r="L11" s="54">
        <v>8759.9999999999964</v>
      </c>
      <c r="M11" s="54">
        <v>8759.9999999999964</v>
      </c>
      <c r="N11" s="54">
        <v>8759.9999999999945</v>
      </c>
      <c r="O11" s="54">
        <v>8759.9999999999982</v>
      </c>
      <c r="P11" s="54">
        <v>8759.9999999999982</v>
      </c>
      <c r="Q11" s="54">
        <v>8759.9999999999945</v>
      </c>
      <c r="R11" s="54">
        <v>8759.9999999999945</v>
      </c>
      <c r="S11" s="54">
        <v>8760</v>
      </c>
      <c r="T11" s="54">
        <v>8759.9999999999964</v>
      </c>
      <c r="U11" s="54">
        <v>8759.9999999999945</v>
      </c>
      <c r="V11" s="54">
        <v>8759.9999999999982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52.559386608966321</v>
      </c>
      <c r="C13" s="35">
        <v>51.916840186855339</v>
      </c>
      <c r="D13" s="35">
        <v>50.95929350342486</v>
      </c>
      <c r="E13" s="35">
        <v>49.994958311241916</v>
      </c>
      <c r="F13" s="35">
        <v>48.993323882826694</v>
      </c>
      <c r="G13" s="35">
        <v>47.92694554954474</v>
      </c>
      <c r="H13" s="35">
        <v>46.825108597715762</v>
      </c>
      <c r="I13" s="35">
        <v>45.536010411431192</v>
      </c>
      <c r="J13" s="35">
        <v>44.613364271661318</v>
      </c>
      <c r="K13" s="35">
        <v>43.248290661259638</v>
      </c>
      <c r="L13" s="35">
        <v>42.051307137834918</v>
      </c>
      <c r="M13" s="35">
        <v>40.743006004260657</v>
      </c>
      <c r="N13" s="35">
        <v>39.433428754129025</v>
      </c>
      <c r="O13" s="35">
        <v>38.004279300556881</v>
      </c>
      <c r="P13" s="35">
        <v>36.588397648894251</v>
      </c>
      <c r="Q13" s="35">
        <v>35.17195067545638</v>
      </c>
      <c r="R13" s="35">
        <v>33.771784527787446</v>
      </c>
      <c r="S13" s="35">
        <v>32.336835223817005</v>
      </c>
      <c r="T13" s="35">
        <v>31.04981142356668</v>
      </c>
      <c r="U13" s="35">
        <v>30.085092878481291</v>
      </c>
      <c r="V13" s="35">
        <v>29.11235754769865</v>
      </c>
      <c r="W13" s="35">
        <v>28.189093836310853</v>
      </c>
      <c r="X13" s="35">
        <v>27.494498908561066</v>
      </c>
      <c r="Y13" s="35">
        <v>26.735896361191262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41.709470081376985</v>
      </c>
      <c r="D14" s="36">
        <v>39.115762265960036</v>
      </c>
      <c r="E14" s="36">
        <v>37.829335323902185</v>
      </c>
      <c r="F14" s="36">
        <v>36.596835797722328</v>
      </c>
      <c r="G14" s="36">
        <v>35.642611867184002</v>
      </c>
      <c r="H14" s="36">
        <v>34.488979786506775</v>
      </c>
      <c r="I14" s="36">
        <v>33.51819051373797</v>
      </c>
      <c r="J14" s="36">
        <v>32.536081321716537</v>
      </c>
      <c r="K14" s="36">
        <v>31.384552989689492</v>
      </c>
      <c r="L14" s="36">
        <v>30.349319577565559</v>
      </c>
      <c r="M14" s="36">
        <v>29.707051969273699</v>
      </c>
      <c r="N14" s="36">
        <v>28.468622998806236</v>
      </c>
      <c r="O14" s="36">
        <v>27.440395479079672</v>
      </c>
      <c r="P14" s="36">
        <v>25.798281480999034</v>
      </c>
      <c r="Q14" s="36">
        <v>24.277258141739832</v>
      </c>
      <c r="R14" s="36">
        <v>23.62450404248289</v>
      </c>
      <c r="S14" s="36">
        <v>23.186488069063866</v>
      </c>
      <c r="T14" s="36">
        <v>22.763899527394809</v>
      </c>
      <c r="U14" s="36">
        <v>22.331728925309619</v>
      </c>
      <c r="V14" s="36">
        <v>22.33004551414653</v>
      </c>
      <c r="W14" s="36">
        <v>21.526163875637256</v>
      </c>
      <c r="X14" s="36">
        <v>20.722282237127978</v>
      </c>
      <c r="Y14" s="36">
        <v>19.918400598618703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0.95157086042554728</v>
      </c>
      <c r="C16" s="44">
        <f>C7/RES_summary!C$6</f>
        <v>0.95600017689249028</v>
      </c>
      <c r="D16" s="44">
        <f>D7/RES_summary!D$6</f>
        <v>0.97028783204868374</v>
      </c>
      <c r="E16" s="44">
        <f>E7/RES_summary!E$6</f>
        <v>0.98105225094919546</v>
      </c>
      <c r="F16" s="44">
        <f>F7/RES_summary!F$6</f>
        <v>0.98995896646584602</v>
      </c>
      <c r="G16" s="44">
        <f>G7/RES_summary!G$6</f>
        <v>1.0001711741641128</v>
      </c>
      <c r="H16" s="44">
        <f>H7/RES_summary!H$6</f>
        <v>1.0075644853732655</v>
      </c>
      <c r="I16" s="44">
        <f>I7/RES_summary!I$6</f>
        <v>1.0173781062663718</v>
      </c>
      <c r="J16" s="44">
        <f>J7/RES_summary!J$6</f>
        <v>1.0212779331145232</v>
      </c>
      <c r="K16" s="44">
        <f>K7/RES_summary!K$6</f>
        <v>1.0356792980416214</v>
      </c>
      <c r="L16" s="44">
        <f>L7/RES_summary!L$6</f>
        <v>1.0464815693122027</v>
      </c>
      <c r="M16" s="44">
        <f>M7/RES_summary!M$6</f>
        <v>1.0607706574229219</v>
      </c>
      <c r="N16" s="44">
        <f>N7/RES_summary!N$6</f>
        <v>1.0819185050642128</v>
      </c>
      <c r="O16" s="44">
        <f>O7/RES_summary!O$6</f>
        <v>1.1055344312900621</v>
      </c>
      <c r="P16" s="44">
        <f>P7/RES_summary!P$6</f>
        <v>1.1206299391137875</v>
      </c>
      <c r="Q16" s="44">
        <f>Q7/RES_summary!Q$6</f>
        <v>1.130597124341443</v>
      </c>
      <c r="R16" s="44">
        <f>R7/RES_summary!R$6</f>
        <v>1.1415936002706086</v>
      </c>
      <c r="S16" s="44">
        <f>S7/RES_summary!S$6</f>
        <v>1.1522483111320221</v>
      </c>
      <c r="T16" s="44">
        <f>T7/RES_summary!T$6</f>
        <v>1.162249172866888</v>
      </c>
      <c r="U16" s="44">
        <f>U7/RES_summary!U$6</f>
        <v>1.1714522809388126</v>
      </c>
      <c r="V16" s="44">
        <f>V7/RES_summary!V$6</f>
        <v>1.179218944731337</v>
      </c>
      <c r="W16" s="44">
        <f>W7/RES_summary!W$6</f>
        <v>1.1859884849022866</v>
      </c>
      <c r="X16" s="44">
        <f>X7/RES_summary!X$6</f>
        <v>1.1927093444968504</v>
      </c>
      <c r="Y16" s="44">
        <f>Y7/RES_summary!Y$6</f>
        <v>1.1981311547231988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50.013980738933071</v>
      </c>
      <c r="C17" s="52">
        <f t="shared" si="4"/>
        <v>49.632508402332853</v>
      </c>
      <c r="D17" s="52">
        <f t="shared" si="4"/>
        <v>49.445182416170681</v>
      </c>
      <c r="E17" s="52">
        <f t="shared" si="4"/>
        <v>49.047666387355072</v>
      </c>
      <c r="F17" s="52">
        <f t="shared" si="4"/>
        <v>48.501380274769566</v>
      </c>
      <c r="G17" s="52">
        <f t="shared" si="4"/>
        <v>47.935149404387666</v>
      </c>
      <c r="H17" s="52">
        <f t="shared" si="4"/>
        <v>47.179316446804748</v>
      </c>
      <c r="I17" s="52">
        <f t="shared" si="4"/>
        <v>46.327340039307657</v>
      </c>
      <c r="J17" s="52">
        <f t="shared" si="4"/>
        <v>45.562644452647589</v>
      </c>
      <c r="K17" s="52">
        <f t="shared" si="4"/>
        <v>44.791359313553393</v>
      </c>
      <c r="L17" s="52">
        <f t="shared" si="4"/>
        <v>44.005917885230915</v>
      </c>
      <c r="M17" s="52">
        <f t="shared" si="4"/>
        <v>43.218985264525628</v>
      </c>
      <c r="N17" s="52">
        <f t="shared" si="4"/>
        <v>42.663756287223421</v>
      </c>
      <c r="O17" s="52">
        <f t="shared" si="4"/>
        <v>42.015039303129832</v>
      </c>
      <c r="P17" s="52">
        <f t="shared" si="4"/>
        <v>41.002053829551407</v>
      </c>
      <c r="Q17" s="52">
        <f t="shared" si="4"/>
        <v>39.765306291150054</v>
      </c>
      <c r="R17" s="52">
        <f t="shared" ref="R17:V17" si="5">R13*R16</f>
        <v>38.553653086640104</v>
      </c>
      <c r="S17" s="52">
        <f t="shared" si="5"/>
        <v>37.260063773997629</v>
      </c>
      <c r="T17" s="52">
        <f t="shared" si="5"/>
        <v>36.087617644713227</v>
      </c>
      <c r="U17" s="52">
        <f t="shared" si="5"/>
        <v>35.243250674752936</v>
      </c>
      <c r="V17" s="52">
        <f t="shared" si="5"/>
        <v>34.329843546038575</v>
      </c>
      <c r="W17" s="52">
        <f t="shared" ref="W17:Y17" si="6">W13*W16</f>
        <v>33.431940689694692</v>
      </c>
      <c r="X17" s="52">
        <f t="shared" si="6"/>
        <v>32.792945770499237</v>
      </c>
      <c r="Y17" s="52">
        <f t="shared" si="6"/>
        <v>32.033110379793854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438.12247127305352</v>
      </c>
      <c r="C18" s="36">
        <f>C3*11630*1000/RES_summary!C$6</f>
        <v>434.78077360443569</v>
      </c>
      <c r="D18" s="36">
        <f>D3*11630*1000/RES_summary!D$6</f>
        <v>433.13979796565502</v>
      </c>
      <c r="E18" s="36">
        <f>E3*11630*1000/RES_summary!E$6</f>
        <v>429.65755755323022</v>
      </c>
      <c r="F18" s="36">
        <f>F3*11630*1000/RES_summary!F$6</f>
        <v>424.87209120698111</v>
      </c>
      <c r="G18" s="36">
        <f>G3*11630*1000/RES_summary!G$6</f>
        <v>419.91190878243577</v>
      </c>
      <c r="H18" s="36">
        <f>H3*11630*1000/RES_summary!H$6</f>
        <v>413.29081207400918</v>
      </c>
      <c r="I18" s="36">
        <f>I3*11630*1000/RES_summary!I$6</f>
        <v>405.82749874433489</v>
      </c>
      <c r="J18" s="36">
        <f>J3*11630*1000/RES_summary!J$6</f>
        <v>399.12876540519261</v>
      </c>
      <c r="K18" s="36">
        <f>K3*11630*1000/RES_summary!K$6</f>
        <v>392.37230758672746</v>
      </c>
      <c r="L18" s="36">
        <f>L3*11630*1000/RES_summary!L$6</f>
        <v>385.49184067462272</v>
      </c>
      <c r="M18" s="36">
        <f>M3*11630*1000/RES_summary!M$6</f>
        <v>378.59831091724431</v>
      </c>
      <c r="N18" s="36">
        <f>N3*11630*1000/RES_summary!N$6</f>
        <v>373.73450507607691</v>
      </c>
      <c r="O18" s="36">
        <f>O3*11630*1000/RES_summary!O$6</f>
        <v>368.05174429541728</v>
      </c>
      <c r="P18" s="36">
        <f>P3*11630*1000/RES_summary!P$6</f>
        <v>359.1779915468702</v>
      </c>
      <c r="Q18" s="36">
        <f>Q3*11630*1000/RES_summary!Q$6</f>
        <v>348.34408311047429</v>
      </c>
      <c r="R18" s="36">
        <f>R3*11630*1000/RES_summary!R$6</f>
        <v>337.73000103896709</v>
      </c>
      <c r="S18" s="36">
        <f>S3*11630*1000/RES_summary!S$6</f>
        <v>326.39815866021922</v>
      </c>
      <c r="T18" s="36">
        <f>T3*11630*1000/RES_summary!T$6</f>
        <v>316.1275305676877</v>
      </c>
      <c r="U18" s="36">
        <f>U3*11630*1000/RES_summary!U$6</f>
        <v>308.73087591083561</v>
      </c>
      <c r="V18" s="36">
        <f>V3*11630*1000/RES_summary!V$6</f>
        <v>300.72942946329789</v>
      </c>
      <c r="W18" s="36">
        <f>W3*11630*1000/RES_summary!W$6</f>
        <v>292.86380044172546</v>
      </c>
      <c r="X18" s="36">
        <f>X3*11630*1000/RES_summary!X$6</f>
        <v>287.26620494957331</v>
      </c>
      <c r="Y18" s="36">
        <f>Y3*11630*1000/RES_summary!Y$6</f>
        <v>280.61004692699413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30.525845051929885</v>
      </c>
      <c r="C3" s="49">
        <f t="shared" ref="C3:W3" si="0">C5*C11/11630</f>
        <v>30.008301764960237</v>
      </c>
      <c r="D3" s="49">
        <f t="shared" si="0"/>
        <v>30.738291507827199</v>
      </c>
      <c r="E3" s="49">
        <f t="shared" si="0"/>
        <v>31.474934566316549</v>
      </c>
      <c r="F3" s="49">
        <f t="shared" si="0"/>
        <v>31.812631299990421</v>
      </c>
      <c r="G3" s="49">
        <f t="shared" si="0"/>
        <v>31.789986577979079</v>
      </c>
      <c r="H3" s="49">
        <f t="shared" si="0"/>
        <v>31.868578039194372</v>
      </c>
      <c r="I3" s="49">
        <f t="shared" si="0"/>
        <v>31.744172455894805</v>
      </c>
      <c r="J3" s="49">
        <f t="shared" si="0"/>
        <v>31.334570720655183</v>
      </c>
      <c r="K3" s="49">
        <f t="shared" si="0"/>
        <v>31.444584926847099</v>
      </c>
      <c r="L3" s="49">
        <f t="shared" si="0"/>
        <v>30.703573615492481</v>
      </c>
      <c r="M3" s="49">
        <f t="shared" si="0"/>
        <v>30.068945463881178</v>
      </c>
      <c r="N3" s="49">
        <f t="shared" si="0"/>
        <v>29.35328758040168</v>
      </c>
      <c r="O3" s="49">
        <f t="shared" si="0"/>
        <v>28.718966420044136</v>
      </c>
      <c r="P3" s="49">
        <f t="shared" si="0"/>
        <v>27.785679442911604</v>
      </c>
      <c r="Q3" s="49">
        <f t="shared" si="0"/>
        <v>27.034785745327365</v>
      </c>
      <c r="R3" s="49">
        <f t="shared" si="0"/>
        <v>26.695939414610425</v>
      </c>
      <c r="S3" s="49">
        <f t="shared" si="0"/>
        <v>26.171188410938999</v>
      </c>
      <c r="T3" s="49">
        <f t="shared" si="0"/>
        <v>25.059705826190655</v>
      </c>
      <c r="U3" s="49">
        <f t="shared" si="0"/>
        <v>24.236561739334764</v>
      </c>
      <c r="V3" s="49">
        <f t="shared" si="0"/>
        <v>23.680406183316229</v>
      </c>
      <c r="W3" s="49">
        <f t="shared" si="0"/>
        <v>23.360004942706823</v>
      </c>
      <c r="X3" s="49">
        <f t="shared" ref="X3:Y3" si="1">X5*X11/11630</f>
        <v>22.993390994900373</v>
      </c>
      <c r="Y3" s="49">
        <f t="shared" si="1"/>
        <v>22.093942957973336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900.32259150599771</v>
      </c>
      <c r="C5" s="49">
        <f t="shared" ref="C5:W5" si="2">C7*C13/1000000</f>
        <v>897.82166906255861</v>
      </c>
      <c r="D5" s="49">
        <f t="shared" si="2"/>
        <v>923.12722585428287</v>
      </c>
      <c r="E5" s="49">
        <f t="shared" si="2"/>
        <v>942.79794474727646</v>
      </c>
      <c r="F5" s="49">
        <f t="shared" si="2"/>
        <v>952.11497849194973</v>
      </c>
      <c r="G5" s="49">
        <f t="shared" si="2"/>
        <v>950.77467488288278</v>
      </c>
      <c r="H5" s="49">
        <f t="shared" si="2"/>
        <v>952.05973817484801</v>
      </c>
      <c r="I5" s="49">
        <f t="shared" si="2"/>
        <v>947.75075869680688</v>
      </c>
      <c r="J5" s="49">
        <f t="shared" si="2"/>
        <v>945.19423232191639</v>
      </c>
      <c r="K5" s="49">
        <f t="shared" si="2"/>
        <v>949.01679417827245</v>
      </c>
      <c r="L5" s="49">
        <f t="shared" si="2"/>
        <v>933.2194529737136</v>
      </c>
      <c r="M5" s="49">
        <f t="shared" si="2"/>
        <v>914.24701590138807</v>
      </c>
      <c r="N5" s="49">
        <f t="shared" si="2"/>
        <v>889.40076645931856</v>
      </c>
      <c r="O5" s="49">
        <f t="shared" si="2"/>
        <v>865.27441856734129</v>
      </c>
      <c r="P5" s="49">
        <f t="shared" si="2"/>
        <v>839.97454973971321</v>
      </c>
      <c r="Q5" s="49">
        <f t="shared" si="2"/>
        <v>813.46178346804311</v>
      </c>
      <c r="R5" s="49">
        <f t="shared" si="2"/>
        <v>798.99229889260164</v>
      </c>
      <c r="S5" s="49">
        <f t="shared" si="2"/>
        <v>776.11673594719264</v>
      </c>
      <c r="T5" s="49">
        <f t="shared" si="2"/>
        <v>745.31042179123779</v>
      </c>
      <c r="U5" s="49">
        <f t="shared" si="2"/>
        <v>728.47330076236392</v>
      </c>
      <c r="V5" s="49">
        <f t="shared" si="2"/>
        <v>711.68114979846405</v>
      </c>
      <c r="W5" s="49">
        <f t="shared" si="2"/>
        <v>697.39172197183018</v>
      </c>
      <c r="X5" s="49">
        <f t="shared" ref="X5:Y5" si="3">X7*X13/1000000</f>
        <v>668.9523222049171</v>
      </c>
      <c r="Y5" s="49">
        <f t="shared" si="3"/>
        <v>642.99916143646533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1106865</v>
      </c>
      <c r="C7" s="35">
        <v>1117289</v>
      </c>
      <c r="D7" s="35">
        <v>1181089</v>
      </c>
      <c r="E7" s="35">
        <v>1242537</v>
      </c>
      <c r="F7" s="35">
        <v>1290551</v>
      </c>
      <c r="G7" s="35">
        <v>1323199</v>
      </c>
      <c r="H7" s="35">
        <v>1366213</v>
      </c>
      <c r="I7" s="35">
        <v>1402003</v>
      </c>
      <c r="J7" s="35">
        <v>1447533</v>
      </c>
      <c r="K7" s="35">
        <v>1513912</v>
      </c>
      <c r="L7" s="35">
        <v>1545131</v>
      </c>
      <c r="M7" s="35">
        <v>1573594</v>
      </c>
      <c r="N7" s="35">
        <v>1591226</v>
      </c>
      <c r="O7" s="35">
        <v>1617234</v>
      </c>
      <c r="P7" s="35">
        <v>1642226</v>
      </c>
      <c r="Q7" s="35">
        <v>1668554</v>
      </c>
      <c r="R7" s="35">
        <v>1695597</v>
      </c>
      <c r="S7" s="35">
        <v>1726626</v>
      </c>
      <c r="T7" s="35">
        <v>1725169</v>
      </c>
      <c r="U7" s="35">
        <v>1751144</v>
      </c>
      <c r="V7" s="35">
        <v>1764789</v>
      </c>
      <c r="W7" s="35">
        <v>1785920</v>
      </c>
      <c r="X7" s="35">
        <v>1757296</v>
      </c>
      <c r="Y7" s="35">
        <v>1734104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77774.19602667063</v>
      </c>
      <c r="D8" s="52">
        <v>132019.72550136177</v>
      </c>
      <c r="E8" s="52">
        <v>130548.4810979052</v>
      </c>
      <c r="F8" s="52">
        <v>118006.60775194154</v>
      </c>
      <c r="G8" s="52">
        <v>103544.25227031391</v>
      </c>
      <c r="H8" s="52">
        <v>114825.5633552256</v>
      </c>
      <c r="I8" s="52">
        <v>108528.69162870967</v>
      </c>
      <c r="J8" s="52">
        <v>119207.78965741605</v>
      </c>
      <c r="K8" s="52">
        <v>141008.01197771705</v>
      </c>
      <c r="L8" s="52">
        <v>106811.51512113796</v>
      </c>
      <c r="M8" s="52">
        <v>105031.45764011494</v>
      </c>
      <c r="N8" s="52">
        <v>95189.000134087168</v>
      </c>
      <c r="O8" s="52">
        <v>104566.30527592381</v>
      </c>
      <c r="P8" s="52">
        <v>104564.53783869394</v>
      </c>
      <c r="Q8" s="52">
        <v>106927.86472278088</v>
      </c>
      <c r="R8" s="52">
        <v>104817.19602667075</v>
      </c>
      <c r="S8" s="52">
        <v>163048.72550136177</v>
      </c>
      <c r="T8" s="52">
        <v>129091.4810979052</v>
      </c>
      <c r="U8" s="52">
        <v>143981.60775194154</v>
      </c>
      <c r="V8" s="52">
        <v>117189.25227031391</v>
      </c>
      <c r="W8" s="52">
        <v>135956.5633552256</v>
      </c>
      <c r="X8" s="52">
        <v>79904.691628709668</v>
      </c>
      <c r="Y8" s="52">
        <v>96015.789657416055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67350.196026670747</v>
      </c>
      <c r="D9" s="36">
        <v>68219.725501361769</v>
      </c>
      <c r="E9" s="36">
        <v>69100.481097905198</v>
      </c>
      <c r="F9" s="36">
        <v>69992.607751941541</v>
      </c>
      <c r="G9" s="36">
        <v>70896.252270313911</v>
      </c>
      <c r="H9" s="36">
        <v>71811.563355225604</v>
      </c>
      <c r="I9" s="36">
        <v>72738.691628709668</v>
      </c>
      <c r="J9" s="36">
        <v>73677.789657416055</v>
      </c>
      <c r="K9" s="36">
        <v>74629.011977717048</v>
      </c>
      <c r="L9" s="36">
        <v>75592.515121137956</v>
      </c>
      <c r="M9" s="36">
        <v>76568.457640114939</v>
      </c>
      <c r="N9" s="36">
        <v>77557.000134087168</v>
      </c>
      <c r="O9" s="36">
        <v>78558.305275923805</v>
      </c>
      <c r="P9" s="36">
        <v>79572.537838693941</v>
      </c>
      <c r="Q9" s="36">
        <v>80599.864722780883</v>
      </c>
      <c r="R9" s="36">
        <v>77774.196026670747</v>
      </c>
      <c r="S9" s="36">
        <v>132019.72550136177</v>
      </c>
      <c r="T9" s="36">
        <v>130548.4810979052</v>
      </c>
      <c r="U9" s="36">
        <v>118006.60775194154</v>
      </c>
      <c r="V9" s="36">
        <v>103544.25227031391</v>
      </c>
      <c r="W9" s="36">
        <v>114825.5633552256</v>
      </c>
      <c r="X9" s="36">
        <v>108528.69162870967</v>
      </c>
      <c r="Y9" s="36">
        <v>119207.78965741605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394.3204150415674</v>
      </c>
      <c r="C11" s="54">
        <v>388.71477661135629</v>
      </c>
      <c r="D11" s="54">
        <v>387.25575437903956</v>
      </c>
      <c r="E11" s="54">
        <v>388.26292637324815</v>
      </c>
      <c r="F11" s="54">
        <v>388.58846922553363</v>
      </c>
      <c r="G11" s="54">
        <v>388.85926778333555</v>
      </c>
      <c r="H11" s="54">
        <v>389.29443997532348</v>
      </c>
      <c r="I11" s="54">
        <v>389.53777907780261</v>
      </c>
      <c r="J11" s="54">
        <v>385.55150361635344</v>
      </c>
      <c r="K11" s="54">
        <v>385.34673458111115</v>
      </c>
      <c r="L11" s="54">
        <v>382.63514547444356</v>
      </c>
      <c r="M11" s="54">
        <v>382.502572786803</v>
      </c>
      <c r="N11" s="54">
        <v>383.83004314139669</v>
      </c>
      <c r="O11" s="54">
        <v>386.00653422544133</v>
      </c>
      <c r="P11" s="54">
        <v>384.71100347170892</v>
      </c>
      <c r="Q11" s="54">
        <v>386.51423411399765</v>
      </c>
      <c r="R11" s="54">
        <v>388.58168698526129</v>
      </c>
      <c r="S11" s="54">
        <v>392.17157306594936</v>
      </c>
      <c r="T11" s="54">
        <v>391.03757338875795</v>
      </c>
      <c r="U11" s="54">
        <v>386.93417141503835</v>
      </c>
      <c r="V11" s="54">
        <v>386.97543694947831</v>
      </c>
      <c r="W11" s="54">
        <v>389.56134540216732</v>
      </c>
      <c r="X11" s="54">
        <v>399.74917254084346</v>
      </c>
      <c r="Y11" s="54">
        <v>399.61569471909701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813.39873562358343</v>
      </c>
      <c r="C13" s="35">
        <v>803.57156390384102</v>
      </c>
      <c r="D13" s="35">
        <v>781.58989361028921</v>
      </c>
      <c r="E13" s="35">
        <v>758.76850729376781</v>
      </c>
      <c r="F13" s="35">
        <v>737.75850663162453</v>
      </c>
      <c r="G13" s="35">
        <v>718.54246782447899</v>
      </c>
      <c r="H13" s="35">
        <v>696.86040037303701</v>
      </c>
      <c r="I13" s="35">
        <v>675.997668119688</v>
      </c>
      <c r="J13" s="35">
        <v>652.96903927020412</v>
      </c>
      <c r="K13" s="35">
        <v>626.86390898432171</v>
      </c>
      <c r="L13" s="35">
        <v>603.97432513729495</v>
      </c>
      <c r="M13" s="35">
        <v>580.99294729224187</v>
      </c>
      <c r="N13" s="35">
        <v>558.940569384436</v>
      </c>
      <c r="O13" s="35">
        <v>535.03353167651767</v>
      </c>
      <c r="P13" s="35">
        <v>511.48535569386502</v>
      </c>
      <c r="Q13" s="35">
        <v>487.52499677447844</v>
      </c>
      <c r="R13" s="35">
        <v>471.2159191674682</v>
      </c>
      <c r="S13" s="35">
        <v>449.49904376928919</v>
      </c>
      <c r="T13" s="35">
        <v>432.02168702964047</v>
      </c>
      <c r="U13" s="35">
        <v>415.99851340744328</v>
      </c>
      <c r="V13" s="35">
        <v>403.26699101051969</v>
      </c>
      <c r="W13" s="35">
        <v>390.49437935172358</v>
      </c>
      <c r="X13" s="35">
        <v>380.67139639816918</v>
      </c>
      <c r="Y13" s="35">
        <v>370.79619298292687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672.22349467587935</v>
      </c>
      <c r="D14" s="36">
        <v>611.99487388940531</v>
      </c>
      <c r="E14" s="36">
        <v>581.21674194054265</v>
      </c>
      <c r="F14" s="36">
        <v>561.40019321934938</v>
      </c>
      <c r="G14" s="36">
        <v>543.98594912839815</v>
      </c>
      <c r="H14" s="36">
        <v>519.88857170751101</v>
      </c>
      <c r="I14" s="36">
        <v>505.45693954679069</v>
      </c>
      <c r="J14" s="36">
        <v>481.28477795681283</v>
      </c>
      <c r="K14" s="36">
        <v>457.60311726162797</v>
      </c>
      <c r="L14" s="36">
        <v>427.75832704707545</v>
      </c>
      <c r="M14" s="36">
        <v>412.33598517870189</v>
      </c>
      <c r="N14" s="36">
        <v>401.71150397515186</v>
      </c>
      <c r="O14" s="36">
        <v>380.36036739789478</v>
      </c>
      <c r="P14" s="36">
        <v>377.03349200034808</v>
      </c>
      <c r="Q14" s="36">
        <v>365.17199596666774</v>
      </c>
      <c r="R14" s="36">
        <v>360.74383504394319</v>
      </c>
      <c r="S14" s="36">
        <v>355.23020579039849</v>
      </c>
      <c r="T14" s="36">
        <v>349.13728086265974</v>
      </c>
      <c r="U14" s="36">
        <v>343.18141140189948</v>
      </c>
      <c r="V14" s="36">
        <v>337.35574396332203</v>
      </c>
      <c r="W14" s="36">
        <v>333.98218652368882</v>
      </c>
      <c r="X14" s="36">
        <v>330.60862908405556</v>
      </c>
      <c r="Y14" s="36">
        <v>327.23507164442236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0.60575554372233198</v>
      </c>
      <c r="C16" s="44">
        <f>C7/RES_summary!C$6</f>
        <v>0.61000010373325053</v>
      </c>
      <c r="D16" s="44">
        <f>D7/RES_summary!D$6</f>
        <v>0.64088088707292523</v>
      </c>
      <c r="E16" s="44">
        <f>E7/RES_summary!E$6</f>
        <v>0.67059585457273385</v>
      </c>
      <c r="F16" s="44">
        <f>F7/RES_summary!F$6</f>
        <v>0.69259571718524771</v>
      </c>
      <c r="G16" s="44">
        <f>G7/RES_summary!G$6</f>
        <v>0.7055996348284499</v>
      </c>
      <c r="H16" s="44">
        <f>H7/RES_summary!H$6</f>
        <v>0.72265563633766983</v>
      </c>
      <c r="I16" s="44">
        <f>I7/RES_summary!I$6</f>
        <v>0.72824477282915212</v>
      </c>
      <c r="J16" s="44">
        <f>J7/RES_summary!J$6</f>
        <v>0.75822240054810763</v>
      </c>
      <c r="K16" s="44">
        <f>K7/RES_summary!K$6</f>
        <v>0.78305766101459962</v>
      </c>
      <c r="L16" s="44">
        <f>L7/RES_summary!L$6</f>
        <v>0.79916449134777368</v>
      </c>
      <c r="M16" s="44">
        <f>M7/RES_summary!M$6</f>
        <v>0.80978518173921277</v>
      </c>
      <c r="N16" s="44">
        <f>N7/RES_summary!N$6</f>
        <v>0.82294804216867468</v>
      </c>
      <c r="O16" s="44">
        <f>O7/RES_summary!O$6</f>
        <v>0.83539172239874082</v>
      </c>
      <c r="P16" s="44">
        <f>P7/RES_summary!P$6</f>
        <v>0.84628795081692654</v>
      </c>
      <c r="Q16" s="44">
        <f>Q7/RES_summary!Q$6</f>
        <v>0.85838341050903033</v>
      </c>
      <c r="R16" s="44">
        <f>R7/RES_summary!R$6</f>
        <v>0.87432012672404724</v>
      </c>
      <c r="S16" s="44">
        <f>S7/RES_summary!S$6</f>
        <v>0.88978361773583214</v>
      </c>
      <c r="T16" s="44">
        <f>T7/RES_summary!T$6</f>
        <v>0.90456063632883976</v>
      </c>
      <c r="U16" s="44">
        <f>U7/RES_summary!U$6</f>
        <v>0.91855678322793444</v>
      </c>
      <c r="V16" s="44">
        <f>V7/RES_summary!V$6</f>
        <v>0.93156383664381559</v>
      </c>
      <c r="W16" s="44">
        <f>W7/RES_summary!W$6</f>
        <v>0.94369692127545346</v>
      </c>
      <c r="X16" s="44">
        <f>X7/RES_summary!X$6</f>
        <v>0.95565101392339868</v>
      </c>
      <c r="Y16" s="44">
        <f>Y7/RES_summary!Y$6</f>
        <v>0.96658675431941932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492.72079336072113</v>
      </c>
      <c r="C17" s="52">
        <f t="shared" si="4"/>
        <v>490.17873733843339</v>
      </c>
      <c r="D17" s="52">
        <f t="shared" si="4"/>
        <v>500.90602434419543</v>
      </c>
      <c r="E17" s="52">
        <f t="shared" si="4"/>
        <v>508.82701557154189</v>
      </c>
      <c r="F17" s="52">
        <f t="shared" si="4"/>
        <v>510.96838201004732</v>
      </c>
      <c r="G17" s="52">
        <f t="shared" si="4"/>
        <v>507.00330290568559</v>
      </c>
      <c r="H17" s="52">
        <f t="shared" si="4"/>
        <v>503.5900960701004</v>
      </c>
      <c r="I17" s="52">
        <f t="shared" si="4"/>
        <v>492.29176825285873</v>
      </c>
      <c r="J17" s="52">
        <f t="shared" si="4"/>
        <v>495.09575243904573</v>
      </c>
      <c r="K17" s="52">
        <f t="shared" si="4"/>
        <v>490.87058634373182</v>
      </c>
      <c r="L17" s="52">
        <f t="shared" si="4"/>
        <v>482.67483433546118</v>
      </c>
      <c r="M17" s="52">
        <f t="shared" si="4"/>
        <v>470.47947941224896</v>
      </c>
      <c r="N17" s="52">
        <f t="shared" si="4"/>
        <v>459.97904726356586</v>
      </c>
      <c r="O17" s="52">
        <f t="shared" si="4"/>
        <v>446.96258356832737</v>
      </c>
      <c r="P17" s="52">
        <f t="shared" si="4"/>
        <v>432.86389354302781</v>
      </c>
      <c r="Q17" s="52">
        <f t="shared" si="4"/>
        <v>418.48336943968081</v>
      </c>
      <c r="R17" s="52">
        <f t="shared" ref="R17:V17" si="5">R13*R16</f>
        <v>411.99356216088921</v>
      </c>
      <c r="S17" s="52">
        <f t="shared" si="5"/>
        <v>399.95688533383532</v>
      </c>
      <c r="T17" s="52">
        <f t="shared" si="5"/>
        <v>390.78981212739046</v>
      </c>
      <c r="U17" s="52">
        <f t="shared" si="5"/>
        <v>382.11825630314388</v>
      </c>
      <c r="V17" s="52">
        <f t="shared" si="5"/>
        <v>375.66894533756681</v>
      </c>
      <c r="W17" s="52">
        <f t="shared" ref="W17:Y17" si="6">W13*W16</f>
        <v>368.50834356959052</v>
      </c>
      <c r="X17" s="52">
        <f t="shared" si="6"/>
        <v>363.78900593954637</v>
      </c>
      <c r="Y17" s="52">
        <f t="shared" si="6"/>
        <v>358.40668868936433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194.28986773760994</v>
      </c>
      <c r="C18" s="36">
        <f>C3*11630*1000/RES_summary!C$6</f>
        <v>190.5397183841458</v>
      </c>
      <c r="D18" s="36">
        <f>D3*11630*1000/RES_summary!D$6</f>
        <v>193.97874033041694</v>
      </c>
      <c r="E18" s="36">
        <f>E3*11630*1000/RES_summary!E$6</f>
        <v>197.55866608357317</v>
      </c>
      <c r="F18" s="36">
        <f>F3*11630*1000/RES_summary!F$6</f>
        <v>198.55642138793198</v>
      </c>
      <c r="G18" s="36">
        <f>G3*11630*1000/RES_summary!G$6</f>
        <v>197.15293313163758</v>
      </c>
      <c r="H18" s="36">
        <f>H3*11630*1000/RES_summary!H$6</f>
        <v>196.04482442672909</v>
      </c>
      <c r="I18" s="36">
        <f>I3*11630*1000/RES_summary!I$6</f>
        <v>191.76624206350289</v>
      </c>
      <c r="J18" s="36">
        <f>J3*11630*1000/RES_summary!J$6</f>
        <v>190.88491178694397</v>
      </c>
      <c r="K18" s="36">
        <f>K3*11630*1000/RES_summary!K$6</f>
        <v>189.15537754947243</v>
      </c>
      <c r="L18" s="36">
        <f>L3*11630*1000/RES_summary!L$6</f>
        <v>184.68835545280211</v>
      </c>
      <c r="M18" s="36">
        <f>M3*11630*1000/RES_summary!M$6</f>
        <v>179.95961131858095</v>
      </c>
      <c r="N18" s="36">
        <f>N3*11630*1000/RES_summary!N$6</f>
        <v>176.55377755531305</v>
      </c>
      <c r="O18" s="36">
        <f>O3*11630*1000/RES_summary!O$6</f>
        <v>172.53047781165924</v>
      </c>
      <c r="P18" s="36">
        <f>P3*11630*1000/RES_summary!P$6</f>
        <v>166.5275028516092</v>
      </c>
      <c r="Q18" s="36">
        <f>Q3*11630*1000/RES_summary!Q$6</f>
        <v>161.74977902842338</v>
      </c>
      <c r="R18" s="36">
        <f>R3*11630*1000/RES_summary!R$6</f>
        <v>160.09315341154544</v>
      </c>
      <c r="S18" s="36">
        <f>S3*11630*1000/RES_summary!S$6</f>
        <v>156.85172087992771</v>
      </c>
      <c r="T18" s="36">
        <f>T3*11630*1000/RES_summary!T$6</f>
        <v>152.81349983934339</v>
      </c>
      <c r="U18" s="36">
        <f>U3*11630*1000/RES_summary!U$6</f>
        <v>147.85461088521623</v>
      </c>
      <c r="V18" s="36">
        <f>V3*11630*1000/RES_summary!V$6</f>
        <v>145.3746542703546</v>
      </c>
      <c r="W18" s="36">
        <f>W3*11630*1000/RES_summary!W$6</f>
        <v>143.5566061128938</v>
      </c>
      <c r="X18" s="36">
        <f>X3*11630*1000/RES_summary!X$6</f>
        <v>145.42435410378968</v>
      </c>
      <c r="Y18" s="36">
        <f>Y3*11630*1000/RES_summary!Y$6</f>
        <v>143.22493789257143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1.3948780615980743</v>
      </c>
      <c r="C3" s="49">
        <f t="shared" ref="C3:W3" si="0">C5*C11/11630</f>
        <v>1.4053233623160311</v>
      </c>
      <c r="D3" s="49">
        <f t="shared" si="0"/>
        <v>1.4226553336212537</v>
      </c>
      <c r="E3" s="49">
        <f t="shared" si="0"/>
        <v>1.4658929922674619</v>
      </c>
      <c r="F3" s="49">
        <f t="shared" si="0"/>
        <v>1.5007652834216809</v>
      </c>
      <c r="G3" s="49">
        <f t="shared" si="0"/>
        <v>1.5362419524819979</v>
      </c>
      <c r="H3" s="49">
        <f t="shared" si="0"/>
        <v>1.5584404673812708</v>
      </c>
      <c r="I3" s="49">
        <f t="shared" si="0"/>
        <v>1.5942253772065753</v>
      </c>
      <c r="J3" s="49">
        <f t="shared" si="0"/>
        <v>1.5776407933658818</v>
      </c>
      <c r="K3" s="49">
        <f t="shared" si="0"/>
        <v>1.571977603182559</v>
      </c>
      <c r="L3" s="49">
        <f t="shared" si="0"/>
        <v>1.5774924205761216</v>
      </c>
      <c r="M3" s="49">
        <f t="shared" si="0"/>
        <v>1.596834515563901</v>
      </c>
      <c r="N3" s="49">
        <f t="shared" si="0"/>
        <v>1.6210809540322191</v>
      </c>
      <c r="O3" s="49">
        <f t="shared" si="0"/>
        <v>1.7026153620671236</v>
      </c>
      <c r="P3" s="49">
        <f t="shared" si="0"/>
        <v>1.7502076058661555</v>
      </c>
      <c r="Q3" s="49">
        <f t="shared" si="0"/>
        <v>1.7481863584583348</v>
      </c>
      <c r="R3" s="49">
        <f t="shared" si="0"/>
        <v>1.7677719199421795</v>
      </c>
      <c r="S3" s="49">
        <f t="shared" si="0"/>
        <v>1.7781993176978614</v>
      </c>
      <c r="T3" s="49">
        <f t="shared" si="0"/>
        <v>1.7390882833192161</v>
      </c>
      <c r="U3" s="49">
        <f t="shared" si="0"/>
        <v>1.6978204777501082</v>
      </c>
      <c r="V3" s="49">
        <f t="shared" si="0"/>
        <v>1.6640209416531684</v>
      </c>
      <c r="W3" s="49">
        <f t="shared" si="0"/>
        <v>1.6556612891737907</v>
      </c>
      <c r="X3" s="49">
        <f t="shared" ref="X3:Y3" si="1">X5*X11/11630</f>
        <v>1.5976069901038348</v>
      </c>
      <c r="Y3" s="49">
        <f t="shared" si="1"/>
        <v>1.5156533201626383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63.521450473612852</v>
      </c>
      <c r="C5" s="49">
        <f t="shared" ref="C5:W5" si="2">C7*C13/1000000</f>
        <v>64.367644068585918</v>
      </c>
      <c r="D5" s="49">
        <f t="shared" si="2"/>
        <v>65.787120436449143</v>
      </c>
      <c r="E5" s="49">
        <f t="shared" si="2"/>
        <v>67.836549298937044</v>
      </c>
      <c r="F5" s="49">
        <f t="shared" si="2"/>
        <v>70.2502078751928</v>
      </c>
      <c r="G5" s="49">
        <f t="shared" si="2"/>
        <v>72.77941991263836</v>
      </c>
      <c r="H5" s="49">
        <f t="shared" si="2"/>
        <v>74.766156790005482</v>
      </c>
      <c r="I5" s="49">
        <f t="shared" si="2"/>
        <v>77.551816952800465</v>
      </c>
      <c r="J5" s="49">
        <f t="shared" si="2"/>
        <v>77.917871360564291</v>
      </c>
      <c r="K5" s="49">
        <f t="shared" si="2"/>
        <v>79.172028947735328</v>
      </c>
      <c r="L5" s="49">
        <f t="shared" si="2"/>
        <v>81.003707947556563</v>
      </c>
      <c r="M5" s="49">
        <f t="shared" si="2"/>
        <v>82.565989926827157</v>
      </c>
      <c r="N5" s="49">
        <f t="shared" si="2"/>
        <v>83.723013622332459</v>
      </c>
      <c r="O5" s="49">
        <f t="shared" si="2"/>
        <v>87.250571856331959</v>
      </c>
      <c r="P5" s="49">
        <f t="shared" si="2"/>
        <v>89.294444165240108</v>
      </c>
      <c r="Q5" s="49">
        <f t="shared" si="2"/>
        <v>88.627926938314431</v>
      </c>
      <c r="R5" s="49">
        <f t="shared" si="2"/>
        <v>88.127968030319067</v>
      </c>
      <c r="S5" s="49">
        <f t="shared" si="2"/>
        <v>87.221907680264493</v>
      </c>
      <c r="T5" s="49">
        <f t="shared" si="2"/>
        <v>85.12827473328467</v>
      </c>
      <c r="U5" s="49">
        <f t="shared" si="2"/>
        <v>83.413309023983302</v>
      </c>
      <c r="V5" s="49">
        <f t="shared" si="2"/>
        <v>82.231887240439093</v>
      </c>
      <c r="W5" s="49">
        <f t="shared" si="2"/>
        <v>81.011456453349638</v>
      </c>
      <c r="X5" s="49">
        <f t="shared" ref="X5:Y5" si="3">X7*X13/1000000</f>
        <v>77.662671950336005</v>
      </c>
      <c r="Y5" s="49">
        <f t="shared" si="3"/>
        <v>74.429063902175969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33292</v>
      </c>
      <c r="C7" s="35">
        <v>33846</v>
      </c>
      <c r="D7" s="35">
        <v>34825</v>
      </c>
      <c r="E7" s="35">
        <v>36277</v>
      </c>
      <c r="F7" s="35">
        <v>38070</v>
      </c>
      <c r="G7" s="35">
        <v>40047</v>
      </c>
      <c r="H7" s="35">
        <v>41814</v>
      </c>
      <c r="I7" s="35">
        <v>44209</v>
      </c>
      <c r="J7" s="35">
        <v>45180</v>
      </c>
      <c r="K7" s="35">
        <v>46938</v>
      </c>
      <c r="L7" s="35">
        <v>49151</v>
      </c>
      <c r="M7" s="35">
        <v>51353</v>
      </c>
      <c r="N7" s="35">
        <v>53581</v>
      </c>
      <c r="O7" s="35">
        <v>57358</v>
      </c>
      <c r="P7" s="35">
        <v>60682</v>
      </c>
      <c r="Q7" s="35">
        <v>62809</v>
      </c>
      <c r="R7" s="35">
        <v>65622</v>
      </c>
      <c r="S7" s="35">
        <v>68257</v>
      </c>
      <c r="T7" s="35">
        <v>69419</v>
      </c>
      <c r="U7" s="35">
        <v>71579</v>
      </c>
      <c r="V7" s="35">
        <v>73214</v>
      </c>
      <c r="W7" s="35">
        <v>75277</v>
      </c>
      <c r="X7" s="35">
        <v>75297</v>
      </c>
      <c r="Y7" s="35">
        <v>75387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2698.9444631701008</v>
      </c>
      <c r="D8" s="52">
        <v>3221.838768802314</v>
      </c>
      <c r="E8" s="52">
        <v>3797.200926744812</v>
      </c>
      <c r="F8" s="52">
        <v>4245.2348477780833</v>
      </c>
      <c r="G8" s="52">
        <v>4541.1537490794071</v>
      </c>
      <c r="H8" s="52">
        <v>4448.1805789626233</v>
      </c>
      <c r="I8" s="52">
        <v>5198.5484610028871</v>
      </c>
      <c r="J8" s="52">
        <v>3902.5011584310123</v>
      </c>
      <c r="K8" s="52">
        <v>4823.2935597226024</v>
      </c>
      <c r="L8" s="52">
        <v>5418.1921863492535</v>
      </c>
      <c r="M8" s="52">
        <v>5553.4757237032827</v>
      </c>
      <c r="N8" s="52">
        <v>5732.4355762536143</v>
      </c>
      <c r="O8" s="52">
        <v>6475.9444631701044</v>
      </c>
      <c r="P8" s="52">
        <v>6545.838768802314</v>
      </c>
      <c r="Q8" s="52">
        <v>5924.2009267448157</v>
      </c>
      <c r="R8" s="52">
        <v>7058.2348477780833</v>
      </c>
      <c r="S8" s="52">
        <v>7176.1537490794071</v>
      </c>
      <c r="T8" s="52">
        <v>5610.1805789626233</v>
      </c>
      <c r="U8" s="52">
        <v>7358.5484610028871</v>
      </c>
      <c r="V8" s="52">
        <v>5537.5011584310123</v>
      </c>
      <c r="W8" s="52">
        <v>6886.2935597226024</v>
      </c>
      <c r="X8" s="52">
        <v>5438.1921863492462</v>
      </c>
      <c r="Y8" s="52">
        <v>5643.4757237032754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2144.9444631701044</v>
      </c>
      <c r="D9" s="36">
        <v>2242.838768802314</v>
      </c>
      <c r="E9" s="36">
        <v>2345.2009267448157</v>
      </c>
      <c r="F9" s="36">
        <v>2452.2348477780833</v>
      </c>
      <c r="G9" s="36">
        <v>2564.1537490794071</v>
      </c>
      <c r="H9" s="36">
        <v>2681.1805789626233</v>
      </c>
      <c r="I9" s="36">
        <v>2803.5484610028871</v>
      </c>
      <c r="J9" s="36">
        <v>2931.5011584310123</v>
      </c>
      <c r="K9" s="36">
        <v>3065.2935597226024</v>
      </c>
      <c r="L9" s="36">
        <v>3205.1921863492535</v>
      </c>
      <c r="M9" s="36">
        <v>3351.4757237032827</v>
      </c>
      <c r="N9" s="36">
        <v>3504.4355762536143</v>
      </c>
      <c r="O9" s="36">
        <v>2698.9444631701044</v>
      </c>
      <c r="P9" s="36">
        <v>3221.838768802314</v>
      </c>
      <c r="Q9" s="36">
        <v>3797.2009267448157</v>
      </c>
      <c r="R9" s="36">
        <v>4245.2348477780761</v>
      </c>
      <c r="S9" s="36">
        <v>4541.1537490794144</v>
      </c>
      <c r="T9" s="36">
        <v>4448.1805789626233</v>
      </c>
      <c r="U9" s="36">
        <v>5198.5484610028798</v>
      </c>
      <c r="V9" s="36">
        <v>3902.5011584310123</v>
      </c>
      <c r="W9" s="36">
        <v>4823.2935597226024</v>
      </c>
      <c r="X9" s="36">
        <v>5418.1921863492462</v>
      </c>
      <c r="Y9" s="36">
        <v>5553.4757237032754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255.38509803274229</v>
      </c>
      <c r="C11" s="54">
        <v>253.9150055938112</v>
      </c>
      <c r="D11" s="54">
        <v>251.50031526304974</v>
      </c>
      <c r="E11" s="54">
        <v>251.31489847667885</v>
      </c>
      <c r="F11" s="54">
        <v>248.45336083848917</v>
      </c>
      <c r="G11" s="54">
        <v>245.48827029415588</v>
      </c>
      <c r="H11" s="54">
        <v>242.41800587063253</v>
      </c>
      <c r="I11" s="54">
        <v>239.07681167801374</v>
      </c>
      <c r="J11" s="54">
        <v>235.47822991647405</v>
      </c>
      <c r="K11" s="54">
        <v>230.9161425821475</v>
      </c>
      <c r="L11" s="54">
        <v>226.48638335393264</v>
      </c>
      <c r="M11" s="54">
        <v>224.92536494101986</v>
      </c>
      <c r="N11" s="54">
        <v>225.18505581320562</v>
      </c>
      <c r="O11" s="54">
        <v>226.94884674734217</v>
      </c>
      <c r="P11" s="54">
        <v>227.95275390881488</v>
      </c>
      <c r="Q11" s="54">
        <v>229.40181555889507</v>
      </c>
      <c r="R11" s="54">
        <v>233.28788679042816</v>
      </c>
      <c r="S11" s="54">
        <v>237.10164813908847</v>
      </c>
      <c r="T11" s="54">
        <v>237.58964689900372</v>
      </c>
      <c r="U11" s="54">
        <v>236.72064311171752</v>
      </c>
      <c r="V11" s="54">
        <v>235.34135237394088</v>
      </c>
      <c r="W11" s="54">
        <v>237.68663885433725</v>
      </c>
      <c r="X11" s="54">
        <v>239.24195277223157</v>
      </c>
      <c r="Y11" s="54">
        <v>236.83017344755493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1908.0094459213281</v>
      </c>
      <c r="C13" s="35">
        <v>1901.7799464807042</v>
      </c>
      <c r="D13" s="35">
        <v>1889.077399467312</v>
      </c>
      <c r="E13" s="35">
        <v>1869.9602861024075</v>
      </c>
      <c r="F13" s="35">
        <v>1845.2904616546573</v>
      </c>
      <c r="G13" s="35">
        <v>1817.3501114350231</v>
      </c>
      <c r="H13" s="35">
        <v>1788.0651645383239</v>
      </c>
      <c r="I13" s="35">
        <v>1754.208802569623</v>
      </c>
      <c r="J13" s="35">
        <v>1724.6098132041675</v>
      </c>
      <c r="K13" s="35">
        <v>1686.7363106168846</v>
      </c>
      <c r="L13" s="35">
        <v>1648.0581869658108</v>
      </c>
      <c r="M13" s="35">
        <v>1607.812395124475</v>
      </c>
      <c r="N13" s="35">
        <v>1562.5504119432719</v>
      </c>
      <c r="O13" s="35">
        <v>1521.1578481873837</v>
      </c>
      <c r="P13" s="35">
        <v>1471.5145210316091</v>
      </c>
      <c r="Q13" s="35">
        <v>1411.0704984686022</v>
      </c>
      <c r="R13" s="35">
        <v>1342.9637626149624</v>
      </c>
      <c r="S13" s="35">
        <v>1277.845608219882</v>
      </c>
      <c r="T13" s="35">
        <v>1226.2964711863419</v>
      </c>
      <c r="U13" s="35">
        <v>1165.3321368555485</v>
      </c>
      <c r="V13" s="35">
        <v>1123.1716234659914</v>
      </c>
      <c r="W13" s="35">
        <v>1076.1780683787829</v>
      </c>
      <c r="X13" s="35">
        <v>1031.4178778747628</v>
      </c>
      <c r="Y13" s="35">
        <v>987.2930863700102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1829.8886690974489</v>
      </c>
      <c r="D14" s="36">
        <v>1768.8141255234434</v>
      </c>
      <c r="E14" s="36">
        <v>1718.1325163357351</v>
      </c>
      <c r="F14" s="36">
        <v>1670.7075306201195</v>
      </c>
      <c r="G14" s="36">
        <v>1634.3074957521947</v>
      </c>
      <c r="H14" s="36">
        <v>1596.7100755394681</v>
      </c>
      <c r="I14" s="36">
        <v>1564.8324084137441</v>
      </c>
      <c r="J14" s="36">
        <v>1527.0684278734341</v>
      </c>
      <c r="K14" s="36">
        <v>1472.5967983694666</v>
      </c>
      <c r="L14" s="36">
        <v>1466.7652408844594</v>
      </c>
      <c r="M14" s="36">
        <v>1432.783668056886</v>
      </c>
      <c r="N14" s="36">
        <v>1368.2700439079333</v>
      </c>
      <c r="O14" s="36">
        <v>1307.3500203448828</v>
      </c>
      <c r="P14" s="36">
        <v>1182.8440184360688</v>
      </c>
      <c r="Q14" s="36">
        <v>988.7539651011391</v>
      </c>
      <c r="R14" s="36">
        <v>934.02770857273981</v>
      </c>
      <c r="S14" s="36">
        <v>907.94894998799862</v>
      </c>
      <c r="T14" s="36">
        <v>892.8093723134599</v>
      </c>
      <c r="U14" s="36">
        <v>872.43991572631194</v>
      </c>
      <c r="V14" s="36">
        <v>862.83765701081575</v>
      </c>
      <c r="W14" s="36">
        <v>854.20928044070763</v>
      </c>
      <c r="X14" s="36">
        <v>845.5809038705994</v>
      </c>
      <c r="Y14" s="36">
        <v>836.95252730049128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1.8219759014517469E-2</v>
      </c>
      <c r="C16" s="44">
        <f>C7/RES_summary!C$6</f>
        <v>1.8478713664016738E-2</v>
      </c>
      <c r="D16" s="44">
        <f>D7/RES_summary!D$6</f>
        <v>1.8896693553419448E-2</v>
      </c>
      <c r="E16" s="44">
        <f>E7/RES_summary!E$6</f>
        <v>1.9578657067222196E-2</v>
      </c>
      <c r="F16" s="44">
        <f>F7/RES_summary!F$6</f>
        <v>2.0430900408618009E-2</v>
      </c>
      <c r="G16" s="44">
        <f>G7/RES_summary!G$6</f>
        <v>2.1355176791982865E-2</v>
      </c>
      <c r="H16" s="44">
        <f>H7/RES_summary!H$6</f>
        <v>2.2117431745872222E-2</v>
      </c>
      <c r="I16" s="44">
        <f>I7/RES_summary!I$6</f>
        <v>2.2963555115077493E-2</v>
      </c>
      <c r="J16" s="44">
        <f>J7/RES_summary!J$6</f>
        <v>2.3665428046727433E-2</v>
      </c>
      <c r="K16" s="44">
        <f>K7/RES_summary!K$6</f>
        <v>2.4278267490252591E-2</v>
      </c>
      <c r="L16" s="44">
        <f>L7/RES_summary!L$6</f>
        <v>2.5421620506115288E-2</v>
      </c>
      <c r="M16" s="44">
        <f>M7/RES_summary!M$6</f>
        <v>2.6426701193480524E-2</v>
      </c>
      <c r="N16" s="44">
        <f>N7/RES_summary!N$6</f>
        <v>2.7710946809214883E-2</v>
      </c>
      <c r="O16" s="44">
        <f>O7/RES_summary!O$6</f>
        <v>2.962861182324078E-2</v>
      </c>
      <c r="P16" s="44">
        <f>P7/RES_summary!P$6</f>
        <v>3.1271241249056302E-2</v>
      </c>
      <c r="Q16" s="44">
        <f>Q7/RES_summary!Q$6</f>
        <v>3.2311932146434387E-2</v>
      </c>
      <c r="R16" s="44">
        <f>R7/RES_summary!R$6</f>
        <v>3.3837424432742819E-2</v>
      </c>
      <c r="S16" s="44">
        <f>S7/RES_summary!S$6</f>
        <v>3.5174936781789859E-2</v>
      </c>
      <c r="T16" s="44">
        <f>T7/RES_summary!T$6</f>
        <v>3.6398575915351908E-2</v>
      </c>
      <c r="U16" s="44">
        <f>U7/RES_summary!U$6</f>
        <v>3.7546527291115017E-2</v>
      </c>
      <c r="V16" s="44">
        <f>V7/RES_summary!V$6</f>
        <v>3.8646838084349072E-2</v>
      </c>
      <c r="W16" s="44">
        <f>W7/RES_summary!W$6</f>
        <v>3.9777074640998653E-2</v>
      </c>
      <c r="X16" s="44">
        <f>X7/RES_summary!X$6</f>
        <v>4.0947941835291352E-2</v>
      </c>
      <c r="Y16" s="44">
        <f>Y7/RES_summary!Y$6</f>
        <v>4.202059141082546E-2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34.763472302109598</v>
      </c>
      <c r="C17" s="52">
        <f t="shared" si="4"/>
        <v>35.14244708298601</v>
      </c>
      <c r="D17" s="52">
        <f t="shared" si="4"/>
        <v>35.697316716424332</v>
      </c>
      <c r="E17" s="52">
        <f t="shared" si="4"/>
        <v>36.611311170923742</v>
      </c>
      <c r="F17" s="52">
        <f t="shared" si="4"/>
        <v>37.700945647039056</v>
      </c>
      <c r="G17" s="52">
        <f t="shared" si="4"/>
        <v>38.809832922624679</v>
      </c>
      <c r="H17" s="52">
        <f t="shared" si="4"/>
        <v>39.547409233848164</v>
      </c>
      <c r="I17" s="52">
        <f t="shared" si="4"/>
        <v>40.282870521161627</v>
      </c>
      <c r="J17" s="52">
        <f t="shared" si="4"/>
        <v>40.813629443063263</v>
      </c>
      <c r="K17" s="52">
        <f t="shared" si="4"/>
        <v>40.951035334678508</v>
      </c>
      <c r="L17" s="52">
        <f t="shared" si="4"/>
        <v>41.896309801041241</v>
      </c>
      <c r="M17" s="52">
        <f t="shared" si="4"/>
        <v>42.489177741128742</v>
      </c>
      <c r="N17" s="52">
        <f t="shared" si="4"/>
        <v>43.299751352076811</v>
      </c>
      <c r="O17" s="52">
        <f t="shared" si="4"/>
        <v>45.069795405820223</v>
      </c>
      <c r="P17" s="52">
        <f t="shared" si="4"/>
        <v>46.016085588668979</v>
      </c>
      <c r="Q17" s="52">
        <f t="shared" si="4"/>
        <v>45.594414200352823</v>
      </c>
      <c r="R17" s="52">
        <f t="shared" ref="R17:V17" si="5">R13*R16</f>
        <v>45.442434833395758</v>
      </c>
      <c r="S17" s="52">
        <f t="shared" si="5"/>
        <v>44.94813848602216</v>
      </c>
      <c r="T17" s="52">
        <f t="shared" si="5"/>
        <v>44.63544520120422</v>
      </c>
      <c r="U17" s="52">
        <f t="shared" si="5"/>
        <v>43.754174879660233</v>
      </c>
      <c r="V17" s="52">
        <f t="shared" si="5"/>
        <v>43.407031873025652</v>
      </c>
      <c r="W17" s="52">
        <f t="shared" ref="W17:Y17" si="6">W13*W16</f>
        <v>42.807215352908599</v>
      </c>
      <c r="X17" s="52">
        <f t="shared" si="6"/>
        <v>42.234439271095425</v>
      </c>
      <c r="Y17" s="52">
        <f t="shared" si="6"/>
        <v>41.48663938508701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8.8780727818327811</v>
      </c>
      <c r="C18" s="36">
        <f>C3*11630*1000/RES_summary!C$6</f>
        <v>8.9231946476566062</v>
      </c>
      <c r="D18" s="36">
        <f>D3*11630*1000/RES_summary!D$6</f>
        <v>8.977886408225654</v>
      </c>
      <c r="E18" s="36">
        <f>E3*11630*1000/RES_summary!E$6</f>
        <v>9.2009679500188</v>
      </c>
      <c r="F18" s="36">
        <f>F3*11630*1000/RES_summary!F$6</f>
        <v>9.3669266527960602</v>
      </c>
      <c r="G18" s="36">
        <f>G3*11630*1000/RES_summary!G$6</f>
        <v>9.5273587545803142</v>
      </c>
      <c r="H18" s="36">
        <f>H3*11630*1000/RES_summary!H$6</f>
        <v>9.5870040838193127</v>
      </c>
      <c r="I18" s="36">
        <f>I3*11630*1000/RES_summary!I$6</f>
        <v>9.6307002494375684</v>
      </c>
      <c r="J18" s="36">
        <f>J3*11630*1000/RES_summary!J$6</f>
        <v>9.6107212177194281</v>
      </c>
      <c r="K18" s="36">
        <f>K3*11630*1000/RES_summary!K$6</f>
        <v>9.4562551142291813</v>
      </c>
      <c r="L18" s="36">
        <f>L3*11630*1000/RES_summary!L$6</f>
        <v>9.4889436827137512</v>
      </c>
      <c r="M18" s="36">
        <f>M3*11630*1000/RES_summary!M$6</f>
        <v>9.5568938094672387</v>
      </c>
      <c r="N18" s="36">
        <f>N3*11630*1000/RES_summary!N$6</f>
        <v>9.7504569249153406</v>
      </c>
      <c r="O18" s="36">
        <f>O3*11630*1000/RES_summary!O$6</f>
        <v>10.228538090489561</v>
      </c>
      <c r="P18" s="36">
        <f>P3*11630*1000/RES_summary!P$6</f>
        <v>10.489493434040822</v>
      </c>
      <c r="Q18" s="36">
        <f>Q3*11630*1000/RES_summary!Q$6</f>
        <v>10.459441396905204</v>
      </c>
      <c r="R18" s="36">
        <f>R3*11630*1000/RES_summary!R$6</f>
        <v>10.601169592894641</v>
      </c>
      <c r="S18" s="36">
        <f>S3*11630*1000/RES_summary!S$6</f>
        <v>10.657277715819847</v>
      </c>
      <c r="T18" s="36">
        <f>T3*11630*1000/RES_summary!T$6</f>
        <v>10.60491966453394</v>
      </c>
      <c r="U18" s="36">
        <f>U3*11630*1000/RES_summary!U$6</f>
        <v>10.357516416335725</v>
      </c>
      <c r="V18" s="36">
        <f>V3*11630*1000/RES_summary!V$6</f>
        <v>10.215469583536612</v>
      </c>
      <c r="W18" s="36">
        <f>W3*11630*1000/RES_summary!W$6</f>
        <v>10.174703135946627</v>
      </c>
      <c r="X18" s="36">
        <f>X3*11630*1000/RES_summary!X$6</f>
        <v>10.104249725457093</v>
      </c>
      <c r="Y18" s="36">
        <f>Y3*11630*1000/RES_summary!Y$6</f>
        <v>9.8252880013263209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3.7746273028994848</v>
      </c>
      <c r="C3" s="49">
        <f t="shared" ref="C3:W3" si="0">C5*C11/11630</f>
        <v>4.401653797988371</v>
      </c>
      <c r="D3" s="49">
        <f t="shared" si="0"/>
        <v>4.9204476888255479</v>
      </c>
      <c r="E3" s="49">
        <f t="shared" si="0"/>
        <v>5.5390240925916858</v>
      </c>
      <c r="F3" s="49">
        <f t="shared" si="0"/>
        <v>5.9347374550655321</v>
      </c>
      <c r="G3" s="49">
        <f t="shared" si="0"/>
        <v>6.4517349309637666</v>
      </c>
      <c r="H3" s="49">
        <f t="shared" si="0"/>
        <v>6.9808315374240291</v>
      </c>
      <c r="I3" s="49">
        <f t="shared" si="0"/>
        <v>7.6373542530221945</v>
      </c>
      <c r="J3" s="49">
        <f t="shared" si="0"/>
        <v>7.8403654023926705</v>
      </c>
      <c r="K3" s="49">
        <f t="shared" si="0"/>
        <v>8.4695017777825825</v>
      </c>
      <c r="L3" s="49">
        <f t="shared" si="0"/>
        <v>8.8538783494766466</v>
      </c>
      <c r="M3" s="49">
        <f t="shared" si="0"/>
        <v>9.4071948589198175</v>
      </c>
      <c r="N3" s="49">
        <f t="shared" si="0"/>
        <v>10.137708008158993</v>
      </c>
      <c r="O3" s="49">
        <f t="shared" si="0"/>
        <v>11.066820883531024</v>
      </c>
      <c r="P3" s="49">
        <f t="shared" si="0"/>
        <v>11.946438299443967</v>
      </c>
      <c r="Q3" s="49">
        <f t="shared" si="0"/>
        <v>12.56888136250299</v>
      </c>
      <c r="R3" s="49">
        <f t="shared" si="0"/>
        <v>12.713978355677781</v>
      </c>
      <c r="S3" s="49">
        <f t="shared" si="0"/>
        <v>13.155953980073916</v>
      </c>
      <c r="T3" s="49">
        <f t="shared" si="0"/>
        <v>13.249088054620351</v>
      </c>
      <c r="U3" s="49">
        <f t="shared" si="0"/>
        <v>13.475988130867703</v>
      </c>
      <c r="V3" s="49">
        <f t="shared" si="0"/>
        <v>14.063945260060994</v>
      </c>
      <c r="W3" s="49">
        <f t="shared" si="0"/>
        <v>15.090454363199136</v>
      </c>
      <c r="X3" s="49">
        <f t="shared" ref="X3:Y3" si="1">X5*X11/11630</f>
        <v>14.42444812706638</v>
      </c>
      <c r="Y3" s="49">
        <f t="shared" si="1"/>
        <v>13.871795683577604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110.4236796481253</v>
      </c>
      <c r="C5" s="49">
        <f t="shared" ref="C5:W5" si="2">C7*C13/1000000</f>
        <v>128.6579710390813</v>
      </c>
      <c r="D5" s="49">
        <f t="shared" si="2"/>
        <v>143.88769348422261</v>
      </c>
      <c r="E5" s="49">
        <f t="shared" si="2"/>
        <v>161.86383440757285</v>
      </c>
      <c r="F5" s="49">
        <f t="shared" si="2"/>
        <v>173.3036011798315</v>
      </c>
      <c r="G5" s="49">
        <f t="shared" si="2"/>
        <v>188.12748617844201</v>
      </c>
      <c r="H5" s="49">
        <f t="shared" si="2"/>
        <v>203.36602946165635</v>
      </c>
      <c r="I5" s="49">
        <f t="shared" si="2"/>
        <v>222.64476228092781</v>
      </c>
      <c r="J5" s="49">
        <f t="shared" si="2"/>
        <v>229.10408930347899</v>
      </c>
      <c r="K5" s="49">
        <f t="shared" si="2"/>
        <v>248.77736416764355</v>
      </c>
      <c r="L5" s="49">
        <f t="shared" si="2"/>
        <v>260.42898131681687</v>
      </c>
      <c r="M5" s="49">
        <f t="shared" si="2"/>
        <v>276.34354250550587</v>
      </c>
      <c r="N5" s="49">
        <f t="shared" si="2"/>
        <v>297.04539372299536</v>
      </c>
      <c r="O5" s="49">
        <f t="shared" si="2"/>
        <v>323.15564493138652</v>
      </c>
      <c r="P5" s="49">
        <f t="shared" si="2"/>
        <v>348.03042496634203</v>
      </c>
      <c r="Q5" s="49">
        <f t="shared" si="2"/>
        <v>364.85232664813827</v>
      </c>
      <c r="R5" s="49">
        <f t="shared" si="2"/>
        <v>369.57056957795083</v>
      </c>
      <c r="S5" s="49">
        <f t="shared" si="2"/>
        <v>375.99866555632258</v>
      </c>
      <c r="T5" s="49">
        <f t="shared" si="2"/>
        <v>374.94838915570676</v>
      </c>
      <c r="U5" s="49">
        <f t="shared" si="2"/>
        <v>380.20803658981646</v>
      </c>
      <c r="V5" s="49">
        <f t="shared" si="2"/>
        <v>381.13903447092764</v>
      </c>
      <c r="W5" s="49">
        <f t="shared" si="2"/>
        <v>382.69855825562155</v>
      </c>
      <c r="X5" s="49">
        <f t="shared" ref="X5:Y5" si="3">X7*X13/1000000</f>
        <v>373.38989042795384</v>
      </c>
      <c r="Y5" s="49">
        <f t="shared" si="3"/>
        <v>367.93629648334331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143259</v>
      </c>
      <c r="C7" s="35">
        <v>171741</v>
      </c>
      <c r="D7" s="35">
        <v>197285</v>
      </c>
      <c r="E7" s="35">
        <v>228763</v>
      </c>
      <c r="F7" s="35">
        <v>250038</v>
      </c>
      <c r="G7" s="35">
        <v>277949</v>
      </c>
      <c r="H7" s="35">
        <v>307824</v>
      </c>
      <c r="I7" s="35">
        <v>346552</v>
      </c>
      <c r="J7" s="35">
        <v>362837</v>
      </c>
      <c r="K7" s="35">
        <v>406098</v>
      </c>
      <c r="L7" s="35">
        <v>435211</v>
      </c>
      <c r="M7" s="35">
        <v>475020</v>
      </c>
      <c r="N7" s="35">
        <v>526232</v>
      </c>
      <c r="O7" s="35">
        <v>591330</v>
      </c>
      <c r="P7" s="35">
        <v>656432</v>
      </c>
      <c r="Q7" s="35">
        <v>704172</v>
      </c>
      <c r="R7" s="35">
        <v>732892</v>
      </c>
      <c r="S7" s="35">
        <v>762649</v>
      </c>
      <c r="T7" s="35">
        <v>776676</v>
      </c>
      <c r="U7" s="35">
        <v>801489</v>
      </c>
      <c r="V7" s="35">
        <v>818548</v>
      </c>
      <c r="W7" s="35">
        <v>836861</v>
      </c>
      <c r="X7" s="35">
        <v>830356</v>
      </c>
      <c r="Y7" s="35">
        <v>824904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35029.64089872007</v>
      </c>
      <c r="D8" s="52">
        <v>32431.057350358053</v>
      </c>
      <c r="E8" s="52">
        <v>38722.068463863485</v>
      </c>
      <c r="F8" s="52">
        <v>28894.586310895684</v>
      </c>
      <c r="G8" s="52">
        <v>35925.570243062626</v>
      </c>
      <c r="H8" s="52">
        <v>38305.029342818016</v>
      </c>
      <c r="I8" s="52">
        <v>47595.025001407426</v>
      </c>
      <c r="J8" s="52">
        <v>25611.673630450503</v>
      </c>
      <c r="K8" s="52">
        <v>53071.149514085497</v>
      </c>
      <c r="L8" s="52">
        <v>39431.687808963528</v>
      </c>
      <c r="M8" s="52">
        <v>50662.587699756783</v>
      </c>
      <c r="N8" s="52">
        <v>62628.215718241001</v>
      </c>
      <c r="O8" s="52">
        <v>77106.00923443347</v>
      </c>
      <c r="P8" s="52">
        <v>77732.480128703872</v>
      </c>
      <c r="Q8" s="52">
        <v>61025.218654240016</v>
      </c>
      <c r="R8" s="52">
        <v>63749.640898720128</v>
      </c>
      <c r="S8" s="52">
        <v>62188.057350357994</v>
      </c>
      <c r="T8" s="52">
        <v>52749.068463863456</v>
      </c>
      <c r="U8" s="52">
        <v>53707.586310895626</v>
      </c>
      <c r="V8" s="52">
        <v>52984.570243062684</v>
      </c>
      <c r="W8" s="52">
        <v>56618.029342818074</v>
      </c>
      <c r="X8" s="52">
        <v>41090.025001407368</v>
      </c>
      <c r="Y8" s="52">
        <v>20159.673630450503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6547.6408987200703</v>
      </c>
      <c r="D9" s="36">
        <v>6887.0573503580526</v>
      </c>
      <c r="E9" s="36">
        <v>7244.0684638634848</v>
      </c>
      <c r="F9" s="36">
        <v>7619.5863108956837</v>
      </c>
      <c r="G9" s="36">
        <v>8014.5702430626261</v>
      </c>
      <c r="H9" s="36">
        <v>8430.0293428180157</v>
      </c>
      <c r="I9" s="36">
        <v>8867.0250014074263</v>
      </c>
      <c r="J9" s="36">
        <v>9326.673630450503</v>
      </c>
      <c r="K9" s="36">
        <v>9810.1495140854968</v>
      </c>
      <c r="L9" s="36">
        <v>10318.687808963528</v>
      </c>
      <c r="M9" s="36">
        <v>10853.587699756783</v>
      </c>
      <c r="N9" s="36">
        <v>11416.215718240943</v>
      </c>
      <c r="O9" s="36">
        <v>12008.009234433528</v>
      </c>
      <c r="P9" s="36">
        <v>12630.480128703872</v>
      </c>
      <c r="Q9" s="36">
        <v>13285.218654240016</v>
      </c>
      <c r="R9" s="36">
        <v>35029.640898720128</v>
      </c>
      <c r="S9" s="36">
        <v>32431.057350357994</v>
      </c>
      <c r="T9" s="36">
        <v>38722.068463863456</v>
      </c>
      <c r="U9" s="36">
        <v>28894.586310895626</v>
      </c>
      <c r="V9" s="36">
        <v>35925.570243062684</v>
      </c>
      <c r="W9" s="36">
        <v>38305.029342818074</v>
      </c>
      <c r="X9" s="36">
        <v>47595.025001407368</v>
      </c>
      <c r="Y9" s="36">
        <v>25611.673630450503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397.54983417151772</v>
      </c>
      <c r="C11" s="54">
        <v>397.88621923048083</v>
      </c>
      <c r="D11" s="54">
        <v>397.70466281965844</v>
      </c>
      <c r="E11" s="54">
        <v>397.98173837050444</v>
      </c>
      <c r="F11" s="54">
        <v>398.266372611561</v>
      </c>
      <c r="G11" s="54">
        <v>398.84484065203486</v>
      </c>
      <c r="H11" s="54">
        <v>399.21648170619795</v>
      </c>
      <c r="I11" s="54">
        <v>398.94237372884663</v>
      </c>
      <c r="J11" s="54">
        <v>398.0000964061453</v>
      </c>
      <c r="K11" s="54">
        <v>395.93757255678236</v>
      </c>
      <c r="L11" s="54">
        <v>395.38842675557555</v>
      </c>
      <c r="M11" s="54">
        <v>395.90458751920238</v>
      </c>
      <c r="N11" s="54">
        <v>396.91423138120155</v>
      </c>
      <c r="O11" s="54">
        <v>398.28215565534475</v>
      </c>
      <c r="P11" s="54">
        <v>399.20957323190902</v>
      </c>
      <c r="Q11" s="54">
        <v>400.64453360847352</v>
      </c>
      <c r="R11" s="54">
        <v>400.0956257025353</v>
      </c>
      <c r="S11" s="54">
        <v>406.92629736299023</v>
      </c>
      <c r="T11" s="54">
        <v>410.95494348489177</v>
      </c>
      <c r="U11" s="54">
        <v>412.21049236019525</v>
      </c>
      <c r="V11" s="54">
        <v>429.14440291207069</v>
      </c>
      <c r="W11" s="54">
        <v>458.59065956235014</v>
      </c>
      <c r="X11" s="54">
        <v>449.27925479051197</v>
      </c>
      <c r="Y11" s="54">
        <v>438.46988009053621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770.7975041576816</v>
      </c>
      <c r="C13" s="35">
        <v>749.13952427831043</v>
      </c>
      <c r="D13" s="35">
        <v>729.33924770875956</v>
      </c>
      <c r="E13" s="35">
        <v>707.56125075983823</v>
      </c>
      <c r="F13" s="35">
        <v>693.10905214340028</v>
      </c>
      <c r="G13" s="35">
        <v>676.84174499077892</v>
      </c>
      <c r="H13" s="35">
        <v>660.65683462516358</v>
      </c>
      <c r="I13" s="35">
        <v>642.45701159112571</v>
      </c>
      <c r="J13" s="35">
        <v>631.42427399487644</v>
      </c>
      <c r="K13" s="35">
        <v>612.60425849830222</v>
      </c>
      <c r="L13" s="35">
        <v>598.39705640899899</v>
      </c>
      <c r="M13" s="35">
        <v>581.75138416383697</v>
      </c>
      <c r="N13" s="35">
        <v>564.47611267082834</v>
      </c>
      <c r="O13" s="35">
        <v>546.48951504470688</v>
      </c>
      <c r="P13" s="35">
        <v>530.18503815527276</v>
      </c>
      <c r="Q13" s="35">
        <v>518.12955733562012</v>
      </c>
      <c r="R13" s="35">
        <v>504.26334245420992</v>
      </c>
      <c r="S13" s="35">
        <v>493.01666370286011</v>
      </c>
      <c r="T13" s="35">
        <v>482.76036488279124</v>
      </c>
      <c r="U13" s="35">
        <v>474.37711133879122</v>
      </c>
      <c r="V13" s="35">
        <v>465.62820319752495</v>
      </c>
      <c r="W13" s="35">
        <v>457.30241731377322</v>
      </c>
      <c r="X13" s="35">
        <v>449.67446544368181</v>
      </c>
      <c r="Y13" s="35">
        <v>446.03529196529934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664.61419690605067</v>
      </c>
      <c r="D14" s="36">
        <v>633.28952984511216</v>
      </c>
      <c r="E14" s="36">
        <v>608.43471823387483</v>
      </c>
      <c r="F14" s="36">
        <v>599.17538521334109</v>
      </c>
      <c r="G14" s="36">
        <v>584.58350408272372</v>
      </c>
      <c r="H14" s="36">
        <v>567.4552202036092</v>
      </c>
      <c r="I14" s="36">
        <v>548.65846921790353</v>
      </c>
      <c r="J14" s="36">
        <v>532.8938661302027</v>
      </c>
      <c r="K14" s="36">
        <v>513.17738308658579</v>
      </c>
      <c r="L14" s="36">
        <v>497.1949477153284</v>
      </c>
      <c r="M14" s="36">
        <v>479.2585732634127</v>
      </c>
      <c r="N14" s="36">
        <v>471.05671879205022</v>
      </c>
      <c r="O14" s="36">
        <v>458.66716624728861</v>
      </c>
      <c r="P14" s="36">
        <v>445.24917431128296</v>
      </c>
      <c r="Q14" s="36">
        <v>443.45789592338116</v>
      </c>
      <c r="R14" s="36">
        <v>439.20936947873719</v>
      </c>
      <c r="S14" s="36">
        <v>433.62578265205514</v>
      </c>
      <c r="T14" s="36">
        <v>426.72932565716002</v>
      </c>
      <c r="U14" s="36">
        <v>420.28647846610596</v>
      </c>
      <c r="V14" s="36">
        <v>413.94114398507224</v>
      </c>
      <c r="W14" s="36">
        <v>411.45749712116179</v>
      </c>
      <c r="X14" s="36">
        <v>408.9738502572514</v>
      </c>
      <c r="Y14" s="36">
        <v>406.49020339334095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7.8401551623836302E-2</v>
      </c>
      <c r="C16" s="44">
        <f>C7/RES_summary!C$6</f>
        <v>9.3764485120011176E-2</v>
      </c>
      <c r="D16" s="44">
        <f>D7/RES_summary!D$6</f>
        <v>0.10705051508072809</v>
      </c>
      <c r="E16" s="44">
        <f>E7/RES_summary!E$6</f>
        <v>0.12346313991424185</v>
      </c>
      <c r="F16" s="44">
        <f>F7/RES_summary!F$6</f>
        <v>0.13418706268374125</v>
      </c>
      <c r="G16" s="44">
        <f>G7/RES_summary!G$6</f>
        <v>0.14821709576634567</v>
      </c>
      <c r="H16" s="44">
        <f>H7/RES_summary!H$6</f>
        <v>0.16282288969582845</v>
      </c>
      <c r="I16" s="44">
        <f>I7/RES_summary!I$6</f>
        <v>0.18001008736321417</v>
      </c>
      <c r="J16" s="44">
        <f>J7/RES_summary!J$6</f>
        <v>0.19005517742785397</v>
      </c>
      <c r="K16" s="44">
        <f>K7/RES_summary!K$6</f>
        <v>0.2100506172239251</v>
      </c>
      <c r="L16" s="44">
        <f>L7/RES_summary!L$6</f>
        <v>0.22509753376506969</v>
      </c>
      <c r="M16" s="44">
        <f>M7/RES_summary!M$6</f>
        <v>0.24444943043107742</v>
      </c>
      <c r="N16" s="44">
        <f>N7/RES_summary!N$6</f>
        <v>0.27215593141797961</v>
      </c>
      <c r="O16" s="44">
        <f>O7/RES_summary!O$6</f>
        <v>0.30545498499663465</v>
      </c>
      <c r="P16" s="44">
        <f>P7/RES_summary!P$6</f>
        <v>0.33827895315910034</v>
      </c>
      <c r="Q16" s="44">
        <f>Q7/RES_summary!Q$6</f>
        <v>0.36225951509208865</v>
      </c>
      <c r="R16" s="44">
        <f>R7/RES_summary!R$6</f>
        <v>0.37790950698487935</v>
      </c>
      <c r="S16" s="44">
        <f>S7/RES_summary!S$6</f>
        <v>0.39301654572710859</v>
      </c>
      <c r="T16" s="44">
        <f>T7/RES_summary!T$6</f>
        <v>0.4072357761942963</v>
      </c>
      <c r="U16" s="44">
        <f>U7/RES_summary!U$6</f>
        <v>0.42041839941922193</v>
      </c>
      <c r="V16" s="44">
        <f>V7/RES_summary!V$6</f>
        <v>0.43207982107612974</v>
      </c>
      <c r="W16" s="44">
        <f>W7/RES_summary!W$6</f>
        <v>0.44220522153035818</v>
      </c>
      <c r="X16" s="44">
        <f>X7/RES_summary!X$6</f>
        <v>0.45156339815112406</v>
      </c>
      <c r="Y16" s="44">
        <f>Y7/RES_summary!Y$6</f>
        <v>0.45980015038608196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60.431720313742652</v>
      </c>
      <c r="C17" s="52">
        <f t="shared" si="4"/>
        <v>70.242681777005885</v>
      </c>
      <c r="D17" s="52">
        <f t="shared" si="4"/>
        <v>78.076142135813441</v>
      </c>
      <c r="E17" s="52">
        <f t="shared" si="4"/>
        <v>87.357733700457871</v>
      </c>
      <c r="F17" s="52">
        <f t="shared" si="4"/>
        <v>93.006267826634939</v>
      </c>
      <c r="G17" s="52">
        <f t="shared" si="4"/>
        <v>100.3195177359588</v>
      </c>
      <c r="H17" s="52">
        <f t="shared" si="4"/>
        <v>107.57005491096818</v>
      </c>
      <c r="I17" s="52">
        <f t="shared" si="4"/>
        <v>115.64874278362804</v>
      </c>
      <c r="J17" s="52">
        <f t="shared" si="4"/>
        <v>120.00545242635012</v>
      </c>
      <c r="K17" s="52">
        <f t="shared" si="4"/>
        <v>128.67790261157333</v>
      </c>
      <c r="L17" s="52">
        <f t="shared" si="4"/>
        <v>134.69770160994295</v>
      </c>
      <c r="M17" s="52">
        <f t="shared" si="4"/>
        <v>142.20879451134087</v>
      </c>
      <c r="N17" s="52">
        <f t="shared" si="4"/>
        <v>153.62552220712968</v>
      </c>
      <c r="O17" s="52">
        <f t="shared" si="4"/>
        <v>166.9279466187991</v>
      </c>
      <c r="P17" s="52">
        <f t="shared" si="4"/>
        <v>179.35043968778334</v>
      </c>
      <c r="Q17" s="52">
        <f t="shared" si="4"/>
        <v>187.69736219528028</v>
      </c>
      <c r="R17" s="52">
        <f t="shared" ref="R17:V17" si="5">R13*R16</f>
        <v>190.56591113741786</v>
      </c>
      <c r="S17" s="52">
        <f t="shared" si="5"/>
        <v>193.76370615440163</v>
      </c>
      <c r="T17" s="52">
        <f t="shared" si="5"/>
        <v>196.59729190888518</v>
      </c>
      <c r="U17" s="52">
        <f t="shared" si="5"/>
        <v>199.43686587016865</v>
      </c>
      <c r="V17" s="52">
        <f t="shared" si="5"/>
        <v>201.18855072558637</v>
      </c>
      <c r="W17" s="52">
        <f t="shared" ref="W17:Y17" si="6">W13*W16</f>
        <v>202.2215167546054</v>
      </c>
      <c r="X17" s="52">
        <f t="shared" si="6"/>
        <v>203.05652967753917</v>
      </c>
      <c r="Y17" s="52">
        <f t="shared" si="6"/>
        <v>205.08709432314461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24.024620389427927</v>
      </c>
      <c r="C18" s="36">
        <f>C3*11630*1000/RES_summary!C$6</f>
        <v>27.948595080862667</v>
      </c>
      <c r="D18" s="36">
        <f>D3*11630*1000/RES_summary!D$6</f>
        <v>31.051245782383408</v>
      </c>
      <c r="E18" s="36">
        <f>E3*11630*1000/RES_summary!E$6</f>
        <v>34.766782718215815</v>
      </c>
      <c r="F18" s="36">
        <f>F3*11630*1000/RES_summary!F$6</f>
        <v>37.041268917453223</v>
      </c>
      <c r="G18" s="36">
        <f>G3*11630*1000/RES_summary!G$6</f>
        <v>40.011922065687472</v>
      </c>
      <c r="H18" s="36">
        <f>H3*11630*1000/RES_summary!H$6</f>
        <v>42.943738858499245</v>
      </c>
      <c r="I18" s="36">
        <f>I3*11630*1000/RES_summary!I$6</f>
        <v>46.137183964857392</v>
      </c>
      <c r="J18" s="36">
        <f>J3*11630*1000/RES_summary!J$6</f>
        <v>47.762181634950437</v>
      </c>
      <c r="K18" s="36">
        <f>K3*11630*1000/RES_summary!K$6</f>
        <v>50.948416401724394</v>
      </c>
      <c r="L18" s="36">
        <f>L3*11630*1000/RES_summary!L$6</f>
        <v>53.257912327147309</v>
      </c>
      <c r="M18" s="36">
        <f>M3*11630*1000/RES_summary!M$6</f>
        <v>56.301114132615432</v>
      </c>
      <c r="N18" s="36">
        <f>N3*11630*1000/RES_summary!N$6</f>
        <v>60.976156067378597</v>
      </c>
      <c r="O18" s="36">
        <f>O3*11630*1000/RES_summary!O$6</f>
        <v>66.484422418455623</v>
      </c>
      <c r="P18" s="36">
        <f>P3*11630*1000/RES_summary!P$6</f>
        <v>71.598412486715233</v>
      </c>
      <c r="Q18" s="36">
        <f>Q3*11630*1000/RES_summary!Q$6</f>
        <v>75.199922136268796</v>
      </c>
      <c r="R18" s="36">
        <f>R3*11630*1000/RES_summary!R$6</f>
        <v>76.244587454098948</v>
      </c>
      <c r="S18" s="36">
        <f>S3*11630*1000/RES_summary!S$6</f>
        <v>78.847547508741116</v>
      </c>
      <c r="T18" s="36">
        <f>T3*11630*1000/RES_summary!T$6</f>
        <v>80.792628985698684</v>
      </c>
      <c r="U18" s="36">
        <f>U3*11630*1000/RES_summary!U$6</f>
        <v>82.209968675116443</v>
      </c>
      <c r="V18" s="36">
        <f>V3*11630*1000/RES_summary!V$6</f>
        <v>86.338940473876605</v>
      </c>
      <c r="W18" s="36">
        <f>W3*11630*1000/RES_summary!W$6</f>
        <v>92.736898746193305</v>
      </c>
      <c r="X18" s="36">
        <f>X3*11630*1000/RES_summary!X$6</f>
        <v>91.229086333872274</v>
      </c>
      <c r="Y18" s="36">
        <f>Y3*11630*1000/RES_summary!Y$6</f>
        <v>89.92451365598572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27.538450242543163</v>
      </c>
      <c r="C3" s="49">
        <f t="shared" ref="C3:W3" si="0">C5*C11/11630</f>
        <v>29.127666206815487</v>
      </c>
      <c r="D3" s="49">
        <f t="shared" si="0"/>
        <v>30.996346662192362</v>
      </c>
      <c r="E3" s="49">
        <f t="shared" si="0"/>
        <v>32.679713290522479</v>
      </c>
      <c r="F3" s="49">
        <f t="shared" si="0"/>
        <v>34.099792170019519</v>
      </c>
      <c r="G3" s="49">
        <f t="shared" si="0"/>
        <v>35.792719812844219</v>
      </c>
      <c r="H3" s="49">
        <f t="shared" si="0"/>
        <v>37.996307202000672</v>
      </c>
      <c r="I3" s="49">
        <f t="shared" si="0"/>
        <v>39.628404221975018</v>
      </c>
      <c r="J3" s="49">
        <f t="shared" si="0"/>
        <v>39.509619888013603</v>
      </c>
      <c r="K3" s="49">
        <f t="shared" si="0"/>
        <v>40.577460379725466</v>
      </c>
      <c r="L3" s="49">
        <f t="shared" si="0"/>
        <v>40.947886974812278</v>
      </c>
      <c r="M3" s="49">
        <f t="shared" si="0"/>
        <v>41.899029367161717</v>
      </c>
      <c r="N3" s="49">
        <f t="shared" si="0"/>
        <v>43.447481202219379</v>
      </c>
      <c r="O3" s="49">
        <f t="shared" si="0"/>
        <v>45.948296115180213</v>
      </c>
      <c r="P3" s="49">
        <f t="shared" si="0"/>
        <v>48.495929892331475</v>
      </c>
      <c r="Q3" s="49">
        <f t="shared" si="0"/>
        <v>46.847369286560429</v>
      </c>
      <c r="R3" s="49">
        <f t="shared" si="0"/>
        <v>51.222102538686961</v>
      </c>
      <c r="S3" s="49">
        <f t="shared" si="0"/>
        <v>56.11691426538296</v>
      </c>
      <c r="T3" s="49">
        <f t="shared" si="0"/>
        <v>67.818625144781208</v>
      </c>
      <c r="U3" s="49">
        <f t="shared" si="0"/>
        <v>70.908574799053483</v>
      </c>
      <c r="V3" s="49">
        <f t="shared" si="0"/>
        <v>76.816272384136809</v>
      </c>
      <c r="W3" s="49">
        <f t="shared" si="0"/>
        <v>74.749222923187105</v>
      </c>
      <c r="X3" s="49">
        <f t="shared" ref="X3:Y3" si="1">X5*X11/11630</f>
        <v>81.16088333668884</v>
      </c>
      <c r="Y3" s="49">
        <f t="shared" si="1"/>
        <v>81.235058891486389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238.98109869193246</v>
      </c>
      <c r="C5" s="49">
        <f t="shared" ref="C5:W5" si="2">C7*C13/1000000</f>
        <v>252.69899052133758</v>
      </c>
      <c r="D5" s="49">
        <f t="shared" si="2"/>
        <v>269.29696837802601</v>
      </c>
      <c r="E5" s="49">
        <f t="shared" si="2"/>
        <v>284.66068696084363</v>
      </c>
      <c r="F5" s="49">
        <f t="shared" si="2"/>
        <v>298.79248827841246</v>
      </c>
      <c r="G5" s="49">
        <f t="shared" si="2"/>
        <v>314.98543173981335</v>
      </c>
      <c r="H5" s="49">
        <f t="shared" si="2"/>
        <v>336.904722027047</v>
      </c>
      <c r="I5" s="49">
        <f t="shared" si="2"/>
        <v>354.65170777889045</v>
      </c>
      <c r="J5" s="49">
        <f t="shared" si="2"/>
        <v>356.27107870485611</v>
      </c>
      <c r="K5" s="49">
        <f t="shared" si="2"/>
        <v>369.16839998071623</v>
      </c>
      <c r="L5" s="49">
        <f t="shared" si="2"/>
        <v>373.9020603189212</v>
      </c>
      <c r="M5" s="49">
        <f t="shared" si="2"/>
        <v>381.00311108567627</v>
      </c>
      <c r="N5" s="49">
        <f t="shared" si="2"/>
        <v>391.8568961363365</v>
      </c>
      <c r="O5" s="49">
        <f t="shared" si="2"/>
        <v>410.23251702433981</v>
      </c>
      <c r="P5" s="49">
        <f t="shared" si="2"/>
        <v>424.69706974235987</v>
      </c>
      <c r="Q5" s="49">
        <f t="shared" si="2"/>
        <v>444.84458737152789</v>
      </c>
      <c r="R5" s="49">
        <f t="shared" si="2"/>
        <v>473.9164576825807</v>
      </c>
      <c r="S5" s="49">
        <f t="shared" si="2"/>
        <v>500.09242751346397</v>
      </c>
      <c r="T5" s="49">
        <f t="shared" si="2"/>
        <v>526.78957531274943</v>
      </c>
      <c r="U5" s="49">
        <f t="shared" si="2"/>
        <v>551.66295291796303</v>
      </c>
      <c r="V5" s="49">
        <f t="shared" si="2"/>
        <v>568.35630651423105</v>
      </c>
      <c r="W5" s="49">
        <f t="shared" si="2"/>
        <v>576.75203153375742</v>
      </c>
      <c r="X5" s="49">
        <f t="shared" ref="X5:Y5" si="3">X7*X13/1000000</f>
        <v>571.41275195511457</v>
      </c>
      <c r="Y5" s="49">
        <f t="shared" si="3"/>
        <v>570.7070955011086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579060.66271203535</v>
      </c>
      <c r="C7" s="35">
        <v>620744.93764885108</v>
      </c>
      <c r="D7" s="35">
        <v>674105.70520919177</v>
      </c>
      <c r="E7" s="35">
        <v>728865.58300848026</v>
      </c>
      <c r="F7" s="35">
        <v>784390.13702243287</v>
      </c>
      <c r="G7" s="35">
        <v>851531.97021891025</v>
      </c>
      <c r="H7" s="35">
        <v>944025.35906793387</v>
      </c>
      <c r="I7" s="35">
        <v>1033728.5738646612</v>
      </c>
      <c r="J7" s="35">
        <v>1076455.7667981463</v>
      </c>
      <c r="K7" s="35">
        <v>1156911.8123949482</v>
      </c>
      <c r="L7" s="35">
        <v>1216612.7664314886</v>
      </c>
      <c r="M7" s="35">
        <v>1299117.2155435991</v>
      </c>
      <c r="N7" s="35">
        <v>1406190.5101392071</v>
      </c>
      <c r="O7" s="35">
        <v>1571372.0311118942</v>
      </c>
      <c r="P7" s="35">
        <v>1768769.0594817458</v>
      </c>
      <c r="Q7" s="35">
        <v>2051407.8182463194</v>
      </c>
      <c r="R7" s="35">
        <v>2396043.7442885083</v>
      </c>
      <c r="S7" s="35">
        <v>2756882.3779869759</v>
      </c>
      <c r="T7" s="35">
        <v>3114941.6449944261</v>
      </c>
      <c r="U7" s="35">
        <v>3461233.5256503173</v>
      </c>
      <c r="V7" s="35">
        <v>3778762.7762944195</v>
      </c>
      <c r="W7" s="35">
        <v>4060251.6258030157</v>
      </c>
      <c r="X7" s="35">
        <v>4212672.5647528721</v>
      </c>
      <c r="Y7" s="35">
        <v>4359996.7905808976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96674.303329929651</v>
      </c>
      <c r="D8" s="52">
        <v>112596.97994832217</v>
      </c>
      <c r="E8" s="52">
        <v>118570.1532366703</v>
      </c>
      <c r="F8" s="52">
        <v>124262.08950534509</v>
      </c>
      <c r="G8" s="52">
        <v>141187.0986814542</v>
      </c>
      <c r="H8" s="52">
        <v>172256.23314575094</v>
      </c>
      <c r="I8" s="52">
        <v>175625.13416096789</v>
      </c>
      <c r="J8" s="52">
        <v>135283.77478970622</v>
      </c>
      <c r="K8" s="52">
        <v>177130.34892673162</v>
      </c>
      <c r="L8" s="52">
        <v>172297.93398486252</v>
      </c>
      <c r="M8" s="52">
        <v>201074.60234878096</v>
      </c>
      <c r="N8" s="52">
        <v>231335.38410095312</v>
      </c>
      <c r="O8" s="52">
        <v>306368.61965414137</v>
      </c>
      <c r="P8" s="52">
        <v>369653.2615156027</v>
      </c>
      <c r="Q8" s="52">
        <v>458263.89292554138</v>
      </c>
      <c r="R8" s="52">
        <v>479919.70083189523</v>
      </c>
      <c r="S8" s="52">
        <v>537968.98262519948</v>
      </c>
      <c r="T8" s="52">
        <v>530357.20099231275</v>
      </c>
      <c r="U8" s="52">
        <v>547366.48300467199</v>
      </c>
      <c r="V8" s="52">
        <v>548864.63474505534</v>
      </c>
      <c r="W8" s="52">
        <v>587857.46916273749</v>
      </c>
      <c r="X8" s="52">
        <v>522074.20046545938</v>
      </c>
      <c r="Y8" s="52">
        <v>605588.11875356687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54990.028393113869</v>
      </c>
      <c r="D9" s="36">
        <v>59236.212387981475</v>
      </c>
      <c r="E9" s="36">
        <v>63810.275437381817</v>
      </c>
      <c r="F9" s="36">
        <v>68737.535491392482</v>
      </c>
      <c r="G9" s="36">
        <v>74045.265484976815</v>
      </c>
      <c r="H9" s="36">
        <v>79762.844296727329</v>
      </c>
      <c r="I9" s="36">
        <v>85921.919364240486</v>
      </c>
      <c r="J9" s="36">
        <v>92556.581856221193</v>
      </c>
      <c r="K9" s="36">
        <v>96674.303329929709</v>
      </c>
      <c r="L9" s="36">
        <v>112596.97994832229</v>
      </c>
      <c r="M9" s="36">
        <v>118570.15323667042</v>
      </c>
      <c r="N9" s="36">
        <v>124262.08950534509</v>
      </c>
      <c r="O9" s="36">
        <v>141187.09868145431</v>
      </c>
      <c r="P9" s="36">
        <v>172256.23314575106</v>
      </c>
      <c r="Q9" s="36">
        <v>175625.13416096801</v>
      </c>
      <c r="R9" s="36">
        <v>135283.77478970634</v>
      </c>
      <c r="S9" s="36">
        <v>177130.34892673185</v>
      </c>
      <c r="T9" s="36">
        <v>172297.93398486264</v>
      </c>
      <c r="U9" s="36">
        <v>201074.60234878073</v>
      </c>
      <c r="V9" s="36">
        <v>231335.38410095312</v>
      </c>
      <c r="W9" s="36">
        <v>306368.61965414183</v>
      </c>
      <c r="X9" s="36">
        <v>369653.2615156034</v>
      </c>
      <c r="Y9" s="36">
        <v>458263.89292554092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1340.1569332210488</v>
      </c>
      <c r="C11" s="54">
        <v>1340.5465422967732</v>
      </c>
      <c r="D11" s="54">
        <v>1338.6244704220446</v>
      </c>
      <c r="E11" s="54">
        <v>1335.1512273314231</v>
      </c>
      <c r="F11" s="54">
        <v>1327.2776207405736</v>
      </c>
      <c r="G11" s="54">
        <v>1321.5510607081924</v>
      </c>
      <c r="H11" s="54">
        <v>1311.6380503678186</v>
      </c>
      <c r="I11" s="54">
        <v>1299.5238172909251</v>
      </c>
      <c r="J11" s="54">
        <v>1289.7394898513694</v>
      </c>
      <c r="K11" s="54">
        <v>1278.3213954413704</v>
      </c>
      <c r="L11" s="54">
        <v>1273.65953830495</v>
      </c>
      <c r="M11" s="54">
        <v>1278.954678746743</v>
      </c>
      <c r="N11" s="54">
        <v>1289.4865737057421</v>
      </c>
      <c r="O11" s="54">
        <v>1302.623906304922</v>
      </c>
      <c r="P11" s="54">
        <v>1328.0234426622421</v>
      </c>
      <c r="Q11" s="54">
        <v>1224.7758436760735</v>
      </c>
      <c r="R11" s="54">
        <v>1257.0001376148145</v>
      </c>
      <c r="S11" s="54">
        <v>1305.0381829443575</v>
      </c>
      <c r="T11" s="54">
        <v>1497.2403543968089</v>
      </c>
      <c r="U11" s="54">
        <v>1494.874217220867</v>
      </c>
      <c r="V11" s="54">
        <v>1571.8542005922864</v>
      </c>
      <c r="W11" s="54">
        <v>1507.2915483016964</v>
      </c>
      <c r="X11" s="54">
        <v>1651.8726086810123</v>
      </c>
      <c r="Y11" s="54">
        <v>1655.4266494241467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412.70477185009003</v>
      </c>
      <c r="C13" s="35">
        <v>407.08989344072063</v>
      </c>
      <c r="D13" s="35">
        <v>399.48774546338615</v>
      </c>
      <c r="E13" s="35">
        <v>390.55306437419154</v>
      </c>
      <c r="F13" s="35">
        <v>380.92331121428577</v>
      </c>
      <c r="G13" s="35">
        <v>369.90441082187141</v>
      </c>
      <c r="H13" s="35">
        <v>356.88100832342434</v>
      </c>
      <c r="I13" s="35">
        <v>343.08010511212058</v>
      </c>
      <c r="J13" s="35">
        <v>330.96676119313594</v>
      </c>
      <c r="K13" s="35">
        <v>319.0981335184855</v>
      </c>
      <c r="L13" s="35">
        <v>307.33037712207573</v>
      </c>
      <c r="M13" s="35">
        <v>293.27847135506579</v>
      </c>
      <c r="N13" s="35">
        <v>278.66558144923357</v>
      </c>
      <c r="O13" s="35">
        <v>261.06644951168028</v>
      </c>
      <c r="P13" s="35">
        <v>240.10883018656901</v>
      </c>
      <c r="Q13" s="35">
        <v>216.84844106317721</v>
      </c>
      <c r="R13" s="35">
        <v>197.79123766511515</v>
      </c>
      <c r="S13" s="35">
        <v>181.39781062354285</v>
      </c>
      <c r="T13" s="35">
        <v>169.11699651236711</v>
      </c>
      <c r="U13" s="35">
        <v>159.38333800066647</v>
      </c>
      <c r="V13" s="35">
        <v>150.40804098096368</v>
      </c>
      <c r="W13" s="35">
        <v>142.04834692226504</v>
      </c>
      <c r="X13" s="35">
        <v>135.64138754482937</v>
      </c>
      <c r="Y13" s="35">
        <v>130.89621917475571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376.65168195881972</v>
      </c>
      <c r="D14" s="36">
        <v>364.53060636592505</v>
      </c>
      <c r="E14" s="36">
        <v>351.67807926891948</v>
      </c>
      <c r="F14" s="36">
        <v>342.01992248209626</v>
      </c>
      <c r="G14" s="36">
        <v>331.13349800776581</v>
      </c>
      <c r="H14" s="36">
        <v>318.35014468491784</v>
      </c>
      <c r="I14" s="36">
        <v>302.95989315070022</v>
      </c>
      <c r="J14" s="36">
        <v>294.32882092517787</v>
      </c>
      <c r="K14" s="36">
        <v>278.38177097292237</v>
      </c>
      <c r="L14" s="36">
        <v>265.69503565701945</v>
      </c>
      <c r="M14" s="36">
        <v>242.69387553482136</v>
      </c>
      <c r="N14" s="36">
        <v>230.63439031643566</v>
      </c>
      <c r="O14" s="36">
        <v>212.57855592874662</v>
      </c>
      <c r="P14" s="36">
        <v>187.47933990546892</v>
      </c>
      <c r="Q14" s="36">
        <v>160.07128347131402</v>
      </c>
      <c r="R14" s="36">
        <v>143.5443973560586</v>
      </c>
      <c r="S14" s="36">
        <v>140.31632398172871</v>
      </c>
      <c r="T14" s="36">
        <v>136.65479299125195</v>
      </c>
      <c r="U14" s="36">
        <v>134.59529293143353</v>
      </c>
      <c r="V14" s="36">
        <v>127.62208463211762</v>
      </c>
      <c r="W14" s="36">
        <v>125.06964293947526</v>
      </c>
      <c r="X14" s="36">
        <v>122.51720124683291</v>
      </c>
      <c r="Y14" s="36">
        <v>119.96475955419055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0.31690333201369897</v>
      </c>
      <c r="C16" s="44">
        <f>C7/RES_summary!C$6</f>
        <v>0.3389046847840525</v>
      </c>
      <c r="D16" s="44">
        <f>D7/RES_summary!D$6</f>
        <v>0.36578230966115732</v>
      </c>
      <c r="E16" s="44">
        <f>E7/RES_summary!E$6</f>
        <v>0.39336795484257264</v>
      </c>
      <c r="F16" s="44">
        <f>F7/RES_summary!F$6</f>
        <v>0.42095604862115993</v>
      </c>
      <c r="G16" s="44">
        <f>G7/RES_summary!G$6</f>
        <v>0.45408184802982282</v>
      </c>
      <c r="H16" s="44">
        <f>H7/RES_summary!H$6</f>
        <v>0.4993403272960622</v>
      </c>
      <c r="I16" s="44">
        <f>I7/RES_summary!I$6</f>
        <v>0.53695136917757924</v>
      </c>
      <c r="J16" s="44">
        <f>J7/RES_summary!J$6</f>
        <v>0.56385096269690882</v>
      </c>
      <c r="K16" s="44">
        <f>K7/RES_summary!K$6</f>
        <v>0.59840245523791968</v>
      </c>
      <c r="L16" s="44">
        <f>L7/RES_summary!L$6</f>
        <v>0.62925002647181905</v>
      </c>
      <c r="M16" s="44">
        <f>M7/RES_summary!M$6</f>
        <v>0.66853703718336077</v>
      </c>
      <c r="N16" s="44">
        <f>N7/RES_summary!N$6</f>
        <v>0.72725164573431456</v>
      </c>
      <c r="O16" s="44">
        <f>O7/RES_summary!O$6</f>
        <v>0.81170145297450647</v>
      </c>
      <c r="P16" s="44">
        <f>P7/RES_summary!P$6</f>
        <v>0.91149935685903716</v>
      </c>
      <c r="Q16" s="44">
        <f>Q7/RES_summary!Q$6</f>
        <v>1.0553415948007465</v>
      </c>
      <c r="R16" s="44">
        <f>R7/RES_summary!R$6</f>
        <v>1.2354995144145038</v>
      </c>
      <c r="S16" s="44">
        <f>S7/RES_summary!S$6</f>
        <v>1.4207064969237202</v>
      </c>
      <c r="T16" s="44">
        <f>T7/RES_summary!T$6</f>
        <v>1.6332623624255718</v>
      </c>
      <c r="U16" s="44">
        <f>U7/RES_summary!U$6</f>
        <v>1.8155785779593441</v>
      </c>
      <c r="V16" s="44">
        <f>V7/RES_summary!V$6</f>
        <v>1.9946626761905619</v>
      </c>
      <c r="W16" s="44">
        <f>W7/RES_summary!W$6</f>
        <v>2.1454751382334933</v>
      </c>
      <c r="X16" s="44">
        <f>X7/RES_summary!X$6</f>
        <v>2.2909315265233441</v>
      </c>
      <c r="Y16" s="44">
        <f>Y7/RES_summary!Y$6</f>
        <v>2.4302551327086928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130.78751733724695</v>
      </c>
      <c r="C17" s="52">
        <f t="shared" si="4"/>
        <v>137.96467201530095</v>
      </c>
      <c r="D17" s="52">
        <f t="shared" si="4"/>
        <v>146.12555021692592</v>
      </c>
      <c r="E17" s="52">
        <f t="shared" si="4"/>
        <v>153.63106019037534</v>
      </c>
      <c r="F17" s="52">
        <f t="shared" si="4"/>
        <v>160.35197191645412</v>
      </c>
      <c r="G17" s="52">
        <f t="shared" si="4"/>
        <v>167.96687846037815</v>
      </c>
      <c r="H17" s="52">
        <f t="shared" si="4"/>
        <v>178.20507950196742</v>
      </c>
      <c r="I17" s="52">
        <f t="shared" si="4"/>
        <v>184.21733217754095</v>
      </c>
      <c r="J17" s="52">
        <f t="shared" si="4"/>
        <v>186.61592691942761</v>
      </c>
      <c r="K17" s="52">
        <f t="shared" si="4"/>
        <v>190.94910655929922</v>
      </c>
      <c r="L17" s="52">
        <f t="shared" si="4"/>
        <v>193.3876479396603</v>
      </c>
      <c r="M17" s="52">
        <f t="shared" si="4"/>
        <v>196.06752030938082</v>
      </c>
      <c r="N17" s="52">
        <f t="shared" si="4"/>
        <v>202.6600027184648</v>
      </c>
      <c r="O17" s="52">
        <f t="shared" si="4"/>
        <v>211.9080163915265</v>
      </c>
      <c r="P17" s="52">
        <f t="shared" si="4"/>
        <v>218.85904429123343</v>
      </c>
      <c r="Q17" s="52">
        <f t="shared" si="4"/>
        <v>228.84917962166912</v>
      </c>
      <c r="R17" s="52">
        <f t="shared" ref="R17:V17" si="5">R13*R16</f>
        <v>244.37097809069348</v>
      </c>
      <c r="S17" s="52">
        <f t="shared" si="5"/>
        <v>257.71304808060597</v>
      </c>
      <c r="T17" s="52">
        <f t="shared" si="5"/>
        <v>276.21242525010587</v>
      </c>
      <c r="U17" s="52">
        <f t="shared" si="5"/>
        <v>289.37297415766352</v>
      </c>
      <c r="V17" s="52">
        <f t="shared" si="5"/>
        <v>300.01330554366871</v>
      </c>
      <c r="W17" s="52">
        <f t="shared" ref="W17:Y17" si="6">W13*W16</f>
        <v>304.76119674888582</v>
      </c>
      <c r="X17" s="52">
        <f t="shared" si="6"/>
        <v>310.74513102782043</v>
      </c>
      <c r="Y17" s="52">
        <f t="shared" si="6"/>
        <v>318.11120850161205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175.27579813827961</v>
      </c>
      <c r="C18" s="36">
        <f>C3*11630*1000/RES_summary!C$6</f>
        <v>184.94806402922009</v>
      </c>
      <c r="D18" s="36">
        <f>D3*11630*1000/RES_summary!D$6</f>
        <v>195.60723727426233</v>
      </c>
      <c r="E18" s="36">
        <f>E3*11630*1000/RES_summary!E$6</f>
        <v>205.12069856940741</v>
      </c>
      <c r="F18" s="36">
        <f>F3*11630*1000/RES_summary!F$6</f>
        <v>212.83158376633048</v>
      </c>
      <c r="G18" s="36">
        <f>G3*11630*1000/RES_summary!G$6</f>
        <v>221.97680639315678</v>
      </c>
      <c r="H18" s="36">
        <f>H3*11630*1000/RES_summary!H$6</f>
        <v>233.74056304360266</v>
      </c>
      <c r="I18" s="36">
        <f>I3*11630*1000/RES_summary!I$6</f>
        <v>239.39481072250842</v>
      </c>
      <c r="J18" s="36">
        <f>J3*11630*1000/RES_summary!J$6</f>
        <v>240.68593038320299</v>
      </c>
      <c r="K18" s="36">
        <f>K3*11630*1000/RES_summary!K$6</f>
        <v>244.09432835516637</v>
      </c>
      <c r="L18" s="36">
        <f>L3*11630*1000/RES_summary!L$6</f>
        <v>246.31002238870795</v>
      </c>
      <c r="M18" s="36">
        <f>M3*11630*1000/RES_summary!M$6</f>
        <v>250.76147244995471</v>
      </c>
      <c r="N18" s="36">
        <f>N3*11630*1000/RES_summary!N$6</f>
        <v>261.3273525326295</v>
      </c>
      <c r="O18" s="36">
        <f>O3*11630*1000/RES_summary!O$6</f>
        <v>276.0364480892577</v>
      </c>
      <c r="P18" s="36">
        <f>P3*11630*1000/RES_summary!P$6</f>
        <v>290.6499414574119</v>
      </c>
      <c r="Q18" s="36">
        <f>Q3*11630*1000/RES_summary!Q$6</f>
        <v>280.288947045707</v>
      </c>
      <c r="R18" s="36">
        <f>R3*11630*1000/RES_summary!R$6</f>
        <v>307.17435308906852</v>
      </c>
      <c r="S18" s="36">
        <f>S3*11630*1000/RES_summary!S$6</f>
        <v>336.32536798816585</v>
      </c>
      <c r="T18" s="36">
        <f>T3*11630*1000/RES_summary!T$6</f>
        <v>413.55638947027063</v>
      </c>
      <c r="U18" s="36">
        <f>U3*11630*1000/RES_summary!U$6</f>
        <v>432.57619822881145</v>
      </c>
      <c r="V18" s="36">
        <f>V3*11630*1000/RES_summary!V$6</f>
        <v>471.57717455239265</v>
      </c>
      <c r="W18" s="36">
        <f>W3*11630*1000/RES_summary!W$6</f>
        <v>459.36397610990605</v>
      </c>
      <c r="X18" s="36">
        <f>X3*11630*1000/RES_summary!X$6</f>
        <v>513.31137022584869</v>
      </c>
      <c r="Y18" s="36">
        <f>Y3*11630*1000/RES_summary!Y$6</f>
        <v>526.60977203408981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7.9311095735623738</v>
      </c>
      <c r="C3" s="49">
        <f t="shared" ref="C3:W3" si="0">C5*C11/11630</f>
        <v>9.1315804672477707</v>
      </c>
      <c r="D3" s="49">
        <f t="shared" si="0"/>
        <v>10.037238412713139</v>
      </c>
      <c r="E3" s="49">
        <f t="shared" si="0"/>
        <v>10.691115173819329</v>
      </c>
      <c r="F3" s="49">
        <f t="shared" si="0"/>
        <v>11.412897802959211</v>
      </c>
      <c r="G3" s="49">
        <f t="shared" si="0"/>
        <v>12.521352818166456</v>
      </c>
      <c r="H3" s="49">
        <f t="shared" si="0"/>
        <v>13.158573390469654</v>
      </c>
      <c r="I3" s="49">
        <f t="shared" si="0"/>
        <v>14.156520259872917</v>
      </c>
      <c r="J3" s="49">
        <f t="shared" si="0"/>
        <v>15.157972610976827</v>
      </c>
      <c r="K3" s="49">
        <f t="shared" si="0"/>
        <v>16.211177644890267</v>
      </c>
      <c r="L3" s="49">
        <f t="shared" si="0"/>
        <v>17.053513981934369</v>
      </c>
      <c r="M3" s="49">
        <f t="shared" si="0"/>
        <v>17.620382241122432</v>
      </c>
      <c r="N3" s="49">
        <f t="shared" si="0"/>
        <v>18.073415949810926</v>
      </c>
      <c r="O3" s="49">
        <f t="shared" si="0"/>
        <v>18.674671316320907</v>
      </c>
      <c r="P3" s="49">
        <f t="shared" si="0"/>
        <v>19.529577080239619</v>
      </c>
      <c r="Q3" s="49">
        <f t="shared" si="0"/>
        <v>19.418146022948772</v>
      </c>
      <c r="R3" s="49">
        <f t="shared" si="0"/>
        <v>21.302588588624381</v>
      </c>
      <c r="S3" s="49">
        <f t="shared" si="0"/>
        <v>23.869141942245889</v>
      </c>
      <c r="T3" s="49">
        <f t="shared" si="0"/>
        <v>29.574174902514763</v>
      </c>
      <c r="U3" s="49">
        <f t="shared" si="0"/>
        <v>31.805099067754824</v>
      </c>
      <c r="V3" s="49">
        <f t="shared" si="0"/>
        <v>35.8790236136525</v>
      </c>
      <c r="W3" s="49">
        <f t="shared" si="0"/>
        <v>36.042343006690047</v>
      </c>
      <c r="X3" s="49">
        <f t="shared" ref="X3:Y3" si="1">X5*X11/11630</f>
        <v>40.151845916821344</v>
      </c>
      <c r="Y3" s="49">
        <f t="shared" si="1"/>
        <v>40.465322678050129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169.38077580122444</v>
      </c>
      <c r="C5" s="49">
        <f t="shared" ref="C5:W5" si="2">C7*C13/1000000</f>
        <v>191.18696236869084</v>
      </c>
      <c r="D5" s="49">
        <f t="shared" si="2"/>
        <v>206.4289417384918</v>
      </c>
      <c r="E5" s="49">
        <f t="shared" si="2"/>
        <v>216.25753723652849</v>
      </c>
      <c r="F5" s="49">
        <f t="shared" si="2"/>
        <v>227.28415595777457</v>
      </c>
      <c r="G5" s="49">
        <f t="shared" si="2"/>
        <v>245.76905371203964</v>
      </c>
      <c r="H5" s="49">
        <f t="shared" si="2"/>
        <v>254.78819189270806</v>
      </c>
      <c r="I5" s="49">
        <f t="shared" si="2"/>
        <v>270.87099201783917</v>
      </c>
      <c r="J5" s="49">
        <f t="shared" si="2"/>
        <v>286.80194469752337</v>
      </c>
      <c r="K5" s="49">
        <f t="shared" si="2"/>
        <v>304.50089822801681</v>
      </c>
      <c r="L5" s="49">
        <f t="shared" si="2"/>
        <v>317.09801424985665</v>
      </c>
      <c r="M5" s="49">
        <f t="shared" si="2"/>
        <v>322.48786639770759</v>
      </c>
      <c r="N5" s="49">
        <f t="shared" si="2"/>
        <v>325.82477645799452</v>
      </c>
      <c r="O5" s="49">
        <f t="shared" si="2"/>
        <v>332.16739885166055</v>
      </c>
      <c r="P5" s="49">
        <f t="shared" si="2"/>
        <v>338.40629320966173</v>
      </c>
      <c r="Q5" s="49">
        <f t="shared" si="2"/>
        <v>366.90114020462096</v>
      </c>
      <c r="R5" s="49">
        <f t="shared" si="2"/>
        <v>395.17264634920508</v>
      </c>
      <c r="S5" s="49">
        <f t="shared" si="2"/>
        <v>429.00728780360862</v>
      </c>
      <c r="T5" s="49">
        <f t="shared" si="2"/>
        <v>466.24011762512924</v>
      </c>
      <c r="U5" s="49">
        <f t="shared" si="2"/>
        <v>505.06135925868278</v>
      </c>
      <c r="V5" s="49">
        <f t="shared" si="2"/>
        <v>543.59884336976279</v>
      </c>
      <c r="W5" s="49">
        <f t="shared" si="2"/>
        <v>574.55216694684816</v>
      </c>
      <c r="X5" s="49">
        <f t="shared" ref="X5:Y5" si="3">X7*X13/1000000</f>
        <v>581.11993028677307</v>
      </c>
      <c r="Y5" s="49">
        <f t="shared" si="3"/>
        <v>582.95156267355389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441102.29766117461</v>
      </c>
      <c r="C7" s="35">
        <v>509388.59258329228</v>
      </c>
      <c r="D7" s="35">
        <v>564164.20064588147</v>
      </c>
      <c r="E7" s="35">
        <v>607212.09850767546</v>
      </c>
      <c r="F7" s="35">
        <v>658636.92675282876</v>
      </c>
      <c r="G7" s="35">
        <v>741323.49535123899</v>
      </c>
      <c r="H7" s="35">
        <v>802180.83287438494</v>
      </c>
      <c r="I7" s="35">
        <v>890598.14682723524</v>
      </c>
      <c r="J7" s="35">
        <v>988947.26059612283</v>
      </c>
      <c r="K7" s="35">
        <v>1107214.6072303411</v>
      </c>
      <c r="L7" s="35">
        <v>1227768.8418404958</v>
      </c>
      <c r="M7" s="35">
        <v>1333877.4481375748</v>
      </c>
      <c r="N7" s="35">
        <v>1435197.7995868111</v>
      </c>
      <c r="O7" s="35">
        <v>1544755.1069400392</v>
      </c>
      <c r="P7" s="35">
        <v>1660234.8395793203</v>
      </c>
      <c r="Q7" s="35">
        <v>1903570.0726002399</v>
      </c>
      <c r="R7" s="35">
        <v>2130468.0823619463</v>
      </c>
      <c r="S7" s="35">
        <v>2378033.2630056576</v>
      </c>
      <c r="T7" s="35">
        <v>2633952.8715964253</v>
      </c>
      <c r="U7" s="35">
        <v>2892828.9947137572</v>
      </c>
      <c r="V7" s="35">
        <v>3145488.4586721272</v>
      </c>
      <c r="W7" s="35">
        <v>3359058.0228004316</v>
      </c>
      <c r="X7" s="35">
        <v>3431379.2791053234</v>
      </c>
      <c r="Y7" s="35">
        <v>3475831.7316550901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150578.69886808965</v>
      </c>
      <c r="D8" s="52">
        <v>139930.71115057077</v>
      </c>
      <c r="E8" s="52">
        <v>131165.28457327688</v>
      </c>
      <c r="F8" s="52">
        <v>142607.5472988619</v>
      </c>
      <c r="G8" s="52">
        <v>177041.25346043974</v>
      </c>
      <c r="H8" s="52">
        <v>211436.03639123566</v>
      </c>
      <c r="I8" s="52">
        <v>228348.02510342107</v>
      </c>
      <c r="J8" s="52">
        <v>229514.39834216447</v>
      </c>
      <c r="K8" s="52">
        <v>260874.89393308014</v>
      </c>
      <c r="L8" s="52">
        <v>297595.4880705945</v>
      </c>
      <c r="M8" s="52">
        <v>317544.64268831466</v>
      </c>
      <c r="N8" s="52">
        <v>329668.37655265722</v>
      </c>
      <c r="O8" s="52">
        <v>339071.70569539256</v>
      </c>
      <c r="P8" s="52">
        <v>376354.62657236122</v>
      </c>
      <c r="Q8" s="52">
        <v>540930.72109151399</v>
      </c>
      <c r="R8" s="52">
        <v>544442.65245002112</v>
      </c>
      <c r="S8" s="52">
        <v>577233.55719636846</v>
      </c>
      <c r="T8" s="52">
        <v>594991.31428616028</v>
      </c>
      <c r="U8" s="52">
        <v>635230.7496896931</v>
      </c>
      <c r="V8" s="52">
        <v>793590.18504988402</v>
      </c>
      <c r="W8" s="52">
        <v>758012.21657832526</v>
      </c>
      <c r="X8" s="52">
        <v>649554.81350126024</v>
      </c>
      <c r="Y8" s="52">
        <v>639443.76683592703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82292.403945971979</v>
      </c>
      <c r="D9" s="36">
        <v>85155.103087981581</v>
      </c>
      <c r="E9" s="36">
        <v>88117.38671148289</v>
      </c>
      <c r="F9" s="36">
        <v>91182.719053708599</v>
      </c>
      <c r="G9" s="36">
        <v>94354.684862029506</v>
      </c>
      <c r="H9" s="36">
        <v>150578.6988680897</v>
      </c>
      <c r="I9" s="36">
        <v>139930.71115057077</v>
      </c>
      <c r="J9" s="36">
        <v>131165.28457327676</v>
      </c>
      <c r="K9" s="36">
        <v>142607.5472988619</v>
      </c>
      <c r="L9" s="36">
        <v>177041.25346043985</v>
      </c>
      <c r="M9" s="36">
        <v>211436.03639123566</v>
      </c>
      <c r="N9" s="36">
        <v>228348.02510342095</v>
      </c>
      <c r="O9" s="36">
        <v>229514.39834216447</v>
      </c>
      <c r="P9" s="36">
        <v>260874.89393308014</v>
      </c>
      <c r="Q9" s="36">
        <v>297595.48807059415</v>
      </c>
      <c r="R9" s="36">
        <v>317544.6426883149</v>
      </c>
      <c r="S9" s="36">
        <v>329668.37655265722</v>
      </c>
      <c r="T9" s="36">
        <v>339071.70569539256</v>
      </c>
      <c r="U9" s="36">
        <v>376354.62657236122</v>
      </c>
      <c r="V9" s="36">
        <v>540930.72109151399</v>
      </c>
      <c r="W9" s="36">
        <v>544442.65245002089</v>
      </c>
      <c r="X9" s="36">
        <v>577233.55719636846</v>
      </c>
      <c r="Y9" s="36">
        <v>594991.31428616028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544.56477663543455</v>
      </c>
      <c r="C11" s="54">
        <v>555.47867657048528</v>
      </c>
      <c r="D11" s="54">
        <v>565.48796770819831</v>
      </c>
      <c r="E11" s="54">
        <v>574.95184242076289</v>
      </c>
      <c r="F11" s="54">
        <v>583.99143965439862</v>
      </c>
      <c r="G11" s="54">
        <v>592.5210317402225</v>
      </c>
      <c r="H11" s="54">
        <v>600.6330489428849</v>
      </c>
      <c r="I11" s="54">
        <v>607.81824364374552</v>
      </c>
      <c r="J11" s="54">
        <v>614.66536306642695</v>
      </c>
      <c r="K11" s="54">
        <v>619.16400610711503</v>
      </c>
      <c r="L11" s="54">
        <v>625.4607682709144</v>
      </c>
      <c r="M11" s="54">
        <v>635.45040547829615</v>
      </c>
      <c r="N11" s="54">
        <v>645.11308741248945</v>
      </c>
      <c r="O11" s="54">
        <v>653.84630809540499</v>
      </c>
      <c r="P11" s="54">
        <v>671.17245157869331</v>
      </c>
      <c r="Q11" s="54">
        <v>615.51468093270853</v>
      </c>
      <c r="R11" s="54">
        <v>626.93890271638713</v>
      </c>
      <c r="S11" s="54">
        <v>647.07087427241754</v>
      </c>
      <c r="T11" s="54">
        <v>737.70497457018632</v>
      </c>
      <c r="U11" s="54">
        <v>732.37299860141604</v>
      </c>
      <c r="V11" s="54">
        <v>767.61209063674221</v>
      </c>
      <c r="W11" s="54">
        <v>729.56377728983978</v>
      </c>
      <c r="X11" s="54">
        <v>803.56212835824135</v>
      </c>
      <c r="Y11" s="54">
        <v>807.29126205166392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383.99431764314107</v>
      </c>
      <c r="C13" s="35">
        <v>375.326352321934</v>
      </c>
      <c r="D13" s="35">
        <v>365.90223467239207</v>
      </c>
      <c r="E13" s="35">
        <v>356.14826807307907</v>
      </c>
      <c r="F13" s="35">
        <v>345.08261946125151</v>
      </c>
      <c r="G13" s="35">
        <v>331.52740369519017</v>
      </c>
      <c r="H13" s="35">
        <v>317.61939633953563</v>
      </c>
      <c r="I13" s="35">
        <v>304.14502094218341</v>
      </c>
      <c r="J13" s="35">
        <v>290.00732003104326</v>
      </c>
      <c r="K13" s="35">
        <v>275.01524658323939</v>
      </c>
      <c r="L13" s="35">
        <v>258.27175559733911</v>
      </c>
      <c r="M13" s="35">
        <v>241.76723794826952</v>
      </c>
      <c r="N13" s="35">
        <v>227.02430044959547</v>
      </c>
      <c r="O13" s="35">
        <v>215.02916375505069</v>
      </c>
      <c r="P13" s="35">
        <v>203.83037696968762</v>
      </c>
      <c r="Q13" s="35">
        <v>192.74370063164582</v>
      </c>
      <c r="R13" s="35">
        <v>185.48630210460433</v>
      </c>
      <c r="S13" s="35">
        <v>180.40424180668325</v>
      </c>
      <c r="T13" s="35">
        <v>177.0115641220807</v>
      </c>
      <c r="U13" s="35">
        <v>174.59081064992512</v>
      </c>
      <c r="V13" s="35">
        <v>172.81857826279989</v>
      </c>
      <c r="W13" s="35">
        <v>171.04562143521611</v>
      </c>
      <c r="X13" s="35">
        <v>169.35461895028132</v>
      </c>
      <c r="Y13" s="35">
        <v>167.71570308323567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354.67169307060175</v>
      </c>
      <c r="D14" s="36">
        <v>342.60567018997995</v>
      </c>
      <c r="E14" s="36">
        <v>332.90189109768085</v>
      </c>
      <c r="F14" s="36">
        <v>322.84591928809232</v>
      </c>
      <c r="G14" s="36">
        <v>309.06107765736232</v>
      </c>
      <c r="H14" s="36">
        <v>295.24361747432795</v>
      </c>
      <c r="I14" s="36">
        <v>280.37840559398694</v>
      </c>
      <c r="J14" s="36">
        <v>259.6618094157493</v>
      </c>
      <c r="K14" s="36">
        <v>244.32867906393869</v>
      </c>
      <c r="L14" s="36">
        <v>226.1918587628777</v>
      </c>
      <c r="M14" s="36">
        <v>213.56049915474932</v>
      </c>
      <c r="N14" s="36">
        <v>204.32886515750008</v>
      </c>
      <c r="O14" s="36">
        <v>194.46844206280088</v>
      </c>
      <c r="P14" s="36">
        <v>185.93663436780196</v>
      </c>
      <c r="Q14" s="36">
        <v>177.11791892271555</v>
      </c>
      <c r="R14" s="36">
        <v>176.4859863727111</v>
      </c>
      <c r="S14" s="36">
        <v>175.31102523774064</v>
      </c>
      <c r="T14" s="36">
        <v>173.40013828514464</v>
      </c>
      <c r="U14" s="36">
        <v>171.27532676955158</v>
      </c>
      <c r="V14" s="36">
        <v>169.28889777502465</v>
      </c>
      <c r="W14" s="36">
        <v>167.59600879727441</v>
      </c>
      <c r="X14" s="36">
        <v>165.90311981952416</v>
      </c>
      <c r="Y14" s="36">
        <v>164.21023084177392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0.24140266623022208</v>
      </c>
      <c r="C16" s="44">
        <f>C7/RES_summary!C$6</f>
        <v>0.27810807617039346</v>
      </c>
      <c r="D16" s="44">
        <f>D7/RES_summary!D$6</f>
        <v>0.30612600182096378</v>
      </c>
      <c r="E16" s="44">
        <f>E7/RES_summary!E$6</f>
        <v>0.32771170283513301</v>
      </c>
      <c r="F16" s="44">
        <f>F7/RES_summary!F$6</f>
        <v>0.3534684910933879</v>
      </c>
      <c r="G16" s="44">
        <f>G7/RES_summary!G$6</f>
        <v>0.39531286496557533</v>
      </c>
      <c r="H16" s="44">
        <f>H7/RES_summary!H$6</f>
        <v>0.4243119486044421</v>
      </c>
      <c r="I16" s="44">
        <f>I7/RES_summary!I$6</f>
        <v>0.46260489108672653</v>
      </c>
      <c r="J16" s="44">
        <f>J7/RES_summary!J$6</f>
        <v>0.51801372814620961</v>
      </c>
      <c r="K16" s="44">
        <f>K7/RES_summary!K$6</f>
        <v>0.5726970131546546</v>
      </c>
      <c r="L16" s="44">
        <f>L7/RES_summary!L$6</f>
        <v>0.63502011284616322</v>
      </c>
      <c r="M16" s="44">
        <f>M7/RES_summary!M$6</f>
        <v>0.68642495571152617</v>
      </c>
      <c r="N16" s="44">
        <f>N7/RES_summary!N$6</f>
        <v>0.74225359521196621</v>
      </c>
      <c r="O16" s="44">
        <f>O7/RES_summary!O$6</f>
        <v>0.79795232444463227</v>
      </c>
      <c r="P16" s="44">
        <f>P7/RES_summary!P$6</f>
        <v>0.85556844201860871</v>
      </c>
      <c r="Q16" s="44">
        <f>Q7/RES_summary!Q$6</f>
        <v>0.97928683822130802</v>
      </c>
      <c r="R16" s="44">
        <f>R7/RES_summary!R$6</f>
        <v>1.0985576901541079</v>
      </c>
      <c r="S16" s="44">
        <f>S7/RES_summary!S$6</f>
        <v>1.2254738662879625</v>
      </c>
      <c r="T16" s="44">
        <f>T7/RES_summary!T$6</f>
        <v>1.381064745304047</v>
      </c>
      <c r="U16" s="44">
        <f>U7/RES_summary!U$6</f>
        <v>1.5174238645210034</v>
      </c>
      <c r="V16" s="44">
        <f>V7/RES_summary!V$6</f>
        <v>1.6603816641419731</v>
      </c>
      <c r="W16" s="44">
        <f>W7/RES_summary!W$6</f>
        <v>1.7749578449775909</v>
      </c>
      <c r="X16" s="44">
        <f>X7/RES_summary!X$6</f>
        <v>1.8660493663177651</v>
      </c>
      <c r="Y16" s="44">
        <f>Y7/RES_summary!Y$6</f>
        <v>1.9374229642864214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92.697252096309057</v>
      </c>
      <c r="C17" s="52">
        <f t="shared" si="4"/>
        <v>104.38128978030436</v>
      </c>
      <c r="D17" s="52">
        <f t="shared" si="4"/>
        <v>112.01218815761541</v>
      </c>
      <c r="E17" s="52">
        <f t="shared" si="4"/>
        <v>116.71395539201218</v>
      </c>
      <c r="F17" s="52">
        <f t="shared" si="4"/>
        <v>121.97583280352235</v>
      </c>
      <c r="G17" s="52">
        <f t="shared" si="4"/>
        <v>131.05704776934448</v>
      </c>
      <c r="H17" s="52">
        <f t="shared" si="4"/>
        <v>134.76970497539497</v>
      </c>
      <c r="I17" s="52">
        <f t="shared" si="4"/>
        <v>140.69897428752893</v>
      </c>
      <c r="J17" s="52">
        <f t="shared" si="4"/>
        <v>150.22777303897166</v>
      </c>
      <c r="K17" s="52">
        <f t="shared" si="4"/>
        <v>157.50041029021202</v>
      </c>
      <c r="L17" s="52">
        <f t="shared" si="4"/>
        <v>164.00775938439898</v>
      </c>
      <c r="M17" s="52">
        <f t="shared" si="4"/>
        <v>165.95506560113893</v>
      </c>
      <c r="N17" s="52">
        <f t="shared" si="4"/>
        <v>168.50960320919384</v>
      </c>
      <c r="O17" s="52">
        <f t="shared" si="4"/>
        <v>171.58302104172816</v>
      </c>
      <c r="P17" s="52">
        <f t="shared" si="4"/>
        <v>174.39083806002134</v>
      </c>
      <c r="Q17" s="52">
        <f t="shared" si="4"/>
        <v>188.75136917863875</v>
      </c>
      <c r="R17" s="52">
        <f t="shared" ref="R17:V17" si="5">R13*R16</f>
        <v>203.76740359526119</v>
      </c>
      <c r="S17" s="52">
        <f t="shared" si="5"/>
        <v>221.0806837015846</v>
      </c>
      <c r="T17" s="52">
        <f t="shared" si="5"/>
        <v>244.46443072013236</v>
      </c>
      <c r="U17" s="52">
        <f t="shared" si="5"/>
        <v>264.92826260626413</v>
      </c>
      <c r="V17" s="52">
        <f t="shared" si="5"/>
        <v>286.94479857063749</v>
      </c>
      <c r="W17" s="52">
        <f t="shared" ref="W17:Y17" si="6">W13*W16</f>
        <v>303.59876761550402</v>
      </c>
      <c r="X17" s="52">
        <f t="shared" si="6"/>
        <v>316.02407937515903</v>
      </c>
      <c r="Y17" s="52">
        <f t="shared" si="6"/>
        <v>324.93625462490377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50.479658382545111</v>
      </c>
      <c r="C18" s="36">
        <f>C3*11630*1000/RES_summary!C$6</f>
        <v>57.981580705883793</v>
      </c>
      <c r="D18" s="36">
        <f>D3*11630*1000/RES_summary!D$6</f>
        <v>63.341544639798265</v>
      </c>
      <c r="E18" s="36">
        <f>E3*11630*1000/RES_summary!E$6</f>
        <v>67.104903688852133</v>
      </c>
      <c r="F18" s="36">
        <f>F3*11630*1000/RES_summary!F$6</f>
        <v>71.232842201973227</v>
      </c>
      <c r="G18" s="36">
        <f>G3*11630*1000/RES_summary!G$6</f>
        <v>77.654057161119624</v>
      </c>
      <c r="H18" s="36">
        <f>H3*11630*1000/RES_summary!H$6</f>
        <v>80.947138804504547</v>
      </c>
      <c r="I18" s="36">
        <f>I3*11630*1000/RES_summary!I$6</f>
        <v>85.519403433922335</v>
      </c>
      <c r="J18" s="36">
        <f>J3*11630*1000/RES_summary!J$6</f>
        <v>92.339808657660299</v>
      </c>
      <c r="K18" s="36">
        <f>K3*11630*1000/RES_summary!K$6</f>
        <v>97.51858499880197</v>
      </c>
      <c r="L18" s="36">
        <f>L3*11630*1000/RES_summary!L$6</f>
        <v>102.58041918695746</v>
      </c>
      <c r="M18" s="36">
        <f>M3*11630*1000/RES_summary!M$6</f>
        <v>105.45621372742096</v>
      </c>
      <c r="N18" s="36">
        <f>N3*11630*1000/RES_summary!N$6</f>
        <v>108.70775038493657</v>
      </c>
      <c r="O18" s="36">
        <f>O3*11630*1000/RES_summary!O$6</f>
        <v>112.18892483999019</v>
      </c>
      <c r="P18" s="36">
        <f>P3*11630*1000/RES_summary!P$6</f>
        <v>117.04632631360742</v>
      </c>
      <c r="Q18" s="36">
        <f>Q3*11630*1000/RES_summary!Q$6</f>
        <v>116.17923877560173</v>
      </c>
      <c r="R18" s="36">
        <f>R3*11630*1000/RES_summary!R$6</f>
        <v>127.74971241938026</v>
      </c>
      <c r="S18" s="36">
        <f>S3*11630*1000/RES_summary!S$6</f>
        <v>143.05487128752813</v>
      </c>
      <c r="T18" s="36">
        <f>T3*11630*1000/RES_summary!T$6</f>
        <v>180.34262664771035</v>
      </c>
      <c r="U18" s="36">
        <f>U3*11630*1000/RES_summary!U$6</f>
        <v>194.02630609921309</v>
      </c>
      <c r="V18" s="36">
        <f>V3*11630*1000/RES_summary!V$6</f>
        <v>220.26229672814594</v>
      </c>
      <c r="W18" s="36">
        <f>W3*11630*1000/RES_summary!W$6</f>
        <v>221.49466368210744</v>
      </c>
      <c r="X18" s="36">
        <f>X3*11630*1000/RES_summary!X$6</f>
        <v>253.9449818351566</v>
      </c>
      <c r="Y18" s="36">
        <f>Y3*11630*1000/RES_summary!Y$6</f>
        <v>262.31819908247934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48.738454189053151</v>
      </c>
      <c r="C3" s="49">
        <f t="shared" ref="C3:W3" si="0">C5*C11/11630</f>
        <v>50.521186335535255</v>
      </c>
      <c r="D3" s="49">
        <f t="shared" si="0"/>
        <v>51.944880554369107</v>
      </c>
      <c r="E3" s="49">
        <f t="shared" si="0"/>
        <v>53.465638033975765</v>
      </c>
      <c r="F3" s="49">
        <f t="shared" si="0"/>
        <v>54.853375436016812</v>
      </c>
      <c r="G3" s="49">
        <f t="shared" si="0"/>
        <v>57.15147760795498</v>
      </c>
      <c r="H3" s="49">
        <f t="shared" si="0"/>
        <v>59.302258665908461</v>
      </c>
      <c r="I3" s="49">
        <f t="shared" si="0"/>
        <v>62.035347160751428</v>
      </c>
      <c r="J3" s="49">
        <f t="shared" si="0"/>
        <v>62.465063012371388</v>
      </c>
      <c r="K3" s="49">
        <f t="shared" si="0"/>
        <v>63.083507078422215</v>
      </c>
      <c r="L3" s="49">
        <f t="shared" si="0"/>
        <v>62.176832084211682</v>
      </c>
      <c r="M3" s="49">
        <f t="shared" si="0"/>
        <v>60.432839741572572</v>
      </c>
      <c r="N3" s="49">
        <f t="shared" si="0"/>
        <v>58.110701852303734</v>
      </c>
      <c r="O3" s="49">
        <f t="shared" si="0"/>
        <v>56.860977827462222</v>
      </c>
      <c r="P3" s="49">
        <f t="shared" si="0"/>
        <v>55.192096152741911</v>
      </c>
      <c r="Q3" s="49">
        <f t="shared" si="0"/>
        <v>47.470894595611526</v>
      </c>
      <c r="R3" s="49">
        <f t="shared" si="0"/>
        <v>45.003005665156046</v>
      </c>
      <c r="S3" s="49">
        <f t="shared" si="0"/>
        <v>43.315467731247217</v>
      </c>
      <c r="T3" s="49">
        <f t="shared" si="0"/>
        <v>45.938701400263945</v>
      </c>
      <c r="U3" s="49">
        <f t="shared" si="0"/>
        <v>42.602046134299023</v>
      </c>
      <c r="V3" s="49">
        <f t="shared" si="0"/>
        <v>42.099803064131883</v>
      </c>
      <c r="W3" s="49">
        <f t="shared" si="0"/>
        <v>38.464186128335996</v>
      </c>
      <c r="X3" s="49">
        <f t="shared" ref="X3:Y3" si="1">X5*X11/11630</f>
        <v>39.955752188966919</v>
      </c>
      <c r="Y3" s="49">
        <f t="shared" si="1"/>
        <v>37.766844937770834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1189.7565992887241</v>
      </c>
      <c r="C5" s="49">
        <f t="shared" ref="C5:W5" si="2">C7*C13/1000000</f>
        <v>1227.513653555767</v>
      </c>
      <c r="D5" s="49">
        <f t="shared" si="2"/>
        <v>1257.450299682692</v>
      </c>
      <c r="E5" s="49">
        <f t="shared" si="2"/>
        <v>1290.0384925550459</v>
      </c>
      <c r="F5" s="49">
        <f t="shared" si="2"/>
        <v>1318.9001300184786</v>
      </c>
      <c r="G5" s="49">
        <f t="shared" si="2"/>
        <v>1369.6558107152691</v>
      </c>
      <c r="H5" s="49">
        <f t="shared" si="2"/>
        <v>1416.8715834198226</v>
      </c>
      <c r="I5" s="49">
        <f t="shared" si="2"/>
        <v>1479.5776103864625</v>
      </c>
      <c r="J5" s="49">
        <f t="shared" si="2"/>
        <v>1486.6492085914674</v>
      </c>
      <c r="K5" s="49">
        <f t="shared" si="2"/>
        <v>1504.0458897283704</v>
      </c>
      <c r="L5" s="49">
        <f t="shared" si="2"/>
        <v>1479.8853829826128</v>
      </c>
      <c r="M5" s="49">
        <f t="shared" si="2"/>
        <v>1435.7846139681994</v>
      </c>
      <c r="N5" s="49">
        <f t="shared" si="2"/>
        <v>1378.0303030415946</v>
      </c>
      <c r="O5" s="49">
        <f t="shared" si="2"/>
        <v>1346.0512959364835</v>
      </c>
      <c r="P5" s="49">
        <f t="shared" si="2"/>
        <v>1303.1907063659082</v>
      </c>
      <c r="Q5" s="49">
        <f t="shared" si="2"/>
        <v>1239.7424249165799</v>
      </c>
      <c r="R5" s="49">
        <f t="shared" si="2"/>
        <v>1169.1061449081615</v>
      </c>
      <c r="S5" s="49">
        <f t="shared" si="2"/>
        <v>1102.3369077813461</v>
      </c>
      <c r="T5" s="49">
        <f t="shared" si="2"/>
        <v>1029.7612715445491</v>
      </c>
      <c r="U5" s="49">
        <f t="shared" si="2"/>
        <v>963.85571149553925</v>
      </c>
      <c r="V5" s="49">
        <f t="shared" si="2"/>
        <v>910.02643117701768</v>
      </c>
      <c r="W5" s="49">
        <f t="shared" si="2"/>
        <v>873.65123860474876</v>
      </c>
      <c r="X5" s="49">
        <f t="shared" ref="X5:Y5" si="3">X7*X13/1000000</f>
        <v>828.20568578486393</v>
      </c>
      <c r="Y5" s="49">
        <f t="shared" si="3"/>
        <v>781.20380395759844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15513386.878657483</v>
      </c>
      <c r="C7" s="35">
        <v>16122159.283125486</v>
      </c>
      <c r="D7" s="35">
        <v>16737765.05507897</v>
      </c>
      <c r="E7" s="35">
        <v>17500917.632906221</v>
      </c>
      <c r="F7" s="35">
        <v>18307847.380910769</v>
      </c>
      <c r="G7" s="35">
        <v>19498337.702021562</v>
      </c>
      <c r="H7" s="35">
        <v>20674210.304183535</v>
      </c>
      <c r="I7" s="35">
        <v>22169988.546725668</v>
      </c>
      <c r="J7" s="35">
        <v>23022819.612762898</v>
      </c>
      <c r="K7" s="35">
        <v>24344098.557990279</v>
      </c>
      <c r="L7" s="35">
        <v>25444224.096546132</v>
      </c>
      <c r="M7" s="35">
        <v>26451926.22620162</v>
      </c>
      <c r="N7" s="35">
        <v>27126623.975956164</v>
      </c>
      <c r="O7" s="35">
        <v>27853648.659797233</v>
      </c>
      <c r="P7" s="35">
        <v>28523128.605376448</v>
      </c>
      <c r="Q7" s="35">
        <v>29259397.993427034</v>
      </c>
      <c r="R7" s="35">
        <v>29713818.455974091</v>
      </c>
      <c r="S7" s="35">
        <v>30391105.514544133</v>
      </c>
      <c r="T7" s="35">
        <v>31130596.026367016</v>
      </c>
      <c r="U7" s="35">
        <v>31885757.602518775</v>
      </c>
      <c r="V7" s="35">
        <v>32621581.811721534</v>
      </c>
      <c r="W7" s="35">
        <v>33928574.460545883</v>
      </c>
      <c r="X7" s="35">
        <v>34125703.759728588</v>
      </c>
      <c r="Y7" s="35">
        <v>34288386.561470501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4343054.9860755168</v>
      </c>
      <c r="D8" s="52">
        <v>4385655.2620434333</v>
      </c>
      <c r="E8" s="52">
        <v>4618837.7176659442</v>
      </c>
      <c r="F8" s="52">
        <v>4703551.8016609959</v>
      </c>
      <c r="G8" s="52">
        <v>5265735.6471309867</v>
      </c>
      <c r="H8" s="52">
        <v>5392949.6145045348</v>
      </c>
      <c r="I8" s="52">
        <v>6059948.3756991327</v>
      </c>
      <c r="J8" s="52">
        <v>5637498.4715970233</v>
      </c>
      <c r="K8" s="52">
        <v>6423059.2399166003</v>
      </c>
      <c r="L8" s="52">
        <v>6544113.2282258049</v>
      </c>
      <c r="M8" s="52">
        <v>6618763.6297049895</v>
      </c>
      <c r="N8" s="52">
        <v>5725616.0768007226</v>
      </c>
      <c r="O8" s="52">
        <v>4584282.2073210366</v>
      </c>
      <c r="P8" s="52">
        <v>4727676.4873936884</v>
      </c>
      <c r="Q8" s="52">
        <v>5563538.6651181988</v>
      </c>
      <c r="R8" s="52">
        <v>4469415.503994368</v>
      </c>
      <c r="S8" s="52">
        <v>3913185.8068452179</v>
      </c>
      <c r="T8" s="52">
        <v>3775296.3306589052</v>
      </c>
      <c r="U8" s="52">
        <v>3321508.7788363993</v>
      </c>
      <c r="V8" s="52">
        <v>2860485.0199472606</v>
      </c>
      <c r="W8" s="52">
        <v>3101460.3772850446</v>
      </c>
      <c r="X8" s="52">
        <v>1867921.466456499</v>
      </c>
      <c r="Y8" s="52">
        <v>1900285.9882449247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3734282.5816075131</v>
      </c>
      <c r="D9" s="36">
        <v>3770049.4900899511</v>
      </c>
      <c r="E9" s="36">
        <v>3855685.1398386955</v>
      </c>
      <c r="F9" s="36">
        <v>3896622.0536564477</v>
      </c>
      <c r="G9" s="36">
        <v>4075245.3260201961</v>
      </c>
      <c r="H9" s="36">
        <v>4217077.012342561</v>
      </c>
      <c r="I9" s="36">
        <v>4564170.1331569999</v>
      </c>
      <c r="J9" s="36">
        <v>4784667.4055597931</v>
      </c>
      <c r="K9" s="36">
        <v>5101780.2946892194</v>
      </c>
      <c r="L9" s="36">
        <v>5443987.6896699518</v>
      </c>
      <c r="M9" s="36">
        <v>5611061.5000495017</v>
      </c>
      <c r="N9" s="36">
        <v>5050918.3270461783</v>
      </c>
      <c r="O9" s="36">
        <v>3857257.5234799683</v>
      </c>
      <c r="P9" s="36">
        <v>4058196.5418144725</v>
      </c>
      <c r="Q9" s="36">
        <v>4827269.2770676129</v>
      </c>
      <c r="R9" s="36">
        <v>4014995.0414473079</v>
      </c>
      <c r="S9" s="36">
        <v>3235898.748275172</v>
      </c>
      <c r="T9" s="36">
        <v>3035805.8188360259</v>
      </c>
      <c r="U9" s="36">
        <v>2566347.2026846409</v>
      </c>
      <c r="V9" s="36">
        <v>2124660.8107445017</v>
      </c>
      <c r="W9" s="36">
        <v>1794467.7284606993</v>
      </c>
      <c r="X9" s="36">
        <v>1670792.1672737971</v>
      </c>
      <c r="Y9" s="36">
        <v>1737603.1865030155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476.42368410274571</v>
      </c>
      <c r="C11" s="54">
        <v>478.65976511159158</v>
      </c>
      <c r="D11" s="54">
        <v>480.43168067935369</v>
      </c>
      <c r="E11" s="54">
        <v>482.00528427922529</v>
      </c>
      <c r="F11" s="54">
        <v>483.69451317889963</v>
      </c>
      <c r="G11" s="54">
        <v>485.28373287695393</v>
      </c>
      <c r="H11" s="54">
        <v>486.76625062933448</v>
      </c>
      <c r="I11" s="54">
        <v>487.61963036943524</v>
      </c>
      <c r="J11" s="54">
        <v>488.66180309084166</v>
      </c>
      <c r="K11" s="54">
        <v>487.79175710825484</v>
      </c>
      <c r="L11" s="54">
        <v>488.63010977376337</v>
      </c>
      <c r="M11" s="54">
        <v>489.51208931819338</v>
      </c>
      <c r="N11" s="54">
        <v>490.43004428175709</v>
      </c>
      <c r="O11" s="54">
        <v>491.28378251982326</v>
      </c>
      <c r="P11" s="54">
        <v>492.54807843615868</v>
      </c>
      <c r="Q11" s="54">
        <v>445.32355516034789</v>
      </c>
      <c r="R11" s="54">
        <v>447.67958680678998</v>
      </c>
      <c r="S11" s="54">
        <v>456.99176554680702</v>
      </c>
      <c r="T11" s="54">
        <v>518.82617073345273</v>
      </c>
      <c r="U11" s="54">
        <v>514.04145935196925</v>
      </c>
      <c r="V11" s="54">
        <v>538.0291086738921</v>
      </c>
      <c r="W11" s="54">
        <v>512.03325183509457</v>
      </c>
      <c r="X11" s="54">
        <v>561.07487057073001</v>
      </c>
      <c r="Y11" s="54">
        <v>562.24560658964083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76.692253509485411</v>
      </c>
      <c r="C13" s="35">
        <v>76.138290907506644</v>
      </c>
      <c r="D13" s="35">
        <v>75.126535445132603</v>
      </c>
      <c r="E13" s="35">
        <v>73.712620081671716</v>
      </c>
      <c r="F13" s="35">
        <v>72.04015319647408</v>
      </c>
      <c r="G13" s="35">
        <v>70.244747611139431</v>
      </c>
      <c r="H13" s="35">
        <v>68.53328676515936</v>
      </c>
      <c r="I13" s="35">
        <v>66.73786083687375</v>
      </c>
      <c r="J13" s="35">
        <v>64.572855696933431</v>
      </c>
      <c r="K13" s="35">
        <v>61.782771957875958</v>
      </c>
      <c r="L13" s="35">
        <v>58.161937945810521</v>
      </c>
      <c r="M13" s="35">
        <v>54.279019292969345</v>
      </c>
      <c r="N13" s="35">
        <v>50.799919085508741</v>
      </c>
      <c r="O13" s="35">
        <v>48.325851753824857</v>
      </c>
      <c r="P13" s="35">
        <v>45.688911773874068</v>
      </c>
      <c r="Q13" s="35">
        <v>42.370742733499895</v>
      </c>
      <c r="R13" s="35">
        <v>39.345537048373117</v>
      </c>
      <c r="S13" s="35">
        <v>36.271694929090543</v>
      </c>
      <c r="T13" s="35">
        <v>33.078752191970921</v>
      </c>
      <c r="U13" s="35">
        <v>30.22840866793144</v>
      </c>
      <c r="V13" s="35">
        <v>27.896453226251232</v>
      </c>
      <c r="W13" s="35">
        <v>25.749718415687671</v>
      </c>
      <c r="X13" s="35">
        <v>24.269263181092882</v>
      </c>
      <c r="Y13" s="35">
        <v>22.783335184264079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74.635850048182121</v>
      </c>
      <c r="D14" s="36">
        <v>72.751162780987414</v>
      </c>
      <c r="E14" s="36">
        <v>71.014930908821555</v>
      </c>
      <c r="F14" s="36">
        <v>69.213643499358071</v>
      </c>
      <c r="G14" s="36">
        <v>67.531222449381772</v>
      </c>
      <c r="H14" s="36">
        <v>65.765012285903552</v>
      </c>
      <c r="I14" s="36">
        <v>64.011069352517694</v>
      </c>
      <c r="J14" s="36">
        <v>60.214114673059953</v>
      </c>
      <c r="K14" s="36">
        <v>56.489040152174383</v>
      </c>
      <c r="L14" s="36">
        <v>51.152297627157552</v>
      </c>
      <c r="M14" s="36">
        <v>47.533678528370899</v>
      </c>
      <c r="N14" s="36">
        <v>44.193755747652311</v>
      </c>
      <c r="O14" s="36">
        <v>41.949139741456911</v>
      </c>
      <c r="P14" s="36">
        <v>37.76313463978012</v>
      </c>
      <c r="Q14" s="36">
        <v>34.246171594813198</v>
      </c>
      <c r="R14" s="36">
        <v>29.201030020807345</v>
      </c>
      <c r="S14" s="36">
        <v>22.143115458161976</v>
      </c>
      <c r="T14" s="36">
        <v>17.707511250433274</v>
      </c>
      <c r="U14" s="36">
        <v>14.590658618073359</v>
      </c>
      <c r="V14" s="36">
        <v>13.234064553218337</v>
      </c>
      <c r="W14" s="36">
        <v>12.440020680025237</v>
      </c>
      <c r="X14" s="36">
        <v>11.645976806832135</v>
      </c>
      <c r="Y14" s="36">
        <v>10.851932933639034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8.490032753457788</v>
      </c>
      <c r="C16" s="44">
        <f>C7/RES_summary!C$6</f>
        <v>8.8021262494399686</v>
      </c>
      <c r="D16" s="44">
        <f>D7/RES_summary!D$6</f>
        <v>9.0822230298624564</v>
      </c>
      <c r="E16" s="44">
        <f>E7/RES_summary!E$6</f>
        <v>9.4452260301671291</v>
      </c>
      <c r="F16" s="44">
        <f>F7/RES_summary!F$6</f>
        <v>9.8252116242596781</v>
      </c>
      <c r="G16" s="44">
        <f>G7/RES_summary!G$6</f>
        <v>10.397544105087904</v>
      </c>
      <c r="H16" s="44">
        <f>H7/RES_summary!H$6</f>
        <v>10.935582228502117</v>
      </c>
      <c r="I16" s="44">
        <f>I7/RES_summary!I$6</f>
        <v>11.515794383346639</v>
      </c>
      <c r="J16" s="44">
        <f>J7/RES_summary!J$6</f>
        <v>12.059426316481309</v>
      </c>
      <c r="K16" s="44">
        <f>K7/RES_summary!K$6</f>
        <v>12.591770774211946</v>
      </c>
      <c r="L16" s="44">
        <f>L7/RES_summary!L$6</f>
        <v>13.160127139935096</v>
      </c>
      <c r="M16" s="44">
        <f>M7/RES_summary!M$6</f>
        <v>13.61239168834968</v>
      </c>
      <c r="N16" s="44">
        <f>N7/RES_summary!N$6</f>
        <v>14.029309533440854</v>
      </c>
      <c r="O16" s="44">
        <f>O7/RES_summary!O$6</f>
        <v>14.38796582869108</v>
      </c>
      <c r="P16" s="44">
        <f>P7/RES_summary!P$6</f>
        <v>14.698817372475952</v>
      </c>
      <c r="Q16" s="44">
        <f>Q7/RES_summary!Q$6</f>
        <v>15.05242373878159</v>
      </c>
      <c r="R16" s="44">
        <f>R7/RES_summary!R$6</f>
        <v>15.321676977420108</v>
      </c>
      <c r="S16" s="44">
        <f>S7/RES_summary!S$6</f>
        <v>15.661473771229252</v>
      </c>
      <c r="T16" s="44">
        <f>T7/RES_summary!T$6</f>
        <v>16.322755481292905</v>
      </c>
      <c r="U16" s="44">
        <f>U7/RES_summary!U$6</f>
        <v>16.72556850502032</v>
      </c>
      <c r="V16" s="44">
        <f>V7/RES_summary!V$6</f>
        <v>17.219670969117228</v>
      </c>
      <c r="W16" s="44">
        <f>W7/RES_summary!W$6</f>
        <v>17.928177780461684</v>
      </c>
      <c r="X16" s="44">
        <f>X7/RES_summary!X$6</f>
        <v>18.558207267776268</v>
      </c>
      <c r="Y16" s="44">
        <f>Y7/RES_summary!Y$6</f>
        <v>19.112291002904882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651.11974423201912</v>
      </c>
      <c r="C17" s="52">
        <f t="shared" si="4"/>
        <v>670.17884898446073</v>
      </c>
      <c r="D17" s="52">
        <f t="shared" si="4"/>
        <v>682.31595037356146</v>
      </c>
      <c r="E17" s="52">
        <f t="shared" si="4"/>
        <v>696.23235794722598</v>
      </c>
      <c r="F17" s="52">
        <f t="shared" si="4"/>
        <v>707.80975059944512</v>
      </c>
      <c r="G17" s="52">
        <f t="shared" si="4"/>
        <v>730.37286143759047</v>
      </c>
      <c r="H17" s="52">
        <f t="shared" si="4"/>
        <v>749.451392809916</v>
      </c>
      <c r="I17" s="52">
        <f t="shared" si="4"/>
        <v>768.53948298184037</v>
      </c>
      <c r="J17" s="52">
        <f t="shared" si="4"/>
        <v>778.71159532194906</v>
      </c>
      <c r="K17" s="52">
        <f t="shared" si="4"/>
        <v>777.95450228898392</v>
      </c>
      <c r="L17" s="52">
        <f t="shared" si="4"/>
        <v>765.41849807188191</v>
      </c>
      <c r="M17" s="52">
        <f t="shared" si="4"/>
        <v>738.86727107538786</v>
      </c>
      <c r="N17" s="52">
        <f t="shared" si="4"/>
        <v>712.68778912435175</v>
      </c>
      <c r="O17" s="52">
        <f t="shared" si="4"/>
        <v>695.31070367642292</v>
      </c>
      <c r="P17" s="52">
        <f t="shared" si="4"/>
        <v>671.57297011134119</v>
      </c>
      <c r="Q17" s="52">
        <f t="shared" si="4"/>
        <v>637.7823737515414</v>
      </c>
      <c r="R17" s="52">
        <f t="shared" ref="R17:V17" si="5">R13*R16</f>
        <v>602.83960915828834</v>
      </c>
      <c r="S17" s="52">
        <f t="shared" si="5"/>
        <v>568.06819876998065</v>
      </c>
      <c r="T17" s="52">
        <f t="shared" si="5"/>
        <v>539.93638365582308</v>
      </c>
      <c r="U17" s="52">
        <f t="shared" si="5"/>
        <v>505.58731997323736</v>
      </c>
      <c r="V17" s="52">
        <f t="shared" si="5"/>
        <v>480.36774576141499</v>
      </c>
      <c r="W17" s="52">
        <f t="shared" ref="W17:Y17" si="6">W13*W16</f>
        <v>461.64552955327673</v>
      </c>
      <c r="X17" s="52">
        <f t="shared" si="6"/>
        <v>450.39401635093293</v>
      </c>
      <c r="Y17" s="52">
        <f t="shared" si="6"/>
        <v>435.4417320583766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310.20886733905604</v>
      </c>
      <c r="C18" s="52">
        <f>C3*11630*1000/RES_summary!C$6</f>
        <v>320.78765043765878</v>
      </c>
      <c r="D18" s="52">
        <f>D3*11630*1000/RES_summary!D$6</f>
        <v>327.80619879230062</v>
      </c>
      <c r="E18" s="52">
        <f>E3*11630*1000/RES_summary!E$6</f>
        <v>335.58767561674807</v>
      </c>
      <c r="F18" s="52">
        <f>F3*11630*1000/RES_summary!F$6</f>
        <v>342.36369273947707</v>
      </c>
      <c r="G18" s="52">
        <f>G3*11630*1000/RES_summary!G$6</f>
        <v>354.43806859045617</v>
      </c>
      <c r="H18" s="52">
        <f>H3*11630*1000/RES_summary!H$6</f>
        <v>364.80764450701537</v>
      </c>
      <c r="I18" s="52">
        <f>I3*11630*1000/RES_summary!I$6</f>
        <v>374.7549386159219</v>
      </c>
      <c r="J18" s="52">
        <f>J3*11630*1000/RES_summary!J$6</f>
        <v>380.52661225776944</v>
      </c>
      <c r="K18" s="52">
        <f>K3*11630*1000/RES_summary!K$6</f>
        <v>379.47979362182133</v>
      </c>
      <c r="L18" s="52">
        <f>L3*11630*1000/RES_summary!L$6</f>
        <v>374.00652473573268</v>
      </c>
      <c r="M18" s="52">
        <f>M3*11630*1000/RES_summary!M$6</f>
        <v>361.68446159294501</v>
      </c>
      <c r="N18" s="52">
        <f>N3*11630*1000/RES_summary!N$6</f>
        <v>349.52350397932344</v>
      </c>
      <c r="O18" s="52">
        <f>O3*11630*1000/RES_summary!O$6</f>
        <v>341.59487252867308</v>
      </c>
      <c r="P18" s="52">
        <f>P3*11630*1000/RES_summary!P$6</f>
        <v>330.78197595800498</v>
      </c>
      <c r="Q18" s="52">
        <f>Q3*11630*1000/RES_summary!Q$6</f>
        <v>284.01951409764217</v>
      </c>
      <c r="R18" s="52">
        <f>R3*11630*1000/RES_summary!R$6</f>
        <v>269.87898713874921</v>
      </c>
      <c r="S18" s="52">
        <f>S3*11630*1000/RES_summary!S$6</f>
        <v>259.6024891068879</v>
      </c>
      <c r="T18" s="52">
        <f>T3*11630*1000/RES_summary!T$6</f>
        <v>280.13312637181906</v>
      </c>
      <c r="U18" s="52">
        <f>U3*11630*1000/RES_summary!U$6</f>
        <v>259.89284378889391</v>
      </c>
      <c r="V18" s="52">
        <f>V3*11630*1000/RES_summary!V$6</f>
        <v>258.4518300877009</v>
      </c>
      <c r="W18" s="52">
        <f>W3*11630*1000/RES_summary!W$6</f>
        <v>236.37786169229855</v>
      </c>
      <c r="X18" s="52">
        <f>X3*11630*1000/RES_summary!X$6</f>
        <v>252.70476442993098</v>
      </c>
      <c r="Y18" s="52">
        <f>Y3*11630*1000/RES_summary!Y$6</f>
        <v>244.82520077560582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101.27466637019326</v>
      </c>
      <c r="D19" s="36">
        <v>104.87309875453018</v>
      </c>
      <c r="E19" s="36">
        <v>108.95991318564981</v>
      </c>
      <c r="F19" s="36">
        <v>113.34525898394429</v>
      </c>
      <c r="G19" s="36">
        <v>120.00950414891294</v>
      </c>
      <c r="H19" s="36">
        <v>126.40556166526473</v>
      </c>
      <c r="I19" s="36">
        <v>134.4204856463038</v>
      </c>
      <c r="J19" s="36">
        <v>137.03107113608485</v>
      </c>
      <c r="K19" s="36">
        <v>146.078112627493</v>
      </c>
      <c r="L19" s="36">
        <v>150.71597772508676</v>
      </c>
      <c r="M19" s="36">
        <v>156.63686426648692</v>
      </c>
      <c r="N19" s="36">
        <v>159.77212648401107</v>
      </c>
      <c r="O19" s="36">
        <v>164.82049364859483</v>
      </c>
      <c r="P19" s="36">
        <v>168.52320899110168</v>
      </c>
      <c r="Q19" s="36">
        <v>172.40283491087908</v>
      </c>
      <c r="R19" s="36">
        <v>174.71928248456726</v>
      </c>
      <c r="S19" s="36">
        <v>179.05124121117601</v>
      </c>
      <c r="T19" s="36">
        <v>183.22742654407429</v>
      </c>
      <c r="U19" s="36">
        <v>190.85975829606215</v>
      </c>
      <c r="V19" s="36">
        <v>195.2663649149159</v>
      </c>
      <c r="W19" s="36">
        <v>204.28344238207976</v>
      </c>
      <c r="X19" s="36">
        <v>205.59654185144154</v>
      </c>
      <c r="Y19" s="36">
        <v>212.4679275499696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11.250041735551592</v>
      </c>
      <c r="C3" s="49">
        <f t="shared" ref="C3:W3" si="0">C5*C11/11630</f>
        <v>11.681828938257157</v>
      </c>
      <c r="D3" s="49">
        <f t="shared" si="0"/>
        <v>12.142164948506593</v>
      </c>
      <c r="E3" s="49">
        <f t="shared" si="0"/>
        <v>12.689233064200105</v>
      </c>
      <c r="F3" s="49">
        <f t="shared" si="0"/>
        <v>13.379749632598406</v>
      </c>
      <c r="G3" s="49">
        <f t="shared" si="0"/>
        <v>14.106270285274787</v>
      </c>
      <c r="H3" s="49">
        <f t="shared" si="0"/>
        <v>14.868391568827784</v>
      </c>
      <c r="I3" s="49">
        <f t="shared" si="0"/>
        <v>16.192036266806195</v>
      </c>
      <c r="J3" s="49">
        <f t="shared" si="0"/>
        <v>16.836636826496893</v>
      </c>
      <c r="K3" s="49">
        <f t="shared" si="0"/>
        <v>17.920175539607303</v>
      </c>
      <c r="L3" s="49">
        <f t="shared" si="0"/>
        <v>19.074340389273896</v>
      </c>
      <c r="M3" s="49">
        <f t="shared" si="0"/>
        <v>20.393901022992807</v>
      </c>
      <c r="N3" s="49">
        <f t="shared" si="0"/>
        <v>21.629119093452776</v>
      </c>
      <c r="O3" s="49">
        <f t="shared" si="0"/>
        <v>23.350433968310124</v>
      </c>
      <c r="P3" s="49">
        <f t="shared" si="0"/>
        <v>25.168430164842921</v>
      </c>
      <c r="Q3" s="49">
        <f t="shared" si="0"/>
        <v>24.791124065831976</v>
      </c>
      <c r="R3" s="49">
        <f t="shared" si="0"/>
        <v>25.983298093836844</v>
      </c>
      <c r="S3" s="49">
        <f t="shared" si="0"/>
        <v>27.744815067949375</v>
      </c>
      <c r="T3" s="49">
        <f t="shared" si="0"/>
        <v>32.707008045800109</v>
      </c>
      <c r="U3" s="49">
        <f t="shared" si="0"/>
        <v>33.453874252537311</v>
      </c>
      <c r="V3" s="49">
        <f t="shared" si="0"/>
        <v>35.821209708322492</v>
      </c>
      <c r="W3" s="49">
        <f t="shared" si="0"/>
        <v>34.469895003667268</v>
      </c>
      <c r="X3" s="49">
        <f t="shared" ref="X3:Y3" si="1">X5*X11/11630</f>
        <v>37.133216172523795</v>
      </c>
      <c r="Y3" s="49">
        <f t="shared" si="1"/>
        <v>36.418917702142451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3948.3605565186385</v>
      </c>
      <c r="C5" s="49">
        <f t="shared" ref="C5:W5" si="2">C7*C13/1000000</f>
        <v>4067.5879305660947</v>
      </c>
      <c r="D5" s="49">
        <f t="shared" si="2"/>
        <v>4204.5428977050869</v>
      </c>
      <c r="E5" s="49">
        <f t="shared" si="2"/>
        <v>4376.8163313539908</v>
      </c>
      <c r="F5" s="49">
        <f t="shared" si="2"/>
        <v>4600.716754697376</v>
      </c>
      <c r="G5" s="49">
        <f t="shared" si="2"/>
        <v>4841.0642467624939</v>
      </c>
      <c r="H5" s="49">
        <f t="shared" si="2"/>
        <v>5098.0504805988676</v>
      </c>
      <c r="I5" s="49">
        <f t="shared" si="2"/>
        <v>5558.329106330887</v>
      </c>
      <c r="J5" s="49">
        <f t="shared" si="2"/>
        <v>5788.0755270497139</v>
      </c>
      <c r="K5" s="49">
        <f t="shared" si="2"/>
        <v>6197.7744626651938</v>
      </c>
      <c r="L5" s="49">
        <f t="shared" si="2"/>
        <v>6617.5443453230955</v>
      </c>
      <c r="M5" s="49">
        <f t="shared" si="2"/>
        <v>7059.6152366684628</v>
      </c>
      <c r="N5" s="49">
        <f t="shared" si="2"/>
        <v>7474.0538101202746</v>
      </c>
      <c r="O5" s="49">
        <f t="shared" si="2"/>
        <v>8059.7980005707404</v>
      </c>
      <c r="P5" s="49">
        <f t="shared" si="2"/>
        <v>8674.3824859251145</v>
      </c>
      <c r="Q5" s="49">
        <f t="shared" si="2"/>
        <v>9464.7821775334232</v>
      </c>
      <c r="R5" s="49">
        <f t="shared" si="2"/>
        <v>9831.1437001141148</v>
      </c>
      <c r="S5" s="49">
        <f t="shared" si="2"/>
        <v>10228.902475886118</v>
      </c>
      <c r="T5" s="49">
        <f t="shared" si="2"/>
        <v>10634.2722006615</v>
      </c>
      <c r="U5" s="49">
        <f t="shared" si="2"/>
        <v>11026.46235733221</v>
      </c>
      <c r="V5" s="49">
        <f t="shared" si="2"/>
        <v>11384.566769815798</v>
      </c>
      <c r="W5" s="49">
        <f t="shared" si="2"/>
        <v>11467.017566193535</v>
      </c>
      <c r="X5" s="49">
        <f t="shared" ref="X5:Y5" si="3">X7*X13/1000000</f>
        <v>11241.576425953202</v>
      </c>
      <c r="Y5" s="49">
        <f t="shared" si="3"/>
        <v>10987.020303255977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395945.60446600406</v>
      </c>
      <c r="C7" s="35">
        <v>414267.5993368958</v>
      </c>
      <c r="D7" s="35">
        <v>435967.28881888732</v>
      </c>
      <c r="E7" s="35">
        <v>463090.6277564959</v>
      </c>
      <c r="F7" s="35">
        <v>497606.06508590322</v>
      </c>
      <c r="G7" s="35">
        <v>535200.84989986592</v>
      </c>
      <c r="H7" s="35">
        <v>575558.69584905321</v>
      </c>
      <c r="I7" s="35">
        <v>642513.14626840933</v>
      </c>
      <c r="J7" s="35">
        <v>682634.50350681087</v>
      </c>
      <c r="K7" s="35">
        <v>742735.06310807064</v>
      </c>
      <c r="L7" s="35">
        <v>806462.37747382571</v>
      </c>
      <c r="M7" s="35">
        <v>875871.86843857972</v>
      </c>
      <c r="N7" s="35">
        <v>944876.77619192388</v>
      </c>
      <c r="O7" s="35">
        <v>1037630.4073810719</v>
      </c>
      <c r="P7" s="35">
        <v>1139267.4146431158</v>
      </c>
      <c r="Q7" s="35">
        <v>1268510.868946882</v>
      </c>
      <c r="R7" s="35">
        <v>1333944.2731164119</v>
      </c>
      <c r="S7" s="35">
        <v>1409086.8594708494</v>
      </c>
      <c r="T7" s="35">
        <v>1486944.2301722942</v>
      </c>
      <c r="U7" s="35">
        <v>1565176.0610962445</v>
      </c>
      <c r="V7" s="35">
        <v>1639916.223466092</v>
      </c>
      <c r="W7" s="35">
        <v>1676995.6529585789</v>
      </c>
      <c r="X7" s="35">
        <v>1664151.84585884</v>
      </c>
      <c r="Y7" s="35">
        <v>1654672.5000228267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64904.538316230173</v>
      </c>
      <c r="D8" s="52">
        <v>69085.538090796734</v>
      </c>
      <c r="E8" s="52">
        <v>75326.345521211217</v>
      </c>
      <c r="F8" s="52">
        <v>83549.693587658287</v>
      </c>
      <c r="G8" s="52">
        <v>87474.625454810273</v>
      </c>
      <c r="H8" s="52">
        <v>91097.852879295358</v>
      </c>
      <c r="I8" s="52">
        <v>118569.4570069887</v>
      </c>
      <c r="J8" s="52">
        <v>92626.452649820014</v>
      </c>
      <c r="K8" s="52">
        <v>125005.09791748994</v>
      </c>
      <c r="L8" s="52">
        <v>132812.85245655186</v>
      </c>
      <c r="M8" s="52">
        <v>144735.83648596529</v>
      </c>
      <c r="N8" s="52">
        <v>152554.6013410025</v>
      </c>
      <c r="O8" s="52">
        <v>180228.25664395839</v>
      </c>
      <c r="P8" s="52">
        <v>192734.86014133925</v>
      </c>
      <c r="Q8" s="52">
        <v>247812.91131075483</v>
      </c>
      <c r="R8" s="52">
        <v>158059.85681935004</v>
      </c>
      <c r="S8" s="52">
        <v>200147.68427192746</v>
      </c>
      <c r="T8" s="52">
        <v>210670.22315799678</v>
      </c>
      <c r="U8" s="52">
        <v>222967.66740991548</v>
      </c>
      <c r="V8" s="52">
        <v>227294.76371085015</v>
      </c>
      <c r="W8" s="52">
        <v>217307.68613644526</v>
      </c>
      <c r="X8" s="52">
        <v>179891.05304160039</v>
      </c>
      <c r="Y8" s="52">
        <v>238333.56547474163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46582.543445338437</v>
      </c>
      <c r="D9" s="36">
        <v>47385.848608805216</v>
      </c>
      <c r="E9" s="36">
        <v>48203.006583602633</v>
      </c>
      <c r="F9" s="36">
        <v>49034.256258250971</v>
      </c>
      <c r="G9" s="36">
        <v>49879.840640847571</v>
      </c>
      <c r="H9" s="36">
        <v>50740.006930108066</v>
      </c>
      <c r="I9" s="36">
        <v>51615.006587632583</v>
      </c>
      <c r="J9" s="36">
        <v>52505.095411418471</v>
      </c>
      <c r="K9" s="36">
        <v>64904.538316230173</v>
      </c>
      <c r="L9" s="36">
        <v>69085.538090796792</v>
      </c>
      <c r="M9" s="36">
        <v>75326.345521211275</v>
      </c>
      <c r="N9" s="36">
        <v>83549.693587658345</v>
      </c>
      <c r="O9" s="36">
        <v>87474.625454810215</v>
      </c>
      <c r="P9" s="36">
        <v>91097.852879295358</v>
      </c>
      <c r="Q9" s="36">
        <v>118569.45700698858</v>
      </c>
      <c r="R9" s="36">
        <v>92626.45264982013</v>
      </c>
      <c r="S9" s="36">
        <v>125005.09791748994</v>
      </c>
      <c r="T9" s="36">
        <v>132812.85245655198</v>
      </c>
      <c r="U9" s="36">
        <v>144735.83648596518</v>
      </c>
      <c r="V9" s="36">
        <v>152554.60134100262</v>
      </c>
      <c r="W9" s="36">
        <v>180228.25664395839</v>
      </c>
      <c r="X9" s="36">
        <v>192734.86014133925</v>
      </c>
      <c r="Y9" s="36">
        <v>247812.91131075495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33.137294203908247</v>
      </c>
      <c r="C11" s="54">
        <v>33.400549138964244</v>
      </c>
      <c r="D11" s="54">
        <v>33.585905004848073</v>
      </c>
      <c r="E11" s="54">
        <v>33.717608728395938</v>
      </c>
      <c r="F11" s="54">
        <v>33.822227388426761</v>
      </c>
      <c r="G11" s="54">
        <v>33.88840037135629</v>
      </c>
      <c r="H11" s="54">
        <v>33.918729248274197</v>
      </c>
      <c r="I11" s="54">
        <v>33.879494751123822</v>
      </c>
      <c r="J11" s="54">
        <v>33.829912097219427</v>
      </c>
      <c r="K11" s="54">
        <v>33.626851506308419</v>
      </c>
      <c r="L11" s="54">
        <v>33.522189977319229</v>
      </c>
      <c r="M11" s="54">
        <v>33.596883250160758</v>
      </c>
      <c r="N11" s="54">
        <v>33.655986623517208</v>
      </c>
      <c r="O11" s="54">
        <v>33.693840345901513</v>
      </c>
      <c r="P11" s="54">
        <v>33.744055359798452</v>
      </c>
      <c r="Q11" s="54">
        <v>30.462483708290048</v>
      </c>
      <c r="R11" s="54">
        <v>30.737599413567199</v>
      </c>
      <c r="S11" s="54">
        <v>31.545143772846316</v>
      </c>
      <c r="T11" s="54">
        <v>35.769490981149957</v>
      </c>
      <c r="U11" s="54">
        <v>35.284984879877818</v>
      </c>
      <c r="V11" s="54">
        <v>36.593458260733726</v>
      </c>
      <c r="W11" s="54">
        <v>34.959820771053693</v>
      </c>
      <c r="X11" s="54">
        <v>38.416258336279853</v>
      </c>
      <c r="Y11" s="54">
        <v>38.550216636115444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9971.9772412769526</v>
      </c>
      <c r="C13" s="35">
        <v>9818.745026347573</v>
      </c>
      <c r="D13" s="35">
        <v>9644.170573200432</v>
      </c>
      <c r="E13" s="35">
        <v>9451.3170187832548</v>
      </c>
      <c r="F13" s="35">
        <v>9245.7007209169387</v>
      </c>
      <c r="G13" s="35">
        <v>9045.3224199256019</v>
      </c>
      <c r="H13" s="35">
        <v>8857.5683372802159</v>
      </c>
      <c r="I13" s="35">
        <v>8650.918877866663</v>
      </c>
      <c r="J13" s="35">
        <v>8479.0257411768289</v>
      </c>
      <c r="K13" s="35">
        <v>8344.5292547921563</v>
      </c>
      <c r="L13" s="35">
        <v>8205.6454586908148</v>
      </c>
      <c r="M13" s="35">
        <v>8060.100445118379</v>
      </c>
      <c r="N13" s="35">
        <v>7910.0830906676247</v>
      </c>
      <c r="O13" s="35">
        <v>7767.5036730209886</v>
      </c>
      <c r="P13" s="35">
        <v>7614.0003430559191</v>
      </c>
      <c r="Q13" s="35">
        <v>7461.3331341741568</v>
      </c>
      <c r="R13" s="35">
        <v>7369.9808142256343</v>
      </c>
      <c r="S13" s="35">
        <v>7259.2419744282834</v>
      </c>
      <c r="T13" s="35">
        <v>7151.7626450786884</v>
      </c>
      <c r="U13" s="35">
        <v>7044.8703065451373</v>
      </c>
      <c r="V13" s="35">
        <v>6942.1636342822558</v>
      </c>
      <c r="W13" s="35">
        <v>6837.8338047348325</v>
      </c>
      <c r="X13" s="35">
        <v>6755.1386334890731</v>
      </c>
      <c r="Y13" s="35">
        <v>6639.9969196952306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8993.9386716073859</v>
      </c>
      <c r="D14" s="36">
        <v>8822.1875065019685</v>
      </c>
      <c r="E14" s="36">
        <v>8668.3180199927192</v>
      </c>
      <c r="F14" s="36">
        <v>8532.2743888423993</v>
      </c>
      <c r="G14" s="36">
        <v>8433.8529476218755</v>
      </c>
      <c r="H14" s="36">
        <v>8375.2185595040683</v>
      </c>
      <c r="I14" s="36">
        <v>8222.8789887667663</v>
      </c>
      <c r="J14" s="36">
        <v>8132.9470757188828</v>
      </c>
      <c r="K14" s="36">
        <v>7947.2468666547793</v>
      </c>
      <c r="L14" s="36">
        <v>7749.6675558504576</v>
      </c>
      <c r="M14" s="36">
        <v>7565.6702320110126</v>
      </c>
      <c r="N14" s="36">
        <v>7389.5344639626373</v>
      </c>
      <c r="O14" s="36">
        <v>7343.4229616901939</v>
      </c>
      <c r="P14" s="36">
        <v>7147.3780742612562</v>
      </c>
      <c r="Q14" s="36">
        <v>7123.8499196952225</v>
      </c>
      <c r="R14" s="36">
        <v>7083.9464385506399</v>
      </c>
      <c r="S14" s="36">
        <v>6950.8930546631336</v>
      </c>
      <c r="T14" s="36">
        <v>6809.8146807484418</v>
      </c>
      <c r="U14" s="36">
        <v>6670.0871187014645</v>
      </c>
      <c r="V14" s="36">
        <v>6535.1786925397528</v>
      </c>
      <c r="W14" s="36">
        <v>6469.8269056143554</v>
      </c>
      <c r="X14" s="36">
        <v>6404.475118688958</v>
      </c>
      <c r="Y14" s="36">
        <v>6339.1233317635597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0.21668970011498395</v>
      </c>
      <c r="C16" s="44">
        <f>C7/RES_summary!C$6</f>
        <v>0.22617539290983005</v>
      </c>
      <c r="D16" s="44">
        <f>D7/RES_summary!D$6</f>
        <v>0.23656397002514348</v>
      </c>
      <c r="E16" s="44">
        <f>E7/RES_summary!E$6</f>
        <v>0.24992950331860633</v>
      </c>
      <c r="F16" s="44">
        <f>F7/RES_summary!F$6</f>
        <v>0.26704859360373995</v>
      </c>
      <c r="G16" s="44">
        <f>G7/RES_summary!G$6</f>
        <v>0.28539737730244763</v>
      </c>
      <c r="H16" s="44">
        <f>H7/RES_summary!H$6</f>
        <v>0.30444062206879668</v>
      </c>
      <c r="I16" s="44">
        <f>I7/RES_summary!I$6</f>
        <v>0.33374168260979581</v>
      </c>
      <c r="J16" s="44">
        <f>J7/RES_summary!J$6</f>
        <v>0.35756612937038379</v>
      </c>
      <c r="K16" s="44">
        <f>K7/RES_summary!K$6</f>
        <v>0.38417317603066548</v>
      </c>
      <c r="L16" s="44">
        <f>L7/RES_summary!L$6</f>
        <v>0.41711420952979789</v>
      </c>
      <c r="M16" s="44">
        <f>M7/RES_summary!M$6</f>
        <v>0.45073129419901142</v>
      </c>
      <c r="N16" s="44">
        <f>N7/RES_summary!N$6</f>
        <v>0.48867005256185658</v>
      </c>
      <c r="O16" s="44">
        <f>O7/RES_summary!O$6</f>
        <v>0.53599408201619603</v>
      </c>
      <c r="P16" s="44">
        <f>P7/RES_summary!P$6</f>
        <v>0.58709841749602076</v>
      </c>
      <c r="Q16" s="44">
        <f>Q7/RES_summary!Q$6</f>
        <v>0.65258222745826522</v>
      </c>
      <c r="R16" s="44">
        <f>R7/RES_summary!R$6</f>
        <v>0.68783698361931422</v>
      </c>
      <c r="S16" s="44">
        <f>S7/RES_summary!S$6</f>
        <v>0.72614590740785467</v>
      </c>
      <c r="T16" s="44">
        <f>T7/RES_summary!T$6</f>
        <v>0.77965185963238803</v>
      </c>
      <c r="U16" s="44">
        <f>U7/RES_summary!U$6</f>
        <v>0.82100791703362785</v>
      </c>
      <c r="V16" s="44">
        <f>V7/RES_summary!V$6</f>
        <v>0.86564832901072564</v>
      </c>
      <c r="W16" s="44">
        <f>W7/RES_summary!W$6</f>
        <v>0.88614027206668255</v>
      </c>
      <c r="X16" s="44">
        <f>X7/RES_summary!X$6</f>
        <v>0.90499744995578213</v>
      </c>
      <c r="Y16" s="44">
        <f>Y7/RES_summary!Y$6</f>
        <v>0.92231176518747637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2160.8247579657477</v>
      </c>
      <c r="C17" s="52">
        <f t="shared" si="4"/>
        <v>2220.7585142156017</v>
      </c>
      <c r="D17" s="52">
        <f t="shared" si="4"/>
        <v>2281.4632783959578</v>
      </c>
      <c r="E17" s="52">
        <f t="shared" si="4"/>
        <v>2362.1629682111898</v>
      </c>
      <c r="F17" s="52">
        <f t="shared" si="4"/>
        <v>2469.0513744019531</v>
      </c>
      <c r="G17" s="52">
        <f t="shared" si="4"/>
        <v>2581.5112955017958</v>
      </c>
      <c r="H17" s="52">
        <f t="shared" si="4"/>
        <v>2696.6036146184661</v>
      </c>
      <c r="I17" s="52">
        <f t="shared" si="4"/>
        <v>2887.1722224200666</v>
      </c>
      <c r="J17" s="52">
        <f t="shared" si="4"/>
        <v>3031.8124151044485</v>
      </c>
      <c r="K17" s="52">
        <f t="shared" si="4"/>
        <v>3205.7443062943048</v>
      </c>
      <c r="L17" s="52">
        <f t="shared" si="4"/>
        <v>3422.6913191835952</v>
      </c>
      <c r="M17" s="52">
        <f t="shared" si="4"/>
        <v>3632.9395050022349</v>
      </c>
      <c r="N17" s="52">
        <f t="shared" si="4"/>
        <v>3865.4207196852012</v>
      </c>
      <c r="O17" s="52">
        <f t="shared" si="4"/>
        <v>4163.3360007783158</v>
      </c>
      <c r="P17" s="52">
        <f t="shared" si="4"/>
        <v>4470.1675522222895</v>
      </c>
      <c r="Q17" s="52">
        <f t="shared" si="4"/>
        <v>4869.133396507531</v>
      </c>
      <c r="R17" s="52">
        <f t="shared" ref="R17:V17" si="5">R13*R16</f>
        <v>5069.3453725891777</v>
      </c>
      <c r="S17" s="52">
        <f t="shared" si="5"/>
        <v>5271.2688506144123</v>
      </c>
      <c r="T17" s="52">
        <f t="shared" si="5"/>
        <v>5575.8850458850457</v>
      </c>
      <c r="U17" s="52">
        <f t="shared" si="5"/>
        <v>5783.8942961486782</v>
      </c>
      <c r="V17" s="52">
        <f t="shared" si="5"/>
        <v>6009.4723497354607</v>
      </c>
      <c r="W17" s="52">
        <f t="shared" ref="W17:Y17" si="6">W13*W16</f>
        <v>6059.2799080744835</v>
      </c>
      <c r="X17" s="52">
        <f t="shared" si="6"/>
        <v>6113.3832374053982</v>
      </c>
      <c r="Y17" s="52">
        <f t="shared" si="6"/>
        <v>6124.1472798435143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71.603885727799806</v>
      </c>
      <c r="C18" s="36">
        <f>C3*11630*1000/RES_summary!C$6</f>
        <v>74.174553879831436</v>
      </c>
      <c r="D18" s="36">
        <f>D3*11630*1000/RES_summary!D$6</f>
        <v>76.625008940255881</v>
      </c>
      <c r="E18" s="36">
        <f>E3*11630*1000/RES_summary!E$6</f>
        <v>79.646486714851292</v>
      </c>
      <c r="F18" s="36">
        <f>F3*11630*1000/RES_summary!F$6</f>
        <v>83.508817018730454</v>
      </c>
      <c r="G18" s="36">
        <f>G3*11630*1000/RES_summary!G$6</f>
        <v>87.483288345143521</v>
      </c>
      <c r="H18" s="36">
        <f>H3*11630*1000/RES_summary!H$6</f>
        <v>91.46536789416129</v>
      </c>
      <c r="I18" s="36">
        <f>I3*11630*1000/RES_summary!I$6</f>
        <v>97.815936155071157</v>
      </c>
      <c r="J18" s="36">
        <f>J3*11630*1000/RES_summary!J$6</f>
        <v>102.56594749824205</v>
      </c>
      <c r="K18" s="36">
        <f>K3*11630*1000/RES_summary!K$6</f>
        <v>107.7990877549523</v>
      </c>
      <c r="L18" s="36">
        <f>L3*11630*1000/RES_summary!L$6</f>
        <v>114.73610863539383</v>
      </c>
      <c r="M18" s="36">
        <f>M3*11630*1000/RES_summary!M$6</f>
        <v>122.05544440445689</v>
      </c>
      <c r="N18" s="36">
        <f>N3*11630*1000/RES_summary!N$6</f>
        <v>130.09454803599138</v>
      </c>
      <c r="O18" s="36">
        <f>O3*11630*1000/RES_summary!O$6</f>
        <v>140.27877851656865</v>
      </c>
      <c r="P18" s="36">
        <f>P3*11630*1000/RES_summary!P$6</f>
        <v>150.84158134976369</v>
      </c>
      <c r="Q18" s="36">
        <f>Q3*11630*1000/RES_summary!Q$6</f>
        <v>148.32589676460165</v>
      </c>
      <c r="R18" s="36">
        <f>R3*11630*1000/RES_summary!R$6</f>
        <v>155.81950735166672</v>
      </c>
      <c r="S18" s="36">
        <f>S3*11630*1000/RES_summary!S$6</f>
        <v>166.28293375795795</v>
      </c>
      <c r="T18" s="36">
        <f>T3*11630*1000/RES_summary!T$6</f>
        <v>199.44656986071408</v>
      </c>
      <c r="U18" s="36">
        <f>U3*11630*1000/RES_summary!U$6</f>
        <v>204.08462278641767</v>
      </c>
      <c r="V18" s="36">
        <f>V3*11630*1000/RES_summary!V$6</f>
        <v>219.90737559907799</v>
      </c>
      <c r="W18" s="36">
        <f>W3*11630*1000/RES_summary!W$6</f>
        <v>211.83133958793067</v>
      </c>
      <c r="X18" s="36">
        <f>X3*11630*1000/RES_summary!X$6</f>
        <v>234.85330975684857</v>
      </c>
      <c r="Y18" s="36">
        <f>Y3*11630*1000/RES_summary!Y$6</f>
        <v>236.08720434944459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65715</v>
      </c>
      <c r="C3" s="120">
        <v>65519</v>
      </c>
      <c r="D3" s="120">
        <v>65016</v>
      </c>
      <c r="E3" s="120">
        <v>64185</v>
      </c>
      <c r="F3" s="120">
        <v>63598</v>
      </c>
      <c r="G3" s="120">
        <v>59200</v>
      </c>
      <c r="H3" s="120">
        <v>56442</v>
      </c>
      <c r="I3" s="120">
        <v>55638</v>
      </c>
      <c r="J3" s="120">
        <v>54852</v>
      </c>
      <c r="K3" s="120">
        <v>49592</v>
      </c>
      <c r="L3" s="120">
        <v>42784</v>
      </c>
      <c r="M3" s="120">
        <v>36334</v>
      </c>
      <c r="N3" s="120">
        <v>30768</v>
      </c>
      <c r="O3" s="120">
        <v>23856</v>
      </c>
      <c r="P3" s="120">
        <v>20319</v>
      </c>
      <c r="Q3" s="120">
        <v>19270</v>
      </c>
      <c r="R3" s="120">
        <v>22626</v>
      </c>
      <c r="S3" s="120">
        <v>25230</v>
      </c>
      <c r="T3" s="120">
        <v>28109</v>
      </c>
      <c r="U3" s="120">
        <v>31304</v>
      </c>
      <c r="V3" s="120">
        <v>38170</v>
      </c>
      <c r="W3" s="120">
        <v>39605</v>
      </c>
      <c r="X3" s="120">
        <v>38304</v>
      </c>
      <c r="Y3" s="120">
        <v>32885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65715</v>
      </c>
      <c r="C5" s="52">
        <v>65519</v>
      </c>
      <c r="D5" s="52">
        <v>65016</v>
      </c>
      <c r="E5" s="52">
        <v>64185</v>
      </c>
      <c r="F5" s="52">
        <v>63598</v>
      </c>
      <c r="G5" s="52">
        <v>59200</v>
      </c>
      <c r="H5" s="52">
        <v>56442</v>
      </c>
      <c r="I5" s="52">
        <v>55638</v>
      </c>
      <c r="J5" s="52">
        <v>54852</v>
      </c>
      <c r="K5" s="52">
        <v>49592</v>
      </c>
      <c r="L5" s="52">
        <v>42784</v>
      </c>
      <c r="M5" s="52">
        <v>36334</v>
      </c>
      <c r="N5" s="52">
        <v>30768</v>
      </c>
      <c r="O5" s="52">
        <v>23856</v>
      </c>
      <c r="P5" s="52">
        <v>20319</v>
      </c>
      <c r="Q5" s="52">
        <v>19270</v>
      </c>
      <c r="R5" s="52">
        <v>22626</v>
      </c>
      <c r="S5" s="52">
        <v>25230</v>
      </c>
      <c r="T5" s="52">
        <v>28109</v>
      </c>
      <c r="U5" s="52">
        <v>31304</v>
      </c>
      <c r="V5" s="52">
        <v>38170</v>
      </c>
      <c r="W5" s="52">
        <v>39605</v>
      </c>
      <c r="X5" s="52">
        <v>38304</v>
      </c>
      <c r="Y5" s="52">
        <v>32885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193</v>
      </c>
      <c r="C8" s="52">
        <v>399</v>
      </c>
      <c r="D8" s="52">
        <v>600</v>
      </c>
      <c r="E8" s="52">
        <v>821</v>
      </c>
      <c r="F8" s="52">
        <v>1028</v>
      </c>
      <c r="G8" s="52">
        <v>1158</v>
      </c>
      <c r="H8" s="52">
        <v>1232</v>
      </c>
      <c r="I8" s="52">
        <v>1390</v>
      </c>
      <c r="J8" s="52">
        <v>1516</v>
      </c>
      <c r="K8" s="52">
        <v>1597</v>
      </c>
      <c r="L8" s="52">
        <v>1504</v>
      </c>
      <c r="M8" s="52">
        <v>1289</v>
      </c>
      <c r="N8" s="52">
        <v>1083</v>
      </c>
      <c r="O8" s="52">
        <v>869</v>
      </c>
      <c r="P8" s="52">
        <v>675</v>
      </c>
      <c r="Q8" s="52">
        <v>493</v>
      </c>
      <c r="R8" s="52">
        <v>590</v>
      </c>
      <c r="S8" s="52">
        <v>1057</v>
      </c>
      <c r="T8" s="52">
        <v>2173</v>
      </c>
      <c r="U8" s="52">
        <v>3156</v>
      </c>
      <c r="V8" s="52">
        <v>4358</v>
      </c>
      <c r="W8" s="52">
        <v>5413</v>
      </c>
      <c r="X8" s="52">
        <v>5998</v>
      </c>
      <c r="Y8" s="52">
        <v>5792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44989</v>
      </c>
      <c r="C10" s="52">
        <v>48379</v>
      </c>
      <c r="D10" s="52">
        <v>50630</v>
      </c>
      <c r="E10" s="52">
        <v>51625</v>
      </c>
      <c r="F10" s="52">
        <v>51485</v>
      </c>
      <c r="G10" s="52">
        <v>45739</v>
      </c>
      <c r="H10" s="52">
        <v>44516</v>
      </c>
      <c r="I10" s="52">
        <v>43101</v>
      </c>
      <c r="J10" s="52">
        <v>43795</v>
      </c>
      <c r="K10" s="52">
        <v>41936</v>
      </c>
      <c r="L10" s="52">
        <v>37626</v>
      </c>
      <c r="M10" s="52">
        <v>32656</v>
      </c>
      <c r="N10" s="52">
        <v>27807</v>
      </c>
      <c r="O10" s="52">
        <v>21187</v>
      </c>
      <c r="P10" s="52">
        <v>18000</v>
      </c>
      <c r="Q10" s="52">
        <v>17738</v>
      </c>
      <c r="R10" s="52">
        <v>20962</v>
      </c>
      <c r="S10" s="52">
        <v>22970</v>
      </c>
      <c r="T10" s="52">
        <v>24264</v>
      </c>
      <c r="U10" s="52">
        <v>26387</v>
      </c>
      <c r="V10" s="52">
        <v>32778</v>
      </c>
      <c r="W10" s="52">
        <v>33203</v>
      </c>
      <c r="X10" s="52">
        <v>33300</v>
      </c>
      <c r="Y10" s="52">
        <v>26994</v>
      </c>
      <c r="DA10" s="63" t="s">
        <v>1061</v>
      </c>
    </row>
    <row r="11" spans="1:105" ht="12" customHeight="1" x14ac:dyDescent="0.25">
      <c r="A11" s="97" t="s">
        <v>124</v>
      </c>
      <c r="B11" s="52">
        <v>2527</v>
      </c>
      <c r="C11" s="52">
        <v>2090</v>
      </c>
      <c r="D11" s="52">
        <v>1764</v>
      </c>
      <c r="E11" s="52">
        <v>1605</v>
      </c>
      <c r="F11" s="52">
        <v>1584</v>
      </c>
      <c r="G11" s="52">
        <v>1717</v>
      </c>
      <c r="H11" s="52">
        <v>1521</v>
      </c>
      <c r="I11" s="52">
        <v>1562</v>
      </c>
      <c r="J11" s="52">
        <v>1334</v>
      </c>
      <c r="K11" s="52">
        <v>877</v>
      </c>
      <c r="L11" s="52">
        <v>588</v>
      </c>
      <c r="M11" s="52">
        <v>419</v>
      </c>
      <c r="N11" s="52">
        <v>337</v>
      </c>
      <c r="O11" s="52">
        <v>249</v>
      </c>
      <c r="P11" s="52">
        <v>121</v>
      </c>
      <c r="Q11" s="52">
        <v>43</v>
      </c>
      <c r="R11" s="52">
        <v>52</v>
      </c>
      <c r="S11" s="52">
        <v>71</v>
      </c>
      <c r="T11" s="52">
        <v>209</v>
      </c>
      <c r="U11" s="52">
        <v>270</v>
      </c>
      <c r="V11" s="52">
        <v>341</v>
      </c>
      <c r="W11" s="52">
        <v>370</v>
      </c>
      <c r="X11" s="52">
        <v>310</v>
      </c>
      <c r="Y11" s="52">
        <v>379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2</v>
      </c>
      <c r="U12" s="52">
        <v>2</v>
      </c>
      <c r="V12" s="52">
        <v>2</v>
      </c>
      <c r="W12" s="52">
        <v>2</v>
      </c>
      <c r="X12" s="52">
        <v>2</v>
      </c>
      <c r="Y12" s="52">
        <v>2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18199</v>
      </c>
      <c r="C15" s="52">
        <v>15050</v>
      </c>
      <c r="D15" s="52">
        <v>12622</v>
      </c>
      <c r="E15" s="52">
        <v>10955</v>
      </c>
      <c r="F15" s="52">
        <v>10529</v>
      </c>
      <c r="G15" s="52">
        <v>11744</v>
      </c>
      <c r="H15" s="52">
        <v>10405</v>
      </c>
      <c r="I15" s="52">
        <v>10975</v>
      </c>
      <c r="J15" s="52">
        <v>9723</v>
      </c>
      <c r="K15" s="52">
        <v>6779</v>
      </c>
      <c r="L15" s="52">
        <v>4570</v>
      </c>
      <c r="M15" s="52">
        <v>3259</v>
      </c>
      <c r="N15" s="52">
        <v>2624</v>
      </c>
      <c r="O15" s="52">
        <v>2416</v>
      </c>
      <c r="P15" s="52">
        <v>2194</v>
      </c>
      <c r="Q15" s="52">
        <v>1485</v>
      </c>
      <c r="R15" s="52">
        <v>1601</v>
      </c>
      <c r="S15" s="52">
        <v>1901</v>
      </c>
      <c r="T15" s="52">
        <v>2135</v>
      </c>
      <c r="U15" s="52">
        <v>3338</v>
      </c>
      <c r="V15" s="52">
        <v>3537</v>
      </c>
      <c r="W15" s="52">
        <v>4453</v>
      </c>
      <c r="X15" s="52">
        <v>3508</v>
      </c>
      <c r="Y15" s="52">
        <v>4128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4</v>
      </c>
      <c r="P16" s="52">
        <v>4</v>
      </c>
      <c r="Q16" s="52">
        <v>4</v>
      </c>
      <c r="R16" s="52">
        <v>11</v>
      </c>
      <c r="S16" s="52">
        <v>288</v>
      </c>
      <c r="T16" s="52">
        <v>1499</v>
      </c>
      <c r="U16" s="52">
        <v>1307</v>
      </c>
      <c r="V16" s="52">
        <v>1512</v>
      </c>
      <c r="W16" s="52">
        <v>1577</v>
      </c>
      <c r="X16" s="52">
        <v>1184</v>
      </c>
      <c r="Y16" s="52">
        <v>1382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24079</v>
      </c>
      <c r="C20" s="52">
        <v>25710</v>
      </c>
      <c r="D20" s="52">
        <v>27464</v>
      </c>
      <c r="E20" s="52">
        <v>28441</v>
      </c>
      <c r="F20" s="52">
        <v>28060</v>
      </c>
      <c r="G20" s="52">
        <v>27927</v>
      </c>
      <c r="H20" s="52">
        <v>27896</v>
      </c>
      <c r="I20" s="52">
        <v>28065</v>
      </c>
      <c r="J20" s="52">
        <v>29711</v>
      </c>
      <c r="K20" s="52">
        <v>29889</v>
      </c>
      <c r="L20" s="52">
        <v>30831</v>
      </c>
      <c r="M20" s="52">
        <v>29909</v>
      </c>
      <c r="N20" s="52">
        <v>29279</v>
      </c>
      <c r="O20" s="52">
        <v>21987</v>
      </c>
      <c r="P20" s="52">
        <v>17278</v>
      </c>
      <c r="Q20" s="52">
        <v>15829</v>
      </c>
      <c r="R20" s="52">
        <v>18814</v>
      </c>
      <c r="S20" s="52">
        <v>21046</v>
      </c>
      <c r="T20" s="52">
        <v>25932</v>
      </c>
      <c r="U20" s="52">
        <v>30053</v>
      </c>
      <c r="V20" s="52">
        <v>37517</v>
      </c>
      <c r="W20" s="52">
        <v>36461</v>
      </c>
      <c r="X20" s="52">
        <v>31718</v>
      </c>
      <c r="Y20" s="52">
        <v>16833</v>
      </c>
      <c r="DA20" s="63" t="s">
        <v>1066</v>
      </c>
    </row>
    <row r="21" spans="1:105" ht="12" customHeight="1" x14ac:dyDescent="0.25">
      <c r="A21" s="97" t="s">
        <v>50</v>
      </c>
      <c r="B21" s="52">
        <v>2298</v>
      </c>
      <c r="C21" s="52">
        <v>2288</v>
      </c>
      <c r="D21" s="52">
        <v>2191</v>
      </c>
      <c r="E21" s="52">
        <v>1999</v>
      </c>
      <c r="F21" s="52">
        <v>2012</v>
      </c>
      <c r="G21" s="52">
        <v>1815</v>
      </c>
      <c r="H21" s="52">
        <v>1762</v>
      </c>
      <c r="I21" s="52">
        <v>1764</v>
      </c>
      <c r="J21" s="52">
        <v>1647</v>
      </c>
      <c r="K21" s="52">
        <v>1306</v>
      </c>
      <c r="L21" s="52">
        <v>883</v>
      </c>
      <c r="M21" s="52">
        <v>447</v>
      </c>
      <c r="N21" s="52">
        <v>65</v>
      </c>
      <c r="O21" s="52">
        <v>78</v>
      </c>
      <c r="P21" s="52">
        <v>98</v>
      </c>
      <c r="Q21" s="52">
        <v>111</v>
      </c>
      <c r="R21" s="52">
        <v>116</v>
      </c>
      <c r="S21" s="52">
        <v>112</v>
      </c>
      <c r="T21" s="52">
        <v>40</v>
      </c>
      <c r="U21" s="52">
        <v>13</v>
      </c>
      <c r="V21" s="52">
        <v>7</v>
      </c>
      <c r="W21" s="52">
        <v>137</v>
      </c>
      <c r="X21" s="52">
        <v>237</v>
      </c>
      <c r="Y21" s="52">
        <v>321</v>
      </c>
      <c r="DA21" s="63" t="s">
        <v>1067</v>
      </c>
    </row>
    <row r="22" spans="1:105" ht="12" customHeight="1" x14ac:dyDescent="0.25">
      <c r="A22" s="109" t="s">
        <v>120</v>
      </c>
      <c r="B22" s="36">
        <v>39338</v>
      </c>
      <c r="C22" s="36">
        <v>37521</v>
      </c>
      <c r="D22" s="36">
        <v>35361</v>
      </c>
      <c r="E22" s="36">
        <v>33745</v>
      </c>
      <c r="F22" s="36">
        <v>33526</v>
      </c>
      <c r="G22" s="36">
        <v>29458</v>
      </c>
      <c r="H22" s="36">
        <v>26784</v>
      </c>
      <c r="I22" s="36">
        <v>25809</v>
      </c>
      <c r="J22" s="36">
        <v>23494</v>
      </c>
      <c r="K22" s="36">
        <v>18397</v>
      </c>
      <c r="L22" s="36">
        <v>11070</v>
      </c>
      <c r="M22" s="36">
        <v>5978</v>
      </c>
      <c r="N22" s="36">
        <v>1424</v>
      </c>
      <c r="O22" s="36">
        <v>1791</v>
      </c>
      <c r="P22" s="36">
        <v>2943</v>
      </c>
      <c r="Q22" s="36">
        <v>3330</v>
      </c>
      <c r="R22" s="36">
        <v>3696</v>
      </c>
      <c r="S22" s="36">
        <v>4072</v>
      </c>
      <c r="T22" s="36">
        <v>2137</v>
      </c>
      <c r="U22" s="36">
        <v>1238</v>
      </c>
      <c r="V22" s="36">
        <v>646</v>
      </c>
      <c r="W22" s="36">
        <v>3007</v>
      </c>
      <c r="X22" s="36">
        <v>6349</v>
      </c>
      <c r="Y22" s="36">
        <v>15731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7064</v>
      </c>
      <c r="C24" s="120">
        <v>7728</v>
      </c>
      <c r="D24" s="120">
        <v>7546</v>
      </c>
      <c r="E24" s="120">
        <v>7174</v>
      </c>
      <c r="F24" s="120">
        <v>7341</v>
      </c>
      <c r="G24" s="120">
        <v>7328</v>
      </c>
      <c r="H24" s="120">
        <v>9195</v>
      </c>
      <c r="I24" s="120">
        <v>9269</v>
      </c>
      <c r="J24" s="120">
        <v>9166</v>
      </c>
      <c r="K24" s="120">
        <v>8852</v>
      </c>
      <c r="L24" s="120">
        <v>8299</v>
      </c>
      <c r="M24" s="120">
        <v>5177</v>
      </c>
      <c r="N24" s="120">
        <v>4085</v>
      </c>
      <c r="O24" s="120">
        <v>3990</v>
      </c>
      <c r="P24" s="120">
        <v>4014</v>
      </c>
      <c r="Q24" s="120">
        <v>3860</v>
      </c>
      <c r="R24" s="120">
        <v>3753</v>
      </c>
      <c r="S24" s="120">
        <v>3541</v>
      </c>
      <c r="T24" s="120">
        <v>3532</v>
      </c>
      <c r="U24" s="120">
        <v>3444</v>
      </c>
      <c r="V24" s="120">
        <v>3290</v>
      </c>
      <c r="W24" s="120">
        <v>3112</v>
      </c>
      <c r="X24" s="120">
        <v>2751</v>
      </c>
      <c r="Y24" s="120">
        <v>1928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7064</v>
      </c>
      <c r="C26" s="52">
        <v>7728</v>
      </c>
      <c r="D26" s="52">
        <v>7546</v>
      </c>
      <c r="E26" s="52">
        <v>7174</v>
      </c>
      <c r="F26" s="52">
        <v>7341</v>
      </c>
      <c r="G26" s="52">
        <v>7328</v>
      </c>
      <c r="H26" s="52">
        <v>9195</v>
      </c>
      <c r="I26" s="52">
        <v>9269</v>
      </c>
      <c r="J26" s="52">
        <v>9166</v>
      </c>
      <c r="K26" s="52">
        <v>8852</v>
      </c>
      <c r="L26" s="52">
        <v>8299</v>
      </c>
      <c r="M26" s="52">
        <v>5177</v>
      </c>
      <c r="N26" s="52">
        <v>4085</v>
      </c>
      <c r="O26" s="52">
        <v>3990</v>
      </c>
      <c r="P26" s="52">
        <v>4014</v>
      </c>
      <c r="Q26" s="52">
        <v>3860</v>
      </c>
      <c r="R26" s="52">
        <v>3753</v>
      </c>
      <c r="S26" s="52">
        <v>3541</v>
      </c>
      <c r="T26" s="52">
        <v>3532</v>
      </c>
      <c r="U26" s="52">
        <v>3444</v>
      </c>
      <c r="V26" s="52">
        <v>3290</v>
      </c>
      <c r="W26" s="52">
        <v>3112</v>
      </c>
      <c r="X26" s="52">
        <v>2751</v>
      </c>
      <c r="Y26" s="52">
        <v>1928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21</v>
      </c>
      <c r="C29" s="52">
        <v>53</v>
      </c>
      <c r="D29" s="52">
        <v>72</v>
      </c>
      <c r="E29" s="52">
        <v>94</v>
      </c>
      <c r="F29" s="52">
        <v>118</v>
      </c>
      <c r="G29" s="52">
        <v>147</v>
      </c>
      <c r="H29" s="52">
        <v>219</v>
      </c>
      <c r="I29" s="52">
        <v>298</v>
      </c>
      <c r="J29" s="52">
        <v>349</v>
      </c>
      <c r="K29" s="52">
        <v>368</v>
      </c>
      <c r="L29" s="52">
        <v>362</v>
      </c>
      <c r="M29" s="52">
        <v>330</v>
      </c>
      <c r="N29" s="52">
        <v>279</v>
      </c>
      <c r="O29" s="52">
        <v>220</v>
      </c>
      <c r="P29" s="52">
        <v>166</v>
      </c>
      <c r="Q29" s="52">
        <v>122</v>
      </c>
      <c r="R29" s="52">
        <v>90</v>
      </c>
      <c r="S29" s="52">
        <v>79</v>
      </c>
      <c r="T29" s="52">
        <v>98</v>
      </c>
      <c r="U29" s="52">
        <v>129</v>
      </c>
      <c r="V29" s="52">
        <v>180</v>
      </c>
      <c r="W29" s="52">
        <v>228</v>
      </c>
      <c r="X29" s="52">
        <v>266</v>
      </c>
      <c r="Y29" s="52">
        <v>279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861</v>
      </c>
      <c r="C31" s="52">
        <v>1406</v>
      </c>
      <c r="D31" s="52">
        <v>1453</v>
      </c>
      <c r="E31" s="52">
        <v>1436</v>
      </c>
      <c r="F31" s="52">
        <v>1455</v>
      </c>
      <c r="G31" s="52">
        <v>1410</v>
      </c>
      <c r="H31" s="52">
        <v>1564</v>
      </c>
      <c r="I31" s="52">
        <v>1468</v>
      </c>
      <c r="J31" s="52">
        <v>1277</v>
      </c>
      <c r="K31" s="52">
        <v>980</v>
      </c>
      <c r="L31" s="52">
        <v>824</v>
      </c>
      <c r="M31" s="52">
        <v>489</v>
      </c>
      <c r="N31" s="52">
        <v>365</v>
      </c>
      <c r="O31" s="52">
        <v>285</v>
      </c>
      <c r="P31" s="52">
        <v>174</v>
      </c>
      <c r="Q31" s="52">
        <v>135</v>
      </c>
      <c r="R31" s="52">
        <v>126</v>
      </c>
      <c r="S31" s="52">
        <v>109</v>
      </c>
      <c r="T31" s="52">
        <v>135</v>
      </c>
      <c r="U31" s="52">
        <v>141</v>
      </c>
      <c r="V31" s="52">
        <v>168</v>
      </c>
      <c r="W31" s="52">
        <v>156</v>
      </c>
      <c r="X31" s="52">
        <v>171</v>
      </c>
      <c r="Y31" s="52">
        <v>129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6203</v>
      </c>
      <c r="C35" s="52">
        <v>6322</v>
      </c>
      <c r="D35" s="52">
        <v>6093</v>
      </c>
      <c r="E35" s="52">
        <v>5738</v>
      </c>
      <c r="F35" s="52">
        <v>5886</v>
      </c>
      <c r="G35" s="52">
        <v>5918</v>
      </c>
      <c r="H35" s="52">
        <v>7631</v>
      </c>
      <c r="I35" s="52">
        <v>7801</v>
      </c>
      <c r="J35" s="52">
        <v>7889</v>
      </c>
      <c r="K35" s="52">
        <v>7872</v>
      </c>
      <c r="L35" s="52">
        <v>7055</v>
      </c>
      <c r="M35" s="52">
        <v>4364</v>
      </c>
      <c r="N35" s="52">
        <v>3437</v>
      </c>
      <c r="O35" s="52">
        <v>3427</v>
      </c>
      <c r="P35" s="52">
        <v>3610</v>
      </c>
      <c r="Q35" s="52">
        <v>3516</v>
      </c>
      <c r="R35" s="52">
        <v>3398</v>
      </c>
      <c r="S35" s="52">
        <v>3092</v>
      </c>
      <c r="T35" s="52">
        <v>2852</v>
      </c>
      <c r="U35" s="52">
        <v>2835</v>
      </c>
      <c r="V35" s="52">
        <v>2546</v>
      </c>
      <c r="W35" s="52">
        <v>2394</v>
      </c>
      <c r="X35" s="52">
        <v>1983</v>
      </c>
      <c r="Y35" s="52">
        <v>1362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420</v>
      </c>
      <c r="M36" s="52">
        <v>324</v>
      </c>
      <c r="N36" s="52">
        <v>283</v>
      </c>
      <c r="O36" s="52">
        <v>278</v>
      </c>
      <c r="P36" s="52">
        <v>230</v>
      </c>
      <c r="Q36" s="52">
        <v>209</v>
      </c>
      <c r="R36" s="52">
        <v>229</v>
      </c>
      <c r="S36" s="52">
        <v>340</v>
      </c>
      <c r="T36" s="52">
        <v>545</v>
      </c>
      <c r="U36" s="52">
        <v>468</v>
      </c>
      <c r="V36" s="52">
        <v>576</v>
      </c>
      <c r="W36" s="52">
        <v>562</v>
      </c>
      <c r="X36" s="52">
        <v>597</v>
      </c>
      <c r="Y36" s="52">
        <v>437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390</v>
      </c>
      <c r="C40" s="52">
        <v>461</v>
      </c>
      <c r="D40" s="52">
        <v>456</v>
      </c>
      <c r="E40" s="52">
        <v>419</v>
      </c>
      <c r="F40" s="52">
        <v>432</v>
      </c>
      <c r="G40" s="52">
        <v>449</v>
      </c>
      <c r="H40" s="52">
        <v>621</v>
      </c>
      <c r="I40" s="52">
        <v>642</v>
      </c>
      <c r="J40" s="52">
        <v>654</v>
      </c>
      <c r="K40" s="52">
        <v>626</v>
      </c>
      <c r="L40" s="52">
        <v>581</v>
      </c>
      <c r="M40" s="52">
        <v>370</v>
      </c>
      <c r="N40" s="52">
        <v>294</v>
      </c>
      <c r="O40" s="52">
        <v>251</v>
      </c>
      <c r="P40" s="52">
        <v>183</v>
      </c>
      <c r="Q40" s="52">
        <v>151</v>
      </c>
      <c r="R40" s="52">
        <v>117</v>
      </c>
      <c r="S40" s="52">
        <v>85</v>
      </c>
      <c r="T40" s="52">
        <v>71</v>
      </c>
      <c r="U40" s="52">
        <v>78</v>
      </c>
      <c r="V40" s="52">
        <v>71</v>
      </c>
      <c r="W40" s="52">
        <v>79</v>
      </c>
      <c r="X40" s="52">
        <v>75</v>
      </c>
      <c r="Y40" s="52">
        <v>55</v>
      </c>
      <c r="DA40" s="63" t="s">
        <v>1075</v>
      </c>
    </row>
    <row r="41" spans="1:105" ht="12" customHeight="1" x14ac:dyDescent="0.25">
      <c r="A41" s="109" t="s">
        <v>120</v>
      </c>
      <c r="B41" s="36">
        <v>6674</v>
      </c>
      <c r="C41" s="36">
        <v>7267</v>
      </c>
      <c r="D41" s="36">
        <v>7090</v>
      </c>
      <c r="E41" s="36">
        <v>6755</v>
      </c>
      <c r="F41" s="36">
        <v>6909</v>
      </c>
      <c r="G41" s="36">
        <v>6879</v>
      </c>
      <c r="H41" s="36">
        <v>8574</v>
      </c>
      <c r="I41" s="36">
        <v>8627</v>
      </c>
      <c r="J41" s="36">
        <v>8512</v>
      </c>
      <c r="K41" s="36">
        <v>8226</v>
      </c>
      <c r="L41" s="36">
        <v>7718</v>
      </c>
      <c r="M41" s="36">
        <v>4807</v>
      </c>
      <c r="N41" s="36">
        <v>3791</v>
      </c>
      <c r="O41" s="36">
        <v>3739</v>
      </c>
      <c r="P41" s="36">
        <v>3831</v>
      </c>
      <c r="Q41" s="36">
        <v>3709</v>
      </c>
      <c r="R41" s="36">
        <v>3636</v>
      </c>
      <c r="S41" s="36">
        <v>3456</v>
      </c>
      <c r="T41" s="36">
        <v>3461</v>
      </c>
      <c r="U41" s="36">
        <v>3366</v>
      </c>
      <c r="V41" s="36">
        <v>3219</v>
      </c>
      <c r="W41" s="36">
        <v>3033</v>
      </c>
      <c r="X41" s="36">
        <v>2676</v>
      </c>
      <c r="Y41" s="36">
        <v>1873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0</v>
      </c>
      <c r="C43" s="120">
        <v>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X43" s="120">
        <v>0</v>
      </c>
      <c r="Y43" s="120">
        <v>0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1083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958295</v>
      </c>
      <c r="C62" s="120">
        <v>969782</v>
      </c>
      <c r="D62" s="120">
        <v>976695</v>
      </c>
      <c r="E62" s="120">
        <v>985069</v>
      </c>
      <c r="F62" s="120">
        <v>1006478</v>
      </c>
      <c r="G62" s="120">
        <v>1013718</v>
      </c>
      <c r="H62" s="120">
        <v>1032304</v>
      </c>
      <c r="I62" s="120">
        <v>1068032</v>
      </c>
      <c r="J62" s="120">
        <v>1046053</v>
      </c>
      <c r="K62" s="120">
        <v>1016016</v>
      </c>
      <c r="L62" s="120">
        <v>888481</v>
      </c>
      <c r="M62" s="120">
        <v>867390</v>
      </c>
      <c r="N62" s="120">
        <v>815027</v>
      </c>
      <c r="O62" s="120">
        <v>802590</v>
      </c>
      <c r="P62" s="120">
        <v>808433</v>
      </c>
      <c r="Q62" s="120">
        <v>810189</v>
      </c>
      <c r="R62" s="120">
        <v>809825</v>
      </c>
      <c r="S62" s="120">
        <v>830311</v>
      </c>
      <c r="T62" s="120">
        <v>844691</v>
      </c>
      <c r="U62" s="120">
        <v>869827</v>
      </c>
      <c r="V62" s="120">
        <v>871506</v>
      </c>
      <c r="W62" s="120">
        <v>880367</v>
      </c>
      <c r="X62" s="120">
        <v>843006</v>
      </c>
      <c r="Y62" s="120">
        <v>831847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958295</v>
      </c>
      <c r="C64" s="52">
        <v>969782</v>
      </c>
      <c r="D64" s="52">
        <v>976695</v>
      </c>
      <c r="E64" s="52">
        <v>985069</v>
      </c>
      <c r="F64" s="52">
        <v>1006478</v>
      </c>
      <c r="G64" s="52">
        <v>1013718</v>
      </c>
      <c r="H64" s="52">
        <v>1032304</v>
      </c>
      <c r="I64" s="52">
        <v>1068032</v>
      </c>
      <c r="J64" s="52">
        <v>1046053</v>
      </c>
      <c r="K64" s="52">
        <v>1016016</v>
      </c>
      <c r="L64" s="52">
        <v>888481</v>
      </c>
      <c r="M64" s="52">
        <v>867390</v>
      </c>
      <c r="N64" s="52">
        <v>815027</v>
      </c>
      <c r="O64" s="52">
        <v>802590</v>
      </c>
      <c r="P64" s="52">
        <v>808433</v>
      </c>
      <c r="Q64" s="52">
        <v>810189</v>
      </c>
      <c r="R64" s="52">
        <v>809825</v>
      </c>
      <c r="S64" s="52">
        <v>830311</v>
      </c>
      <c r="T64" s="52">
        <v>844691</v>
      </c>
      <c r="U64" s="52">
        <v>869827</v>
      </c>
      <c r="V64" s="52">
        <v>871506</v>
      </c>
      <c r="W64" s="52">
        <v>880367</v>
      </c>
      <c r="X64" s="52">
        <v>843006</v>
      </c>
      <c r="Y64" s="52">
        <v>831847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2810</v>
      </c>
      <c r="C67" s="52">
        <v>6031</v>
      </c>
      <c r="D67" s="52">
        <v>9321</v>
      </c>
      <c r="E67" s="52">
        <v>13540</v>
      </c>
      <c r="F67" s="52">
        <v>17895</v>
      </c>
      <c r="G67" s="52">
        <v>23091</v>
      </c>
      <c r="H67" s="52">
        <v>27250</v>
      </c>
      <c r="I67" s="52">
        <v>34057</v>
      </c>
      <c r="J67" s="52">
        <v>37100</v>
      </c>
      <c r="K67" s="52">
        <v>41238</v>
      </c>
      <c r="L67" s="52">
        <v>39812</v>
      </c>
      <c r="M67" s="52">
        <v>36718</v>
      </c>
      <c r="N67" s="52">
        <v>35269</v>
      </c>
      <c r="O67" s="52">
        <v>34370</v>
      </c>
      <c r="P67" s="52">
        <v>36131</v>
      </c>
      <c r="Q67" s="52">
        <v>43215</v>
      </c>
      <c r="R67" s="52">
        <v>50084</v>
      </c>
      <c r="S67" s="52">
        <v>58306</v>
      </c>
      <c r="T67" s="52">
        <v>72668</v>
      </c>
      <c r="U67" s="52">
        <v>85131</v>
      </c>
      <c r="V67" s="52">
        <v>97290</v>
      </c>
      <c r="W67" s="52">
        <v>101959</v>
      </c>
      <c r="X67" s="52">
        <v>102848</v>
      </c>
      <c r="Y67" s="52">
        <v>98048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634270</v>
      </c>
      <c r="C69" s="52">
        <v>679261</v>
      </c>
      <c r="D69" s="52">
        <v>693187</v>
      </c>
      <c r="E69" s="52">
        <v>718402</v>
      </c>
      <c r="F69" s="52">
        <v>751045</v>
      </c>
      <c r="G69" s="52">
        <v>777536</v>
      </c>
      <c r="H69" s="52">
        <v>806302</v>
      </c>
      <c r="I69" s="52">
        <v>852210</v>
      </c>
      <c r="J69" s="52">
        <v>855856</v>
      </c>
      <c r="K69" s="52">
        <v>846264</v>
      </c>
      <c r="L69" s="52">
        <v>816841</v>
      </c>
      <c r="M69" s="52">
        <v>780304</v>
      </c>
      <c r="N69" s="52">
        <v>743936</v>
      </c>
      <c r="O69" s="52">
        <v>758930</v>
      </c>
      <c r="P69" s="52">
        <v>788940</v>
      </c>
      <c r="Q69" s="52">
        <v>785980</v>
      </c>
      <c r="R69" s="52">
        <v>789405</v>
      </c>
      <c r="S69" s="52">
        <v>811308</v>
      </c>
      <c r="T69" s="52">
        <v>807726</v>
      </c>
      <c r="U69" s="52">
        <v>794882</v>
      </c>
      <c r="V69" s="52">
        <v>790436</v>
      </c>
      <c r="W69" s="52">
        <v>782359</v>
      </c>
      <c r="X69" s="52">
        <v>784189</v>
      </c>
      <c r="Y69" s="52">
        <v>815639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2196</v>
      </c>
      <c r="M70" s="52">
        <v>2172</v>
      </c>
      <c r="N70" s="52">
        <v>2078</v>
      </c>
      <c r="O70" s="52">
        <v>1900</v>
      </c>
      <c r="P70" s="52">
        <v>1799</v>
      </c>
      <c r="Q70" s="52">
        <v>1482</v>
      </c>
      <c r="R70" s="52">
        <v>1340</v>
      </c>
      <c r="S70" s="52">
        <v>1450</v>
      </c>
      <c r="T70" s="52">
        <v>1885</v>
      </c>
      <c r="U70" s="52">
        <v>1509</v>
      </c>
      <c r="V70" s="52">
        <v>2318</v>
      </c>
      <c r="W70" s="52">
        <v>2151</v>
      </c>
      <c r="X70" s="52">
        <v>2485</v>
      </c>
      <c r="Y70" s="52">
        <v>2719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324025</v>
      </c>
      <c r="C73" s="52">
        <v>290521</v>
      </c>
      <c r="D73" s="52">
        <v>283508</v>
      </c>
      <c r="E73" s="52">
        <v>266667</v>
      </c>
      <c r="F73" s="52">
        <v>255433</v>
      </c>
      <c r="G73" s="52">
        <v>236182</v>
      </c>
      <c r="H73" s="52">
        <v>226002</v>
      </c>
      <c r="I73" s="52">
        <v>215822</v>
      </c>
      <c r="J73" s="52">
        <v>190197</v>
      </c>
      <c r="K73" s="52">
        <v>169752</v>
      </c>
      <c r="L73" s="52">
        <v>69444</v>
      </c>
      <c r="M73" s="52">
        <v>84033</v>
      </c>
      <c r="N73" s="52">
        <v>68150</v>
      </c>
      <c r="O73" s="52">
        <v>40935</v>
      </c>
      <c r="P73" s="52">
        <v>17107</v>
      </c>
      <c r="Q73" s="52">
        <v>22171</v>
      </c>
      <c r="R73" s="52">
        <v>18597</v>
      </c>
      <c r="S73" s="52">
        <v>17066</v>
      </c>
      <c r="T73" s="52">
        <v>17986</v>
      </c>
      <c r="U73" s="52">
        <v>58625</v>
      </c>
      <c r="V73" s="52">
        <v>62248</v>
      </c>
      <c r="W73" s="52">
        <v>78472</v>
      </c>
      <c r="X73" s="52">
        <v>53370</v>
      </c>
      <c r="Y73" s="52">
        <v>12618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881</v>
      </c>
      <c r="N74" s="52">
        <v>863</v>
      </c>
      <c r="O74" s="52">
        <v>825</v>
      </c>
      <c r="P74" s="52">
        <v>587</v>
      </c>
      <c r="Q74" s="52">
        <v>556</v>
      </c>
      <c r="R74" s="52">
        <v>483</v>
      </c>
      <c r="S74" s="52">
        <v>487</v>
      </c>
      <c r="T74" s="52">
        <v>17094</v>
      </c>
      <c r="U74" s="52">
        <v>14811</v>
      </c>
      <c r="V74" s="52">
        <v>16504</v>
      </c>
      <c r="W74" s="52">
        <v>17385</v>
      </c>
      <c r="X74" s="52">
        <v>2962</v>
      </c>
      <c r="Y74" s="52">
        <v>871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946676</v>
      </c>
      <c r="C78" s="52">
        <v>949525</v>
      </c>
      <c r="D78" s="52">
        <v>945003</v>
      </c>
      <c r="E78" s="52">
        <v>957680</v>
      </c>
      <c r="F78" s="52">
        <v>980342</v>
      </c>
      <c r="G78" s="52">
        <v>996886</v>
      </c>
      <c r="H78" s="52">
        <v>1013958</v>
      </c>
      <c r="I78" s="52">
        <v>1048177</v>
      </c>
      <c r="J78" s="52">
        <v>1019874</v>
      </c>
      <c r="K78" s="52">
        <v>991543</v>
      </c>
      <c r="L78" s="52">
        <v>867601</v>
      </c>
      <c r="M78" s="52">
        <v>792154</v>
      </c>
      <c r="N78" s="52">
        <v>748957</v>
      </c>
      <c r="O78" s="52">
        <v>763290</v>
      </c>
      <c r="P78" s="52">
        <v>789403</v>
      </c>
      <c r="Q78" s="52">
        <v>784566</v>
      </c>
      <c r="R78" s="52">
        <v>788643</v>
      </c>
      <c r="S78" s="52">
        <v>810050</v>
      </c>
      <c r="T78" s="52">
        <v>837350</v>
      </c>
      <c r="U78" s="52">
        <v>848732</v>
      </c>
      <c r="V78" s="52">
        <v>841061</v>
      </c>
      <c r="W78" s="52">
        <v>828023</v>
      </c>
      <c r="X78" s="52">
        <v>805922</v>
      </c>
      <c r="Y78" s="52">
        <v>778759</v>
      </c>
      <c r="DA78" s="63" t="s">
        <v>1091</v>
      </c>
    </row>
    <row r="79" spans="1:105" ht="12" customHeight="1" x14ac:dyDescent="0.25">
      <c r="A79" s="109" t="s">
        <v>120</v>
      </c>
      <c r="B79" s="36">
        <v>11619</v>
      </c>
      <c r="C79" s="36">
        <v>20257</v>
      </c>
      <c r="D79" s="36">
        <v>31692</v>
      </c>
      <c r="E79" s="36">
        <v>27389</v>
      </c>
      <c r="F79" s="36">
        <v>26136</v>
      </c>
      <c r="G79" s="36">
        <v>16832</v>
      </c>
      <c r="H79" s="36">
        <v>18346</v>
      </c>
      <c r="I79" s="36">
        <v>19855</v>
      </c>
      <c r="J79" s="36">
        <v>26179</v>
      </c>
      <c r="K79" s="36">
        <v>24473</v>
      </c>
      <c r="L79" s="36">
        <v>20880</v>
      </c>
      <c r="M79" s="36">
        <v>75236</v>
      </c>
      <c r="N79" s="36">
        <v>66070</v>
      </c>
      <c r="O79" s="36">
        <v>39300</v>
      </c>
      <c r="P79" s="36">
        <v>19030</v>
      </c>
      <c r="Q79" s="36">
        <v>25623</v>
      </c>
      <c r="R79" s="36">
        <v>21182</v>
      </c>
      <c r="S79" s="36">
        <v>20261</v>
      </c>
      <c r="T79" s="36">
        <v>7341</v>
      </c>
      <c r="U79" s="36">
        <v>21095</v>
      </c>
      <c r="V79" s="36">
        <v>30445</v>
      </c>
      <c r="W79" s="36">
        <v>52344</v>
      </c>
      <c r="X79" s="36">
        <v>37084</v>
      </c>
      <c r="Y79" s="36">
        <v>53088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4037</v>
      </c>
      <c r="C81" s="120">
        <v>9059</v>
      </c>
      <c r="D81" s="120">
        <v>13004</v>
      </c>
      <c r="E81" s="120">
        <v>17962</v>
      </c>
      <c r="F81" s="120">
        <v>22828</v>
      </c>
      <c r="G81" s="120">
        <v>28203</v>
      </c>
      <c r="H81" s="120">
        <v>31873</v>
      </c>
      <c r="I81" s="120">
        <v>39325</v>
      </c>
      <c r="J81" s="120">
        <v>95841</v>
      </c>
      <c r="K81" s="120">
        <v>208361</v>
      </c>
      <c r="L81" s="120">
        <v>431806</v>
      </c>
      <c r="M81" s="120">
        <v>502023</v>
      </c>
      <c r="N81" s="120">
        <v>551014</v>
      </c>
      <c r="O81" s="120">
        <v>552025</v>
      </c>
      <c r="P81" s="120">
        <v>539635</v>
      </c>
      <c r="Q81" s="120">
        <v>545630</v>
      </c>
      <c r="R81" s="120">
        <v>552831</v>
      </c>
      <c r="S81" s="120">
        <v>542197</v>
      </c>
      <c r="T81" s="120">
        <v>501099</v>
      </c>
      <c r="U81" s="120">
        <v>477871</v>
      </c>
      <c r="V81" s="120">
        <v>460340</v>
      </c>
      <c r="W81" s="120">
        <v>450736</v>
      </c>
      <c r="X81" s="120">
        <v>430775</v>
      </c>
      <c r="Y81" s="120">
        <v>388426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4037</v>
      </c>
      <c r="C83" s="52">
        <v>9059</v>
      </c>
      <c r="D83" s="52">
        <v>13004</v>
      </c>
      <c r="E83" s="52">
        <v>17962</v>
      </c>
      <c r="F83" s="52">
        <v>22828</v>
      </c>
      <c r="G83" s="52">
        <v>28203</v>
      </c>
      <c r="H83" s="52">
        <v>31873</v>
      </c>
      <c r="I83" s="52">
        <v>39325</v>
      </c>
      <c r="J83" s="52">
        <v>95841</v>
      </c>
      <c r="K83" s="52">
        <v>208361</v>
      </c>
      <c r="L83" s="52">
        <v>431806</v>
      </c>
      <c r="M83" s="52">
        <v>502023</v>
      </c>
      <c r="N83" s="52">
        <v>551014</v>
      </c>
      <c r="O83" s="52">
        <v>552025</v>
      </c>
      <c r="P83" s="52">
        <v>539635</v>
      </c>
      <c r="Q83" s="52">
        <v>545630</v>
      </c>
      <c r="R83" s="52">
        <v>552831</v>
      </c>
      <c r="S83" s="52">
        <v>542197</v>
      </c>
      <c r="T83" s="52">
        <v>501099</v>
      </c>
      <c r="U83" s="52">
        <v>477871</v>
      </c>
      <c r="V83" s="52">
        <v>460340</v>
      </c>
      <c r="W83" s="52">
        <v>450736</v>
      </c>
      <c r="X83" s="52">
        <v>430775</v>
      </c>
      <c r="Y83" s="52">
        <v>388426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12</v>
      </c>
      <c r="C86" s="52">
        <v>101</v>
      </c>
      <c r="D86" s="52">
        <v>218</v>
      </c>
      <c r="E86" s="52">
        <v>495</v>
      </c>
      <c r="F86" s="52">
        <v>760</v>
      </c>
      <c r="G86" s="52">
        <v>1123</v>
      </c>
      <c r="H86" s="52">
        <v>1376</v>
      </c>
      <c r="I86" s="52">
        <v>1842</v>
      </c>
      <c r="J86" s="52">
        <v>3739</v>
      </c>
      <c r="K86" s="52">
        <v>10911</v>
      </c>
      <c r="L86" s="52">
        <v>20304</v>
      </c>
      <c r="M86" s="52">
        <v>29340</v>
      </c>
      <c r="N86" s="52">
        <v>40210</v>
      </c>
      <c r="O86" s="52">
        <v>44106</v>
      </c>
      <c r="P86" s="52">
        <v>44107</v>
      </c>
      <c r="Q86" s="52">
        <v>42039</v>
      </c>
      <c r="R86" s="52">
        <v>38516</v>
      </c>
      <c r="S86" s="52">
        <v>33883</v>
      </c>
      <c r="T86" s="52">
        <v>28380</v>
      </c>
      <c r="U86" s="52">
        <v>21922</v>
      </c>
      <c r="V86" s="52">
        <v>16856</v>
      </c>
      <c r="W86" s="52">
        <v>15924</v>
      </c>
      <c r="X86" s="52">
        <v>18871</v>
      </c>
      <c r="Y86" s="52">
        <v>22473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4</v>
      </c>
      <c r="C88" s="52">
        <v>146</v>
      </c>
      <c r="D88" s="52">
        <v>208</v>
      </c>
      <c r="E88" s="52">
        <v>289</v>
      </c>
      <c r="F88" s="52">
        <v>370</v>
      </c>
      <c r="G88" s="52">
        <v>460</v>
      </c>
      <c r="H88" s="52">
        <v>525</v>
      </c>
      <c r="I88" s="52">
        <v>653</v>
      </c>
      <c r="J88" s="52">
        <v>1047</v>
      </c>
      <c r="K88" s="52">
        <v>1184</v>
      </c>
      <c r="L88" s="52">
        <v>16888</v>
      </c>
      <c r="M88" s="52">
        <v>20808</v>
      </c>
      <c r="N88" s="52">
        <v>21628</v>
      </c>
      <c r="O88" s="52">
        <v>18432</v>
      </c>
      <c r="P88" s="52">
        <v>16133</v>
      </c>
      <c r="Q88" s="52">
        <v>18301</v>
      </c>
      <c r="R88" s="52">
        <v>32988</v>
      </c>
      <c r="S88" s="52">
        <v>32062</v>
      </c>
      <c r="T88" s="52">
        <v>146906</v>
      </c>
      <c r="U88" s="52">
        <v>232852</v>
      </c>
      <c r="V88" s="52">
        <v>281711</v>
      </c>
      <c r="W88" s="52">
        <v>309523</v>
      </c>
      <c r="X88" s="52">
        <v>304174</v>
      </c>
      <c r="Y88" s="52">
        <v>275025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64</v>
      </c>
      <c r="M89" s="52">
        <v>64</v>
      </c>
      <c r="N89" s="52">
        <v>63</v>
      </c>
      <c r="O89" s="52">
        <v>53</v>
      </c>
      <c r="P89" s="52">
        <v>41</v>
      </c>
      <c r="Q89" s="52">
        <v>38</v>
      </c>
      <c r="R89" s="52">
        <v>38</v>
      </c>
      <c r="S89" s="52">
        <v>37</v>
      </c>
      <c r="T89" s="52">
        <v>310</v>
      </c>
      <c r="U89" s="52">
        <v>540</v>
      </c>
      <c r="V89" s="52">
        <v>780</v>
      </c>
      <c r="W89" s="52">
        <v>707</v>
      </c>
      <c r="X89" s="52">
        <v>936</v>
      </c>
      <c r="Y89" s="52">
        <v>832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492</v>
      </c>
      <c r="C92" s="52">
        <v>2535</v>
      </c>
      <c r="D92" s="52">
        <v>3343</v>
      </c>
      <c r="E92" s="52">
        <v>4168</v>
      </c>
      <c r="F92" s="52">
        <v>4760</v>
      </c>
      <c r="G92" s="52">
        <v>5241</v>
      </c>
      <c r="H92" s="52">
        <v>5462</v>
      </c>
      <c r="I92" s="52">
        <v>5901</v>
      </c>
      <c r="J92" s="52">
        <v>9675</v>
      </c>
      <c r="K92" s="52">
        <v>13427</v>
      </c>
      <c r="L92" s="52">
        <v>18372</v>
      </c>
      <c r="M92" s="52">
        <v>20345</v>
      </c>
      <c r="N92" s="52">
        <v>21595</v>
      </c>
      <c r="O92" s="52">
        <v>21516</v>
      </c>
      <c r="P92" s="52">
        <v>19677</v>
      </c>
      <c r="Q92" s="52">
        <v>19435</v>
      </c>
      <c r="R92" s="52">
        <v>19691</v>
      </c>
      <c r="S92" s="52">
        <v>19033</v>
      </c>
      <c r="T92" s="52">
        <v>13809</v>
      </c>
      <c r="U92" s="52">
        <v>10635</v>
      </c>
      <c r="V92" s="52">
        <v>7884</v>
      </c>
      <c r="W92" s="52">
        <v>6141</v>
      </c>
      <c r="X92" s="52">
        <v>6494</v>
      </c>
      <c r="Y92" s="52">
        <v>6394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109</v>
      </c>
      <c r="M93" s="52">
        <v>109</v>
      </c>
      <c r="N93" s="52">
        <v>107</v>
      </c>
      <c r="O93" s="52">
        <v>100</v>
      </c>
      <c r="P93" s="52">
        <v>81</v>
      </c>
      <c r="Q93" s="52">
        <v>73</v>
      </c>
      <c r="R93" s="52">
        <v>64</v>
      </c>
      <c r="S93" s="52">
        <v>45</v>
      </c>
      <c r="T93" s="52">
        <v>8</v>
      </c>
      <c r="U93" s="52">
        <v>8</v>
      </c>
      <c r="V93" s="52">
        <v>8</v>
      </c>
      <c r="W93" s="52">
        <v>8</v>
      </c>
      <c r="X93" s="52">
        <v>9</v>
      </c>
      <c r="Y93" s="52">
        <v>11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3541</v>
      </c>
      <c r="C96" s="52">
        <v>6378</v>
      </c>
      <c r="D96" s="52">
        <v>9453</v>
      </c>
      <c r="E96" s="52">
        <v>13505</v>
      </c>
      <c r="F96" s="52">
        <v>17698</v>
      </c>
      <c r="G96" s="52">
        <v>22502</v>
      </c>
      <c r="H96" s="52">
        <v>25886</v>
      </c>
      <c r="I96" s="52">
        <v>32771</v>
      </c>
      <c r="J96" s="52">
        <v>85119</v>
      </c>
      <c r="K96" s="52">
        <v>193750</v>
      </c>
      <c r="L96" s="52">
        <v>256103</v>
      </c>
      <c r="M96" s="52">
        <v>317740</v>
      </c>
      <c r="N96" s="52">
        <v>368984</v>
      </c>
      <c r="O96" s="52">
        <v>381425</v>
      </c>
      <c r="P96" s="52">
        <v>400823</v>
      </c>
      <c r="Q96" s="52">
        <v>416160</v>
      </c>
      <c r="R96" s="52">
        <v>411776</v>
      </c>
      <c r="S96" s="52">
        <v>397014</v>
      </c>
      <c r="T96" s="52">
        <v>295254</v>
      </c>
      <c r="U96" s="52">
        <v>195803</v>
      </c>
      <c r="V96" s="52">
        <v>134047</v>
      </c>
      <c r="W96" s="52">
        <v>102507</v>
      </c>
      <c r="X96" s="52">
        <v>86046</v>
      </c>
      <c r="Y96" s="52">
        <v>73805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140270</v>
      </c>
      <c r="M97" s="52">
        <v>142957</v>
      </c>
      <c r="N97" s="52">
        <v>138637</v>
      </c>
      <c r="O97" s="52">
        <v>130499</v>
      </c>
      <c r="P97" s="52">
        <v>102880</v>
      </c>
      <c r="Q97" s="52">
        <v>91623</v>
      </c>
      <c r="R97" s="52">
        <v>88274</v>
      </c>
      <c r="S97" s="52">
        <v>94006</v>
      </c>
      <c r="T97" s="52">
        <v>44812</v>
      </c>
      <c r="U97" s="52">
        <v>38033</v>
      </c>
      <c r="V97" s="52">
        <v>35910</v>
      </c>
      <c r="W97" s="52">
        <v>31850</v>
      </c>
      <c r="X97" s="52">
        <v>33116</v>
      </c>
      <c r="Y97" s="52">
        <v>32359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130</v>
      </c>
      <c r="C101" s="52">
        <v>298</v>
      </c>
      <c r="D101" s="52">
        <v>405</v>
      </c>
      <c r="E101" s="52">
        <v>524</v>
      </c>
      <c r="F101" s="52">
        <v>654</v>
      </c>
      <c r="G101" s="52">
        <v>827</v>
      </c>
      <c r="H101" s="52">
        <v>978</v>
      </c>
      <c r="I101" s="52">
        <v>1221</v>
      </c>
      <c r="J101" s="52">
        <v>4620</v>
      </c>
      <c r="K101" s="52">
        <v>11055</v>
      </c>
      <c r="L101" s="52">
        <v>24303</v>
      </c>
      <c r="M101" s="52">
        <v>30734</v>
      </c>
      <c r="N101" s="52">
        <v>31600</v>
      </c>
      <c r="O101" s="52">
        <v>31157</v>
      </c>
      <c r="P101" s="52">
        <v>30017</v>
      </c>
      <c r="Q101" s="52">
        <v>29930</v>
      </c>
      <c r="R101" s="52">
        <v>33026</v>
      </c>
      <c r="S101" s="52">
        <v>33717</v>
      </c>
      <c r="T101" s="52">
        <v>34734</v>
      </c>
      <c r="U101" s="52">
        <v>34127</v>
      </c>
      <c r="V101" s="52">
        <v>32193</v>
      </c>
      <c r="W101" s="52">
        <v>28084</v>
      </c>
      <c r="X101" s="52">
        <v>22778</v>
      </c>
      <c r="Y101" s="52">
        <v>19152</v>
      </c>
      <c r="DA101" s="63" t="s">
        <v>1101</v>
      </c>
    </row>
    <row r="102" spans="1:105" ht="12" customHeight="1" x14ac:dyDescent="0.25">
      <c r="A102" s="97" t="s">
        <v>50</v>
      </c>
      <c r="B102" s="52">
        <v>216</v>
      </c>
      <c r="C102" s="52">
        <v>591</v>
      </c>
      <c r="D102" s="52">
        <v>831</v>
      </c>
      <c r="E102" s="52">
        <v>993</v>
      </c>
      <c r="F102" s="52">
        <v>1273</v>
      </c>
      <c r="G102" s="52">
        <v>1656</v>
      </c>
      <c r="H102" s="52">
        <v>1956</v>
      </c>
      <c r="I102" s="52">
        <v>2536</v>
      </c>
      <c r="J102" s="52">
        <v>7327</v>
      </c>
      <c r="K102" s="52">
        <v>13562</v>
      </c>
      <c r="L102" s="52">
        <v>23255</v>
      </c>
      <c r="M102" s="52">
        <v>25819</v>
      </c>
      <c r="N102" s="52">
        <v>27222</v>
      </c>
      <c r="O102" s="52">
        <v>26450</v>
      </c>
      <c r="P102" s="52">
        <v>24296</v>
      </c>
      <c r="Q102" s="52">
        <v>22713</v>
      </c>
      <c r="R102" s="52">
        <v>19562</v>
      </c>
      <c r="S102" s="52">
        <v>15098</v>
      </c>
      <c r="T102" s="52">
        <v>10010</v>
      </c>
      <c r="U102" s="52">
        <v>9302</v>
      </c>
      <c r="V102" s="52">
        <v>8635</v>
      </c>
      <c r="W102" s="52">
        <v>9866</v>
      </c>
      <c r="X102" s="52">
        <v>9914</v>
      </c>
      <c r="Y102" s="52">
        <v>8440</v>
      </c>
      <c r="DA102" s="63" t="s">
        <v>1102</v>
      </c>
    </row>
    <row r="103" spans="1:105" ht="12" customHeight="1" x14ac:dyDescent="0.25">
      <c r="A103" s="109" t="s">
        <v>120</v>
      </c>
      <c r="B103" s="36">
        <v>3691</v>
      </c>
      <c r="C103" s="36">
        <v>8170</v>
      </c>
      <c r="D103" s="36">
        <v>11768</v>
      </c>
      <c r="E103" s="36">
        <v>16445</v>
      </c>
      <c r="F103" s="36">
        <v>20901</v>
      </c>
      <c r="G103" s="36">
        <v>25720</v>
      </c>
      <c r="H103" s="36">
        <v>28939</v>
      </c>
      <c r="I103" s="36">
        <v>35568</v>
      </c>
      <c r="J103" s="36">
        <v>83894</v>
      </c>
      <c r="K103" s="36">
        <v>183744</v>
      </c>
      <c r="L103" s="36">
        <v>384248</v>
      </c>
      <c r="M103" s="36">
        <v>445470</v>
      </c>
      <c r="N103" s="36">
        <v>492192</v>
      </c>
      <c r="O103" s="36">
        <v>494418</v>
      </c>
      <c r="P103" s="36">
        <v>485322</v>
      </c>
      <c r="Q103" s="36">
        <v>492987</v>
      </c>
      <c r="R103" s="36">
        <v>500243</v>
      </c>
      <c r="S103" s="36">
        <v>493382</v>
      </c>
      <c r="T103" s="36">
        <v>456355</v>
      </c>
      <c r="U103" s="36">
        <v>434442</v>
      </c>
      <c r="V103" s="36">
        <v>419512</v>
      </c>
      <c r="W103" s="36">
        <v>412786</v>
      </c>
      <c r="X103" s="36">
        <v>398083</v>
      </c>
      <c r="Y103" s="36">
        <v>360834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629740</v>
      </c>
      <c r="C124" s="120">
        <v>638451</v>
      </c>
      <c r="D124" s="120">
        <v>649695</v>
      </c>
      <c r="E124" s="120">
        <v>656613</v>
      </c>
      <c r="F124" s="120">
        <v>646852</v>
      </c>
      <c r="G124" s="120">
        <v>654117</v>
      </c>
      <c r="H124" s="120">
        <v>648880</v>
      </c>
      <c r="I124" s="120">
        <v>640951</v>
      </c>
      <c r="J124" s="120">
        <v>598281</v>
      </c>
      <c r="K124" s="120">
        <v>557955</v>
      </c>
      <c r="L124" s="120">
        <v>485792</v>
      </c>
      <c r="M124" s="120">
        <v>458549</v>
      </c>
      <c r="N124" s="120">
        <v>452074</v>
      </c>
      <c r="O124" s="120">
        <v>463114</v>
      </c>
      <c r="P124" s="120">
        <v>469900</v>
      </c>
      <c r="Q124" s="120">
        <v>456699</v>
      </c>
      <c r="R124" s="120">
        <v>438478</v>
      </c>
      <c r="S124" s="120">
        <v>421206</v>
      </c>
      <c r="T124" s="120">
        <v>406087</v>
      </c>
      <c r="U124" s="120">
        <v>385684</v>
      </c>
      <c r="V124" s="120">
        <v>361361</v>
      </c>
      <c r="W124" s="120">
        <v>332813</v>
      </c>
      <c r="X124" s="120">
        <v>298268</v>
      </c>
      <c r="Y124" s="120">
        <v>277104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629740</v>
      </c>
      <c r="C126" s="52">
        <v>638451</v>
      </c>
      <c r="D126" s="52">
        <v>649695</v>
      </c>
      <c r="E126" s="52">
        <v>656613</v>
      </c>
      <c r="F126" s="52">
        <v>646852</v>
      </c>
      <c r="G126" s="52">
        <v>654117</v>
      </c>
      <c r="H126" s="52">
        <v>648880</v>
      </c>
      <c r="I126" s="52">
        <v>640951</v>
      </c>
      <c r="J126" s="52">
        <v>598281</v>
      </c>
      <c r="K126" s="52">
        <v>557955</v>
      </c>
      <c r="L126" s="52">
        <v>485792</v>
      </c>
      <c r="M126" s="52">
        <v>458549</v>
      </c>
      <c r="N126" s="52">
        <v>452074</v>
      </c>
      <c r="O126" s="52">
        <v>463114</v>
      </c>
      <c r="P126" s="52">
        <v>469900</v>
      </c>
      <c r="Q126" s="52">
        <v>456699</v>
      </c>
      <c r="R126" s="52">
        <v>438478</v>
      </c>
      <c r="S126" s="52">
        <v>421206</v>
      </c>
      <c r="T126" s="52">
        <v>406087</v>
      </c>
      <c r="U126" s="52">
        <v>385684</v>
      </c>
      <c r="V126" s="52">
        <v>361361</v>
      </c>
      <c r="W126" s="52">
        <v>332813</v>
      </c>
      <c r="X126" s="52">
        <v>298268</v>
      </c>
      <c r="Y126" s="52">
        <v>277104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1846</v>
      </c>
      <c r="C129" s="52">
        <v>3980</v>
      </c>
      <c r="D129" s="52">
        <v>6304</v>
      </c>
      <c r="E129" s="52">
        <v>9225</v>
      </c>
      <c r="F129" s="52">
        <v>11421</v>
      </c>
      <c r="G129" s="52">
        <v>14500</v>
      </c>
      <c r="H129" s="52">
        <v>16439</v>
      </c>
      <c r="I129" s="52">
        <v>19348</v>
      </c>
      <c r="J129" s="52">
        <v>19566</v>
      </c>
      <c r="K129" s="52">
        <v>19521</v>
      </c>
      <c r="L129" s="52">
        <v>17399</v>
      </c>
      <c r="M129" s="52">
        <v>15077</v>
      </c>
      <c r="N129" s="52">
        <v>15388</v>
      </c>
      <c r="O129" s="52">
        <v>16767</v>
      </c>
      <c r="P129" s="52">
        <v>21109</v>
      </c>
      <c r="Q129" s="52">
        <v>26964</v>
      </c>
      <c r="R129" s="52">
        <v>30455</v>
      </c>
      <c r="S129" s="52">
        <v>32547</v>
      </c>
      <c r="T129" s="52">
        <v>35814</v>
      </c>
      <c r="U129" s="52">
        <v>37312</v>
      </c>
      <c r="V129" s="52">
        <v>36926</v>
      </c>
      <c r="W129" s="52">
        <v>33469</v>
      </c>
      <c r="X129" s="52">
        <v>28882</v>
      </c>
      <c r="Y129" s="52">
        <v>23857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609393</v>
      </c>
      <c r="C131" s="52">
        <v>612856</v>
      </c>
      <c r="D131" s="52">
        <v>621846</v>
      </c>
      <c r="E131" s="52">
        <v>625378</v>
      </c>
      <c r="F131" s="52">
        <v>612825</v>
      </c>
      <c r="G131" s="52">
        <v>615210</v>
      </c>
      <c r="H131" s="52">
        <v>606734</v>
      </c>
      <c r="I131" s="52">
        <v>596042</v>
      </c>
      <c r="J131" s="52">
        <v>556489</v>
      </c>
      <c r="K131" s="52">
        <v>522754</v>
      </c>
      <c r="L131" s="52">
        <v>462055</v>
      </c>
      <c r="M131" s="52">
        <v>437280</v>
      </c>
      <c r="N131" s="52">
        <v>429664</v>
      </c>
      <c r="O131" s="52">
        <v>431011</v>
      </c>
      <c r="P131" s="52">
        <v>444641</v>
      </c>
      <c r="Q131" s="52">
        <v>435132</v>
      </c>
      <c r="R131" s="52">
        <v>420127</v>
      </c>
      <c r="S131" s="52">
        <v>406435</v>
      </c>
      <c r="T131" s="52">
        <v>381070</v>
      </c>
      <c r="U131" s="52">
        <v>354602</v>
      </c>
      <c r="V131" s="52">
        <v>326790</v>
      </c>
      <c r="W131" s="52">
        <v>291797</v>
      </c>
      <c r="X131" s="52">
        <v>272414</v>
      </c>
      <c r="Y131" s="52">
        <v>269781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1150</v>
      </c>
      <c r="M132" s="52">
        <v>1149</v>
      </c>
      <c r="N132" s="52">
        <v>1117</v>
      </c>
      <c r="O132" s="52">
        <v>1050</v>
      </c>
      <c r="P132" s="52">
        <v>1008</v>
      </c>
      <c r="Q132" s="52">
        <v>863</v>
      </c>
      <c r="R132" s="52">
        <v>817</v>
      </c>
      <c r="S132" s="52">
        <v>744</v>
      </c>
      <c r="T132" s="52">
        <v>843</v>
      </c>
      <c r="U132" s="52">
        <v>699</v>
      </c>
      <c r="V132" s="52">
        <v>955</v>
      </c>
      <c r="W132" s="52">
        <v>874</v>
      </c>
      <c r="X132" s="52">
        <v>859</v>
      </c>
      <c r="Y132" s="52">
        <v>844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20347</v>
      </c>
      <c r="C135" s="52">
        <v>25595</v>
      </c>
      <c r="D135" s="52">
        <v>27849</v>
      </c>
      <c r="E135" s="52">
        <v>31235</v>
      </c>
      <c r="F135" s="52">
        <v>34027</v>
      </c>
      <c r="G135" s="52">
        <v>38907</v>
      </c>
      <c r="H135" s="52">
        <v>42146</v>
      </c>
      <c r="I135" s="52">
        <v>44909</v>
      </c>
      <c r="J135" s="52">
        <v>41792</v>
      </c>
      <c r="K135" s="52">
        <v>35201</v>
      </c>
      <c r="L135" s="52">
        <v>22587</v>
      </c>
      <c r="M135" s="52">
        <v>20101</v>
      </c>
      <c r="N135" s="52">
        <v>21232</v>
      </c>
      <c r="O135" s="52">
        <v>30860</v>
      </c>
      <c r="P135" s="52">
        <v>24093</v>
      </c>
      <c r="Q135" s="52">
        <v>20579</v>
      </c>
      <c r="R135" s="52">
        <v>17425</v>
      </c>
      <c r="S135" s="52">
        <v>13929</v>
      </c>
      <c r="T135" s="52">
        <v>15422</v>
      </c>
      <c r="U135" s="52">
        <v>22753</v>
      </c>
      <c r="V135" s="52">
        <v>23988</v>
      </c>
      <c r="W135" s="52">
        <v>29975</v>
      </c>
      <c r="X135" s="52">
        <v>22271</v>
      </c>
      <c r="Y135" s="52">
        <v>6052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19</v>
      </c>
      <c r="N136" s="52">
        <v>61</v>
      </c>
      <c r="O136" s="52">
        <v>193</v>
      </c>
      <c r="P136" s="52">
        <v>158</v>
      </c>
      <c r="Q136" s="52">
        <v>125</v>
      </c>
      <c r="R136" s="52">
        <v>109</v>
      </c>
      <c r="S136" s="52">
        <v>98</v>
      </c>
      <c r="T136" s="52">
        <v>8752</v>
      </c>
      <c r="U136" s="52">
        <v>7630</v>
      </c>
      <c r="V136" s="52">
        <v>9628</v>
      </c>
      <c r="W136" s="52">
        <v>10167</v>
      </c>
      <c r="X136" s="52">
        <v>2724</v>
      </c>
      <c r="Y136" s="52">
        <v>427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34760</v>
      </c>
      <c r="C140" s="52">
        <v>37336</v>
      </c>
      <c r="D140" s="52">
        <v>38632</v>
      </c>
      <c r="E140" s="52">
        <v>36958</v>
      </c>
      <c r="F140" s="52">
        <v>36733</v>
      </c>
      <c r="G140" s="52">
        <v>38873</v>
      </c>
      <c r="H140" s="52">
        <v>40969</v>
      </c>
      <c r="I140" s="52">
        <v>41731</v>
      </c>
      <c r="J140" s="52">
        <v>40185</v>
      </c>
      <c r="K140" s="52">
        <v>37377</v>
      </c>
      <c r="L140" s="52">
        <v>32645</v>
      </c>
      <c r="M140" s="52">
        <v>30023</v>
      </c>
      <c r="N140" s="52">
        <v>26578</v>
      </c>
      <c r="O140" s="52">
        <v>23290</v>
      </c>
      <c r="P140" s="52">
        <v>20399</v>
      </c>
      <c r="Q140" s="52">
        <v>18045</v>
      </c>
      <c r="R140" s="52">
        <v>15635</v>
      </c>
      <c r="S140" s="52">
        <v>13061</v>
      </c>
      <c r="T140" s="52">
        <v>10136</v>
      </c>
      <c r="U140" s="52">
        <v>9612</v>
      </c>
      <c r="V140" s="52">
        <v>8430</v>
      </c>
      <c r="W140" s="52">
        <v>8761</v>
      </c>
      <c r="X140" s="52">
        <v>8128</v>
      </c>
      <c r="Y140" s="52">
        <v>7229</v>
      </c>
      <c r="DA140" s="63" t="s">
        <v>1118</v>
      </c>
    </row>
    <row r="141" spans="1:105" ht="12" customHeight="1" x14ac:dyDescent="0.25">
      <c r="A141" s="109" t="s">
        <v>120</v>
      </c>
      <c r="B141" s="36">
        <v>594980</v>
      </c>
      <c r="C141" s="36">
        <v>601115</v>
      </c>
      <c r="D141" s="36">
        <v>611063</v>
      </c>
      <c r="E141" s="36">
        <v>619655</v>
      </c>
      <c r="F141" s="36">
        <v>610119</v>
      </c>
      <c r="G141" s="36">
        <v>615244</v>
      </c>
      <c r="H141" s="36">
        <v>607911</v>
      </c>
      <c r="I141" s="36">
        <v>599220</v>
      </c>
      <c r="J141" s="36">
        <v>558096</v>
      </c>
      <c r="K141" s="36">
        <v>520578</v>
      </c>
      <c r="L141" s="36">
        <v>453147</v>
      </c>
      <c r="M141" s="36">
        <v>428526</v>
      </c>
      <c r="N141" s="36">
        <v>425496</v>
      </c>
      <c r="O141" s="36">
        <v>439824</v>
      </c>
      <c r="P141" s="36">
        <v>449501</v>
      </c>
      <c r="Q141" s="36">
        <v>438654</v>
      </c>
      <c r="R141" s="36">
        <v>422843</v>
      </c>
      <c r="S141" s="36">
        <v>408145</v>
      </c>
      <c r="T141" s="36">
        <v>395951</v>
      </c>
      <c r="U141" s="36">
        <v>376072</v>
      </c>
      <c r="V141" s="36">
        <v>352931</v>
      </c>
      <c r="W141" s="36">
        <v>324052</v>
      </c>
      <c r="X141" s="36">
        <v>290140</v>
      </c>
      <c r="Y141" s="36">
        <v>269875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4790</v>
      </c>
      <c r="C143" s="120">
        <v>5084</v>
      </c>
      <c r="D143" s="120">
        <v>5909</v>
      </c>
      <c r="E143" s="120">
        <v>6716</v>
      </c>
      <c r="F143" s="120">
        <v>7470</v>
      </c>
      <c r="G143" s="120">
        <v>8310</v>
      </c>
      <c r="H143" s="120">
        <v>9173</v>
      </c>
      <c r="I143" s="120">
        <v>9964</v>
      </c>
      <c r="J143" s="120">
        <v>10180</v>
      </c>
      <c r="K143" s="120">
        <v>9913</v>
      </c>
      <c r="L143" s="120">
        <v>9115</v>
      </c>
      <c r="M143" s="120">
        <v>9929</v>
      </c>
      <c r="N143" s="120">
        <v>13199</v>
      </c>
      <c r="O143" s="120">
        <v>19895</v>
      </c>
      <c r="P143" s="120">
        <v>28413</v>
      </c>
      <c r="Q143" s="120">
        <v>36657</v>
      </c>
      <c r="R143" s="120">
        <v>42740</v>
      </c>
      <c r="S143" s="120">
        <v>49929</v>
      </c>
      <c r="T143" s="120">
        <v>58214</v>
      </c>
      <c r="U143" s="120">
        <v>67346</v>
      </c>
      <c r="V143" s="120">
        <v>82633</v>
      </c>
      <c r="W143" s="120">
        <v>105872</v>
      </c>
      <c r="X143" s="120">
        <v>139474</v>
      </c>
      <c r="Y143" s="120">
        <v>168682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4790</v>
      </c>
      <c r="C145" s="52">
        <v>5084</v>
      </c>
      <c r="D145" s="52">
        <v>5909</v>
      </c>
      <c r="E145" s="52">
        <v>6716</v>
      </c>
      <c r="F145" s="52">
        <v>7470</v>
      </c>
      <c r="G145" s="52">
        <v>8310</v>
      </c>
      <c r="H145" s="52">
        <v>9173</v>
      </c>
      <c r="I145" s="52">
        <v>9964</v>
      </c>
      <c r="J145" s="52">
        <v>10180</v>
      </c>
      <c r="K145" s="52">
        <v>9913</v>
      </c>
      <c r="L145" s="52">
        <v>9115</v>
      </c>
      <c r="M145" s="52">
        <v>9929</v>
      </c>
      <c r="N145" s="52">
        <v>13199</v>
      </c>
      <c r="O145" s="52">
        <v>19895</v>
      </c>
      <c r="P145" s="52">
        <v>28413</v>
      </c>
      <c r="Q145" s="52">
        <v>36657</v>
      </c>
      <c r="R145" s="52">
        <v>42740</v>
      </c>
      <c r="S145" s="52">
        <v>49929</v>
      </c>
      <c r="T145" s="52">
        <v>58214</v>
      </c>
      <c r="U145" s="52">
        <v>67346</v>
      </c>
      <c r="V145" s="52">
        <v>82633</v>
      </c>
      <c r="W145" s="52">
        <v>105872</v>
      </c>
      <c r="X145" s="52">
        <v>139474</v>
      </c>
      <c r="Y145" s="52">
        <v>168682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140</v>
      </c>
      <c r="C147" s="52">
        <v>254</v>
      </c>
      <c r="D147" s="52">
        <v>363</v>
      </c>
      <c r="E147" s="52">
        <v>434</v>
      </c>
      <c r="F147" s="52">
        <v>544</v>
      </c>
      <c r="G147" s="52">
        <v>683</v>
      </c>
      <c r="H147" s="52">
        <v>843</v>
      </c>
      <c r="I147" s="52">
        <v>1073</v>
      </c>
      <c r="J147" s="52">
        <v>1239</v>
      </c>
      <c r="K147" s="52">
        <v>1329</v>
      </c>
      <c r="L147" s="52">
        <v>1267</v>
      </c>
      <c r="M147" s="52">
        <v>1254</v>
      </c>
      <c r="N147" s="52">
        <v>1569</v>
      </c>
      <c r="O147" s="52">
        <v>2603</v>
      </c>
      <c r="P147" s="52">
        <v>5423</v>
      </c>
      <c r="Q147" s="52">
        <v>10223</v>
      </c>
      <c r="R147" s="52">
        <v>15420</v>
      </c>
      <c r="S147" s="52">
        <v>18986</v>
      </c>
      <c r="T147" s="52">
        <v>21997</v>
      </c>
      <c r="U147" s="52">
        <v>24967</v>
      </c>
      <c r="V147" s="52">
        <v>28830</v>
      </c>
      <c r="W147" s="52">
        <v>32992</v>
      </c>
      <c r="X147" s="52">
        <v>42205</v>
      </c>
      <c r="Y147" s="52">
        <v>59118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584</v>
      </c>
      <c r="C149" s="52">
        <v>894</v>
      </c>
      <c r="D149" s="52">
        <v>1113</v>
      </c>
      <c r="E149" s="52">
        <v>1278</v>
      </c>
      <c r="F149" s="52">
        <v>1377</v>
      </c>
      <c r="G149" s="52">
        <v>1443</v>
      </c>
      <c r="H149" s="52">
        <v>1503</v>
      </c>
      <c r="I149" s="52">
        <v>1509</v>
      </c>
      <c r="J149" s="52">
        <v>1378</v>
      </c>
      <c r="K149" s="52">
        <v>1125</v>
      </c>
      <c r="L149" s="52">
        <v>895</v>
      </c>
      <c r="M149" s="52">
        <v>772</v>
      </c>
      <c r="N149" s="52">
        <v>761</v>
      </c>
      <c r="O149" s="52">
        <v>965</v>
      </c>
      <c r="P149" s="52">
        <v>937</v>
      </c>
      <c r="Q149" s="52">
        <v>1268</v>
      </c>
      <c r="R149" s="52">
        <v>1652</v>
      </c>
      <c r="S149" s="52">
        <v>1861</v>
      </c>
      <c r="T149" s="52">
        <v>2697</v>
      </c>
      <c r="U149" s="52">
        <v>3210</v>
      </c>
      <c r="V149" s="52">
        <v>5179</v>
      </c>
      <c r="W149" s="52">
        <v>5889</v>
      </c>
      <c r="X149" s="52">
        <v>10915</v>
      </c>
      <c r="Y149" s="52">
        <v>13649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19</v>
      </c>
      <c r="U150" s="52">
        <v>18</v>
      </c>
      <c r="V150" s="52">
        <v>20</v>
      </c>
      <c r="W150" s="52">
        <v>20</v>
      </c>
      <c r="X150" s="52">
        <v>32</v>
      </c>
      <c r="Y150" s="52">
        <v>45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4206</v>
      </c>
      <c r="C153" s="52">
        <v>4190</v>
      </c>
      <c r="D153" s="52">
        <v>4796</v>
      </c>
      <c r="E153" s="52">
        <v>5438</v>
      </c>
      <c r="F153" s="52">
        <v>6093</v>
      </c>
      <c r="G153" s="52">
        <v>6867</v>
      </c>
      <c r="H153" s="52">
        <v>7670</v>
      </c>
      <c r="I153" s="52">
        <v>8455</v>
      </c>
      <c r="J153" s="52">
        <v>8802</v>
      </c>
      <c r="K153" s="52">
        <v>8788</v>
      </c>
      <c r="L153" s="52">
        <v>7642</v>
      </c>
      <c r="M153" s="52">
        <v>8486</v>
      </c>
      <c r="N153" s="52">
        <v>11757</v>
      </c>
      <c r="O153" s="52">
        <v>18221</v>
      </c>
      <c r="P153" s="52">
        <v>26904</v>
      </c>
      <c r="Q153" s="52">
        <v>34815</v>
      </c>
      <c r="R153" s="52">
        <v>40127</v>
      </c>
      <c r="S153" s="52">
        <v>43602</v>
      </c>
      <c r="T153" s="52">
        <v>42995</v>
      </c>
      <c r="U153" s="52">
        <v>53301</v>
      </c>
      <c r="V153" s="52">
        <v>60976</v>
      </c>
      <c r="W153" s="52">
        <v>81965</v>
      </c>
      <c r="X153" s="52">
        <v>92078</v>
      </c>
      <c r="Y153" s="52">
        <v>111306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578</v>
      </c>
      <c r="M154" s="52">
        <v>671</v>
      </c>
      <c r="N154" s="52">
        <v>681</v>
      </c>
      <c r="O154" s="52">
        <v>709</v>
      </c>
      <c r="P154" s="52">
        <v>572</v>
      </c>
      <c r="Q154" s="52">
        <v>574</v>
      </c>
      <c r="R154" s="52">
        <v>961</v>
      </c>
      <c r="S154" s="52">
        <v>4466</v>
      </c>
      <c r="T154" s="52">
        <v>12503</v>
      </c>
      <c r="U154" s="52">
        <v>10817</v>
      </c>
      <c r="V154" s="52">
        <v>16458</v>
      </c>
      <c r="W154" s="52">
        <v>17998</v>
      </c>
      <c r="X154" s="52">
        <v>36449</v>
      </c>
      <c r="Y154" s="52">
        <v>43682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264</v>
      </c>
      <c r="C158" s="52">
        <v>301</v>
      </c>
      <c r="D158" s="52">
        <v>357</v>
      </c>
      <c r="E158" s="52">
        <v>371</v>
      </c>
      <c r="F158" s="52">
        <v>419</v>
      </c>
      <c r="G158" s="52">
        <v>493</v>
      </c>
      <c r="H158" s="52">
        <v>579</v>
      </c>
      <c r="I158" s="52">
        <v>654</v>
      </c>
      <c r="J158" s="52">
        <v>698</v>
      </c>
      <c r="K158" s="52">
        <v>682</v>
      </c>
      <c r="L158" s="52">
        <v>630</v>
      </c>
      <c r="M158" s="52">
        <v>640</v>
      </c>
      <c r="N158" s="52">
        <v>716</v>
      </c>
      <c r="O158" s="52">
        <v>897</v>
      </c>
      <c r="P158" s="52">
        <v>987</v>
      </c>
      <c r="Q158" s="52">
        <v>1219</v>
      </c>
      <c r="R158" s="52">
        <v>1316</v>
      </c>
      <c r="S158" s="52">
        <v>1316</v>
      </c>
      <c r="T158" s="52">
        <v>1183</v>
      </c>
      <c r="U158" s="52">
        <v>1551</v>
      </c>
      <c r="V158" s="52">
        <v>1922</v>
      </c>
      <c r="W158" s="52">
        <v>3416</v>
      </c>
      <c r="X158" s="52">
        <v>4469</v>
      </c>
      <c r="Y158" s="52">
        <v>4577</v>
      </c>
      <c r="DA158" s="63" t="s">
        <v>1126</v>
      </c>
    </row>
    <row r="159" spans="1:105" ht="12" customHeight="1" x14ac:dyDescent="0.25">
      <c r="A159" s="109" t="s">
        <v>120</v>
      </c>
      <c r="B159" s="36">
        <v>4526</v>
      </c>
      <c r="C159" s="36">
        <v>4783</v>
      </c>
      <c r="D159" s="36">
        <v>5552</v>
      </c>
      <c r="E159" s="36">
        <v>6345</v>
      </c>
      <c r="F159" s="36">
        <v>7051</v>
      </c>
      <c r="G159" s="36">
        <v>7817</v>
      </c>
      <c r="H159" s="36">
        <v>8594</v>
      </c>
      <c r="I159" s="36">
        <v>9310</v>
      </c>
      <c r="J159" s="36">
        <v>9482</v>
      </c>
      <c r="K159" s="36">
        <v>9231</v>
      </c>
      <c r="L159" s="36">
        <v>8485</v>
      </c>
      <c r="M159" s="36">
        <v>9289</v>
      </c>
      <c r="N159" s="36">
        <v>12483</v>
      </c>
      <c r="O159" s="36">
        <v>18998</v>
      </c>
      <c r="P159" s="36">
        <v>27426</v>
      </c>
      <c r="Q159" s="36">
        <v>35438</v>
      </c>
      <c r="R159" s="36">
        <v>41424</v>
      </c>
      <c r="S159" s="36">
        <v>48613</v>
      </c>
      <c r="T159" s="36">
        <v>57031</v>
      </c>
      <c r="U159" s="36">
        <v>65795</v>
      </c>
      <c r="V159" s="36">
        <v>80711</v>
      </c>
      <c r="W159" s="36">
        <v>102456</v>
      </c>
      <c r="X159" s="36">
        <v>135005</v>
      </c>
      <c r="Y159" s="36">
        <v>164105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157606</v>
      </c>
      <c r="C161" s="120">
        <v>135998</v>
      </c>
      <c r="D161" s="120">
        <v>125050</v>
      </c>
      <c r="E161" s="120">
        <v>115166</v>
      </c>
      <c r="F161" s="120">
        <v>108787</v>
      </c>
      <c r="G161" s="120">
        <v>104407</v>
      </c>
      <c r="H161" s="120">
        <v>102678</v>
      </c>
      <c r="I161" s="120">
        <v>102002</v>
      </c>
      <c r="J161" s="120">
        <v>94741</v>
      </c>
      <c r="K161" s="120">
        <v>82645</v>
      </c>
      <c r="L161" s="120">
        <v>67156</v>
      </c>
      <c r="M161" s="120">
        <v>63822</v>
      </c>
      <c r="N161" s="120">
        <v>67401</v>
      </c>
      <c r="O161" s="120">
        <v>70429</v>
      </c>
      <c r="P161" s="120">
        <v>69791</v>
      </c>
      <c r="Q161" s="120">
        <v>71528</v>
      </c>
      <c r="R161" s="120">
        <v>69079</v>
      </c>
      <c r="S161" s="120">
        <v>68087</v>
      </c>
      <c r="T161" s="120">
        <v>65458</v>
      </c>
      <c r="U161" s="120">
        <v>70932</v>
      </c>
      <c r="V161" s="120">
        <v>77137</v>
      </c>
      <c r="W161" s="120">
        <v>79967</v>
      </c>
      <c r="X161" s="120">
        <v>86269</v>
      </c>
      <c r="Y161" s="120">
        <v>93177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157606</v>
      </c>
      <c r="C163" s="52">
        <v>135998</v>
      </c>
      <c r="D163" s="52">
        <v>125050</v>
      </c>
      <c r="E163" s="52">
        <v>115166</v>
      </c>
      <c r="F163" s="52">
        <v>108787</v>
      </c>
      <c r="G163" s="52">
        <v>104407</v>
      </c>
      <c r="H163" s="52">
        <v>102678</v>
      </c>
      <c r="I163" s="52">
        <v>102002</v>
      </c>
      <c r="J163" s="52">
        <v>94741</v>
      </c>
      <c r="K163" s="52">
        <v>82645</v>
      </c>
      <c r="L163" s="52">
        <v>67156</v>
      </c>
      <c r="M163" s="52">
        <v>63822</v>
      </c>
      <c r="N163" s="52">
        <v>67401</v>
      </c>
      <c r="O163" s="52">
        <v>70429</v>
      </c>
      <c r="P163" s="52">
        <v>69791</v>
      </c>
      <c r="Q163" s="52">
        <v>71528</v>
      </c>
      <c r="R163" s="52">
        <v>69079</v>
      </c>
      <c r="S163" s="52">
        <v>68087</v>
      </c>
      <c r="T163" s="52">
        <v>65458</v>
      </c>
      <c r="U163" s="52">
        <v>70932</v>
      </c>
      <c r="V163" s="52">
        <v>77137</v>
      </c>
      <c r="W163" s="52">
        <v>79967</v>
      </c>
      <c r="X163" s="52">
        <v>86269</v>
      </c>
      <c r="Y163" s="52">
        <v>93177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2310</v>
      </c>
      <c r="C165" s="52">
        <v>3737</v>
      </c>
      <c r="D165" s="52">
        <v>4580</v>
      </c>
      <c r="E165" s="52">
        <v>4236</v>
      </c>
      <c r="F165" s="52">
        <v>3848</v>
      </c>
      <c r="G165" s="52">
        <v>3766</v>
      </c>
      <c r="H165" s="52">
        <v>4225</v>
      </c>
      <c r="I165" s="52">
        <v>5909</v>
      </c>
      <c r="J165" s="52">
        <v>7275</v>
      </c>
      <c r="K165" s="52">
        <v>7974</v>
      </c>
      <c r="L165" s="52">
        <v>7764</v>
      </c>
      <c r="M165" s="52">
        <v>7781</v>
      </c>
      <c r="N165" s="52">
        <v>9179</v>
      </c>
      <c r="O165" s="52">
        <v>11316</v>
      </c>
      <c r="P165" s="52">
        <v>13014</v>
      </c>
      <c r="Q165" s="52">
        <v>14138</v>
      </c>
      <c r="R165" s="52">
        <v>13882</v>
      </c>
      <c r="S165" s="52">
        <v>13550</v>
      </c>
      <c r="T165" s="52">
        <v>13019</v>
      </c>
      <c r="U165" s="52">
        <v>13437</v>
      </c>
      <c r="V165" s="52">
        <v>14915</v>
      </c>
      <c r="W165" s="52">
        <v>15212</v>
      </c>
      <c r="X165" s="52">
        <v>16766</v>
      </c>
      <c r="Y165" s="52">
        <v>21846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19214</v>
      </c>
      <c r="C167" s="52">
        <v>17373</v>
      </c>
      <c r="D167" s="52">
        <v>17059</v>
      </c>
      <c r="E167" s="52">
        <v>16507</v>
      </c>
      <c r="F167" s="52">
        <v>15900</v>
      </c>
      <c r="G167" s="52">
        <v>15127</v>
      </c>
      <c r="H167" s="52">
        <v>14666</v>
      </c>
      <c r="I167" s="52">
        <v>14082</v>
      </c>
      <c r="J167" s="52">
        <v>12372</v>
      </c>
      <c r="K167" s="52">
        <v>10174</v>
      </c>
      <c r="L167" s="52">
        <v>7771</v>
      </c>
      <c r="M167" s="52">
        <v>6249</v>
      </c>
      <c r="N167" s="52">
        <v>4873</v>
      </c>
      <c r="O167" s="52">
        <v>3765</v>
      </c>
      <c r="P167" s="52">
        <v>2998</v>
      </c>
      <c r="Q167" s="52">
        <v>2793</v>
      </c>
      <c r="R167" s="52">
        <v>2702</v>
      </c>
      <c r="S167" s="52">
        <v>2622</v>
      </c>
      <c r="T167" s="52">
        <v>2818</v>
      </c>
      <c r="U167" s="52">
        <v>3168</v>
      </c>
      <c r="V167" s="52">
        <v>4699</v>
      </c>
      <c r="W167" s="52">
        <v>4668</v>
      </c>
      <c r="X167" s="52">
        <v>6276</v>
      </c>
      <c r="Y167" s="52">
        <v>7085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11</v>
      </c>
      <c r="U168" s="52">
        <v>11</v>
      </c>
      <c r="V168" s="52">
        <v>14</v>
      </c>
      <c r="W168" s="52">
        <v>14</v>
      </c>
      <c r="X168" s="52">
        <v>17</v>
      </c>
      <c r="Y168" s="52">
        <v>21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138392</v>
      </c>
      <c r="C171" s="52">
        <v>118625</v>
      </c>
      <c r="D171" s="52">
        <v>107991</v>
      </c>
      <c r="E171" s="52">
        <v>98659</v>
      </c>
      <c r="F171" s="52">
        <v>92887</v>
      </c>
      <c r="G171" s="52">
        <v>89280</v>
      </c>
      <c r="H171" s="52">
        <v>88012</v>
      </c>
      <c r="I171" s="52">
        <v>87920</v>
      </c>
      <c r="J171" s="52">
        <v>82369</v>
      </c>
      <c r="K171" s="52">
        <v>72471</v>
      </c>
      <c r="L171" s="52">
        <v>58853</v>
      </c>
      <c r="M171" s="52">
        <v>56605</v>
      </c>
      <c r="N171" s="52">
        <v>61435</v>
      </c>
      <c r="O171" s="52">
        <v>65462</v>
      </c>
      <c r="P171" s="52">
        <v>65825</v>
      </c>
      <c r="Q171" s="52">
        <v>67820</v>
      </c>
      <c r="R171" s="52">
        <v>65284</v>
      </c>
      <c r="S171" s="52">
        <v>62275</v>
      </c>
      <c r="T171" s="52">
        <v>54674</v>
      </c>
      <c r="U171" s="52">
        <v>60957</v>
      </c>
      <c r="V171" s="52">
        <v>60345</v>
      </c>
      <c r="W171" s="52">
        <v>62817</v>
      </c>
      <c r="X171" s="52">
        <v>61159</v>
      </c>
      <c r="Y171" s="52">
        <v>64817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532</v>
      </c>
      <c r="M172" s="52">
        <v>968</v>
      </c>
      <c r="N172" s="52">
        <v>1093</v>
      </c>
      <c r="O172" s="52">
        <v>1202</v>
      </c>
      <c r="P172" s="52">
        <v>968</v>
      </c>
      <c r="Q172" s="52">
        <v>915</v>
      </c>
      <c r="R172" s="52">
        <v>1093</v>
      </c>
      <c r="S172" s="52">
        <v>3190</v>
      </c>
      <c r="T172" s="52">
        <v>7955</v>
      </c>
      <c r="U172" s="52">
        <v>6796</v>
      </c>
      <c r="V172" s="52">
        <v>12079</v>
      </c>
      <c r="W172" s="52">
        <v>12468</v>
      </c>
      <c r="X172" s="52">
        <v>18817</v>
      </c>
      <c r="Y172" s="52">
        <v>21254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8699</v>
      </c>
      <c r="C176" s="52">
        <v>7566</v>
      </c>
      <c r="D176" s="52">
        <v>7047</v>
      </c>
      <c r="E176" s="52">
        <v>6218</v>
      </c>
      <c r="F176" s="52">
        <v>5942</v>
      </c>
      <c r="G176" s="52">
        <v>6034</v>
      </c>
      <c r="H176" s="52">
        <v>6484</v>
      </c>
      <c r="I176" s="52">
        <v>6709</v>
      </c>
      <c r="J176" s="52">
        <v>6434</v>
      </c>
      <c r="K176" s="52">
        <v>5695</v>
      </c>
      <c r="L176" s="52">
        <v>4748</v>
      </c>
      <c r="M176" s="52">
        <v>4370</v>
      </c>
      <c r="N176" s="52">
        <v>3952</v>
      </c>
      <c r="O176" s="52">
        <v>3362</v>
      </c>
      <c r="P176" s="52">
        <v>2888</v>
      </c>
      <c r="Q176" s="52">
        <v>2685</v>
      </c>
      <c r="R176" s="52">
        <v>2433</v>
      </c>
      <c r="S176" s="52">
        <v>2220</v>
      </c>
      <c r="T176" s="52">
        <v>1812</v>
      </c>
      <c r="U176" s="52">
        <v>2020</v>
      </c>
      <c r="V176" s="52">
        <v>2040</v>
      </c>
      <c r="W176" s="52">
        <v>2485</v>
      </c>
      <c r="X176" s="52">
        <v>2718</v>
      </c>
      <c r="Y176" s="52">
        <v>2600</v>
      </c>
      <c r="DA176" s="63" t="s">
        <v>1134</v>
      </c>
    </row>
    <row r="177" spans="1:105" ht="12" customHeight="1" x14ac:dyDescent="0.25">
      <c r="A177" s="109" t="s">
        <v>120</v>
      </c>
      <c r="B177" s="36">
        <v>148907</v>
      </c>
      <c r="C177" s="36">
        <v>128432</v>
      </c>
      <c r="D177" s="36">
        <v>118003</v>
      </c>
      <c r="E177" s="36">
        <v>108948</v>
      </c>
      <c r="F177" s="36">
        <v>102845</v>
      </c>
      <c r="G177" s="36">
        <v>98373</v>
      </c>
      <c r="H177" s="36">
        <v>96194</v>
      </c>
      <c r="I177" s="36">
        <v>95293</v>
      </c>
      <c r="J177" s="36">
        <v>88307</v>
      </c>
      <c r="K177" s="36">
        <v>76950</v>
      </c>
      <c r="L177" s="36">
        <v>62408</v>
      </c>
      <c r="M177" s="36">
        <v>59452</v>
      </c>
      <c r="N177" s="36">
        <v>63449</v>
      </c>
      <c r="O177" s="36">
        <v>67067</v>
      </c>
      <c r="P177" s="36">
        <v>66903</v>
      </c>
      <c r="Q177" s="36">
        <v>68843</v>
      </c>
      <c r="R177" s="36">
        <v>66646</v>
      </c>
      <c r="S177" s="36">
        <v>65867</v>
      </c>
      <c r="T177" s="36">
        <v>63646</v>
      </c>
      <c r="U177" s="36">
        <v>68912</v>
      </c>
      <c r="V177" s="36">
        <v>75097</v>
      </c>
      <c r="W177" s="36">
        <v>77482</v>
      </c>
      <c r="X177" s="36">
        <v>83551</v>
      </c>
      <c r="Y177" s="36">
        <v>90577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5134</v>
      </c>
      <c r="D5" s="52">
        <v>5135</v>
      </c>
      <c r="E5" s="52">
        <v>5144</v>
      </c>
      <c r="F5" s="52">
        <v>5165</v>
      </c>
      <c r="G5" s="52">
        <v>5208</v>
      </c>
      <c r="H5" s="52">
        <v>5278</v>
      </c>
      <c r="I5" s="52">
        <v>5376</v>
      </c>
      <c r="J5" s="52">
        <v>5503</v>
      </c>
      <c r="K5" s="52">
        <v>5674</v>
      </c>
      <c r="L5" s="52">
        <v>6808</v>
      </c>
      <c r="M5" s="52">
        <v>6450</v>
      </c>
      <c r="N5" s="52">
        <v>5566</v>
      </c>
      <c r="O5" s="52">
        <v>6912</v>
      </c>
      <c r="P5" s="52">
        <v>3537</v>
      </c>
      <c r="Q5" s="52">
        <v>1049</v>
      </c>
      <c r="R5" s="52">
        <v>2183</v>
      </c>
      <c r="S5" s="52">
        <v>3081</v>
      </c>
      <c r="T5" s="52">
        <v>2935</v>
      </c>
      <c r="U5" s="52">
        <v>2731</v>
      </c>
      <c r="V5" s="52">
        <v>2375</v>
      </c>
      <c r="W5" s="52">
        <v>1897</v>
      </c>
      <c r="X5" s="52">
        <v>2207</v>
      </c>
      <c r="Y5" s="52">
        <v>5482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30</v>
      </c>
      <c r="D8" s="52">
        <v>30</v>
      </c>
      <c r="E8" s="52">
        <v>34</v>
      </c>
      <c r="F8" s="52">
        <v>42</v>
      </c>
      <c r="G8" s="52">
        <v>60</v>
      </c>
      <c r="H8" s="52">
        <v>88</v>
      </c>
      <c r="I8" s="52">
        <v>113</v>
      </c>
      <c r="J8" s="52">
        <v>155</v>
      </c>
      <c r="K8" s="52">
        <v>235</v>
      </c>
      <c r="L8" s="52">
        <v>235</v>
      </c>
      <c r="M8" s="52">
        <v>228</v>
      </c>
      <c r="N8" s="52">
        <v>224</v>
      </c>
      <c r="O8" s="52">
        <v>234</v>
      </c>
      <c r="P8" s="52">
        <v>219</v>
      </c>
      <c r="Q8" s="52">
        <v>223</v>
      </c>
      <c r="R8" s="52">
        <v>199</v>
      </c>
      <c r="S8" s="52">
        <v>152</v>
      </c>
      <c r="T8" s="52">
        <v>73</v>
      </c>
      <c r="U8" s="52">
        <v>57</v>
      </c>
      <c r="V8" s="52">
        <v>92</v>
      </c>
      <c r="W8" s="52">
        <v>149</v>
      </c>
      <c r="X8" s="52">
        <v>286</v>
      </c>
      <c r="Y8" s="52">
        <v>481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3515</v>
      </c>
      <c r="D10" s="52">
        <v>3516</v>
      </c>
      <c r="E10" s="52">
        <v>3528</v>
      </c>
      <c r="F10" s="52">
        <v>3555</v>
      </c>
      <c r="G10" s="52">
        <v>7780</v>
      </c>
      <c r="H10" s="52">
        <v>1930</v>
      </c>
      <c r="I10" s="52">
        <v>3925</v>
      </c>
      <c r="J10" s="52">
        <v>5080</v>
      </c>
      <c r="K10" s="52">
        <v>5160</v>
      </c>
      <c r="L10" s="52">
        <v>8232</v>
      </c>
      <c r="M10" s="52">
        <v>9627</v>
      </c>
      <c r="N10" s="52">
        <v>9569</v>
      </c>
      <c r="O10" s="52">
        <v>12303</v>
      </c>
      <c r="P10" s="52">
        <v>5866</v>
      </c>
      <c r="Q10" s="52">
        <v>1140</v>
      </c>
      <c r="R10" s="52">
        <v>2153</v>
      </c>
      <c r="S10" s="52">
        <v>2949</v>
      </c>
      <c r="T10" s="52">
        <v>2720</v>
      </c>
      <c r="U10" s="52">
        <v>2460</v>
      </c>
      <c r="V10" s="52">
        <v>2040</v>
      </c>
      <c r="W10" s="52">
        <v>1534</v>
      </c>
      <c r="X10" s="52">
        <v>1944</v>
      </c>
      <c r="Y10" s="52">
        <v>11756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437</v>
      </c>
      <c r="D11" s="52">
        <v>353</v>
      </c>
      <c r="E11" s="52">
        <v>395</v>
      </c>
      <c r="F11" s="52">
        <v>394</v>
      </c>
      <c r="G11" s="52">
        <v>400</v>
      </c>
      <c r="H11" s="52">
        <v>423</v>
      </c>
      <c r="I11" s="52">
        <v>199</v>
      </c>
      <c r="J11" s="52">
        <v>228</v>
      </c>
      <c r="K11" s="52">
        <v>457</v>
      </c>
      <c r="L11" s="52">
        <v>289</v>
      </c>
      <c r="M11" s="52">
        <v>169</v>
      </c>
      <c r="N11" s="52">
        <v>82</v>
      </c>
      <c r="O11" s="52">
        <v>122</v>
      </c>
      <c r="P11" s="52">
        <v>137</v>
      </c>
      <c r="Q11" s="52">
        <v>78</v>
      </c>
      <c r="R11" s="52">
        <v>0</v>
      </c>
      <c r="S11" s="52">
        <v>3</v>
      </c>
      <c r="T11" s="52">
        <v>6</v>
      </c>
      <c r="U11" s="52">
        <v>8</v>
      </c>
      <c r="V11" s="52">
        <v>14</v>
      </c>
      <c r="W11" s="52">
        <v>18</v>
      </c>
      <c r="X11" s="52">
        <v>60</v>
      </c>
      <c r="Y11" s="52">
        <v>9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3149</v>
      </c>
      <c r="D15" s="52">
        <v>2538</v>
      </c>
      <c r="E15" s="52">
        <v>2844</v>
      </c>
      <c r="F15" s="52">
        <v>2847</v>
      </c>
      <c r="G15" s="52">
        <v>2870</v>
      </c>
      <c r="H15" s="52">
        <v>3008</v>
      </c>
      <c r="I15" s="52">
        <v>1411</v>
      </c>
      <c r="J15" s="52">
        <v>1252</v>
      </c>
      <c r="K15" s="52">
        <v>2944</v>
      </c>
      <c r="L15" s="52">
        <v>2209</v>
      </c>
      <c r="M15" s="52">
        <v>1311</v>
      </c>
      <c r="N15" s="52">
        <v>635</v>
      </c>
      <c r="O15" s="52">
        <v>928</v>
      </c>
      <c r="P15" s="52">
        <v>1043</v>
      </c>
      <c r="Q15" s="52">
        <v>709</v>
      </c>
      <c r="R15" s="52">
        <v>35</v>
      </c>
      <c r="S15" s="52">
        <v>152</v>
      </c>
      <c r="T15" s="52">
        <v>217</v>
      </c>
      <c r="U15" s="52">
        <v>272</v>
      </c>
      <c r="V15" s="52">
        <v>349</v>
      </c>
      <c r="W15" s="52">
        <v>424</v>
      </c>
      <c r="X15" s="52">
        <v>945</v>
      </c>
      <c r="Y15" s="52">
        <v>157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196</v>
      </c>
      <c r="V16" s="52">
        <v>4</v>
      </c>
      <c r="W16" s="52">
        <v>24</v>
      </c>
      <c r="X16" s="52">
        <v>393</v>
      </c>
      <c r="Y16" s="52">
        <v>24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3762</v>
      </c>
      <c r="D20" s="52">
        <v>3774</v>
      </c>
      <c r="E20" s="52">
        <v>3846</v>
      </c>
      <c r="F20" s="52">
        <v>4048</v>
      </c>
      <c r="G20" s="52">
        <v>4429</v>
      </c>
      <c r="H20" s="52">
        <v>5042</v>
      </c>
      <c r="I20" s="52">
        <v>3671</v>
      </c>
      <c r="J20" s="52">
        <v>4508</v>
      </c>
      <c r="K20" s="52">
        <v>4906</v>
      </c>
      <c r="L20" s="52">
        <v>5208</v>
      </c>
      <c r="M20" s="52">
        <v>5437</v>
      </c>
      <c r="N20" s="52">
        <v>6231</v>
      </c>
      <c r="O20" s="52">
        <v>10053</v>
      </c>
      <c r="P20" s="52">
        <v>4713</v>
      </c>
      <c r="Q20" s="52">
        <v>1930</v>
      </c>
      <c r="R20" s="52">
        <v>3682</v>
      </c>
      <c r="S20" s="52">
        <v>3478</v>
      </c>
      <c r="T20" s="52">
        <v>3490</v>
      </c>
      <c r="U20" s="52">
        <v>3775</v>
      </c>
      <c r="V20" s="52">
        <v>3679</v>
      </c>
      <c r="W20" s="52">
        <v>2983</v>
      </c>
      <c r="X20" s="52">
        <v>6018</v>
      </c>
      <c r="Y20" s="52">
        <v>15326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359</v>
      </c>
      <c r="D21" s="52">
        <v>359</v>
      </c>
      <c r="E21" s="52">
        <v>365</v>
      </c>
      <c r="F21" s="52">
        <v>375</v>
      </c>
      <c r="G21" s="52">
        <v>397</v>
      </c>
      <c r="H21" s="52">
        <v>430</v>
      </c>
      <c r="I21" s="52">
        <v>270</v>
      </c>
      <c r="J21" s="52">
        <v>225</v>
      </c>
      <c r="K21" s="52">
        <v>380</v>
      </c>
      <c r="L21" s="52">
        <v>460</v>
      </c>
      <c r="M21" s="52">
        <v>466</v>
      </c>
      <c r="N21" s="52">
        <v>387</v>
      </c>
      <c r="O21" s="52">
        <v>8</v>
      </c>
      <c r="P21" s="52">
        <v>4</v>
      </c>
      <c r="Q21" s="52">
        <v>5</v>
      </c>
      <c r="R21" s="52">
        <v>9</v>
      </c>
      <c r="S21" s="52">
        <v>12</v>
      </c>
      <c r="T21" s="52">
        <v>72</v>
      </c>
      <c r="U21" s="52">
        <v>32</v>
      </c>
      <c r="V21" s="52">
        <v>8</v>
      </c>
      <c r="W21" s="52">
        <v>0</v>
      </c>
      <c r="X21" s="52">
        <v>0</v>
      </c>
      <c r="Y21" s="52">
        <v>3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6147</v>
      </c>
      <c r="D22" s="36">
        <v>6155</v>
      </c>
      <c r="E22" s="36">
        <v>6214</v>
      </c>
      <c r="F22" s="36">
        <v>6368</v>
      </c>
      <c r="G22" s="36">
        <v>6685</v>
      </c>
      <c r="H22" s="36">
        <v>7209</v>
      </c>
      <c r="I22" s="36">
        <v>4307</v>
      </c>
      <c r="J22" s="36">
        <v>3429</v>
      </c>
      <c r="K22" s="36">
        <v>5708</v>
      </c>
      <c r="L22" s="36">
        <v>8089</v>
      </c>
      <c r="M22" s="36">
        <v>5784</v>
      </c>
      <c r="N22" s="36">
        <v>4686</v>
      </c>
      <c r="O22" s="36">
        <v>197</v>
      </c>
      <c r="P22" s="36">
        <v>72</v>
      </c>
      <c r="Q22" s="36">
        <v>129</v>
      </c>
      <c r="R22" s="36">
        <v>232</v>
      </c>
      <c r="S22" s="36">
        <v>369</v>
      </c>
      <c r="T22" s="36">
        <v>2245</v>
      </c>
      <c r="U22" s="36">
        <v>1096</v>
      </c>
      <c r="V22" s="36">
        <v>742</v>
      </c>
      <c r="W22" s="36">
        <v>20</v>
      </c>
      <c r="X22" s="36">
        <v>38</v>
      </c>
      <c r="Y22" s="36">
        <v>140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552</v>
      </c>
      <c r="D26" s="52">
        <v>552</v>
      </c>
      <c r="E26" s="52">
        <v>555</v>
      </c>
      <c r="F26" s="52">
        <v>556</v>
      </c>
      <c r="G26" s="52">
        <v>566</v>
      </c>
      <c r="H26" s="52">
        <v>576</v>
      </c>
      <c r="I26" s="52">
        <v>591</v>
      </c>
      <c r="J26" s="52">
        <v>613</v>
      </c>
      <c r="K26" s="52">
        <v>647</v>
      </c>
      <c r="L26" s="52">
        <v>688</v>
      </c>
      <c r="M26" s="52">
        <v>3122</v>
      </c>
      <c r="N26" s="52">
        <v>1092</v>
      </c>
      <c r="O26" s="52">
        <v>366</v>
      </c>
      <c r="P26" s="52">
        <v>0</v>
      </c>
      <c r="Q26" s="52">
        <v>154</v>
      </c>
      <c r="R26" s="52">
        <v>236</v>
      </c>
      <c r="S26" s="52">
        <v>337</v>
      </c>
      <c r="T26" s="52">
        <v>232</v>
      </c>
      <c r="U26" s="52">
        <v>412</v>
      </c>
      <c r="V26" s="52">
        <v>611</v>
      </c>
      <c r="W26" s="52">
        <v>626</v>
      </c>
      <c r="X26" s="52">
        <v>662</v>
      </c>
      <c r="Y26" s="52">
        <v>823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4</v>
      </c>
      <c r="E29" s="52">
        <v>3</v>
      </c>
      <c r="F29" s="52">
        <v>5</v>
      </c>
      <c r="G29" s="52">
        <v>6</v>
      </c>
      <c r="H29" s="52">
        <v>10</v>
      </c>
      <c r="I29" s="52">
        <v>15</v>
      </c>
      <c r="J29" s="52">
        <v>18</v>
      </c>
      <c r="K29" s="52">
        <v>34</v>
      </c>
      <c r="L29" s="52">
        <v>33</v>
      </c>
      <c r="M29" s="52">
        <v>41</v>
      </c>
      <c r="N29" s="52">
        <v>54</v>
      </c>
      <c r="O29" s="52">
        <v>65</v>
      </c>
      <c r="P29" s="52">
        <v>68</v>
      </c>
      <c r="Q29" s="52">
        <v>62</v>
      </c>
      <c r="R29" s="52">
        <v>42</v>
      </c>
      <c r="S29" s="52">
        <v>27</v>
      </c>
      <c r="T29" s="52">
        <v>14</v>
      </c>
      <c r="U29" s="52">
        <v>7</v>
      </c>
      <c r="V29" s="52">
        <v>10</v>
      </c>
      <c r="W29" s="52">
        <v>14</v>
      </c>
      <c r="X29" s="52">
        <v>25</v>
      </c>
      <c r="Y29" s="52">
        <v>20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135</v>
      </c>
      <c r="D31" s="52">
        <v>135</v>
      </c>
      <c r="E31" s="52">
        <v>144</v>
      </c>
      <c r="F31" s="52">
        <v>163</v>
      </c>
      <c r="G31" s="52">
        <v>191</v>
      </c>
      <c r="H31" s="52">
        <v>239</v>
      </c>
      <c r="I31" s="52">
        <v>211</v>
      </c>
      <c r="J31" s="52">
        <v>266</v>
      </c>
      <c r="K31" s="52">
        <v>338</v>
      </c>
      <c r="L31" s="52">
        <v>174</v>
      </c>
      <c r="M31" s="52">
        <v>335</v>
      </c>
      <c r="N31" s="52">
        <v>129</v>
      </c>
      <c r="O31" s="52">
        <v>117</v>
      </c>
      <c r="P31" s="52">
        <v>123</v>
      </c>
      <c r="Q31" s="52">
        <v>57</v>
      </c>
      <c r="R31" s="52">
        <v>37</v>
      </c>
      <c r="S31" s="52">
        <v>28</v>
      </c>
      <c r="T31" s="52">
        <v>12</v>
      </c>
      <c r="U31" s="52">
        <v>10</v>
      </c>
      <c r="V31" s="52">
        <v>25</v>
      </c>
      <c r="W31" s="52">
        <v>28</v>
      </c>
      <c r="X31" s="52">
        <v>26</v>
      </c>
      <c r="Y31" s="52">
        <v>42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969</v>
      </c>
      <c r="D35" s="52">
        <v>971</v>
      </c>
      <c r="E35" s="52">
        <v>986</v>
      </c>
      <c r="F35" s="52">
        <v>1022</v>
      </c>
      <c r="G35" s="52">
        <v>1084</v>
      </c>
      <c r="H35" s="52">
        <v>1193</v>
      </c>
      <c r="I35" s="52">
        <v>781</v>
      </c>
      <c r="J35" s="52">
        <v>791</v>
      </c>
      <c r="K35" s="52">
        <v>993</v>
      </c>
      <c r="L35" s="52">
        <v>1021</v>
      </c>
      <c r="M35" s="52">
        <v>2702</v>
      </c>
      <c r="N35" s="52">
        <v>1081</v>
      </c>
      <c r="O35" s="52">
        <v>853</v>
      </c>
      <c r="P35" s="52">
        <v>948</v>
      </c>
      <c r="Q35" s="52">
        <v>525</v>
      </c>
      <c r="R35" s="52">
        <v>604</v>
      </c>
      <c r="S35" s="52">
        <v>602</v>
      </c>
      <c r="T35" s="52">
        <v>361</v>
      </c>
      <c r="U35" s="52">
        <v>460</v>
      </c>
      <c r="V35" s="52">
        <v>669</v>
      </c>
      <c r="W35" s="52">
        <v>684</v>
      </c>
      <c r="X35" s="52">
        <v>607</v>
      </c>
      <c r="Y35" s="52">
        <v>630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96</v>
      </c>
      <c r="N36" s="52">
        <v>42</v>
      </c>
      <c r="O36" s="52">
        <v>12</v>
      </c>
      <c r="P36" s="52">
        <v>48</v>
      </c>
      <c r="Q36" s="52">
        <v>23</v>
      </c>
      <c r="R36" s="52">
        <v>6</v>
      </c>
      <c r="S36" s="52">
        <v>65</v>
      </c>
      <c r="T36" s="52">
        <v>130</v>
      </c>
      <c r="U36" s="52">
        <v>77</v>
      </c>
      <c r="V36" s="52">
        <v>30</v>
      </c>
      <c r="W36" s="52">
        <v>45</v>
      </c>
      <c r="X36" s="52">
        <v>116</v>
      </c>
      <c r="Y36" s="52">
        <v>160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61</v>
      </c>
      <c r="D40" s="52">
        <v>61</v>
      </c>
      <c r="E40" s="52">
        <v>63</v>
      </c>
      <c r="F40" s="52">
        <v>67</v>
      </c>
      <c r="G40" s="52">
        <v>73</v>
      </c>
      <c r="H40" s="52">
        <v>82</v>
      </c>
      <c r="I40" s="52">
        <v>58</v>
      </c>
      <c r="J40" s="52">
        <v>71</v>
      </c>
      <c r="K40" s="52">
        <v>89</v>
      </c>
      <c r="L40" s="52">
        <v>73</v>
      </c>
      <c r="M40" s="52">
        <v>211</v>
      </c>
      <c r="N40" s="52">
        <v>81</v>
      </c>
      <c r="O40" s="52">
        <v>72</v>
      </c>
      <c r="P40" s="52">
        <v>87</v>
      </c>
      <c r="Q40" s="52">
        <v>45</v>
      </c>
      <c r="R40" s="52">
        <v>47</v>
      </c>
      <c r="S40" s="52">
        <v>37</v>
      </c>
      <c r="T40" s="52">
        <v>14</v>
      </c>
      <c r="U40" s="52">
        <v>8</v>
      </c>
      <c r="V40" s="52">
        <v>19</v>
      </c>
      <c r="W40" s="52">
        <v>20</v>
      </c>
      <c r="X40" s="52">
        <v>11</v>
      </c>
      <c r="Y40" s="52">
        <v>20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1043</v>
      </c>
      <c r="D41" s="36">
        <v>1046</v>
      </c>
      <c r="E41" s="36">
        <v>1066</v>
      </c>
      <c r="F41" s="36">
        <v>1116</v>
      </c>
      <c r="G41" s="36">
        <v>1207</v>
      </c>
      <c r="H41" s="36">
        <v>1347</v>
      </c>
      <c r="I41" s="36">
        <v>933</v>
      </c>
      <c r="J41" s="36">
        <v>986</v>
      </c>
      <c r="K41" s="36">
        <v>1243</v>
      </c>
      <c r="L41" s="36">
        <v>1124</v>
      </c>
      <c r="M41" s="36">
        <v>2920</v>
      </c>
      <c r="N41" s="36">
        <v>1170</v>
      </c>
      <c r="O41" s="36">
        <v>894</v>
      </c>
      <c r="P41" s="36">
        <v>997</v>
      </c>
      <c r="Q41" s="36">
        <v>548</v>
      </c>
      <c r="R41" s="36">
        <v>622</v>
      </c>
      <c r="S41" s="36">
        <v>688</v>
      </c>
      <c r="T41" s="36">
        <v>487</v>
      </c>
      <c r="U41" s="36">
        <v>500</v>
      </c>
      <c r="V41" s="36">
        <v>704</v>
      </c>
      <c r="W41" s="36">
        <v>752</v>
      </c>
      <c r="X41" s="36">
        <v>731</v>
      </c>
      <c r="Y41" s="36">
        <v>813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74867</v>
      </c>
      <c r="D64" s="52">
        <v>74888</v>
      </c>
      <c r="E64" s="52">
        <v>75034</v>
      </c>
      <c r="F64" s="52">
        <v>75428</v>
      </c>
      <c r="G64" s="52">
        <v>76193</v>
      </c>
      <c r="H64" s="52">
        <v>77463</v>
      </c>
      <c r="I64" s="52">
        <v>79370</v>
      </c>
      <c r="J64" s="52">
        <v>82058</v>
      </c>
      <c r="K64" s="52">
        <v>85673</v>
      </c>
      <c r="L64" s="52">
        <v>127535</v>
      </c>
      <c r="M64" s="52">
        <v>71117</v>
      </c>
      <c r="N64" s="52">
        <v>96191</v>
      </c>
      <c r="O64" s="52">
        <v>92515</v>
      </c>
      <c r="P64" s="52">
        <v>43881</v>
      </c>
      <c r="Q64" s="52">
        <v>55515</v>
      </c>
      <c r="R64" s="52">
        <v>68176</v>
      </c>
      <c r="S64" s="52">
        <v>81810</v>
      </c>
      <c r="T64" s="52">
        <v>79828</v>
      </c>
      <c r="U64" s="52">
        <v>78407</v>
      </c>
      <c r="V64" s="52">
        <v>76402</v>
      </c>
      <c r="W64" s="52">
        <v>71438</v>
      </c>
      <c r="X64" s="52">
        <v>70689</v>
      </c>
      <c r="Y64" s="52">
        <v>62790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439</v>
      </c>
      <c r="D67" s="52">
        <v>446</v>
      </c>
      <c r="E67" s="52">
        <v>496</v>
      </c>
      <c r="F67" s="52">
        <v>636</v>
      </c>
      <c r="G67" s="52">
        <v>917</v>
      </c>
      <c r="H67" s="52">
        <v>1397</v>
      </c>
      <c r="I67" s="52">
        <v>1891</v>
      </c>
      <c r="J67" s="52">
        <v>2807</v>
      </c>
      <c r="K67" s="52">
        <v>4352</v>
      </c>
      <c r="L67" s="52">
        <v>4843</v>
      </c>
      <c r="M67" s="52">
        <v>5499</v>
      </c>
      <c r="N67" s="52">
        <v>5981</v>
      </c>
      <c r="O67" s="52">
        <v>6713</v>
      </c>
      <c r="P67" s="52">
        <v>6358</v>
      </c>
      <c r="Q67" s="52">
        <v>6592</v>
      </c>
      <c r="R67" s="52">
        <v>5571</v>
      </c>
      <c r="S67" s="52">
        <v>5709</v>
      </c>
      <c r="T67" s="52">
        <v>4732</v>
      </c>
      <c r="U67" s="52">
        <v>5822</v>
      </c>
      <c r="V67" s="52">
        <v>7932</v>
      </c>
      <c r="W67" s="52">
        <v>9935</v>
      </c>
      <c r="X67" s="52">
        <v>12341</v>
      </c>
      <c r="Y67" s="52">
        <v>14702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49552</v>
      </c>
      <c r="D69" s="52">
        <v>49575</v>
      </c>
      <c r="E69" s="52">
        <v>49729</v>
      </c>
      <c r="F69" s="52">
        <v>50118</v>
      </c>
      <c r="G69" s="52">
        <v>50849</v>
      </c>
      <c r="H69" s="52">
        <v>52041</v>
      </c>
      <c r="I69" s="52">
        <v>57533</v>
      </c>
      <c r="J69" s="52">
        <v>79476</v>
      </c>
      <c r="K69" s="52">
        <v>81780</v>
      </c>
      <c r="L69" s="52">
        <v>104874</v>
      </c>
      <c r="M69" s="52">
        <v>89036</v>
      </c>
      <c r="N69" s="52">
        <v>96516</v>
      </c>
      <c r="O69" s="52">
        <v>90196</v>
      </c>
      <c r="P69" s="52">
        <v>40383</v>
      </c>
      <c r="Q69" s="52">
        <v>55104</v>
      </c>
      <c r="R69" s="52">
        <v>67611</v>
      </c>
      <c r="S69" s="52">
        <v>81127</v>
      </c>
      <c r="T69" s="52">
        <v>78833</v>
      </c>
      <c r="U69" s="52">
        <v>77081</v>
      </c>
      <c r="V69" s="52">
        <v>76032</v>
      </c>
      <c r="W69" s="52">
        <v>70924</v>
      </c>
      <c r="X69" s="52">
        <v>69277</v>
      </c>
      <c r="Y69" s="52">
        <v>61979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24</v>
      </c>
      <c r="N70" s="52">
        <v>94</v>
      </c>
      <c r="O70" s="52">
        <v>178</v>
      </c>
      <c r="P70" s="52">
        <v>447</v>
      </c>
      <c r="Q70" s="52">
        <v>317</v>
      </c>
      <c r="R70" s="52">
        <v>142</v>
      </c>
      <c r="S70" s="52">
        <v>178</v>
      </c>
      <c r="T70" s="52">
        <v>235</v>
      </c>
      <c r="U70" s="52">
        <v>460</v>
      </c>
      <c r="V70" s="52">
        <v>210</v>
      </c>
      <c r="W70" s="52">
        <v>167</v>
      </c>
      <c r="X70" s="52">
        <v>16</v>
      </c>
      <c r="Y70" s="52">
        <v>29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50629</v>
      </c>
      <c r="D73" s="52">
        <v>50663</v>
      </c>
      <c r="E73" s="52">
        <v>50948</v>
      </c>
      <c r="F73" s="52">
        <v>51928</v>
      </c>
      <c r="G73" s="52">
        <v>54029</v>
      </c>
      <c r="H73" s="52">
        <v>57713</v>
      </c>
      <c r="I73" s="52">
        <v>33037</v>
      </c>
      <c r="J73" s="52">
        <v>25625</v>
      </c>
      <c r="K73" s="52">
        <v>27355</v>
      </c>
      <c r="L73" s="52">
        <v>100308</v>
      </c>
      <c r="M73" s="52">
        <v>6224</v>
      </c>
      <c r="N73" s="52">
        <v>15883</v>
      </c>
      <c r="O73" s="52">
        <v>27215</v>
      </c>
      <c r="P73" s="52">
        <v>23828</v>
      </c>
      <c r="Q73" s="52">
        <v>57</v>
      </c>
      <c r="R73" s="52">
        <v>3574</v>
      </c>
      <c r="S73" s="52">
        <v>1548</v>
      </c>
      <c r="T73" s="52">
        <v>5346</v>
      </c>
      <c r="U73" s="52">
        <v>7233</v>
      </c>
      <c r="V73" s="52">
        <v>823</v>
      </c>
      <c r="W73" s="52">
        <v>1858</v>
      </c>
      <c r="X73" s="52">
        <v>25102</v>
      </c>
      <c r="Y73" s="52">
        <v>40752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18</v>
      </c>
      <c r="O74" s="52">
        <v>38</v>
      </c>
      <c r="P74" s="52">
        <v>238</v>
      </c>
      <c r="Q74" s="52">
        <v>67</v>
      </c>
      <c r="R74" s="52">
        <v>73</v>
      </c>
      <c r="S74" s="52">
        <v>4</v>
      </c>
      <c r="T74" s="52">
        <v>154</v>
      </c>
      <c r="U74" s="52">
        <v>2496</v>
      </c>
      <c r="V74" s="52">
        <v>4</v>
      </c>
      <c r="W74" s="52">
        <v>320</v>
      </c>
      <c r="X74" s="52">
        <v>14423</v>
      </c>
      <c r="Y74" s="52">
        <v>2091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147918</v>
      </c>
      <c r="D78" s="52">
        <v>148212</v>
      </c>
      <c r="E78" s="52">
        <v>150261</v>
      </c>
      <c r="F78" s="52">
        <v>155795</v>
      </c>
      <c r="G78" s="52">
        <v>166721</v>
      </c>
      <c r="H78" s="52">
        <v>185110</v>
      </c>
      <c r="I78" s="52">
        <v>124380</v>
      </c>
      <c r="J78" s="52">
        <v>128373</v>
      </c>
      <c r="K78" s="52">
        <v>156912</v>
      </c>
      <c r="L78" s="52">
        <v>178319</v>
      </c>
      <c r="M78" s="52">
        <v>159848</v>
      </c>
      <c r="N78" s="52">
        <v>181979</v>
      </c>
      <c r="O78" s="52">
        <v>172518</v>
      </c>
      <c r="P78" s="52">
        <v>116677</v>
      </c>
      <c r="Q78" s="52">
        <v>116693</v>
      </c>
      <c r="R78" s="52">
        <v>106776</v>
      </c>
      <c r="S78" s="52">
        <v>115455</v>
      </c>
      <c r="T78" s="52">
        <v>107419</v>
      </c>
      <c r="U78" s="52">
        <v>126135</v>
      </c>
      <c r="V78" s="52">
        <v>142297</v>
      </c>
      <c r="W78" s="52">
        <v>141665</v>
      </c>
      <c r="X78" s="52">
        <v>133510</v>
      </c>
      <c r="Y78" s="52">
        <v>129370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1815</v>
      </c>
      <c r="D79" s="36">
        <v>1837</v>
      </c>
      <c r="E79" s="36">
        <v>8156</v>
      </c>
      <c r="F79" s="36">
        <v>10480</v>
      </c>
      <c r="G79" s="36">
        <v>13134</v>
      </c>
      <c r="H79" s="36">
        <v>277</v>
      </c>
      <c r="I79" s="36">
        <v>675</v>
      </c>
      <c r="J79" s="36">
        <v>1298</v>
      </c>
      <c r="K79" s="36">
        <v>2167</v>
      </c>
      <c r="L79" s="36">
        <v>3616</v>
      </c>
      <c r="M79" s="36">
        <v>4671</v>
      </c>
      <c r="N79" s="36">
        <v>9507</v>
      </c>
      <c r="O79" s="36">
        <v>65731</v>
      </c>
      <c r="P79" s="36">
        <v>39300</v>
      </c>
      <c r="Q79" s="36">
        <v>138</v>
      </c>
      <c r="R79" s="36">
        <v>18950</v>
      </c>
      <c r="S79" s="36">
        <v>6738</v>
      </c>
      <c r="T79" s="36">
        <v>14469</v>
      </c>
      <c r="U79" s="36">
        <v>95</v>
      </c>
      <c r="V79" s="36">
        <v>256</v>
      </c>
      <c r="W79" s="36">
        <v>688</v>
      </c>
      <c r="X79" s="36">
        <v>20406</v>
      </c>
      <c r="Y79" s="36">
        <v>680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315</v>
      </c>
      <c r="D83" s="52">
        <v>317</v>
      </c>
      <c r="E83" s="52">
        <v>325</v>
      </c>
      <c r="F83" s="52">
        <v>349</v>
      </c>
      <c r="G83" s="52">
        <v>395</v>
      </c>
      <c r="H83" s="52">
        <v>468</v>
      </c>
      <c r="I83" s="52">
        <v>579</v>
      </c>
      <c r="J83" s="52">
        <v>737</v>
      </c>
      <c r="K83" s="52">
        <v>963</v>
      </c>
      <c r="L83" s="52">
        <v>1337</v>
      </c>
      <c r="M83" s="52">
        <v>2050</v>
      </c>
      <c r="N83" s="52">
        <v>3359</v>
      </c>
      <c r="O83" s="52">
        <v>5342</v>
      </c>
      <c r="P83" s="52">
        <v>12390</v>
      </c>
      <c r="Q83" s="52">
        <v>7396</v>
      </c>
      <c r="R83" s="52">
        <v>15907</v>
      </c>
      <c r="S83" s="52">
        <v>21470</v>
      </c>
      <c r="T83" s="52">
        <v>41098</v>
      </c>
      <c r="U83" s="52">
        <v>23228</v>
      </c>
      <c r="V83" s="52">
        <v>35600</v>
      </c>
      <c r="W83" s="52">
        <v>46412</v>
      </c>
      <c r="X83" s="52">
        <v>56580</v>
      </c>
      <c r="Y83" s="52">
        <v>64130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</v>
      </c>
      <c r="D86" s="52">
        <v>2</v>
      </c>
      <c r="E86" s="52">
        <v>3</v>
      </c>
      <c r="F86" s="52">
        <v>8</v>
      </c>
      <c r="G86" s="52">
        <v>15</v>
      </c>
      <c r="H86" s="52">
        <v>36</v>
      </c>
      <c r="I86" s="52">
        <v>69</v>
      </c>
      <c r="J86" s="52">
        <v>117</v>
      </c>
      <c r="K86" s="52">
        <v>188</v>
      </c>
      <c r="L86" s="52">
        <v>286</v>
      </c>
      <c r="M86" s="52">
        <v>491</v>
      </c>
      <c r="N86" s="52">
        <v>865</v>
      </c>
      <c r="O86" s="52">
        <v>1580</v>
      </c>
      <c r="P86" s="52">
        <v>2686</v>
      </c>
      <c r="Q86" s="52">
        <v>4330</v>
      </c>
      <c r="R86" s="52">
        <v>6447</v>
      </c>
      <c r="S86" s="52">
        <v>8447</v>
      </c>
      <c r="T86" s="52">
        <v>8630</v>
      </c>
      <c r="U86" s="52">
        <v>7701</v>
      </c>
      <c r="V86" s="52">
        <v>6389</v>
      </c>
      <c r="W86" s="52">
        <v>3639</v>
      </c>
      <c r="X86" s="52">
        <v>2711</v>
      </c>
      <c r="Y86" s="52">
        <v>2713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1</v>
      </c>
      <c r="E88" s="52">
        <v>0</v>
      </c>
      <c r="F88" s="52">
        <v>0</v>
      </c>
      <c r="G88" s="52">
        <v>3</v>
      </c>
      <c r="H88" s="52">
        <v>3</v>
      </c>
      <c r="I88" s="52">
        <v>4</v>
      </c>
      <c r="J88" s="52">
        <v>15</v>
      </c>
      <c r="K88" s="52">
        <v>18</v>
      </c>
      <c r="L88" s="52">
        <v>26</v>
      </c>
      <c r="M88" s="52">
        <v>46</v>
      </c>
      <c r="N88" s="52">
        <v>89</v>
      </c>
      <c r="O88" s="52">
        <v>5838</v>
      </c>
      <c r="P88" s="52">
        <v>4227</v>
      </c>
      <c r="Q88" s="52">
        <v>11</v>
      </c>
      <c r="R88" s="52">
        <v>39</v>
      </c>
      <c r="S88" s="52">
        <v>1882</v>
      </c>
      <c r="T88" s="52">
        <v>691</v>
      </c>
      <c r="U88" s="52">
        <v>1412</v>
      </c>
      <c r="V88" s="52">
        <v>13565</v>
      </c>
      <c r="W88" s="52">
        <v>25796</v>
      </c>
      <c r="X88" s="52">
        <v>35319</v>
      </c>
      <c r="Y88" s="52">
        <v>63828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1</v>
      </c>
      <c r="O89" s="52">
        <v>10</v>
      </c>
      <c r="P89" s="52">
        <v>12</v>
      </c>
      <c r="Q89" s="52">
        <v>3</v>
      </c>
      <c r="R89" s="52">
        <v>0</v>
      </c>
      <c r="S89" s="52">
        <v>1</v>
      </c>
      <c r="T89" s="52">
        <v>0</v>
      </c>
      <c r="U89" s="52">
        <v>36</v>
      </c>
      <c r="V89" s="52">
        <v>29</v>
      </c>
      <c r="W89" s="52">
        <v>73</v>
      </c>
      <c r="X89" s="52">
        <v>64</v>
      </c>
      <c r="Y89" s="52">
        <v>105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77</v>
      </c>
      <c r="D92" s="52">
        <v>81</v>
      </c>
      <c r="E92" s="52">
        <v>108</v>
      </c>
      <c r="F92" s="52">
        <v>169</v>
      </c>
      <c r="G92" s="52">
        <v>277</v>
      </c>
      <c r="H92" s="52">
        <v>440</v>
      </c>
      <c r="I92" s="52">
        <v>620</v>
      </c>
      <c r="J92" s="52">
        <v>903</v>
      </c>
      <c r="K92" s="52">
        <v>1281</v>
      </c>
      <c r="L92" s="52">
        <v>914</v>
      </c>
      <c r="M92" s="52">
        <v>1050</v>
      </c>
      <c r="N92" s="52">
        <v>1294</v>
      </c>
      <c r="O92" s="52">
        <v>1777</v>
      </c>
      <c r="P92" s="52">
        <v>2455</v>
      </c>
      <c r="Q92" s="52">
        <v>3447</v>
      </c>
      <c r="R92" s="52">
        <v>4462</v>
      </c>
      <c r="S92" s="52">
        <v>4204</v>
      </c>
      <c r="T92" s="52">
        <v>5224</v>
      </c>
      <c r="U92" s="52">
        <v>3174</v>
      </c>
      <c r="V92" s="52">
        <v>2751</v>
      </c>
      <c r="W92" s="52">
        <v>1743</v>
      </c>
      <c r="X92" s="52">
        <v>1245</v>
      </c>
      <c r="Y92" s="52">
        <v>1564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2</v>
      </c>
      <c r="O93" s="52">
        <v>7</v>
      </c>
      <c r="P93" s="52">
        <v>19</v>
      </c>
      <c r="Q93" s="52">
        <v>8</v>
      </c>
      <c r="R93" s="52">
        <v>9</v>
      </c>
      <c r="S93" s="52">
        <v>27</v>
      </c>
      <c r="T93" s="52">
        <v>37</v>
      </c>
      <c r="U93" s="52">
        <v>0</v>
      </c>
      <c r="V93" s="52">
        <v>0</v>
      </c>
      <c r="W93" s="52">
        <v>0</v>
      </c>
      <c r="X93" s="52">
        <v>1</v>
      </c>
      <c r="Y93" s="52">
        <v>1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553</v>
      </c>
      <c r="D96" s="52">
        <v>560</v>
      </c>
      <c r="E96" s="52">
        <v>605</v>
      </c>
      <c r="F96" s="52">
        <v>739</v>
      </c>
      <c r="G96" s="52">
        <v>1006</v>
      </c>
      <c r="H96" s="52">
        <v>1473</v>
      </c>
      <c r="I96" s="52">
        <v>1862</v>
      </c>
      <c r="J96" s="52">
        <v>2789</v>
      </c>
      <c r="K96" s="52">
        <v>4284</v>
      </c>
      <c r="L96" s="52">
        <v>5680</v>
      </c>
      <c r="M96" s="52">
        <v>8844</v>
      </c>
      <c r="N96" s="52">
        <v>14278</v>
      </c>
      <c r="O96" s="52">
        <v>22797</v>
      </c>
      <c r="P96" s="52">
        <v>35454</v>
      </c>
      <c r="Q96" s="52">
        <v>52920</v>
      </c>
      <c r="R96" s="52">
        <v>73946</v>
      </c>
      <c r="S96" s="52">
        <v>81562</v>
      </c>
      <c r="T96" s="52">
        <v>101760</v>
      </c>
      <c r="U96" s="52">
        <v>99454</v>
      </c>
      <c r="V96" s="52">
        <v>61757</v>
      </c>
      <c r="W96" s="52">
        <v>31549</v>
      </c>
      <c r="X96" s="52">
        <v>22684</v>
      </c>
      <c r="Y96" s="52">
        <v>24875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290</v>
      </c>
      <c r="N97" s="52">
        <v>4790</v>
      </c>
      <c r="O97" s="52">
        <v>8431</v>
      </c>
      <c r="P97" s="52">
        <v>27619</v>
      </c>
      <c r="Q97" s="52">
        <v>11751</v>
      </c>
      <c r="R97" s="52">
        <v>7489</v>
      </c>
      <c r="S97" s="52">
        <v>35135</v>
      </c>
      <c r="T97" s="52">
        <v>49194</v>
      </c>
      <c r="U97" s="52">
        <v>6779</v>
      </c>
      <c r="V97" s="52">
        <v>2123</v>
      </c>
      <c r="W97" s="52">
        <v>4060</v>
      </c>
      <c r="X97" s="52">
        <v>4364</v>
      </c>
      <c r="Y97" s="52">
        <v>4864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20</v>
      </c>
      <c r="D101" s="52">
        <v>21</v>
      </c>
      <c r="E101" s="52">
        <v>23</v>
      </c>
      <c r="F101" s="52">
        <v>29</v>
      </c>
      <c r="G101" s="52">
        <v>40</v>
      </c>
      <c r="H101" s="52">
        <v>60</v>
      </c>
      <c r="I101" s="52">
        <v>73</v>
      </c>
      <c r="J101" s="52">
        <v>116</v>
      </c>
      <c r="K101" s="52">
        <v>172</v>
      </c>
      <c r="L101" s="52">
        <v>227</v>
      </c>
      <c r="M101" s="52">
        <v>432</v>
      </c>
      <c r="N101" s="52">
        <v>892</v>
      </c>
      <c r="O101" s="52">
        <v>1671</v>
      </c>
      <c r="P101" s="52">
        <v>2816</v>
      </c>
      <c r="Q101" s="52">
        <v>4299</v>
      </c>
      <c r="R101" s="52">
        <v>6212</v>
      </c>
      <c r="S101" s="52">
        <v>7253</v>
      </c>
      <c r="T101" s="52">
        <v>7406</v>
      </c>
      <c r="U101" s="52">
        <v>3847</v>
      </c>
      <c r="V101" s="52">
        <v>2810</v>
      </c>
      <c r="W101" s="52">
        <v>4377</v>
      </c>
      <c r="X101" s="52">
        <v>5481</v>
      </c>
      <c r="Y101" s="52">
        <v>5036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34</v>
      </c>
      <c r="D102" s="52">
        <v>34</v>
      </c>
      <c r="E102" s="52">
        <v>39</v>
      </c>
      <c r="F102" s="52">
        <v>54</v>
      </c>
      <c r="G102" s="52">
        <v>76</v>
      </c>
      <c r="H102" s="52">
        <v>115</v>
      </c>
      <c r="I102" s="52">
        <v>151</v>
      </c>
      <c r="J102" s="52">
        <v>227</v>
      </c>
      <c r="K102" s="52">
        <v>346</v>
      </c>
      <c r="L102" s="52">
        <v>397</v>
      </c>
      <c r="M102" s="52">
        <v>631</v>
      </c>
      <c r="N102" s="52">
        <v>1147</v>
      </c>
      <c r="O102" s="52">
        <v>1880</v>
      </c>
      <c r="P102" s="52">
        <v>2867</v>
      </c>
      <c r="Q102" s="52">
        <v>4192</v>
      </c>
      <c r="R102" s="52">
        <v>5697</v>
      </c>
      <c r="S102" s="52">
        <v>5730</v>
      </c>
      <c r="T102" s="52">
        <v>5248</v>
      </c>
      <c r="U102" s="52">
        <v>2022</v>
      </c>
      <c r="V102" s="52">
        <v>1710</v>
      </c>
      <c r="W102" s="52">
        <v>1427</v>
      </c>
      <c r="X102" s="52">
        <v>1580</v>
      </c>
      <c r="Y102" s="52">
        <v>1885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577</v>
      </c>
      <c r="D103" s="36">
        <v>585</v>
      </c>
      <c r="E103" s="36">
        <v>655</v>
      </c>
      <c r="F103" s="36">
        <v>833</v>
      </c>
      <c r="G103" s="36">
        <v>1180</v>
      </c>
      <c r="H103" s="36">
        <v>1762</v>
      </c>
      <c r="I103" s="36">
        <v>2301</v>
      </c>
      <c r="J103" s="36">
        <v>3404</v>
      </c>
      <c r="K103" s="36">
        <v>5127</v>
      </c>
      <c r="L103" s="36">
        <v>6047</v>
      </c>
      <c r="M103" s="36">
        <v>9235</v>
      </c>
      <c r="N103" s="36">
        <v>15875</v>
      </c>
      <c r="O103" s="36">
        <v>27319</v>
      </c>
      <c r="P103" s="36">
        <v>44038</v>
      </c>
      <c r="Q103" s="36">
        <v>66759</v>
      </c>
      <c r="R103" s="36">
        <v>94520</v>
      </c>
      <c r="S103" s="36">
        <v>111829</v>
      </c>
      <c r="T103" s="36">
        <v>113955</v>
      </c>
      <c r="U103" s="36">
        <v>56336</v>
      </c>
      <c r="V103" s="36">
        <v>53519</v>
      </c>
      <c r="W103" s="36">
        <v>54081</v>
      </c>
      <c r="X103" s="36">
        <v>68306</v>
      </c>
      <c r="Y103" s="36">
        <v>81399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49198</v>
      </c>
      <c r="D126" s="52">
        <v>49214</v>
      </c>
      <c r="E126" s="52">
        <v>49311</v>
      </c>
      <c r="F126" s="52">
        <v>49585</v>
      </c>
      <c r="G126" s="52">
        <v>50108</v>
      </c>
      <c r="H126" s="52">
        <v>50948</v>
      </c>
      <c r="I126" s="52">
        <v>52187</v>
      </c>
      <c r="J126" s="52">
        <v>53889</v>
      </c>
      <c r="K126" s="52">
        <v>56114</v>
      </c>
      <c r="L126" s="52">
        <v>72163</v>
      </c>
      <c r="M126" s="52">
        <v>51074</v>
      </c>
      <c r="N126" s="52">
        <v>64579</v>
      </c>
      <c r="O126" s="52">
        <v>60416</v>
      </c>
      <c r="P126" s="52">
        <v>26499</v>
      </c>
      <c r="Q126" s="52">
        <v>32688</v>
      </c>
      <c r="R126" s="52">
        <v>39525</v>
      </c>
      <c r="S126" s="52">
        <v>47234</v>
      </c>
      <c r="T126" s="52">
        <v>44310</v>
      </c>
      <c r="U126" s="52">
        <v>40366</v>
      </c>
      <c r="V126" s="52">
        <v>36678</v>
      </c>
      <c r="W126" s="52">
        <v>35687</v>
      </c>
      <c r="X126" s="52">
        <v>35496</v>
      </c>
      <c r="Y126" s="52">
        <v>24602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288</v>
      </c>
      <c r="D129" s="52">
        <v>294</v>
      </c>
      <c r="E129" s="52">
        <v>326</v>
      </c>
      <c r="F129" s="52">
        <v>421</v>
      </c>
      <c r="G129" s="52">
        <v>610</v>
      </c>
      <c r="H129" s="52">
        <v>930</v>
      </c>
      <c r="I129" s="52">
        <v>1241</v>
      </c>
      <c r="J129" s="52">
        <v>1825</v>
      </c>
      <c r="K129" s="52">
        <v>2770</v>
      </c>
      <c r="L129" s="52">
        <v>2969</v>
      </c>
      <c r="M129" s="52">
        <v>3137</v>
      </c>
      <c r="N129" s="52">
        <v>3036</v>
      </c>
      <c r="O129" s="52">
        <v>3355</v>
      </c>
      <c r="P129" s="52">
        <v>2746</v>
      </c>
      <c r="Q129" s="52">
        <v>2668</v>
      </c>
      <c r="R129" s="52">
        <v>2095</v>
      </c>
      <c r="S129" s="52">
        <v>2507</v>
      </c>
      <c r="T129" s="52">
        <v>2710</v>
      </c>
      <c r="U129" s="52">
        <v>3834</v>
      </c>
      <c r="V129" s="52">
        <v>5259</v>
      </c>
      <c r="W129" s="52">
        <v>6214</v>
      </c>
      <c r="X129" s="52">
        <v>6660</v>
      </c>
      <c r="Y129" s="52">
        <v>6268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47609</v>
      </c>
      <c r="D131" s="52">
        <v>47621</v>
      </c>
      <c r="E131" s="52">
        <v>47709</v>
      </c>
      <c r="F131" s="52">
        <v>47955</v>
      </c>
      <c r="G131" s="52">
        <v>48429</v>
      </c>
      <c r="H131" s="52">
        <v>49190</v>
      </c>
      <c r="I131" s="52">
        <v>50543</v>
      </c>
      <c r="J131" s="52">
        <v>53304</v>
      </c>
      <c r="K131" s="52">
        <v>55251</v>
      </c>
      <c r="L131" s="52">
        <v>70457</v>
      </c>
      <c r="M131" s="52">
        <v>51075</v>
      </c>
      <c r="N131" s="52">
        <v>64213</v>
      </c>
      <c r="O131" s="52">
        <v>59583</v>
      </c>
      <c r="P131" s="52">
        <v>25671</v>
      </c>
      <c r="Q131" s="52">
        <v>32138</v>
      </c>
      <c r="R131" s="52">
        <v>39408</v>
      </c>
      <c r="S131" s="52">
        <v>47010</v>
      </c>
      <c r="T131" s="52">
        <v>43914</v>
      </c>
      <c r="U131" s="52">
        <v>40239</v>
      </c>
      <c r="V131" s="52">
        <v>41698</v>
      </c>
      <c r="W131" s="52">
        <v>56242</v>
      </c>
      <c r="X131" s="52">
        <v>37908</v>
      </c>
      <c r="Y131" s="52">
        <v>23876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1</v>
      </c>
      <c r="N132" s="52">
        <v>32</v>
      </c>
      <c r="O132" s="52">
        <v>67</v>
      </c>
      <c r="P132" s="52">
        <v>216</v>
      </c>
      <c r="Q132" s="52">
        <v>145</v>
      </c>
      <c r="R132" s="52">
        <v>46</v>
      </c>
      <c r="S132" s="52">
        <v>73</v>
      </c>
      <c r="T132" s="52">
        <v>158</v>
      </c>
      <c r="U132" s="52">
        <v>292</v>
      </c>
      <c r="V132" s="52">
        <v>152</v>
      </c>
      <c r="W132" s="52">
        <v>81</v>
      </c>
      <c r="X132" s="52">
        <v>31</v>
      </c>
      <c r="Y132" s="52">
        <v>28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3179</v>
      </c>
      <c r="D135" s="52">
        <v>3195</v>
      </c>
      <c r="E135" s="52">
        <v>3307</v>
      </c>
      <c r="F135" s="52">
        <v>3578</v>
      </c>
      <c r="G135" s="52">
        <v>4095</v>
      </c>
      <c r="H135" s="52">
        <v>4928</v>
      </c>
      <c r="I135" s="52">
        <v>4277</v>
      </c>
      <c r="J135" s="52">
        <v>4775</v>
      </c>
      <c r="K135" s="52">
        <v>7134</v>
      </c>
      <c r="L135" s="52">
        <v>12614</v>
      </c>
      <c r="M135" s="52">
        <v>2955</v>
      </c>
      <c r="N135" s="52">
        <v>4664</v>
      </c>
      <c r="O135" s="52">
        <v>6492</v>
      </c>
      <c r="P135" s="52">
        <v>6768</v>
      </c>
      <c r="Q135" s="52">
        <v>3514</v>
      </c>
      <c r="R135" s="52">
        <v>3156</v>
      </c>
      <c r="S135" s="52">
        <v>3496</v>
      </c>
      <c r="T135" s="52">
        <v>1742</v>
      </c>
      <c r="U135" s="52">
        <v>2868</v>
      </c>
      <c r="V135" s="52">
        <v>4062</v>
      </c>
      <c r="W135" s="52">
        <v>5593</v>
      </c>
      <c r="X135" s="52">
        <v>7704</v>
      </c>
      <c r="Y135" s="52">
        <v>16219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3</v>
      </c>
      <c r="P136" s="52">
        <v>35</v>
      </c>
      <c r="Q136" s="52">
        <v>33</v>
      </c>
      <c r="R136" s="52">
        <v>16</v>
      </c>
      <c r="S136" s="52">
        <v>11</v>
      </c>
      <c r="T136" s="52">
        <v>0</v>
      </c>
      <c r="U136" s="52">
        <v>1164</v>
      </c>
      <c r="V136" s="52">
        <v>25</v>
      </c>
      <c r="W136" s="52">
        <v>221</v>
      </c>
      <c r="X136" s="52">
        <v>7443</v>
      </c>
      <c r="Y136" s="52">
        <v>2297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5431</v>
      </c>
      <c r="D140" s="52">
        <v>5447</v>
      </c>
      <c r="E140" s="52">
        <v>5555</v>
      </c>
      <c r="F140" s="52">
        <v>5826</v>
      </c>
      <c r="G140" s="52">
        <v>6325</v>
      </c>
      <c r="H140" s="52">
        <v>7106</v>
      </c>
      <c r="I140" s="52">
        <v>5022</v>
      </c>
      <c r="J140" s="52">
        <v>5507</v>
      </c>
      <c r="K140" s="52">
        <v>6697</v>
      </c>
      <c r="L140" s="52">
        <v>6605</v>
      </c>
      <c r="M140" s="52">
        <v>5747</v>
      </c>
      <c r="N140" s="52">
        <v>7272</v>
      </c>
      <c r="O140" s="52">
        <v>7282</v>
      </c>
      <c r="P140" s="52">
        <v>4214</v>
      </c>
      <c r="Q140" s="52">
        <v>3930</v>
      </c>
      <c r="R140" s="52">
        <v>3411</v>
      </c>
      <c r="S140" s="52">
        <v>3212</v>
      </c>
      <c r="T140" s="52">
        <v>3039</v>
      </c>
      <c r="U140" s="52">
        <v>2807</v>
      </c>
      <c r="V140" s="52">
        <v>2753</v>
      </c>
      <c r="W140" s="52">
        <v>2164</v>
      </c>
      <c r="X140" s="52">
        <v>1324</v>
      </c>
      <c r="Y140" s="52">
        <v>1140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92966</v>
      </c>
      <c r="D141" s="36">
        <v>93158</v>
      </c>
      <c r="E141" s="36">
        <v>94521</v>
      </c>
      <c r="F141" s="36">
        <v>98253</v>
      </c>
      <c r="G141" s="36">
        <v>105537</v>
      </c>
      <c r="H141" s="36">
        <v>117478</v>
      </c>
      <c r="I141" s="36">
        <v>79556</v>
      </c>
      <c r="J141" s="36">
        <v>81968</v>
      </c>
      <c r="K141" s="36">
        <v>99590</v>
      </c>
      <c r="L141" s="36">
        <v>105826</v>
      </c>
      <c r="M141" s="36">
        <v>93491</v>
      </c>
      <c r="N141" s="36">
        <v>96942</v>
      </c>
      <c r="O141" s="36">
        <v>91860</v>
      </c>
      <c r="P141" s="36">
        <v>55002</v>
      </c>
      <c r="Q141" s="36">
        <v>55876</v>
      </c>
      <c r="R141" s="36">
        <v>55902</v>
      </c>
      <c r="S141" s="36">
        <v>67945</v>
      </c>
      <c r="T141" s="36">
        <v>69792</v>
      </c>
      <c r="U141" s="36">
        <v>79768</v>
      </c>
      <c r="V141" s="36">
        <v>81303</v>
      </c>
      <c r="W141" s="36">
        <v>73337</v>
      </c>
      <c r="X141" s="36">
        <v>56606</v>
      </c>
      <c r="Y141" s="36">
        <v>45788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374</v>
      </c>
      <c r="D145" s="52">
        <v>374</v>
      </c>
      <c r="E145" s="52">
        <v>376</v>
      </c>
      <c r="F145" s="52">
        <v>379</v>
      </c>
      <c r="G145" s="52">
        <v>388</v>
      </c>
      <c r="H145" s="52">
        <v>404</v>
      </c>
      <c r="I145" s="52">
        <v>426</v>
      </c>
      <c r="J145" s="52">
        <v>458</v>
      </c>
      <c r="K145" s="52">
        <v>499</v>
      </c>
      <c r="L145" s="52">
        <v>798</v>
      </c>
      <c r="M145" s="52">
        <v>442</v>
      </c>
      <c r="N145" s="52">
        <v>664</v>
      </c>
      <c r="O145" s="52">
        <v>720</v>
      </c>
      <c r="P145" s="52">
        <v>548</v>
      </c>
      <c r="Q145" s="52">
        <v>702</v>
      </c>
      <c r="R145" s="52">
        <v>898</v>
      </c>
      <c r="S145" s="52">
        <v>1152</v>
      </c>
      <c r="T145" s="52">
        <v>1331</v>
      </c>
      <c r="U145" s="52">
        <v>1481</v>
      </c>
      <c r="V145" s="52">
        <v>1696</v>
      </c>
      <c r="W145" s="52">
        <v>2000</v>
      </c>
      <c r="X145" s="52">
        <v>2620</v>
      </c>
      <c r="Y145" s="52">
        <v>2938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22</v>
      </c>
      <c r="D147" s="52">
        <v>22</v>
      </c>
      <c r="E147" s="52">
        <v>24</v>
      </c>
      <c r="F147" s="52">
        <v>27</v>
      </c>
      <c r="G147" s="52">
        <v>38</v>
      </c>
      <c r="H147" s="52">
        <v>54</v>
      </c>
      <c r="I147" s="52">
        <v>64</v>
      </c>
      <c r="J147" s="52">
        <v>86</v>
      </c>
      <c r="K147" s="52">
        <v>132</v>
      </c>
      <c r="L147" s="52">
        <v>144</v>
      </c>
      <c r="M147" s="52">
        <v>152</v>
      </c>
      <c r="N147" s="52">
        <v>198</v>
      </c>
      <c r="O147" s="52">
        <v>225</v>
      </c>
      <c r="P147" s="52">
        <v>232</v>
      </c>
      <c r="Q147" s="52">
        <v>253</v>
      </c>
      <c r="R147" s="52">
        <v>307</v>
      </c>
      <c r="S147" s="52">
        <v>1037</v>
      </c>
      <c r="T147" s="52">
        <v>1580</v>
      </c>
      <c r="U147" s="52">
        <v>1713</v>
      </c>
      <c r="V147" s="52">
        <v>2060</v>
      </c>
      <c r="W147" s="52">
        <v>2936</v>
      </c>
      <c r="X147" s="52">
        <v>4470</v>
      </c>
      <c r="Y147" s="52">
        <v>4597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91</v>
      </c>
      <c r="D149" s="52">
        <v>91</v>
      </c>
      <c r="E149" s="52">
        <v>98</v>
      </c>
      <c r="F149" s="52">
        <v>110</v>
      </c>
      <c r="G149" s="52">
        <v>137</v>
      </c>
      <c r="H149" s="52">
        <v>173</v>
      </c>
      <c r="I149" s="52">
        <v>175</v>
      </c>
      <c r="J149" s="52">
        <v>230</v>
      </c>
      <c r="K149" s="52">
        <v>301</v>
      </c>
      <c r="L149" s="52">
        <v>256</v>
      </c>
      <c r="M149" s="52">
        <v>218</v>
      </c>
      <c r="N149" s="52">
        <v>194</v>
      </c>
      <c r="O149" s="52">
        <v>175</v>
      </c>
      <c r="P149" s="52">
        <v>138</v>
      </c>
      <c r="Q149" s="52">
        <v>109</v>
      </c>
      <c r="R149" s="52">
        <v>90</v>
      </c>
      <c r="S149" s="52">
        <v>102</v>
      </c>
      <c r="T149" s="52">
        <v>137</v>
      </c>
      <c r="U149" s="52">
        <v>216</v>
      </c>
      <c r="V149" s="52">
        <v>282</v>
      </c>
      <c r="W149" s="52">
        <v>372</v>
      </c>
      <c r="X149" s="52">
        <v>397</v>
      </c>
      <c r="Y149" s="52">
        <v>586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1</v>
      </c>
      <c r="V150" s="52">
        <v>0</v>
      </c>
      <c r="W150" s="52">
        <v>0</v>
      </c>
      <c r="X150" s="52">
        <v>0</v>
      </c>
      <c r="Y150" s="52">
        <v>1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657</v>
      </c>
      <c r="D153" s="52">
        <v>658</v>
      </c>
      <c r="E153" s="52">
        <v>670</v>
      </c>
      <c r="F153" s="52">
        <v>701</v>
      </c>
      <c r="G153" s="52">
        <v>771</v>
      </c>
      <c r="H153" s="52">
        <v>891</v>
      </c>
      <c r="I153" s="52">
        <v>696</v>
      </c>
      <c r="J153" s="52">
        <v>825</v>
      </c>
      <c r="K153" s="52">
        <v>1109</v>
      </c>
      <c r="L153" s="52">
        <v>1427</v>
      </c>
      <c r="M153" s="52">
        <v>1381</v>
      </c>
      <c r="N153" s="52">
        <v>1492</v>
      </c>
      <c r="O153" s="52">
        <v>1503</v>
      </c>
      <c r="P153" s="52">
        <v>1279</v>
      </c>
      <c r="Q153" s="52">
        <v>1481</v>
      </c>
      <c r="R153" s="52">
        <v>1803</v>
      </c>
      <c r="S153" s="52">
        <v>2517</v>
      </c>
      <c r="T153" s="52">
        <v>3694</v>
      </c>
      <c r="U153" s="52">
        <v>5531</v>
      </c>
      <c r="V153" s="52">
        <v>7282</v>
      </c>
      <c r="W153" s="52">
        <v>8469</v>
      </c>
      <c r="X153" s="52">
        <v>11043</v>
      </c>
      <c r="Y153" s="52">
        <v>9346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24</v>
      </c>
      <c r="O154" s="52">
        <v>39</v>
      </c>
      <c r="P154" s="52">
        <v>137</v>
      </c>
      <c r="Q154" s="52">
        <v>63</v>
      </c>
      <c r="R154" s="52">
        <v>31</v>
      </c>
      <c r="S154" s="52">
        <v>160</v>
      </c>
      <c r="T154" s="52">
        <v>220</v>
      </c>
      <c r="U154" s="52">
        <v>1747</v>
      </c>
      <c r="V154" s="52">
        <v>63</v>
      </c>
      <c r="W154" s="52">
        <v>413</v>
      </c>
      <c r="X154" s="52">
        <v>695</v>
      </c>
      <c r="Y154" s="52">
        <v>2079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41</v>
      </c>
      <c r="D158" s="52">
        <v>41</v>
      </c>
      <c r="E158" s="52">
        <v>43</v>
      </c>
      <c r="F158" s="52">
        <v>45</v>
      </c>
      <c r="G158" s="52">
        <v>49</v>
      </c>
      <c r="H158" s="52">
        <v>63</v>
      </c>
      <c r="I158" s="52">
        <v>51</v>
      </c>
      <c r="J158" s="52">
        <v>68</v>
      </c>
      <c r="K158" s="52">
        <v>84</v>
      </c>
      <c r="L158" s="52">
        <v>93</v>
      </c>
      <c r="M158" s="52">
        <v>93</v>
      </c>
      <c r="N158" s="52">
        <v>118</v>
      </c>
      <c r="O158" s="52">
        <v>123</v>
      </c>
      <c r="P158" s="52">
        <v>108</v>
      </c>
      <c r="Q158" s="52">
        <v>102</v>
      </c>
      <c r="R158" s="52">
        <v>98</v>
      </c>
      <c r="S158" s="52">
        <v>114</v>
      </c>
      <c r="T158" s="52">
        <v>155</v>
      </c>
      <c r="U158" s="52">
        <v>175</v>
      </c>
      <c r="V158" s="52">
        <v>235</v>
      </c>
      <c r="W158" s="52">
        <v>243</v>
      </c>
      <c r="X158" s="52">
        <v>244</v>
      </c>
      <c r="Y158" s="52">
        <v>261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707</v>
      </c>
      <c r="D159" s="36">
        <v>709</v>
      </c>
      <c r="E159" s="36">
        <v>724</v>
      </c>
      <c r="F159" s="36">
        <v>765</v>
      </c>
      <c r="G159" s="36">
        <v>857</v>
      </c>
      <c r="H159" s="36">
        <v>1004</v>
      </c>
      <c r="I159" s="36">
        <v>821</v>
      </c>
      <c r="J159" s="36">
        <v>986</v>
      </c>
      <c r="K159" s="36">
        <v>1331</v>
      </c>
      <c r="L159" s="36">
        <v>1590</v>
      </c>
      <c r="M159" s="36">
        <v>1500</v>
      </c>
      <c r="N159" s="36">
        <v>1590</v>
      </c>
      <c r="O159" s="36">
        <v>1578</v>
      </c>
      <c r="P159" s="36">
        <v>1385</v>
      </c>
      <c r="Q159" s="36">
        <v>1546</v>
      </c>
      <c r="R159" s="36">
        <v>1881</v>
      </c>
      <c r="S159" s="36">
        <v>2685</v>
      </c>
      <c r="T159" s="36">
        <v>3936</v>
      </c>
      <c r="U159" s="36">
        <v>5699</v>
      </c>
      <c r="V159" s="36">
        <v>7664</v>
      </c>
      <c r="W159" s="36">
        <v>9270</v>
      </c>
      <c r="X159" s="36">
        <v>10257</v>
      </c>
      <c r="Y159" s="36">
        <v>10835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21608</v>
      </c>
      <c r="D163" s="52">
        <v>10948</v>
      </c>
      <c r="E163" s="52">
        <v>9884</v>
      </c>
      <c r="F163" s="52">
        <v>6812</v>
      </c>
      <c r="G163" s="52">
        <v>12313</v>
      </c>
      <c r="H163" s="52">
        <v>12316</v>
      </c>
      <c r="I163" s="52">
        <v>12332</v>
      </c>
      <c r="J163" s="52">
        <v>12374</v>
      </c>
      <c r="K163" s="52">
        <v>12458</v>
      </c>
      <c r="L163" s="52">
        <v>15489</v>
      </c>
      <c r="M163" s="52">
        <v>10889</v>
      </c>
      <c r="N163" s="52">
        <v>12435</v>
      </c>
      <c r="O163" s="52">
        <v>10570</v>
      </c>
      <c r="P163" s="52">
        <v>1362</v>
      </c>
      <c r="Q163" s="52">
        <v>1933</v>
      </c>
      <c r="R163" s="52">
        <v>2537</v>
      </c>
      <c r="S163" s="52">
        <v>3270</v>
      </c>
      <c r="T163" s="52">
        <v>4115</v>
      </c>
      <c r="U163" s="52">
        <v>5071</v>
      </c>
      <c r="V163" s="52">
        <v>6131</v>
      </c>
      <c r="W163" s="52">
        <v>7266</v>
      </c>
      <c r="X163" s="52">
        <v>7291</v>
      </c>
      <c r="Y163" s="52">
        <v>6242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361</v>
      </c>
      <c r="D165" s="52">
        <v>364</v>
      </c>
      <c r="E165" s="52">
        <v>388</v>
      </c>
      <c r="F165" s="52">
        <v>444</v>
      </c>
      <c r="G165" s="52">
        <v>536</v>
      </c>
      <c r="H165" s="52">
        <v>665</v>
      </c>
      <c r="I165" s="52">
        <v>618</v>
      </c>
      <c r="J165" s="52">
        <v>704</v>
      </c>
      <c r="K165" s="52">
        <v>1013</v>
      </c>
      <c r="L165" s="52">
        <v>673</v>
      </c>
      <c r="M165" s="52">
        <v>506</v>
      </c>
      <c r="N165" s="52">
        <v>827</v>
      </c>
      <c r="O165" s="52">
        <v>1475</v>
      </c>
      <c r="P165" s="52">
        <v>1530</v>
      </c>
      <c r="Q165" s="52">
        <v>1737</v>
      </c>
      <c r="R165" s="52">
        <v>1560</v>
      </c>
      <c r="S165" s="52">
        <v>1425</v>
      </c>
      <c r="T165" s="52">
        <v>1484</v>
      </c>
      <c r="U165" s="52">
        <v>1976</v>
      </c>
      <c r="V165" s="52">
        <v>2715</v>
      </c>
      <c r="W165" s="52">
        <v>3090</v>
      </c>
      <c r="X165" s="52">
        <v>2502</v>
      </c>
      <c r="Y165" s="52">
        <v>1942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3002</v>
      </c>
      <c r="D167" s="52">
        <v>3004</v>
      </c>
      <c r="E167" s="52">
        <v>3024</v>
      </c>
      <c r="F167" s="52">
        <v>3087</v>
      </c>
      <c r="G167" s="52">
        <v>3225</v>
      </c>
      <c r="H167" s="52">
        <v>3464</v>
      </c>
      <c r="I167" s="52">
        <v>2039</v>
      </c>
      <c r="J167" s="52">
        <v>2144</v>
      </c>
      <c r="K167" s="52">
        <v>2257</v>
      </c>
      <c r="L167" s="52">
        <v>2426</v>
      </c>
      <c r="M167" s="52">
        <v>1962</v>
      </c>
      <c r="N167" s="52">
        <v>2183</v>
      </c>
      <c r="O167" s="52">
        <v>2071</v>
      </c>
      <c r="P167" s="52">
        <v>854</v>
      </c>
      <c r="Q167" s="52">
        <v>629</v>
      </c>
      <c r="R167" s="52">
        <v>323</v>
      </c>
      <c r="S167" s="52">
        <v>273</v>
      </c>
      <c r="T167" s="52">
        <v>396</v>
      </c>
      <c r="U167" s="52">
        <v>550</v>
      </c>
      <c r="V167" s="52">
        <v>605</v>
      </c>
      <c r="W167" s="52">
        <v>552</v>
      </c>
      <c r="X167" s="52">
        <v>346</v>
      </c>
      <c r="Y167" s="52">
        <v>500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1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21624</v>
      </c>
      <c r="D171" s="52">
        <v>21627</v>
      </c>
      <c r="E171" s="52">
        <v>21670</v>
      </c>
      <c r="F171" s="52">
        <v>21868</v>
      </c>
      <c r="G171" s="52">
        <v>22366</v>
      </c>
      <c r="H171" s="52">
        <v>23354</v>
      </c>
      <c r="I171" s="52">
        <v>12076</v>
      </c>
      <c r="J171" s="52">
        <v>10662</v>
      </c>
      <c r="K171" s="52">
        <v>11243</v>
      </c>
      <c r="L171" s="52">
        <v>13875</v>
      </c>
      <c r="M171" s="52">
        <v>12531</v>
      </c>
      <c r="N171" s="52">
        <v>15993</v>
      </c>
      <c r="O171" s="52">
        <v>16089</v>
      </c>
      <c r="P171" s="52">
        <v>7587</v>
      </c>
      <c r="Q171" s="52">
        <v>7104</v>
      </c>
      <c r="R171" s="52">
        <v>6042</v>
      </c>
      <c r="S171" s="52">
        <v>6726</v>
      </c>
      <c r="T171" s="52">
        <v>9498</v>
      </c>
      <c r="U171" s="52">
        <v>13446</v>
      </c>
      <c r="V171" s="52">
        <v>14825</v>
      </c>
      <c r="W171" s="52">
        <v>11975</v>
      </c>
      <c r="X171" s="52">
        <v>9318</v>
      </c>
      <c r="Y171" s="52">
        <v>7711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24</v>
      </c>
      <c r="O172" s="52">
        <v>58</v>
      </c>
      <c r="P172" s="52">
        <v>234</v>
      </c>
      <c r="Q172" s="52">
        <v>117</v>
      </c>
      <c r="R172" s="52">
        <v>27</v>
      </c>
      <c r="S172" s="52">
        <v>170</v>
      </c>
      <c r="T172" s="52">
        <v>316</v>
      </c>
      <c r="U172" s="52">
        <v>1240</v>
      </c>
      <c r="V172" s="52">
        <v>128</v>
      </c>
      <c r="W172" s="52">
        <v>557</v>
      </c>
      <c r="X172" s="52">
        <v>574</v>
      </c>
      <c r="Y172" s="52">
        <v>1251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1359</v>
      </c>
      <c r="D176" s="52">
        <v>1359</v>
      </c>
      <c r="E176" s="52">
        <v>1366</v>
      </c>
      <c r="F176" s="52">
        <v>1379</v>
      </c>
      <c r="G176" s="52">
        <v>1415</v>
      </c>
      <c r="H176" s="52">
        <v>1485</v>
      </c>
      <c r="I176" s="52">
        <v>789</v>
      </c>
      <c r="J176" s="52">
        <v>767</v>
      </c>
      <c r="K176" s="52">
        <v>821</v>
      </c>
      <c r="L176" s="52">
        <v>984</v>
      </c>
      <c r="M176" s="52">
        <v>860</v>
      </c>
      <c r="N176" s="52">
        <v>1269</v>
      </c>
      <c r="O176" s="52">
        <v>1359</v>
      </c>
      <c r="P176" s="52">
        <v>630</v>
      </c>
      <c r="Q176" s="52">
        <v>522</v>
      </c>
      <c r="R176" s="52">
        <v>346</v>
      </c>
      <c r="S176" s="52">
        <v>283</v>
      </c>
      <c r="T176" s="52">
        <v>421</v>
      </c>
      <c r="U176" s="52">
        <v>513</v>
      </c>
      <c r="V176" s="52">
        <v>549</v>
      </c>
      <c r="W176" s="52">
        <v>394</v>
      </c>
      <c r="X176" s="52">
        <v>220</v>
      </c>
      <c r="Y176" s="52">
        <v>260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23267</v>
      </c>
      <c r="D177" s="36">
        <v>23271</v>
      </c>
      <c r="E177" s="36">
        <v>23331</v>
      </c>
      <c r="F177" s="36">
        <v>23574</v>
      </c>
      <c r="G177" s="36">
        <v>24173</v>
      </c>
      <c r="H177" s="36">
        <v>25335</v>
      </c>
      <c r="I177" s="36">
        <v>13327</v>
      </c>
      <c r="J177" s="36">
        <v>12038</v>
      </c>
      <c r="K177" s="36">
        <v>12678</v>
      </c>
      <c r="L177" s="36">
        <v>15316</v>
      </c>
      <c r="M177" s="36">
        <v>13640</v>
      </c>
      <c r="N177" s="36">
        <v>16912</v>
      </c>
      <c r="O177" s="36">
        <v>16827</v>
      </c>
      <c r="P177" s="36">
        <v>7929</v>
      </c>
      <c r="Q177" s="36">
        <v>7306</v>
      </c>
      <c r="R177" s="36">
        <v>6093</v>
      </c>
      <c r="S177" s="36">
        <v>6941</v>
      </c>
      <c r="T177" s="36">
        <v>9816</v>
      </c>
      <c r="U177" s="36">
        <v>13762</v>
      </c>
      <c r="V177" s="36">
        <v>15136</v>
      </c>
      <c r="W177" s="36">
        <v>12734</v>
      </c>
      <c r="X177" s="36">
        <v>9060</v>
      </c>
      <c r="Y177" s="36">
        <v>8926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4938</v>
      </c>
      <c r="D5" s="52">
        <v>4632</v>
      </c>
      <c r="E5" s="52">
        <v>4313</v>
      </c>
      <c r="F5" s="52">
        <v>4578</v>
      </c>
      <c r="G5" s="52">
        <v>810</v>
      </c>
      <c r="H5" s="52">
        <v>2520</v>
      </c>
      <c r="I5" s="52">
        <v>4572</v>
      </c>
      <c r="J5" s="52">
        <v>4717</v>
      </c>
      <c r="K5" s="52">
        <v>414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5539</v>
      </c>
      <c r="S5" s="52">
        <v>5685</v>
      </c>
      <c r="T5" s="52">
        <v>5814</v>
      </c>
      <c r="U5" s="52">
        <v>5926</v>
      </c>
      <c r="V5" s="52">
        <v>9241</v>
      </c>
      <c r="W5" s="52">
        <v>3332</v>
      </c>
      <c r="X5" s="52">
        <v>906</v>
      </c>
      <c r="Y5" s="52">
        <v>63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236</v>
      </c>
      <c r="D8" s="52">
        <v>231</v>
      </c>
      <c r="E8" s="52">
        <v>255</v>
      </c>
      <c r="F8" s="52">
        <v>249</v>
      </c>
      <c r="G8" s="52">
        <v>190</v>
      </c>
      <c r="H8" s="52">
        <v>162</v>
      </c>
      <c r="I8" s="52">
        <v>271</v>
      </c>
      <c r="J8" s="52">
        <v>281</v>
      </c>
      <c r="K8" s="52">
        <v>316</v>
      </c>
      <c r="L8" s="52">
        <v>142</v>
      </c>
      <c r="M8" s="52">
        <v>13</v>
      </c>
      <c r="N8" s="52">
        <v>18</v>
      </c>
      <c r="O8" s="52">
        <v>20</v>
      </c>
      <c r="P8" s="52">
        <v>25</v>
      </c>
      <c r="Q8" s="52">
        <v>41</v>
      </c>
      <c r="R8" s="52">
        <v>296</v>
      </c>
      <c r="S8" s="52">
        <v>619</v>
      </c>
      <c r="T8" s="52">
        <v>1189</v>
      </c>
      <c r="U8" s="52">
        <v>1040</v>
      </c>
      <c r="V8" s="52">
        <v>1294</v>
      </c>
      <c r="W8" s="52">
        <v>1204</v>
      </c>
      <c r="X8" s="52">
        <v>871</v>
      </c>
      <c r="Y8" s="52">
        <v>275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6905</v>
      </c>
      <c r="D10" s="52">
        <v>5767</v>
      </c>
      <c r="E10" s="52">
        <v>4523</v>
      </c>
      <c r="F10" s="52">
        <v>3415</v>
      </c>
      <c r="G10" s="52">
        <v>2034</v>
      </c>
      <c r="H10" s="52">
        <v>707</v>
      </c>
      <c r="I10" s="52">
        <v>2510</v>
      </c>
      <c r="J10" s="52">
        <v>5774</v>
      </c>
      <c r="K10" s="52">
        <v>3301</v>
      </c>
      <c r="L10" s="52">
        <v>3922</v>
      </c>
      <c r="M10" s="52">
        <v>4657</v>
      </c>
      <c r="N10" s="52">
        <v>4720</v>
      </c>
      <c r="O10" s="52">
        <v>5683</v>
      </c>
      <c r="P10" s="52">
        <v>2679</v>
      </c>
      <c r="Q10" s="52">
        <v>878</v>
      </c>
      <c r="R10" s="52">
        <v>5377</v>
      </c>
      <c r="S10" s="52">
        <v>4957</v>
      </c>
      <c r="T10" s="52">
        <v>4014</v>
      </c>
      <c r="U10" s="52">
        <v>4583</v>
      </c>
      <c r="V10" s="52">
        <v>8431</v>
      </c>
      <c r="W10" s="52">
        <v>1959</v>
      </c>
      <c r="X10" s="52">
        <v>2041</v>
      </c>
      <c r="Y10" s="52">
        <v>5450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27</v>
      </c>
      <c r="E11" s="52">
        <v>236</v>
      </c>
      <c r="F11" s="52">
        <v>373</v>
      </c>
      <c r="G11" s="52">
        <v>533</v>
      </c>
      <c r="H11" s="52">
        <v>227</v>
      </c>
      <c r="I11" s="52">
        <v>240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34</v>
      </c>
      <c r="P11" s="52">
        <v>9</v>
      </c>
      <c r="Q11" s="52">
        <v>0</v>
      </c>
      <c r="R11" s="52">
        <v>9</v>
      </c>
      <c r="S11" s="52">
        <v>22</v>
      </c>
      <c r="T11" s="52">
        <v>144</v>
      </c>
      <c r="U11" s="52">
        <v>69</v>
      </c>
      <c r="V11" s="52">
        <v>85</v>
      </c>
      <c r="W11" s="52">
        <v>47</v>
      </c>
      <c r="X11" s="52">
        <v>0</v>
      </c>
      <c r="Y11" s="52">
        <v>78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2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110</v>
      </c>
      <c r="E15" s="52">
        <v>1177</v>
      </c>
      <c r="F15" s="52">
        <v>2421</v>
      </c>
      <c r="G15" s="52">
        <v>4085</v>
      </c>
      <c r="H15" s="52">
        <v>1669</v>
      </c>
      <c r="I15" s="52">
        <v>1981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720</v>
      </c>
      <c r="P15" s="52">
        <v>821</v>
      </c>
      <c r="Q15" s="52">
        <v>0</v>
      </c>
      <c r="R15" s="52">
        <v>151</v>
      </c>
      <c r="S15" s="52">
        <v>452</v>
      </c>
      <c r="T15" s="52">
        <v>451</v>
      </c>
      <c r="U15" s="52">
        <v>1475</v>
      </c>
      <c r="V15" s="52">
        <v>548</v>
      </c>
      <c r="W15" s="52">
        <v>1340</v>
      </c>
      <c r="X15" s="52">
        <v>0</v>
      </c>
      <c r="Y15" s="52">
        <v>777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4</v>
      </c>
      <c r="P16" s="52">
        <v>0</v>
      </c>
      <c r="Q16" s="52">
        <v>0</v>
      </c>
      <c r="R16" s="52">
        <v>7</v>
      </c>
      <c r="S16" s="52">
        <v>277</v>
      </c>
      <c r="T16" s="52">
        <v>1211</v>
      </c>
      <c r="U16" s="52">
        <v>4</v>
      </c>
      <c r="V16" s="52">
        <v>209</v>
      </c>
      <c r="W16" s="52">
        <v>89</v>
      </c>
      <c r="X16" s="52">
        <v>0</v>
      </c>
      <c r="Y16" s="52">
        <v>222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5393</v>
      </c>
      <c r="D20" s="52">
        <v>5528</v>
      </c>
      <c r="E20" s="52">
        <v>4823</v>
      </c>
      <c r="F20" s="52">
        <v>3667</v>
      </c>
      <c r="G20" s="52">
        <v>4296</v>
      </c>
      <c r="H20" s="52">
        <v>5011</v>
      </c>
      <c r="I20" s="52">
        <v>3840</v>
      </c>
      <c r="J20" s="52">
        <v>6154</v>
      </c>
      <c r="K20" s="52">
        <v>5084</v>
      </c>
      <c r="L20" s="52">
        <v>6150</v>
      </c>
      <c r="M20" s="52">
        <v>4515</v>
      </c>
      <c r="N20" s="52">
        <v>5601</v>
      </c>
      <c r="O20" s="52">
        <v>2761</v>
      </c>
      <c r="P20" s="52">
        <v>4</v>
      </c>
      <c r="Q20" s="52">
        <v>481</v>
      </c>
      <c r="R20" s="52">
        <v>6667</v>
      </c>
      <c r="S20" s="52">
        <v>5710</v>
      </c>
      <c r="T20" s="52">
        <v>8376</v>
      </c>
      <c r="U20" s="52">
        <v>7896</v>
      </c>
      <c r="V20" s="52">
        <v>11143</v>
      </c>
      <c r="W20" s="52">
        <v>1927</v>
      </c>
      <c r="X20" s="52">
        <v>1275</v>
      </c>
      <c r="Y20" s="52">
        <v>441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349</v>
      </c>
      <c r="D21" s="52">
        <v>262</v>
      </c>
      <c r="E21" s="52">
        <v>173</v>
      </c>
      <c r="F21" s="52">
        <v>388</v>
      </c>
      <c r="G21" s="52">
        <v>200</v>
      </c>
      <c r="H21" s="52">
        <v>377</v>
      </c>
      <c r="I21" s="52">
        <v>272</v>
      </c>
      <c r="J21" s="52">
        <v>108</v>
      </c>
      <c r="K21" s="52">
        <v>39</v>
      </c>
      <c r="L21" s="52">
        <v>37</v>
      </c>
      <c r="M21" s="52">
        <v>30</v>
      </c>
      <c r="N21" s="52">
        <v>5</v>
      </c>
      <c r="O21" s="52">
        <v>21</v>
      </c>
      <c r="P21" s="52">
        <v>24</v>
      </c>
      <c r="Q21" s="52">
        <v>18</v>
      </c>
      <c r="R21" s="52">
        <v>14</v>
      </c>
      <c r="S21" s="52">
        <v>8</v>
      </c>
      <c r="T21" s="52">
        <v>0</v>
      </c>
      <c r="U21" s="52">
        <v>5</v>
      </c>
      <c r="V21" s="52">
        <v>2</v>
      </c>
      <c r="W21" s="52">
        <v>130</v>
      </c>
      <c r="X21" s="52">
        <v>100</v>
      </c>
      <c r="Y21" s="52">
        <v>87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4330</v>
      </c>
      <c r="D22" s="36">
        <v>3995</v>
      </c>
      <c r="E22" s="36">
        <v>4598</v>
      </c>
      <c r="F22" s="36">
        <v>6149</v>
      </c>
      <c r="G22" s="36">
        <v>2617</v>
      </c>
      <c r="H22" s="36">
        <v>4535</v>
      </c>
      <c r="I22" s="36">
        <v>3332</v>
      </c>
      <c r="J22" s="36">
        <v>1114</v>
      </c>
      <c r="K22" s="36">
        <v>611</v>
      </c>
      <c r="L22" s="36">
        <v>762</v>
      </c>
      <c r="M22" s="36">
        <v>692</v>
      </c>
      <c r="N22" s="36">
        <v>132</v>
      </c>
      <c r="O22" s="36">
        <v>564</v>
      </c>
      <c r="P22" s="36">
        <v>1224</v>
      </c>
      <c r="Q22" s="36">
        <v>516</v>
      </c>
      <c r="R22" s="36">
        <v>598</v>
      </c>
      <c r="S22" s="36">
        <v>745</v>
      </c>
      <c r="T22" s="36">
        <v>310</v>
      </c>
      <c r="U22" s="36">
        <v>197</v>
      </c>
      <c r="V22" s="36">
        <v>150</v>
      </c>
      <c r="W22" s="36">
        <v>2381</v>
      </c>
      <c r="X22" s="36">
        <v>3380</v>
      </c>
      <c r="Y22" s="36">
        <v>9522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1216</v>
      </c>
      <c r="D26" s="52">
        <v>370</v>
      </c>
      <c r="E26" s="52">
        <v>183</v>
      </c>
      <c r="F26" s="52">
        <v>723</v>
      </c>
      <c r="G26" s="52">
        <v>553</v>
      </c>
      <c r="H26" s="52">
        <v>2443</v>
      </c>
      <c r="I26" s="52">
        <v>665</v>
      </c>
      <c r="J26" s="52">
        <v>510</v>
      </c>
      <c r="K26" s="52">
        <v>333</v>
      </c>
      <c r="L26" s="52">
        <v>135</v>
      </c>
      <c r="M26" s="52">
        <v>0</v>
      </c>
      <c r="N26" s="52">
        <v>0</v>
      </c>
      <c r="O26" s="52">
        <v>271</v>
      </c>
      <c r="P26" s="52">
        <v>24</v>
      </c>
      <c r="Q26" s="52">
        <v>0</v>
      </c>
      <c r="R26" s="52">
        <v>129</v>
      </c>
      <c r="S26" s="52">
        <v>125</v>
      </c>
      <c r="T26" s="52">
        <v>223</v>
      </c>
      <c r="U26" s="52">
        <v>324</v>
      </c>
      <c r="V26" s="52">
        <v>457</v>
      </c>
      <c r="W26" s="52">
        <v>448</v>
      </c>
      <c r="X26" s="52">
        <v>301</v>
      </c>
      <c r="Y26" s="52">
        <v>0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35</v>
      </c>
      <c r="D29" s="52">
        <v>23</v>
      </c>
      <c r="E29" s="52">
        <v>25</v>
      </c>
      <c r="F29" s="52">
        <v>29</v>
      </c>
      <c r="G29" s="52">
        <v>35</v>
      </c>
      <c r="H29" s="52">
        <v>82</v>
      </c>
      <c r="I29" s="52">
        <v>94</v>
      </c>
      <c r="J29" s="52">
        <v>69</v>
      </c>
      <c r="K29" s="52">
        <v>53</v>
      </c>
      <c r="L29" s="52">
        <v>27</v>
      </c>
      <c r="M29" s="52">
        <v>9</v>
      </c>
      <c r="N29" s="52">
        <v>3</v>
      </c>
      <c r="O29" s="52">
        <v>6</v>
      </c>
      <c r="P29" s="52">
        <v>14</v>
      </c>
      <c r="Q29" s="52">
        <v>18</v>
      </c>
      <c r="R29" s="52">
        <v>10</v>
      </c>
      <c r="S29" s="52">
        <v>16</v>
      </c>
      <c r="T29" s="52">
        <v>33</v>
      </c>
      <c r="U29" s="52">
        <v>38</v>
      </c>
      <c r="V29" s="52">
        <v>61</v>
      </c>
      <c r="W29" s="52">
        <v>62</v>
      </c>
      <c r="X29" s="52">
        <v>63</v>
      </c>
      <c r="Y29" s="52">
        <v>33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680</v>
      </c>
      <c r="D31" s="52">
        <v>182</v>
      </c>
      <c r="E31" s="52">
        <v>127</v>
      </c>
      <c r="F31" s="52">
        <v>182</v>
      </c>
      <c r="G31" s="52">
        <v>146</v>
      </c>
      <c r="H31" s="52">
        <v>393</v>
      </c>
      <c r="I31" s="52">
        <v>115</v>
      </c>
      <c r="J31" s="52">
        <v>75</v>
      </c>
      <c r="K31" s="52">
        <v>41</v>
      </c>
      <c r="L31" s="52">
        <v>18</v>
      </c>
      <c r="M31" s="52">
        <v>0</v>
      </c>
      <c r="N31" s="52">
        <v>5</v>
      </c>
      <c r="O31" s="52">
        <v>37</v>
      </c>
      <c r="P31" s="52">
        <v>12</v>
      </c>
      <c r="Q31" s="52">
        <v>18</v>
      </c>
      <c r="R31" s="52">
        <v>28</v>
      </c>
      <c r="S31" s="52">
        <v>11</v>
      </c>
      <c r="T31" s="52">
        <v>38</v>
      </c>
      <c r="U31" s="52">
        <v>16</v>
      </c>
      <c r="V31" s="52">
        <v>52</v>
      </c>
      <c r="W31" s="52">
        <v>16</v>
      </c>
      <c r="X31" s="52">
        <v>41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1088</v>
      </c>
      <c r="D35" s="52">
        <v>742</v>
      </c>
      <c r="E35" s="52">
        <v>631</v>
      </c>
      <c r="F35" s="52">
        <v>1170</v>
      </c>
      <c r="G35" s="52">
        <v>1116</v>
      </c>
      <c r="H35" s="52">
        <v>2906</v>
      </c>
      <c r="I35" s="52">
        <v>951</v>
      </c>
      <c r="J35" s="52">
        <v>879</v>
      </c>
      <c r="K35" s="52">
        <v>976</v>
      </c>
      <c r="L35" s="52">
        <v>204</v>
      </c>
      <c r="M35" s="52">
        <v>11</v>
      </c>
      <c r="N35" s="52">
        <v>154</v>
      </c>
      <c r="O35" s="52">
        <v>843</v>
      </c>
      <c r="P35" s="52">
        <v>1131</v>
      </c>
      <c r="Q35" s="52">
        <v>431</v>
      </c>
      <c r="R35" s="52">
        <v>486</v>
      </c>
      <c r="S35" s="52">
        <v>296</v>
      </c>
      <c r="T35" s="52">
        <v>121</v>
      </c>
      <c r="U35" s="52">
        <v>443</v>
      </c>
      <c r="V35" s="52">
        <v>380</v>
      </c>
      <c r="W35" s="52">
        <v>532</v>
      </c>
      <c r="X35" s="52">
        <v>196</v>
      </c>
      <c r="Y35" s="52">
        <v>9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420</v>
      </c>
      <c r="M36" s="52">
        <v>0</v>
      </c>
      <c r="N36" s="52">
        <v>1</v>
      </c>
      <c r="O36" s="52">
        <v>7</v>
      </c>
      <c r="P36" s="52">
        <v>0</v>
      </c>
      <c r="Q36" s="52">
        <v>2</v>
      </c>
      <c r="R36" s="52">
        <v>26</v>
      </c>
      <c r="S36" s="52">
        <v>176</v>
      </c>
      <c r="T36" s="52">
        <v>335</v>
      </c>
      <c r="U36" s="52">
        <v>0</v>
      </c>
      <c r="V36" s="52">
        <v>138</v>
      </c>
      <c r="W36" s="52">
        <v>31</v>
      </c>
      <c r="X36" s="52">
        <v>151</v>
      </c>
      <c r="Y36" s="52">
        <v>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132</v>
      </c>
      <c r="D40" s="52">
        <v>56</v>
      </c>
      <c r="E40" s="52">
        <v>26</v>
      </c>
      <c r="F40" s="52">
        <v>80</v>
      </c>
      <c r="G40" s="52">
        <v>90</v>
      </c>
      <c r="H40" s="52">
        <v>254</v>
      </c>
      <c r="I40" s="52">
        <v>79</v>
      </c>
      <c r="J40" s="52">
        <v>83</v>
      </c>
      <c r="K40" s="52">
        <v>61</v>
      </c>
      <c r="L40" s="52">
        <v>28</v>
      </c>
      <c r="M40" s="52">
        <v>0</v>
      </c>
      <c r="N40" s="52">
        <v>5</v>
      </c>
      <c r="O40" s="52">
        <v>29</v>
      </c>
      <c r="P40" s="52">
        <v>19</v>
      </c>
      <c r="Q40" s="52">
        <v>13</v>
      </c>
      <c r="R40" s="52">
        <v>13</v>
      </c>
      <c r="S40" s="52">
        <v>5</v>
      </c>
      <c r="T40" s="52">
        <v>0</v>
      </c>
      <c r="U40" s="52">
        <v>15</v>
      </c>
      <c r="V40" s="52">
        <v>12</v>
      </c>
      <c r="W40" s="52">
        <v>28</v>
      </c>
      <c r="X40" s="52">
        <v>7</v>
      </c>
      <c r="Y40" s="52">
        <v>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1636</v>
      </c>
      <c r="D41" s="36">
        <v>869</v>
      </c>
      <c r="E41" s="36">
        <v>731</v>
      </c>
      <c r="F41" s="36">
        <v>1270</v>
      </c>
      <c r="G41" s="36">
        <v>1177</v>
      </c>
      <c r="H41" s="36">
        <v>3042</v>
      </c>
      <c r="I41" s="36">
        <v>986</v>
      </c>
      <c r="J41" s="36">
        <v>871</v>
      </c>
      <c r="K41" s="36">
        <v>957</v>
      </c>
      <c r="L41" s="36">
        <v>616</v>
      </c>
      <c r="M41" s="36">
        <v>9</v>
      </c>
      <c r="N41" s="36">
        <v>154</v>
      </c>
      <c r="O41" s="36">
        <v>842</v>
      </c>
      <c r="P41" s="36">
        <v>1089</v>
      </c>
      <c r="Q41" s="36">
        <v>426</v>
      </c>
      <c r="R41" s="36">
        <v>549</v>
      </c>
      <c r="S41" s="36">
        <v>508</v>
      </c>
      <c r="T41" s="36">
        <v>492</v>
      </c>
      <c r="U41" s="36">
        <v>405</v>
      </c>
      <c r="V41" s="36">
        <v>557</v>
      </c>
      <c r="W41" s="36">
        <v>566</v>
      </c>
      <c r="X41" s="36">
        <v>374</v>
      </c>
      <c r="Y41" s="36">
        <v>10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86354</v>
      </c>
      <c r="D64" s="52">
        <v>81801</v>
      </c>
      <c r="E64" s="52">
        <v>83408</v>
      </c>
      <c r="F64" s="52">
        <v>96837</v>
      </c>
      <c r="G64" s="52">
        <v>83433</v>
      </c>
      <c r="H64" s="52">
        <v>96049</v>
      </c>
      <c r="I64" s="52">
        <v>115098</v>
      </c>
      <c r="J64" s="52">
        <v>60079</v>
      </c>
      <c r="K64" s="52">
        <v>55636</v>
      </c>
      <c r="L64" s="52">
        <v>0</v>
      </c>
      <c r="M64" s="52">
        <v>50026</v>
      </c>
      <c r="N64" s="52">
        <v>43828</v>
      </c>
      <c r="O64" s="52">
        <v>80078</v>
      </c>
      <c r="P64" s="52">
        <v>49724</v>
      </c>
      <c r="Q64" s="52">
        <v>57271</v>
      </c>
      <c r="R64" s="52">
        <v>67812</v>
      </c>
      <c r="S64" s="52">
        <v>102296</v>
      </c>
      <c r="T64" s="52">
        <v>94208</v>
      </c>
      <c r="U64" s="52">
        <v>103543</v>
      </c>
      <c r="V64" s="52">
        <v>78081</v>
      </c>
      <c r="W64" s="52">
        <v>80299</v>
      </c>
      <c r="X64" s="52">
        <v>33328</v>
      </c>
      <c r="Y64" s="52">
        <v>51631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3660</v>
      </c>
      <c r="D67" s="52">
        <v>3736</v>
      </c>
      <c r="E67" s="52">
        <v>4715</v>
      </c>
      <c r="F67" s="52">
        <v>4991</v>
      </c>
      <c r="G67" s="52">
        <v>6113</v>
      </c>
      <c r="H67" s="52">
        <v>5556</v>
      </c>
      <c r="I67" s="52">
        <v>8698</v>
      </c>
      <c r="J67" s="52">
        <v>5850</v>
      </c>
      <c r="K67" s="52">
        <v>8490</v>
      </c>
      <c r="L67" s="52">
        <v>3417</v>
      </c>
      <c r="M67" s="52">
        <v>2405</v>
      </c>
      <c r="N67" s="52">
        <v>4532</v>
      </c>
      <c r="O67" s="52">
        <v>5814</v>
      </c>
      <c r="P67" s="52">
        <v>8119</v>
      </c>
      <c r="Q67" s="52">
        <v>13676</v>
      </c>
      <c r="R67" s="52">
        <v>12440</v>
      </c>
      <c r="S67" s="52">
        <v>13931</v>
      </c>
      <c r="T67" s="52">
        <v>19094</v>
      </c>
      <c r="U67" s="52">
        <v>18285</v>
      </c>
      <c r="V67" s="52">
        <v>20091</v>
      </c>
      <c r="W67" s="52">
        <v>14604</v>
      </c>
      <c r="X67" s="52">
        <v>13230</v>
      </c>
      <c r="Y67" s="52">
        <v>9902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94543</v>
      </c>
      <c r="D69" s="52">
        <v>63501</v>
      </c>
      <c r="E69" s="52">
        <v>74944</v>
      </c>
      <c r="F69" s="52">
        <v>82761</v>
      </c>
      <c r="G69" s="52">
        <v>77340</v>
      </c>
      <c r="H69" s="52">
        <v>80807</v>
      </c>
      <c r="I69" s="52">
        <v>103441</v>
      </c>
      <c r="J69" s="52">
        <v>83122</v>
      </c>
      <c r="K69" s="52">
        <v>72188</v>
      </c>
      <c r="L69" s="52">
        <v>75451</v>
      </c>
      <c r="M69" s="52">
        <v>52499</v>
      </c>
      <c r="N69" s="52">
        <v>60148</v>
      </c>
      <c r="O69" s="52">
        <v>105190</v>
      </c>
      <c r="P69" s="52">
        <v>70393</v>
      </c>
      <c r="Q69" s="52">
        <v>52144</v>
      </c>
      <c r="R69" s="52">
        <v>71036</v>
      </c>
      <c r="S69" s="52">
        <v>103030</v>
      </c>
      <c r="T69" s="52">
        <v>75251</v>
      </c>
      <c r="U69" s="52">
        <v>64237</v>
      </c>
      <c r="V69" s="52">
        <v>71586</v>
      </c>
      <c r="W69" s="52">
        <v>62847</v>
      </c>
      <c r="X69" s="52">
        <v>71107</v>
      </c>
      <c r="Y69" s="52">
        <v>93429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2196</v>
      </c>
      <c r="M70" s="52">
        <v>0</v>
      </c>
      <c r="N70" s="52">
        <v>0</v>
      </c>
      <c r="O70" s="52">
        <v>0</v>
      </c>
      <c r="P70" s="52">
        <v>346</v>
      </c>
      <c r="Q70" s="52">
        <v>0</v>
      </c>
      <c r="R70" s="52">
        <v>0</v>
      </c>
      <c r="S70" s="52">
        <v>288</v>
      </c>
      <c r="T70" s="52">
        <v>670</v>
      </c>
      <c r="U70" s="52">
        <v>84</v>
      </c>
      <c r="V70" s="52">
        <v>1019</v>
      </c>
      <c r="W70" s="52">
        <v>0</v>
      </c>
      <c r="X70" s="52">
        <v>350</v>
      </c>
      <c r="Y70" s="52">
        <v>263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17125</v>
      </c>
      <c r="D73" s="52">
        <v>43650</v>
      </c>
      <c r="E73" s="52">
        <v>34107</v>
      </c>
      <c r="F73" s="52">
        <v>40694</v>
      </c>
      <c r="G73" s="52">
        <v>34778</v>
      </c>
      <c r="H73" s="52">
        <v>47533</v>
      </c>
      <c r="I73" s="52">
        <v>22857</v>
      </c>
      <c r="J73" s="52">
        <v>0</v>
      </c>
      <c r="K73" s="52">
        <v>6910</v>
      </c>
      <c r="L73" s="52">
        <v>0</v>
      </c>
      <c r="M73" s="52">
        <v>20813</v>
      </c>
      <c r="N73" s="52">
        <v>0</v>
      </c>
      <c r="O73" s="52">
        <v>0</v>
      </c>
      <c r="P73" s="52">
        <v>0</v>
      </c>
      <c r="Q73" s="52">
        <v>5121</v>
      </c>
      <c r="R73" s="52">
        <v>0</v>
      </c>
      <c r="S73" s="52">
        <v>17</v>
      </c>
      <c r="T73" s="52">
        <v>6266</v>
      </c>
      <c r="U73" s="52">
        <v>47872</v>
      </c>
      <c r="V73" s="52">
        <v>4446</v>
      </c>
      <c r="W73" s="52">
        <v>18082</v>
      </c>
      <c r="X73" s="52">
        <v>0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881</v>
      </c>
      <c r="N74" s="52">
        <v>0</v>
      </c>
      <c r="O74" s="52">
        <v>0</v>
      </c>
      <c r="P74" s="52">
        <v>0</v>
      </c>
      <c r="Q74" s="52">
        <v>36</v>
      </c>
      <c r="R74" s="52">
        <v>0</v>
      </c>
      <c r="S74" s="52">
        <v>8</v>
      </c>
      <c r="T74" s="52">
        <v>16761</v>
      </c>
      <c r="U74" s="52">
        <v>213</v>
      </c>
      <c r="V74" s="52">
        <v>1697</v>
      </c>
      <c r="W74" s="52">
        <v>1201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150767</v>
      </c>
      <c r="D78" s="52">
        <v>143690</v>
      </c>
      <c r="E78" s="52">
        <v>162938</v>
      </c>
      <c r="F78" s="52">
        <v>178457</v>
      </c>
      <c r="G78" s="52">
        <v>183265</v>
      </c>
      <c r="H78" s="52">
        <v>202182</v>
      </c>
      <c r="I78" s="52">
        <v>158599</v>
      </c>
      <c r="J78" s="52">
        <v>100070</v>
      </c>
      <c r="K78" s="52">
        <v>128581</v>
      </c>
      <c r="L78" s="52">
        <v>54377</v>
      </c>
      <c r="M78" s="52">
        <v>84401</v>
      </c>
      <c r="N78" s="52">
        <v>138782</v>
      </c>
      <c r="O78" s="52">
        <v>186851</v>
      </c>
      <c r="P78" s="52">
        <v>142790</v>
      </c>
      <c r="Q78" s="52">
        <v>111856</v>
      </c>
      <c r="R78" s="52">
        <v>110853</v>
      </c>
      <c r="S78" s="52">
        <v>136862</v>
      </c>
      <c r="T78" s="52">
        <v>134719</v>
      </c>
      <c r="U78" s="52">
        <v>137517</v>
      </c>
      <c r="V78" s="52">
        <v>134626</v>
      </c>
      <c r="W78" s="52">
        <v>128627</v>
      </c>
      <c r="X78" s="52">
        <v>111409</v>
      </c>
      <c r="Y78" s="52">
        <v>102207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10453</v>
      </c>
      <c r="D79" s="36">
        <v>13272</v>
      </c>
      <c r="E79" s="36">
        <v>3853</v>
      </c>
      <c r="F79" s="36">
        <v>9227</v>
      </c>
      <c r="G79" s="36">
        <v>3830</v>
      </c>
      <c r="H79" s="36">
        <v>1791</v>
      </c>
      <c r="I79" s="36">
        <v>2184</v>
      </c>
      <c r="J79" s="36">
        <v>7622</v>
      </c>
      <c r="K79" s="36">
        <v>461</v>
      </c>
      <c r="L79" s="36">
        <v>23</v>
      </c>
      <c r="M79" s="36">
        <v>59027</v>
      </c>
      <c r="N79" s="36">
        <v>341</v>
      </c>
      <c r="O79" s="36">
        <v>38961</v>
      </c>
      <c r="P79" s="36">
        <v>19030</v>
      </c>
      <c r="Q79" s="36">
        <v>6731</v>
      </c>
      <c r="R79" s="36">
        <v>14509</v>
      </c>
      <c r="S79" s="36">
        <v>5817</v>
      </c>
      <c r="T79" s="36">
        <v>1549</v>
      </c>
      <c r="U79" s="36">
        <v>13849</v>
      </c>
      <c r="V79" s="36">
        <v>9606</v>
      </c>
      <c r="W79" s="36">
        <v>22587</v>
      </c>
      <c r="X79" s="36">
        <v>5146</v>
      </c>
      <c r="Y79" s="36">
        <v>16684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5337</v>
      </c>
      <c r="D83" s="52">
        <v>4262</v>
      </c>
      <c r="E83" s="52">
        <v>5283</v>
      </c>
      <c r="F83" s="52">
        <v>5215</v>
      </c>
      <c r="G83" s="52">
        <v>5770</v>
      </c>
      <c r="H83" s="52">
        <v>4138</v>
      </c>
      <c r="I83" s="52">
        <v>8031</v>
      </c>
      <c r="J83" s="52">
        <v>57253</v>
      </c>
      <c r="K83" s="52">
        <v>113483</v>
      </c>
      <c r="L83" s="52">
        <v>224782</v>
      </c>
      <c r="M83" s="52">
        <v>72267</v>
      </c>
      <c r="N83" s="52">
        <v>52350</v>
      </c>
      <c r="O83" s="52">
        <v>6353</v>
      </c>
      <c r="P83" s="52">
        <v>0</v>
      </c>
      <c r="Q83" s="52">
        <v>13391</v>
      </c>
      <c r="R83" s="52">
        <v>23108</v>
      </c>
      <c r="S83" s="52">
        <v>10836</v>
      </c>
      <c r="T83" s="52">
        <v>0</v>
      </c>
      <c r="U83" s="52">
        <v>0</v>
      </c>
      <c r="V83" s="52">
        <v>18069</v>
      </c>
      <c r="W83" s="52">
        <v>36808</v>
      </c>
      <c r="X83" s="52">
        <v>36619</v>
      </c>
      <c r="Y83" s="52">
        <v>21781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91</v>
      </c>
      <c r="D86" s="52">
        <v>119</v>
      </c>
      <c r="E86" s="52">
        <v>280</v>
      </c>
      <c r="F86" s="52">
        <v>273</v>
      </c>
      <c r="G86" s="52">
        <v>378</v>
      </c>
      <c r="H86" s="52">
        <v>289</v>
      </c>
      <c r="I86" s="52">
        <v>535</v>
      </c>
      <c r="J86" s="52">
        <v>2014</v>
      </c>
      <c r="K86" s="52">
        <v>7360</v>
      </c>
      <c r="L86" s="52">
        <v>9679</v>
      </c>
      <c r="M86" s="52">
        <v>9527</v>
      </c>
      <c r="N86" s="52">
        <v>11735</v>
      </c>
      <c r="O86" s="52">
        <v>5476</v>
      </c>
      <c r="P86" s="52">
        <v>2687</v>
      </c>
      <c r="Q86" s="52">
        <v>2262</v>
      </c>
      <c r="R86" s="52">
        <v>2924</v>
      </c>
      <c r="S86" s="52">
        <v>3814</v>
      </c>
      <c r="T86" s="52">
        <v>3127</v>
      </c>
      <c r="U86" s="52">
        <v>1243</v>
      </c>
      <c r="V86" s="52">
        <v>1323</v>
      </c>
      <c r="W86" s="52">
        <v>2707</v>
      </c>
      <c r="X86" s="52">
        <v>5658</v>
      </c>
      <c r="Y86" s="52">
        <v>6315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142</v>
      </c>
      <c r="D88" s="52">
        <v>63</v>
      </c>
      <c r="E88" s="52">
        <v>81</v>
      </c>
      <c r="F88" s="52">
        <v>81</v>
      </c>
      <c r="G88" s="52">
        <v>93</v>
      </c>
      <c r="H88" s="52">
        <v>68</v>
      </c>
      <c r="I88" s="52">
        <v>132</v>
      </c>
      <c r="J88" s="52">
        <v>409</v>
      </c>
      <c r="K88" s="52">
        <v>155</v>
      </c>
      <c r="L88" s="52">
        <v>15730</v>
      </c>
      <c r="M88" s="52">
        <v>3966</v>
      </c>
      <c r="N88" s="52">
        <v>909</v>
      </c>
      <c r="O88" s="52">
        <v>2642</v>
      </c>
      <c r="P88" s="52">
        <v>1928</v>
      </c>
      <c r="Q88" s="52">
        <v>2179</v>
      </c>
      <c r="R88" s="52">
        <v>14726</v>
      </c>
      <c r="S88" s="52">
        <v>956</v>
      </c>
      <c r="T88" s="52">
        <v>115535</v>
      </c>
      <c r="U88" s="52">
        <v>87358</v>
      </c>
      <c r="V88" s="52">
        <v>62424</v>
      </c>
      <c r="W88" s="52">
        <v>53608</v>
      </c>
      <c r="X88" s="52">
        <v>29970</v>
      </c>
      <c r="Y88" s="52">
        <v>34679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64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273</v>
      </c>
      <c r="U89" s="52">
        <v>266</v>
      </c>
      <c r="V89" s="52">
        <v>269</v>
      </c>
      <c r="W89" s="52">
        <v>0</v>
      </c>
      <c r="X89" s="52">
        <v>293</v>
      </c>
      <c r="Y89" s="52">
        <v>1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2120</v>
      </c>
      <c r="D92" s="52">
        <v>889</v>
      </c>
      <c r="E92" s="52">
        <v>933</v>
      </c>
      <c r="F92" s="52">
        <v>761</v>
      </c>
      <c r="G92" s="52">
        <v>758</v>
      </c>
      <c r="H92" s="52">
        <v>661</v>
      </c>
      <c r="I92" s="52">
        <v>1059</v>
      </c>
      <c r="J92" s="52">
        <v>4677</v>
      </c>
      <c r="K92" s="52">
        <v>5033</v>
      </c>
      <c r="L92" s="52">
        <v>5859</v>
      </c>
      <c r="M92" s="52">
        <v>3023</v>
      </c>
      <c r="N92" s="52">
        <v>2544</v>
      </c>
      <c r="O92" s="52">
        <v>1698</v>
      </c>
      <c r="P92" s="52">
        <v>616</v>
      </c>
      <c r="Q92" s="52">
        <v>3205</v>
      </c>
      <c r="R92" s="52">
        <v>4718</v>
      </c>
      <c r="S92" s="52">
        <v>3546</v>
      </c>
      <c r="T92" s="52">
        <v>0</v>
      </c>
      <c r="U92" s="52">
        <v>0</v>
      </c>
      <c r="V92" s="52">
        <v>0</v>
      </c>
      <c r="W92" s="52">
        <v>0</v>
      </c>
      <c r="X92" s="52">
        <v>1598</v>
      </c>
      <c r="Y92" s="52">
        <v>1464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109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8</v>
      </c>
      <c r="T93" s="52">
        <v>0</v>
      </c>
      <c r="U93" s="52">
        <v>0</v>
      </c>
      <c r="V93" s="52">
        <v>0</v>
      </c>
      <c r="W93" s="52">
        <v>0</v>
      </c>
      <c r="X93" s="52">
        <v>2</v>
      </c>
      <c r="Y93" s="52">
        <v>3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3390</v>
      </c>
      <c r="D96" s="52">
        <v>3635</v>
      </c>
      <c r="E96" s="52">
        <v>4657</v>
      </c>
      <c r="F96" s="52">
        <v>4932</v>
      </c>
      <c r="G96" s="52">
        <v>5810</v>
      </c>
      <c r="H96" s="52">
        <v>4857</v>
      </c>
      <c r="I96" s="52">
        <v>8747</v>
      </c>
      <c r="J96" s="52">
        <v>55137</v>
      </c>
      <c r="K96" s="52">
        <v>112915</v>
      </c>
      <c r="L96" s="52">
        <v>68033</v>
      </c>
      <c r="M96" s="52">
        <v>70481</v>
      </c>
      <c r="N96" s="52">
        <v>65522</v>
      </c>
      <c r="O96" s="52">
        <v>35238</v>
      </c>
      <c r="P96" s="52">
        <v>54852</v>
      </c>
      <c r="Q96" s="52">
        <v>68257</v>
      </c>
      <c r="R96" s="52">
        <v>69562</v>
      </c>
      <c r="S96" s="52">
        <v>66800</v>
      </c>
      <c r="T96" s="52">
        <v>0</v>
      </c>
      <c r="U96" s="52">
        <v>3</v>
      </c>
      <c r="V96" s="52">
        <v>1</v>
      </c>
      <c r="W96" s="52">
        <v>9</v>
      </c>
      <c r="X96" s="52">
        <v>6223</v>
      </c>
      <c r="Y96" s="52">
        <v>12634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140270</v>
      </c>
      <c r="M97" s="52">
        <v>2977</v>
      </c>
      <c r="N97" s="52">
        <v>470</v>
      </c>
      <c r="O97" s="52">
        <v>293</v>
      </c>
      <c r="P97" s="52">
        <v>0</v>
      </c>
      <c r="Q97" s="52">
        <v>494</v>
      </c>
      <c r="R97" s="52">
        <v>4140</v>
      </c>
      <c r="S97" s="52">
        <v>40867</v>
      </c>
      <c r="T97" s="52">
        <v>0</v>
      </c>
      <c r="U97" s="52">
        <v>0</v>
      </c>
      <c r="V97" s="52">
        <v>0</v>
      </c>
      <c r="W97" s="52">
        <v>0</v>
      </c>
      <c r="X97" s="52">
        <v>5630</v>
      </c>
      <c r="Y97" s="52">
        <v>4107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188</v>
      </c>
      <c r="D101" s="52">
        <v>128</v>
      </c>
      <c r="E101" s="52">
        <v>142</v>
      </c>
      <c r="F101" s="52">
        <v>159</v>
      </c>
      <c r="G101" s="52">
        <v>213</v>
      </c>
      <c r="H101" s="52">
        <v>211</v>
      </c>
      <c r="I101" s="52">
        <v>316</v>
      </c>
      <c r="J101" s="52">
        <v>3515</v>
      </c>
      <c r="K101" s="52">
        <v>6607</v>
      </c>
      <c r="L101" s="52">
        <v>13475</v>
      </c>
      <c r="M101" s="52">
        <v>6863</v>
      </c>
      <c r="N101" s="52">
        <v>1758</v>
      </c>
      <c r="O101" s="52">
        <v>1228</v>
      </c>
      <c r="P101" s="52">
        <v>1676</v>
      </c>
      <c r="Q101" s="52">
        <v>4212</v>
      </c>
      <c r="R101" s="52">
        <v>9308</v>
      </c>
      <c r="S101" s="52">
        <v>7944</v>
      </c>
      <c r="T101" s="52">
        <v>8423</v>
      </c>
      <c r="U101" s="52">
        <v>3240</v>
      </c>
      <c r="V101" s="52">
        <v>876</v>
      </c>
      <c r="W101" s="52">
        <v>268</v>
      </c>
      <c r="X101" s="52">
        <v>175</v>
      </c>
      <c r="Y101" s="52">
        <v>1410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409</v>
      </c>
      <c r="D102" s="52">
        <v>274</v>
      </c>
      <c r="E102" s="52">
        <v>201</v>
      </c>
      <c r="F102" s="52">
        <v>334</v>
      </c>
      <c r="G102" s="52">
        <v>459</v>
      </c>
      <c r="H102" s="52">
        <v>415</v>
      </c>
      <c r="I102" s="52">
        <v>731</v>
      </c>
      <c r="J102" s="52">
        <v>5018</v>
      </c>
      <c r="K102" s="52">
        <v>6581</v>
      </c>
      <c r="L102" s="52">
        <v>10090</v>
      </c>
      <c r="M102" s="52">
        <v>3195</v>
      </c>
      <c r="N102" s="52">
        <v>2550</v>
      </c>
      <c r="O102" s="52">
        <v>1108</v>
      </c>
      <c r="P102" s="52">
        <v>713</v>
      </c>
      <c r="Q102" s="52">
        <v>2609</v>
      </c>
      <c r="R102" s="52">
        <v>2546</v>
      </c>
      <c r="S102" s="52">
        <v>1266</v>
      </c>
      <c r="T102" s="52">
        <v>160</v>
      </c>
      <c r="U102" s="52">
        <v>1314</v>
      </c>
      <c r="V102" s="52">
        <v>1043</v>
      </c>
      <c r="W102" s="52">
        <v>2658</v>
      </c>
      <c r="X102" s="52">
        <v>1628</v>
      </c>
      <c r="Y102" s="52">
        <v>411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5056</v>
      </c>
      <c r="D103" s="36">
        <v>4183</v>
      </c>
      <c r="E103" s="36">
        <v>5332</v>
      </c>
      <c r="F103" s="36">
        <v>5289</v>
      </c>
      <c r="G103" s="36">
        <v>5999</v>
      </c>
      <c r="H103" s="36">
        <v>4981</v>
      </c>
      <c r="I103" s="36">
        <v>8930</v>
      </c>
      <c r="J103" s="36">
        <v>51730</v>
      </c>
      <c r="K103" s="36">
        <v>104977</v>
      </c>
      <c r="L103" s="36">
        <v>206551</v>
      </c>
      <c r="M103" s="36">
        <v>70457</v>
      </c>
      <c r="N103" s="36">
        <v>62597</v>
      </c>
      <c r="O103" s="36">
        <v>29545</v>
      </c>
      <c r="P103" s="36">
        <v>34942</v>
      </c>
      <c r="Q103" s="36">
        <v>74424</v>
      </c>
      <c r="R103" s="36">
        <v>101776</v>
      </c>
      <c r="S103" s="36">
        <v>104968</v>
      </c>
      <c r="T103" s="36">
        <v>76928</v>
      </c>
      <c r="U103" s="36">
        <v>34423</v>
      </c>
      <c r="V103" s="36">
        <v>38589</v>
      </c>
      <c r="W103" s="36">
        <v>47355</v>
      </c>
      <c r="X103" s="36">
        <v>53603</v>
      </c>
      <c r="Y103" s="36">
        <v>44150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57909</v>
      </c>
      <c r="D126" s="52">
        <v>60458</v>
      </c>
      <c r="E126" s="52">
        <v>56229</v>
      </c>
      <c r="F126" s="52">
        <v>39824</v>
      </c>
      <c r="G126" s="52">
        <v>57373</v>
      </c>
      <c r="H126" s="52">
        <v>45711</v>
      </c>
      <c r="I126" s="52">
        <v>44258</v>
      </c>
      <c r="J126" s="52">
        <v>11219</v>
      </c>
      <c r="K126" s="52">
        <v>15788</v>
      </c>
      <c r="L126" s="52">
        <v>0</v>
      </c>
      <c r="M126" s="52">
        <v>23831</v>
      </c>
      <c r="N126" s="52">
        <v>58104</v>
      </c>
      <c r="O126" s="52">
        <v>71456</v>
      </c>
      <c r="P126" s="52">
        <v>33285</v>
      </c>
      <c r="Q126" s="52">
        <v>19487</v>
      </c>
      <c r="R126" s="52">
        <v>21304</v>
      </c>
      <c r="S126" s="52">
        <v>29962</v>
      </c>
      <c r="T126" s="52">
        <v>29191</v>
      </c>
      <c r="U126" s="52">
        <v>19963</v>
      </c>
      <c r="V126" s="52">
        <v>12355</v>
      </c>
      <c r="W126" s="52">
        <v>7139</v>
      </c>
      <c r="X126" s="52">
        <v>951</v>
      </c>
      <c r="Y126" s="52">
        <v>3438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2422</v>
      </c>
      <c r="D129" s="52">
        <v>2618</v>
      </c>
      <c r="E129" s="52">
        <v>3247</v>
      </c>
      <c r="F129" s="52">
        <v>2617</v>
      </c>
      <c r="G129" s="52">
        <v>3689</v>
      </c>
      <c r="H129" s="52">
        <v>2869</v>
      </c>
      <c r="I129" s="52">
        <v>4150</v>
      </c>
      <c r="J129" s="52">
        <v>2043</v>
      </c>
      <c r="K129" s="52">
        <v>2725</v>
      </c>
      <c r="L129" s="52">
        <v>847</v>
      </c>
      <c r="M129" s="52">
        <v>815</v>
      </c>
      <c r="N129" s="52">
        <v>3347</v>
      </c>
      <c r="O129" s="52">
        <v>4734</v>
      </c>
      <c r="P129" s="52">
        <v>7088</v>
      </c>
      <c r="Q129" s="52">
        <v>8523</v>
      </c>
      <c r="R129" s="52">
        <v>5586</v>
      </c>
      <c r="S129" s="52">
        <v>4599</v>
      </c>
      <c r="T129" s="52">
        <v>5977</v>
      </c>
      <c r="U129" s="52">
        <v>5332</v>
      </c>
      <c r="V129" s="52">
        <v>4873</v>
      </c>
      <c r="W129" s="52">
        <v>2757</v>
      </c>
      <c r="X129" s="52">
        <v>2073</v>
      </c>
      <c r="Y129" s="52">
        <v>1243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51072</v>
      </c>
      <c r="D131" s="52">
        <v>56611</v>
      </c>
      <c r="E131" s="52">
        <v>51241</v>
      </c>
      <c r="F131" s="52">
        <v>35402</v>
      </c>
      <c r="G131" s="52">
        <v>50814</v>
      </c>
      <c r="H131" s="52">
        <v>40714</v>
      </c>
      <c r="I131" s="52">
        <v>39851</v>
      </c>
      <c r="J131" s="52">
        <v>13751</v>
      </c>
      <c r="K131" s="52">
        <v>21516</v>
      </c>
      <c r="L131" s="52">
        <v>9758</v>
      </c>
      <c r="M131" s="52">
        <v>26300</v>
      </c>
      <c r="N131" s="52">
        <v>56597</v>
      </c>
      <c r="O131" s="52">
        <v>60930</v>
      </c>
      <c r="P131" s="52">
        <v>39301</v>
      </c>
      <c r="Q131" s="52">
        <v>22629</v>
      </c>
      <c r="R131" s="52">
        <v>24403</v>
      </c>
      <c r="S131" s="52">
        <v>33318</v>
      </c>
      <c r="T131" s="52">
        <v>18549</v>
      </c>
      <c r="U131" s="52">
        <v>13771</v>
      </c>
      <c r="V131" s="52">
        <v>13886</v>
      </c>
      <c r="W131" s="52">
        <v>21249</v>
      </c>
      <c r="X131" s="52">
        <v>18525</v>
      </c>
      <c r="Y131" s="52">
        <v>21243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1150</v>
      </c>
      <c r="M132" s="52">
        <v>0</v>
      </c>
      <c r="N132" s="52">
        <v>0</v>
      </c>
      <c r="O132" s="52">
        <v>0</v>
      </c>
      <c r="P132" s="52">
        <v>174</v>
      </c>
      <c r="Q132" s="52">
        <v>0</v>
      </c>
      <c r="R132" s="52">
        <v>0</v>
      </c>
      <c r="S132" s="52">
        <v>0</v>
      </c>
      <c r="T132" s="52">
        <v>257</v>
      </c>
      <c r="U132" s="52">
        <v>148</v>
      </c>
      <c r="V132" s="52">
        <v>408</v>
      </c>
      <c r="W132" s="52">
        <v>0</v>
      </c>
      <c r="X132" s="52">
        <v>16</v>
      </c>
      <c r="Y132" s="52">
        <v>13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8427</v>
      </c>
      <c r="D135" s="52">
        <v>5449</v>
      </c>
      <c r="E135" s="52">
        <v>6693</v>
      </c>
      <c r="F135" s="52">
        <v>6370</v>
      </c>
      <c r="G135" s="52">
        <v>8975</v>
      </c>
      <c r="H135" s="52">
        <v>8167</v>
      </c>
      <c r="I135" s="52">
        <v>7040</v>
      </c>
      <c r="J135" s="52">
        <v>1658</v>
      </c>
      <c r="K135" s="52">
        <v>543</v>
      </c>
      <c r="L135" s="52">
        <v>0</v>
      </c>
      <c r="M135" s="52">
        <v>469</v>
      </c>
      <c r="N135" s="52">
        <v>5795</v>
      </c>
      <c r="O135" s="52">
        <v>16120</v>
      </c>
      <c r="P135" s="52">
        <v>1</v>
      </c>
      <c r="Q135" s="52">
        <v>0</v>
      </c>
      <c r="R135" s="52">
        <v>2</v>
      </c>
      <c r="S135" s="52">
        <v>0</v>
      </c>
      <c r="T135" s="52">
        <v>3235</v>
      </c>
      <c r="U135" s="52">
        <v>10199</v>
      </c>
      <c r="V135" s="52">
        <v>5297</v>
      </c>
      <c r="W135" s="52">
        <v>11580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19</v>
      </c>
      <c r="N136" s="52">
        <v>42</v>
      </c>
      <c r="O136" s="52">
        <v>135</v>
      </c>
      <c r="P136" s="52">
        <v>0</v>
      </c>
      <c r="Q136" s="52">
        <v>0</v>
      </c>
      <c r="R136" s="52">
        <v>0</v>
      </c>
      <c r="S136" s="52">
        <v>0</v>
      </c>
      <c r="T136" s="52">
        <v>8654</v>
      </c>
      <c r="U136" s="52">
        <v>42</v>
      </c>
      <c r="V136" s="52">
        <v>2023</v>
      </c>
      <c r="W136" s="52">
        <v>760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8007</v>
      </c>
      <c r="D140" s="52">
        <v>6743</v>
      </c>
      <c r="E140" s="52">
        <v>3881</v>
      </c>
      <c r="F140" s="52">
        <v>5601</v>
      </c>
      <c r="G140" s="52">
        <v>8465</v>
      </c>
      <c r="H140" s="52">
        <v>9202</v>
      </c>
      <c r="I140" s="52">
        <v>5784</v>
      </c>
      <c r="J140" s="52">
        <v>3961</v>
      </c>
      <c r="K140" s="52">
        <v>3889</v>
      </c>
      <c r="L140" s="52">
        <v>1873</v>
      </c>
      <c r="M140" s="52">
        <v>3125</v>
      </c>
      <c r="N140" s="52">
        <v>3827</v>
      </c>
      <c r="O140" s="52">
        <v>3994</v>
      </c>
      <c r="P140" s="52">
        <v>1323</v>
      </c>
      <c r="Q140" s="52">
        <v>1576</v>
      </c>
      <c r="R140" s="52">
        <v>1001</v>
      </c>
      <c r="S140" s="52">
        <v>638</v>
      </c>
      <c r="T140" s="52">
        <v>114</v>
      </c>
      <c r="U140" s="52">
        <v>2283</v>
      </c>
      <c r="V140" s="52">
        <v>1571</v>
      </c>
      <c r="W140" s="52">
        <v>2495</v>
      </c>
      <c r="X140" s="52">
        <v>691</v>
      </c>
      <c r="Y140" s="52">
        <v>241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99101</v>
      </c>
      <c r="D141" s="36">
        <v>103106</v>
      </c>
      <c r="E141" s="36">
        <v>103113</v>
      </c>
      <c r="F141" s="36">
        <v>88717</v>
      </c>
      <c r="G141" s="36">
        <v>110662</v>
      </c>
      <c r="H141" s="36">
        <v>110145</v>
      </c>
      <c r="I141" s="36">
        <v>70865</v>
      </c>
      <c r="J141" s="36">
        <v>40844</v>
      </c>
      <c r="K141" s="36">
        <v>62072</v>
      </c>
      <c r="L141" s="36">
        <v>38395</v>
      </c>
      <c r="M141" s="36">
        <v>68870</v>
      </c>
      <c r="N141" s="36">
        <v>93912</v>
      </c>
      <c r="O141" s="36">
        <v>106188</v>
      </c>
      <c r="P141" s="36">
        <v>64679</v>
      </c>
      <c r="Q141" s="36">
        <v>45029</v>
      </c>
      <c r="R141" s="36">
        <v>40091</v>
      </c>
      <c r="S141" s="36">
        <v>53247</v>
      </c>
      <c r="T141" s="36">
        <v>57598</v>
      </c>
      <c r="U141" s="36">
        <v>59889</v>
      </c>
      <c r="V141" s="36">
        <v>58162</v>
      </c>
      <c r="W141" s="36">
        <v>44458</v>
      </c>
      <c r="X141" s="36">
        <v>22694</v>
      </c>
      <c r="Y141" s="36">
        <v>25523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668</v>
      </c>
      <c r="D145" s="52">
        <v>1199</v>
      </c>
      <c r="E145" s="52">
        <v>1183</v>
      </c>
      <c r="F145" s="52">
        <v>1133</v>
      </c>
      <c r="G145" s="52">
        <v>1228</v>
      </c>
      <c r="H145" s="52">
        <v>1267</v>
      </c>
      <c r="I145" s="52">
        <v>1217</v>
      </c>
      <c r="J145" s="52">
        <v>674</v>
      </c>
      <c r="K145" s="52">
        <v>232</v>
      </c>
      <c r="L145" s="52">
        <v>0</v>
      </c>
      <c r="M145" s="52">
        <v>1256</v>
      </c>
      <c r="N145" s="52">
        <v>3934</v>
      </c>
      <c r="O145" s="52">
        <v>7416</v>
      </c>
      <c r="P145" s="52">
        <v>9066</v>
      </c>
      <c r="Q145" s="52">
        <v>8946</v>
      </c>
      <c r="R145" s="52">
        <v>6981</v>
      </c>
      <c r="S145" s="52">
        <v>8341</v>
      </c>
      <c r="T145" s="52">
        <v>9616</v>
      </c>
      <c r="U145" s="52">
        <v>10613</v>
      </c>
      <c r="V145" s="52">
        <v>16983</v>
      </c>
      <c r="W145" s="52">
        <v>25239</v>
      </c>
      <c r="X145" s="52">
        <v>36222</v>
      </c>
      <c r="Y145" s="52">
        <v>32146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136</v>
      </c>
      <c r="D147" s="52">
        <v>131</v>
      </c>
      <c r="E147" s="52">
        <v>95</v>
      </c>
      <c r="F147" s="52">
        <v>137</v>
      </c>
      <c r="G147" s="52">
        <v>177</v>
      </c>
      <c r="H147" s="52">
        <v>214</v>
      </c>
      <c r="I147" s="52">
        <v>294</v>
      </c>
      <c r="J147" s="52">
        <v>252</v>
      </c>
      <c r="K147" s="52">
        <v>222</v>
      </c>
      <c r="L147" s="52">
        <v>82</v>
      </c>
      <c r="M147" s="52">
        <v>139</v>
      </c>
      <c r="N147" s="52">
        <v>513</v>
      </c>
      <c r="O147" s="52">
        <v>1259</v>
      </c>
      <c r="P147" s="52">
        <v>3052</v>
      </c>
      <c r="Q147" s="52">
        <v>5053</v>
      </c>
      <c r="R147" s="52">
        <v>5504</v>
      </c>
      <c r="S147" s="52">
        <v>4603</v>
      </c>
      <c r="T147" s="52">
        <v>4591</v>
      </c>
      <c r="U147" s="52">
        <v>4683</v>
      </c>
      <c r="V147" s="52">
        <v>5923</v>
      </c>
      <c r="W147" s="52">
        <v>7098</v>
      </c>
      <c r="X147" s="52">
        <v>13683</v>
      </c>
      <c r="Y147" s="52">
        <v>21510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401</v>
      </c>
      <c r="D149" s="52">
        <v>310</v>
      </c>
      <c r="E149" s="52">
        <v>263</v>
      </c>
      <c r="F149" s="52">
        <v>209</v>
      </c>
      <c r="G149" s="52">
        <v>203</v>
      </c>
      <c r="H149" s="52">
        <v>233</v>
      </c>
      <c r="I149" s="52">
        <v>181</v>
      </c>
      <c r="J149" s="52">
        <v>99</v>
      </c>
      <c r="K149" s="52">
        <v>48</v>
      </c>
      <c r="L149" s="52">
        <v>26</v>
      </c>
      <c r="M149" s="52">
        <v>95</v>
      </c>
      <c r="N149" s="52">
        <v>183</v>
      </c>
      <c r="O149" s="52">
        <v>379</v>
      </c>
      <c r="P149" s="52">
        <v>110</v>
      </c>
      <c r="Q149" s="52">
        <v>440</v>
      </c>
      <c r="R149" s="52">
        <v>474</v>
      </c>
      <c r="S149" s="52">
        <v>311</v>
      </c>
      <c r="T149" s="52">
        <v>973</v>
      </c>
      <c r="U149" s="52">
        <v>729</v>
      </c>
      <c r="V149" s="52">
        <v>2251</v>
      </c>
      <c r="W149" s="52">
        <v>1082</v>
      </c>
      <c r="X149" s="52">
        <v>5423</v>
      </c>
      <c r="Y149" s="52">
        <v>3320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19</v>
      </c>
      <c r="U150" s="52">
        <v>0</v>
      </c>
      <c r="V150" s="52">
        <v>2</v>
      </c>
      <c r="W150" s="52">
        <v>0</v>
      </c>
      <c r="X150" s="52">
        <v>12</v>
      </c>
      <c r="Y150" s="52">
        <v>14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641</v>
      </c>
      <c r="D153" s="52">
        <v>1264</v>
      </c>
      <c r="E153" s="52">
        <v>1312</v>
      </c>
      <c r="F153" s="52">
        <v>1356</v>
      </c>
      <c r="G153" s="52">
        <v>1545</v>
      </c>
      <c r="H153" s="52">
        <v>1694</v>
      </c>
      <c r="I153" s="52">
        <v>1481</v>
      </c>
      <c r="J153" s="52">
        <v>1172</v>
      </c>
      <c r="K153" s="52">
        <v>1095</v>
      </c>
      <c r="L153" s="52">
        <v>281</v>
      </c>
      <c r="M153" s="52">
        <v>2225</v>
      </c>
      <c r="N153" s="52">
        <v>4763</v>
      </c>
      <c r="O153" s="52">
        <v>7967</v>
      </c>
      <c r="P153" s="52">
        <v>9962</v>
      </c>
      <c r="Q153" s="52">
        <v>9392</v>
      </c>
      <c r="R153" s="52">
        <v>7115</v>
      </c>
      <c r="S153" s="52">
        <v>5992</v>
      </c>
      <c r="T153" s="52">
        <v>3087</v>
      </c>
      <c r="U153" s="52">
        <v>15837</v>
      </c>
      <c r="V153" s="52">
        <v>14957</v>
      </c>
      <c r="W153" s="52">
        <v>29458</v>
      </c>
      <c r="X153" s="52">
        <v>21156</v>
      </c>
      <c r="Y153" s="52">
        <v>28574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578</v>
      </c>
      <c r="M154" s="52">
        <v>93</v>
      </c>
      <c r="N154" s="52">
        <v>34</v>
      </c>
      <c r="O154" s="52">
        <v>67</v>
      </c>
      <c r="P154" s="52">
        <v>0</v>
      </c>
      <c r="Q154" s="52">
        <v>65</v>
      </c>
      <c r="R154" s="52">
        <v>418</v>
      </c>
      <c r="S154" s="52">
        <v>3665</v>
      </c>
      <c r="T154" s="52">
        <v>8257</v>
      </c>
      <c r="U154" s="52">
        <v>61</v>
      </c>
      <c r="V154" s="52">
        <v>5704</v>
      </c>
      <c r="W154" s="52">
        <v>1953</v>
      </c>
      <c r="X154" s="52">
        <v>19146</v>
      </c>
      <c r="Y154" s="52">
        <v>9312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78</v>
      </c>
      <c r="D158" s="52">
        <v>97</v>
      </c>
      <c r="E158" s="52">
        <v>57</v>
      </c>
      <c r="F158" s="52">
        <v>93</v>
      </c>
      <c r="G158" s="52">
        <v>123</v>
      </c>
      <c r="H158" s="52">
        <v>149</v>
      </c>
      <c r="I158" s="52">
        <v>126</v>
      </c>
      <c r="J158" s="52">
        <v>112</v>
      </c>
      <c r="K158" s="52">
        <v>68</v>
      </c>
      <c r="L158" s="52">
        <v>41</v>
      </c>
      <c r="M158" s="52">
        <v>103</v>
      </c>
      <c r="N158" s="52">
        <v>194</v>
      </c>
      <c r="O158" s="52">
        <v>304</v>
      </c>
      <c r="P158" s="52">
        <v>198</v>
      </c>
      <c r="Q158" s="52">
        <v>334</v>
      </c>
      <c r="R158" s="52">
        <v>195</v>
      </c>
      <c r="S158" s="52">
        <v>114</v>
      </c>
      <c r="T158" s="52">
        <v>22</v>
      </c>
      <c r="U158" s="52">
        <v>543</v>
      </c>
      <c r="V158" s="52">
        <v>606</v>
      </c>
      <c r="W158" s="52">
        <v>1737</v>
      </c>
      <c r="X158" s="52">
        <v>1297</v>
      </c>
      <c r="Y158" s="52">
        <v>369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964</v>
      </c>
      <c r="D159" s="36">
        <v>1478</v>
      </c>
      <c r="E159" s="36">
        <v>1517</v>
      </c>
      <c r="F159" s="36">
        <v>1471</v>
      </c>
      <c r="G159" s="36">
        <v>1623</v>
      </c>
      <c r="H159" s="36">
        <v>1781</v>
      </c>
      <c r="I159" s="36">
        <v>1537</v>
      </c>
      <c r="J159" s="36">
        <v>1158</v>
      </c>
      <c r="K159" s="36">
        <v>1080</v>
      </c>
      <c r="L159" s="36">
        <v>844</v>
      </c>
      <c r="M159" s="36">
        <v>2304</v>
      </c>
      <c r="N159" s="36">
        <v>4784</v>
      </c>
      <c r="O159" s="36">
        <v>8093</v>
      </c>
      <c r="P159" s="36">
        <v>9813</v>
      </c>
      <c r="Q159" s="36">
        <v>9558</v>
      </c>
      <c r="R159" s="36">
        <v>7867</v>
      </c>
      <c r="S159" s="36">
        <v>9874</v>
      </c>
      <c r="T159" s="36">
        <v>12354</v>
      </c>
      <c r="U159" s="36">
        <v>14463</v>
      </c>
      <c r="V159" s="36">
        <v>22580</v>
      </c>
      <c r="W159" s="36">
        <v>31015</v>
      </c>
      <c r="X159" s="36">
        <v>42806</v>
      </c>
      <c r="Y159" s="36">
        <v>39935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433</v>
      </c>
      <c r="G163" s="52">
        <v>7933</v>
      </c>
      <c r="H163" s="52">
        <v>10587</v>
      </c>
      <c r="I163" s="52">
        <v>11656</v>
      </c>
      <c r="J163" s="52">
        <v>5113</v>
      </c>
      <c r="K163" s="52">
        <v>362</v>
      </c>
      <c r="L163" s="52">
        <v>0</v>
      </c>
      <c r="M163" s="52">
        <v>7555</v>
      </c>
      <c r="N163" s="52">
        <v>16014</v>
      </c>
      <c r="O163" s="52">
        <v>13598</v>
      </c>
      <c r="P163" s="52">
        <v>724</v>
      </c>
      <c r="Q163" s="52">
        <v>3670</v>
      </c>
      <c r="R163" s="52">
        <v>88</v>
      </c>
      <c r="S163" s="52">
        <v>2278</v>
      </c>
      <c r="T163" s="52">
        <v>1486</v>
      </c>
      <c r="U163" s="52">
        <v>10545</v>
      </c>
      <c r="V163" s="52">
        <v>12336</v>
      </c>
      <c r="W163" s="52">
        <v>10096</v>
      </c>
      <c r="X163" s="52">
        <v>13593</v>
      </c>
      <c r="Y163" s="52">
        <v>13150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1788</v>
      </c>
      <c r="D165" s="52">
        <v>1207</v>
      </c>
      <c r="E165" s="52">
        <v>44</v>
      </c>
      <c r="F165" s="52">
        <v>56</v>
      </c>
      <c r="G165" s="52">
        <v>454</v>
      </c>
      <c r="H165" s="52">
        <v>1124</v>
      </c>
      <c r="I165" s="52">
        <v>2302</v>
      </c>
      <c r="J165" s="52">
        <v>2070</v>
      </c>
      <c r="K165" s="52">
        <v>1712</v>
      </c>
      <c r="L165" s="52">
        <v>463</v>
      </c>
      <c r="M165" s="52">
        <v>523</v>
      </c>
      <c r="N165" s="52">
        <v>2225</v>
      </c>
      <c r="O165" s="52">
        <v>3612</v>
      </c>
      <c r="P165" s="52">
        <v>3228</v>
      </c>
      <c r="Q165" s="52">
        <v>2861</v>
      </c>
      <c r="R165" s="52">
        <v>1304</v>
      </c>
      <c r="S165" s="52">
        <v>1093</v>
      </c>
      <c r="T165" s="52">
        <v>953</v>
      </c>
      <c r="U165" s="52">
        <v>2394</v>
      </c>
      <c r="V165" s="52">
        <v>4193</v>
      </c>
      <c r="W165" s="52">
        <v>3387</v>
      </c>
      <c r="X165" s="52">
        <v>4056</v>
      </c>
      <c r="Y165" s="52">
        <v>7022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1161</v>
      </c>
      <c r="D167" s="52">
        <v>2690</v>
      </c>
      <c r="E167" s="52">
        <v>2472</v>
      </c>
      <c r="F167" s="52">
        <v>2480</v>
      </c>
      <c r="G167" s="52">
        <v>2452</v>
      </c>
      <c r="H167" s="52">
        <v>3003</v>
      </c>
      <c r="I167" s="52">
        <v>1455</v>
      </c>
      <c r="J167" s="52">
        <v>434</v>
      </c>
      <c r="K167" s="52">
        <v>59</v>
      </c>
      <c r="L167" s="52">
        <v>23</v>
      </c>
      <c r="M167" s="52">
        <v>440</v>
      </c>
      <c r="N167" s="52">
        <v>807</v>
      </c>
      <c r="O167" s="52">
        <v>963</v>
      </c>
      <c r="P167" s="52">
        <v>87</v>
      </c>
      <c r="Q167" s="52">
        <v>424</v>
      </c>
      <c r="R167" s="52">
        <v>232</v>
      </c>
      <c r="S167" s="52">
        <v>193</v>
      </c>
      <c r="T167" s="52">
        <v>592</v>
      </c>
      <c r="U167" s="52">
        <v>900</v>
      </c>
      <c r="V167" s="52">
        <v>2136</v>
      </c>
      <c r="W167" s="52">
        <v>521</v>
      </c>
      <c r="X167" s="52">
        <v>1954</v>
      </c>
      <c r="Y167" s="52">
        <v>1309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11</v>
      </c>
      <c r="U168" s="52">
        <v>0</v>
      </c>
      <c r="V168" s="52">
        <v>3</v>
      </c>
      <c r="W168" s="52">
        <v>0</v>
      </c>
      <c r="X168" s="52">
        <v>3</v>
      </c>
      <c r="Y168" s="52">
        <v>5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1857</v>
      </c>
      <c r="D171" s="52">
        <v>10993</v>
      </c>
      <c r="E171" s="52">
        <v>12338</v>
      </c>
      <c r="F171" s="52">
        <v>16096</v>
      </c>
      <c r="G171" s="52">
        <v>18759</v>
      </c>
      <c r="H171" s="52">
        <v>22086</v>
      </c>
      <c r="I171" s="52">
        <v>11984</v>
      </c>
      <c r="J171" s="52">
        <v>5111</v>
      </c>
      <c r="K171" s="52">
        <v>1345</v>
      </c>
      <c r="L171" s="52">
        <v>257</v>
      </c>
      <c r="M171" s="52">
        <v>10283</v>
      </c>
      <c r="N171" s="52">
        <v>20823</v>
      </c>
      <c r="O171" s="52">
        <v>20116</v>
      </c>
      <c r="P171" s="52">
        <v>7950</v>
      </c>
      <c r="Q171" s="52">
        <v>9099</v>
      </c>
      <c r="R171" s="52">
        <v>3506</v>
      </c>
      <c r="S171" s="52">
        <v>3717</v>
      </c>
      <c r="T171" s="52">
        <v>1897</v>
      </c>
      <c r="U171" s="52">
        <v>19729</v>
      </c>
      <c r="V171" s="52">
        <v>14213</v>
      </c>
      <c r="W171" s="52">
        <v>14447</v>
      </c>
      <c r="X171" s="52">
        <v>7660</v>
      </c>
      <c r="Y171" s="52">
        <v>11369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532</v>
      </c>
      <c r="M172" s="52">
        <v>436</v>
      </c>
      <c r="N172" s="52">
        <v>149</v>
      </c>
      <c r="O172" s="52">
        <v>167</v>
      </c>
      <c r="P172" s="52">
        <v>0</v>
      </c>
      <c r="Q172" s="52">
        <v>64</v>
      </c>
      <c r="R172" s="52">
        <v>205</v>
      </c>
      <c r="S172" s="52">
        <v>2267</v>
      </c>
      <c r="T172" s="52">
        <v>5081</v>
      </c>
      <c r="U172" s="52">
        <v>81</v>
      </c>
      <c r="V172" s="52">
        <v>5411</v>
      </c>
      <c r="W172" s="52">
        <v>946</v>
      </c>
      <c r="X172" s="52">
        <v>6923</v>
      </c>
      <c r="Y172" s="52">
        <v>3688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226</v>
      </c>
      <c r="D176" s="52">
        <v>840</v>
      </c>
      <c r="E176" s="52">
        <v>537</v>
      </c>
      <c r="F176" s="52">
        <v>1103</v>
      </c>
      <c r="G176" s="52">
        <v>1507</v>
      </c>
      <c r="H176" s="52">
        <v>1935</v>
      </c>
      <c r="I176" s="52">
        <v>1014</v>
      </c>
      <c r="J176" s="52">
        <v>492</v>
      </c>
      <c r="K176" s="52">
        <v>82</v>
      </c>
      <c r="L176" s="52">
        <v>37</v>
      </c>
      <c r="M176" s="52">
        <v>482</v>
      </c>
      <c r="N176" s="52">
        <v>851</v>
      </c>
      <c r="O176" s="52">
        <v>769</v>
      </c>
      <c r="P176" s="52">
        <v>156</v>
      </c>
      <c r="Q176" s="52">
        <v>319</v>
      </c>
      <c r="R176" s="52">
        <v>94</v>
      </c>
      <c r="S176" s="52">
        <v>70</v>
      </c>
      <c r="T176" s="52">
        <v>13</v>
      </c>
      <c r="U176" s="52">
        <v>721</v>
      </c>
      <c r="V176" s="52">
        <v>569</v>
      </c>
      <c r="W176" s="52">
        <v>839</v>
      </c>
      <c r="X176" s="52">
        <v>453</v>
      </c>
      <c r="Y176" s="52">
        <v>142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2792</v>
      </c>
      <c r="D177" s="36">
        <v>12842</v>
      </c>
      <c r="E177" s="36">
        <v>14276</v>
      </c>
      <c r="F177" s="36">
        <v>17471</v>
      </c>
      <c r="G177" s="36">
        <v>19701</v>
      </c>
      <c r="H177" s="36">
        <v>23156</v>
      </c>
      <c r="I177" s="36">
        <v>12426</v>
      </c>
      <c r="J177" s="36">
        <v>5052</v>
      </c>
      <c r="K177" s="36">
        <v>1321</v>
      </c>
      <c r="L177" s="36">
        <v>774</v>
      </c>
      <c r="M177" s="36">
        <v>10684</v>
      </c>
      <c r="N177" s="36">
        <v>20909</v>
      </c>
      <c r="O177" s="36">
        <v>20445</v>
      </c>
      <c r="P177" s="36">
        <v>7765</v>
      </c>
      <c r="Q177" s="36">
        <v>9246</v>
      </c>
      <c r="R177" s="36">
        <v>3896</v>
      </c>
      <c r="S177" s="36">
        <v>6162</v>
      </c>
      <c r="T177" s="36">
        <v>7595</v>
      </c>
      <c r="U177" s="36">
        <v>19028</v>
      </c>
      <c r="V177" s="36">
        <v>21321</v>
      </c>
      <c r="W177" s="36">
        <v>15119</v>
      </c>
      <c r="X177" s="36">
        <v>15129</v>
      </c>
      <c r="Y177" s="36">
        <v>15952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1580</v>
      </c>
      <c r="D5" s="52">
        <v>1731</v>
      </c>
      <c r="E5" s="52">
        <v>1605</v>
      </c>
      <c r="F5" s="52">
        <v>1747</v>
      </c>
      <c r="G5" s="52">
        <v>301</v>
      </c>
      <c r="H5" s="52">
        <v>962</v>
      </c>
      <c r="I5" s="52">
        <v>2018</v>
      </c>
      <c r="J5" s="52">
        <v>1626</v>
      </c>
      <c r="K5" s="52">
        <v>159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2154</v>
      </c>
      <c r="S5" s="52">
        <v>1769</v>
      </c>
      <c r="T5" s="52">
        <v>2006</v>
      </c>
      <c r="U5" s="52">
        <v>1872</v>
      </c>
      <c r="V5" s="52">
        <v>2985</v>
      </c>
      <c r="W5" s="52">
        <v>966</v>
      </c>
      <c r="X5" s="52">
        <v>351</v>
      </c>
      <c r="Y5" s="52">
        <v>23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66</v>
      </c>
      <c r="D8" s="52">
        <v>106</v>
      </c>
      <c r="E8" s="52">
        <v>131</v>
      </c>
      <c r="F8" s="52">
        <v>145</v>
      </c>
      <c r="G8" s="52">
        <v>27</v>
      </c>
      <c r="H8" s="52">
        <v>62</v>
      </c>
      <c r="I8" s="52">
        <v>175</v>
      </c>
      <c r="J8" s="52">
        <v>146</v>
      </c>
      <c r="K8" s="52">
        <v>20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264</v>
      </c>
      <c r="S8" s="52">
        <v>166</v>
      </c>
      <c r="T8" s="52">
        <v>296</v>
      </c>
      <c r="U8" s="52">
        <v>185</v>
      </c>
      <c r="V8" s="52">
        <v>269</v>
      </c>
      <c r="W8" s="52">
        <v>36</v>
      </c>
      <c r="X8" s="52">
        <v>15</v>
      </c>
      <c r="Y8" s="52">
        <v>2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1580</v>
      </c>
      <c r="D10" s="52">
        <v>1680</v>
      </c>
      <c r="E10" s="52">
        <v>1079</v>
      </c>
      <c r="F10" s="52">
        <v>681</v>
      </c>
      <c r="G10" s="52">
        <v>10</v>
      </c>
      <c r="H10" s="52">
        <v>238</v>
      </c>
      <c r="I10" s="52">
        <v>1038</v>
      </c>
      <c r="J10" s="52">
        <v>1626</v>
      </c>
      <c r="K10" s="52">
        <v>159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2089</v>
      </c>
      <c r="S10" s="52">
        <v>1535</v>
      </c>
      <c r="T10" s="52">
        <v>1382</v>
      </c>
      <c r="U10" s="52">
        <v>1383</v>
      </c>
      <c r="V10" s="52">
        <v>2713</v>
      </c>
      <c r="W10" s="52">
        <v>538</v>
      </c>
      <c r="X10" s="52">
        <v>351</v>
      </c>
      <c r="Y10" s="52">
        <v>9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10</v>
      </c>
      <c r="E11" s="52">
        <v>88</v>
      </c>
      <c r="F11" s="52">
        <v>142</v>
      </c>
      <c r="G11" s="52">
        <v>34</v>
      </c>
      <c r="H11" s="52">
        <v>87</v>
      </c>
      <c r="I11" s="52">
        <v>106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4</v>
      </c>
      <c r="S11" s="52">
        <v>7</v>
      </c>
      <c r="T11" s="52">
        <v>49</v>
      </c>
      <c r="U11" s="52">
        <v>22</v>
      </c>
      <c r="V11" s="52">
        <v>27</v>
      </c>
      <c r="W11" s="52">
        <v>14</v>
      </c>
      <c r="X11" s="52">
        <v>0</v>
      </c>
      <c r="Y11" s="52">
        <v>1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41</v>
      </c>
      <c r="E15" s="52">
        <v>438</v>
      </c>
      <c r="F15" s="52">
        <v>924</v>
      </c>
      <c r="G15" s="52">
        <v>257</v>
      </c>
      <c r="H15" s="52">
        <v>637</v>
      </c>
      <c r="I15" s="52">
        <v>874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58</v>
      </c>
      <c r="S15" s="52">
        <v>141</v>
      </c>
      <c r="T15" s="52">
        <v>156</v>
      </c>
      <c r="U15" s="52">
        <v>465</v>
      </c>
      <c r="V15" s="52">
        <v>177</v>
      </c>
      <c r="W15" s="52">
        <v>388</v>
      </c>
      <c r="X15" s="52">
        <v>0</v>
      </c>
      <c r="Y15" s="52">
        <v>10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3</v>
      </c>
      <c r="S16" s="52">
        <v>86</v>
      </c>
      <c r="T16" s="52">
        <v>418</v>
      </c>
      <c r="U16" s="52">
        <v>2</v>
      </c>
      <c r="V16" s="52">
        <v>68</v>
      </c>
      <c r="W16" s="52">
        <v>26</v>
      </c>
      <c r="X16" s="52">
        <v>0</v>
      </c>
      <c r="Y16" s="52">
        <v>3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130</v>
      </c>
      <c r="D20" s="52">
        <v>286</v>
      </c>
      <c r="E20" s="52">
        <v>299</v>
      </c>
      <c r="F20" s="52">
        <v>234</v>
      </c>
      <c r="G20" s="52">
        <v>84</v>
      </c>
      <c r="H20" s="52">
        <v>205</v>
      </c>
      <c r="I20" s="52">
        <v>634</v>
      </c>
      <c r="J20" s="52">
        <v>1276</v>
      </c>
      <c r="K20" s="52">
        <v>133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1925</v>
      </c>
      <c r="S20" s="52">
        <v>1537</v>
      </c>
      <c r="T20" s="52">
        <v>1906</v>
      </c>
      <c r="U20" s="52">
        <v>1808</v>
      </c>
      <c r="V20" s="52">
        <v>2936</v>
      </c>
      <c r="W20" s="52">
        <v>301</v>
      </c>
      <c r="X20" s="52">
        <v>24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108</v>
      </c>
      <c r="D21" s="52">
        <v>89</v>
      </c>
      <c r="E21" s="52">
        <v>47</v>
      </c>
      <c r="F21" s="52">
        <v>90</v>
      </c>
      <c r="G21" s="52">
        <v>15</v>
      </c>
      <c r="H21" s="52">
        <v>58</v>
      </c>
      <c r="I21" s="52">
        <v>105</v>
      </c>
      <c r="J21" s="52">
        <v>31</v>
      </c>
      <c r="K21" s="52">
        <v>2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6</v>
      </c>
      <c r="S21" s="52">
        <v>3</v>
      </c>
      <c r="T21" s="52">
        <v>0</v>
      </c>
      <c r="U21" s="52">
        <v>2</v>
      </c>
      <c r="V21" s="52">
        <v>1</v>
      </c>
      <c r="W21" s="52">
        <v>35</v>
      </c>
      <c r="X21" s="52">
        <v>10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1342</v>
      </c>
      <c r="D22" s="36">
        <v>1356</v>
      </c>
      <c r="E22" s="36">
        <v>1259</v>
      </c>
      <c r="F22" s="36">
        <v>1423</v>
      </c>
      <c r="G22" s="36">
        <v>202</v>
      </c>
      <c r="H22" s="36">
        <v>699</v>
      </c>
      <c r="I22" s="36">
        <v>1279</v>
      </c>
      <c r="J22" s="36">
        <v>319</v>
      </c>
      <c r="K22" s="36">
        <v>24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223</v>
      </c>
      <c r="S22" s="36">
        <v>229</v>
      </c>
      <c r="T22" s="36">
        <v>100</v>
      </c>
      <c r="U22" s="36">
        <v>62</v>
      </c>
      <c r="V22" s="36">
        <v>48</v>
      </c>
      <c r="W22" s="36">
        <v>630</v>
      </c>
      <c r="X22" s="36">
        <v>317</v>
      </c>
      <c r="Y22" s="36">
        <v>23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389</v>
      </c>
      <c r="D26" s="52">
        <v>138</v>
      </c>
      <c r="E26" s="52">
        <v>68</v>
      </c>
      <c r="F26" s="52">
        <v>276</v>
      </c>
      <c r="G26" s="52">
        <v>205</v>
      </c>
      <c r="H26" s="52">
        <v>933</v>
      </c>
      <c r="I26" s="52">
        <v>293</v>
      </c>
      <c r="J26" s="52">
        <v>175</v>
      </c>
      <c r="K26" s="52">
        <v>128</v>
      </c>
      <c r="L26" s="52">
        <v>29</v>
      </c>
      <c r="M26" s="52">
        <v>0</v>
      </c>
      <c r="N26" s="52">
        <v>0</v>
      </c>
      <c r="O26" s="52">
        <v>76</v>
      </c>
      <c r="P26" s="52">
        <v>13</v>
      </c>
      <c r="Q26" s="52">
        <v>0</v>
      </c>
      <c r="R26" s="52">
        <v>50</v>
      </c>
      <c r="S26" s="52">
        <v>38</v>
      </c>
      <c r="T26" s="52">
        <v>76</v>
      </c>
      <c r="U26" s="52">
        <v>102</v>
      </c>
      <c r="V26" s="52">
        <v>147</v>
      </c>
      <c r="W26" s="52">
        <v>129</v>
      </c>
      <c r="X26" s="52">
        <v>117</v>
      </c>
      <c r="Y26" s="52">
        <v>0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16</v>
      </c>
      <c r="D29" s="52">
        <v>8</v>
      </c>
      <c r="E29" s="52">
        <v>6</v>
      </c>
      <c r="F29" s="52">
        <v>23</v>
      </c>
      <c r="G29" s="52">
        <v>18</v>
      </c>
      <c r="H29" s="52">
        <v>60</v>
      </c>
      <c r="I29" s="52">
        <v>25</v>
      </c>
      <c r="J29" s="52">
        <v>16</v>
      </c>
      <c r="K29" s="52">
        <v>16</v>
      </c>
      <c r="L29" s="52">
        <v>2</v>
      </c>
      <c r="M29" s="52">
        <v>0</v>
      </c>
      <c r="N29" s="52">
        <v>0</v>
      </c>
      <c r="O29" s="52">
        <v>5</v>
      </c>
      <c r="P29" s="52">
        <v>1</v>
      </c>
      <c r="Q29" s="52">
        <v>0</v>
      </c>
      <c r="R29" s="52">
        <v>6</v>
      </c>
      <c r="S29" s="52">
        <v>4</v>
      </c>
      <c r="T29" s="52">
        <v>11</v>
      </c>
      <c r="U29" s="52">
        <v>10</v>
      </c>
      <c r="V29" s="52">
        <v>13</v>
      </c>
      <c r="W29" s="52">
        <v>5</v>
      </c>
      <c r="X29" s="52">
        <v>5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150</v>
      </c>
      <c r="D31" s="52">
        <v>27</v>
      </c>
      <c r="E31" s="52">
        <v>11</v>
      </c>
      <c r="F31" s="52">
        <v>37</v>
      </c>
      <c r="G31" s="52">
        <v>24</v>
      </c>
      <c r="H31" s="52">
        <v>112</v>
      </c>
      <c r="I31" s="52">
        <v>32</v>
      </c>
      <c r="J31" s="52">
        <v>14</v>
      </c>
      <c r="K31" s="52">
        <v>5</v>
      </c>
      <c r="L31" s="52">
        <v>1</v>
      </c>
      <c r="M31" s="52">
        <v>0</v>
      </c>
      <c r="N31" s="52">
        <v>0</v>
      </c>
      <c r="O31" s="52">
        <v>3</v>
      </c>
      <c r="P31" s="52">
        <v>0</v>
      </c>
      <c r="Q31" s="52">
        <v>0</v>
      </c>
      <c r="R31" s="52">
        <v>3</v>
      </c>
      <c r="S31" s="52">
        <v>1</v>
      </c>
      <c r="T31" s="52">
        <v>6</v>
      </c>
      <c r="U31" s="52">
        <v>4</v>
      </c>
      <c r="V31" s="52">
        <v>14</v>
      </c>
      <c r="W31" s="52">
        <v>4</v>
      </c>
      <c r="X31" s="52">
        <v>14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239</v>
      </c>
      <c r="D35" s="52">
        <v>111</v>
      </c>
      <c r="E35" s="52">
        <v>57</v>
      </c>
      <c r="F35" s="52">
        <v>239</v>
      </c>
      <c r="G35" s="52">
        <v>181</v>
      </c>
      <c r="H35" s="52">
        <v>821</v>
      </c>
      <c r="I35" s="52">
        <v>261</v>
      </c>
      <c r="J35" s="52">
        <v>161</v>
      </c>
      <c r="K35" s="52">
        <v>123</v>
      </c>
      <c r="L35" s="52">
        <v>9</v>
      </c>
      <c r="M35" s="52">
        <v>0</v>
      </c>
      <c r="N35" s="52">
        <v>0</v>
      </c>
      <c r="O35" s="52">
        <v>72</v>
      </c>
      <c r="P35" s="52">
        <v>13</v>
      </c>
      <c r="Q35" s="52">
        <v>0</v>
      </c>
      <c r="R35" s="52">
        <v>44</v>
      </c>
      <c r="S35" s="52">
        <v>23</v>
      </c>
      <c r="T35" s="52">
        <v>19</v>
      </c>
      <c r="U35" s="52">
        <v>98</v>
      </c>
      <c r="V35" s="52">
        <v>96</v>
      </c>
      <c r="W35" s="52">
        <v>117</v>
      </c>
      <c r="X35" s="52">
        <v>54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19</v>
      </c>
      <c r="M36" s="52">
        <v>0</v>
      </c>
      <c r="N36" s="52">
        <v>0</v>
      </c>
      <c r="O36" s="52">
        <v>1</v>
      </c>
      <c r="P36" s="52">
        <v>0</v>
      </c>
      <c r="Q36" s="52">
        <v>0</v>
      </c>
      <c r="R36" s="52">
        <v>3</v>
      </c>
      <c r="S36" s="52">
        <v>14</v>
      </c>
      <c r="T36" s="52">
        <v>51</v>
      </c>
      <c r="U36" s="52">
        <v>0</v>
      </c>
      <c r="V36" s="52">
        <v>37</v>
      </c>
      <c r="W36" s="52">
        <v>8</v>
      </c>
      <c r="X36" s="52">
        <v>49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29</v>
      </c>
      <c r="D40" s="52">
        <v>8</v>
      </c>
      <c r="E40" s="52">
        <v>2</v>
      </c>
      <c r="F40" s="52">
        <v>16</v>
      </c>
      <c r="G40" s="52">
        <v>15</v>
      </c>
      <c r="H40" s="52">
        <v>72</v>
      </c>
      <c r="I40" s="52">
        <v>22</v>
      </c>
      <c r="J40" s="52">
        <v>15</v>
      </c>
      <c r="K40" s="52">
        <v>8</v>
      </c>
      <c r="L40" s="52">
        <v>1</v>
      </c>
      <c r="M40" s="52">
        <v>0</v>
      </c>
      <c r="N40" s="52">
        <v>0</v>
      </c>
      <c r="O40" s="52">
        <v>3</v>
      </c>
      <c r="P40" s="52">
        <v>0</v>
      </c>
      <c r="Q40" s="52">
        <v>0</v>
      </c>
      <c r="R40" s="52">
        <v>1</v>
      </c>
      <c r="S40" s="52">
        <v>0</v>
      </c>
      <c r="T40" s="52">
        <v>0</v>
      </c>
      <c r="U40" s="52">
        <v>4</v>
      </c>
      <c r="V40" s="52">
        <v>4</v>
      </c>
      <c r="W40" s="52">
        <v>7</v>
      </c>
      <c r="X40" s="52">
        <v>3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360</v>
      </c>
      <c r="D41" s="36">
        <v>130</v>
      </c>
      <c r="E41" s="36">
        <v>66</v>
      </c>
      <c r="F41" s="36">
        <v>260</v>
      </c>
      <c r="G41" s="36">
        <v>190</v>
      </c>
      <c r="H41" s="36">
        <v>861</v>
      </c>
      <c r="I41" s="36">
        <v>271</v>
      </c>
      <c r="J41" s="36">
        <v>160</v>
      </c>
      <c r="K41" s="36">
        <v>120</v>
      </c>
      <c r="L41" s="36">
        <v>28</v>
      </c>
      <c r="M41" s="36">
        <v>0</v>
      </c>
      <c r="N41" s="36">
        <v>0</v>
      </c>
      <c r="O41" s="36">
        <v>73</v>
      </c>
      <c r="P41" s="36">
        <v>13</v>
      </c>
      <c r="Q41" s="36">
        <v>0</v>
      </c>
      <c r="R41" s="36">
        <v>49</v>
      </c>
      <c r="S41" s="36">
        <v>38</v>
      </c>
      <c r="T41" s="36">
        <v>76</v>
      </c>
      <c r="U41" s="36">
        <v>98</v>
      </c>
      <c r="V41" s="36">
        <v>143</v>
      </c>
      <c r="W41" s="36">
        <v>122</v>
      </c>
      <c r="X41" s="36">
        <v>114</v>
      </c>
      <c r="Y41" s="36">
        <v>0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27636</v>
      </c>
      <c r="D64" s="52">
        <v>30577</v>
      </c>
      <c r="E64" s="52">
        <v>31041</v>
      </c>
      <c r="F64" s="52">
        <v>36975</v>
      </c>
      <c r="G64" s="52">
        <v>31079</v>
      </c>
      <c r="H64" s="52">
        <v>36686</v>
      </c>
      <c r="I64" s="52">
        <v>50821</v>
      </c>
      <c r="J64" s="52">
        <v>20722</v>
      </c>
      <c r="K64" s="52">
        <v>21492</v>
      </c>
      <c r="L64" s="52">
        <v>0</v>
      </c>
      <c r="M64" s="52">
        <v>18768</v>
      </c>
      <c r="N64" s="52">
        <v>12220</v>
      </c>
      <c r="O64" s="52">
        <v>22649</v>
      </c>
      <c r="P64" s="52">
        <v>28395</v>
      </c>
      <c r="Q64" s="52">
        <v>28893</v>
      </c>
      <c r="R64" s="52">
        <v>26374</v>
      </c>
      <c r="S64" s="52">
        <v>31843</v>
      </c>
      <c r="T64" s="52">
        <v>32524</v>
      </c>
      <c r="U64" s="52">
        <v>32715</v>
      </c>
      <c r="V64" s="52">
        <v>25229</v>
      </c>
      <c r="W64" s="52">
        <v>23283</v>
      </c>
      <c r="X64" s="52">
        <v>12933</v>
      </c>
      <c r="Y64" s="52">
        <v>19424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1153</v>
      </c>
      <c r="D67" s="52">
        <v>1869</v>
      </c>
      <c r="E67" s="52">
        <v>2539</v>
      </c>
      <c r="F67" s="52">
        <v>3064</v>
      </c>
      <c r="G67" s="52">
        <v>2776</v>
      </c>
      <c r="H67" s="52">
        <v>2375</v>
      </c>
      <c r="I67" s="52">
        <v>4397</v>
      </c>
      <c r="J67" s="52">
        <v>1868</v>
      </c>
      <c r="K67" s="52">
        <v>2680</v>
      </c>
      <c r="L67" s="52">
        <v>0</v>
      </c>
      <c r="M67" s="52">
        <v>645</v>
      </c>
      <c r="N67" s="52">
        <v>1351</v>
      </c>
      <c r="O67" s="52">
        <v>1476</v>
      </c>
      <c r="P67" s="52">
        <v>2218</v>
      </c>
      <c r="Q67" s="52">
        <v>3654</v>
      </c>
      <c r="R67" s="52">
        <v>3237</v>
      </c>
      <c r="S67" s="52">
        <v>2988</v>
      </c>
      <c r="T67" s="52">
        <v>4811</v>
      </c>
      <c r="U67" s="52">
        <v>3246</v>
      </c>
      <c r="V67" s="52">
        <v>2270</v>
      </c>
      <c r="W67" s="52">
        <v>860</v>
      </c>
      <c r="X67" s="52">
        <v>569</v>
      </c>
      <c r="Y67" s="52">
        <v>1356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22155</v>
      </c>
      <c r="D69" s="52">
        <v>14261</v>
      </c>
      <c r="E69" s="52">
        <v>18348</v>
      </c>
      <c r="F69" s="52">
        <v>21437</v>
      </c>
      <c r="G69" s="52">
        <v>18124</v>
      </c>
      <c r="H69" s="52">
        <v>18531</v>
      </c>
      <c r="I69" s="52">
        <v>40729</v>
      </c>
      <c r="J69" s="52">
        <v>20722</v>
      </c>
      <c r="K69" s="52">
        <v>19023</v>
      </c>
      <c r="L69" s="52">
        <v>0</v>
      </c>
      <c r="M69" s="52">
        <v>10833</v>
      </c>
      <c r="N69" s="52">
        <v>12220</v>
      </c>
      <c r="O69" s="52">
        <v>22649</v>
      </c>
      <c r="P69" s="52">
        <v>28255</v>
      </c>
      <c r="Q69" s="52">
        <v>26291</v>
      </c>
      <c r="R69" s="52">
        <v>26374</v>
      </c>
      <c r="S69" s="52">
        <v>31746</v>
      </c>
      <c r="T69" s="52">
        <v>24398</v>
      </c>
      <c r="U69" s="52">
        <v>17953</v>
      </c>
      <c r="V69" s="52">
        <v>22917</v>
      </c>
      <c r="W69" s="52">
        <v>17692</v>
      </c>
      <c r="X69" s="52">
        <v>12870</v>
      </c>
      <c r="Y69" s="52">
        <v>19369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140</v>
      </c>
      <c r="Q70" s="52">
        <v>0</v>
      </c>
      <c r="R70" s="52">
        <v>0</v>
      </c>
      <c r="S70" s="52">
        <v>89</v>
      </c>
      <c r="T70" s="52">
        <v>218</v>
      </c>
      <c r="U70" s="52">
        <v>24</v>
      </c>
      <c r="V70" s="52">
        <v>327</v>
      </c>
      <c r="W70" s="52">
        <v>0</v>
      </c>
      <c r="X70" s="52">
        <v>63</v>
      </c>
      <c r="Y70" s="52">
        <v>55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5481</v>
      </c>
      <c r="D73" s="52">
        <v>16316</v>
      </c>
      <c r="E73" s="52">
        <v>12693</v>
      </c>
      <c r="F73" s="52">
        <v>15538</v>
      </c>
      <c r="G73" s="52">
        <v>12955</v>
      </c>
      <c r="H73" s="52">
        <v>18155</v>
      </c>
      <c r="I73" s="52">
        <v>10092</v>
      </c>
      <c r="J73" s="52">
        <v>0</v>
      </c>
      <c r="K73" s="52">
        <v>2469</v>
      </c>
      <c r="L73" s="52">
        <v>0</v>
      </c>
      <c r="M73" s="52">
        <v>7613</v>
      </c>
      <c r="N73" s="52">
        <v>0</v>
      </c>
      <c r="O73" s="52">
        <v>0</v>
      </c>
      <c r="P73" s="52">
        <v>0</v>
      </c>
      <c r="Q73" s="52">
        <v>2583</v>
      </c>
      <c r="R73" s="52">
        <v>0</v>
      </c>
      <c r="S73" s="52">
        <v>5</v>
      </c>
      <c r="T73" s="52">
        <v>2152</v>
      </c>
      <c r="U73" s="52">
        <v>14673</v>
      </c>
      <c r="V73" s="52">
        <v>1437</v>
      </c>
      <c r="W73" s="52">
        <v>5243</v>
      </c>
      <c r="X73" s="52">
        <v>0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322</v>
      </c>
      <c r="N74" s="52">
        <v>0</v>
      </c>
      <c r="O74" s="52">
        <v>0</v>
      </c>
      <c r="P74" s="52">
        <v>0</v>
      </c>
      <c r="Q74" s="52">
        <v>19</v>
      </c>
      <c r="R74" s="52">
        <v>0</v>
      </c>
      <c r="S74" s="52">
        <v>3</v>
      </c>
      <c r="T74" s="52">
        <v>5756</v>
      </c>
      <c r="U74" s="52">
        <v>65</v>
      </c>
      <c r="V74" s="52">
        <v>548</v>
      </c>
      <c r="W74" s="52">
        <v>348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24291</v>
      </c>
      <c r="D78" s="52">
        <v>25616</v>
      </c>
      <c r="E78" s="52">
        <v>29607</v>
      </c>
      <c r="F78" s="52">
        <v>33452</v>
      </c>
      <c r="G78" s="52">
        <v>29664</v>
      </c>
      <c r="H78" s="52">
        <v>36002</v>
      </c>
      <c r="I78" s="52">
        <v>49857</v>
      </c>
      <c r="J78" s="52">
        <v>18652</v>
      </c>
      <c r="K78" s="52">
        <v>21373</v>
      </c>
      <c r="L78" s="52">
        <v>0</v>
      </c>
      <c r="M78" s="52">
        <v>8036</v>
      </c>
      <c r="N78" s="52">
        <v>12165</v>
      </c>
      <c r="O78" s="52">
        <v>15371</v>
      </c>
      <c r="P78" s="52">
        <v>22381</v>
      </c>
      <c r="Q78" s="52">
        <v>26688</v>
      </c>
      <c r="R78" s="52">
        <v>22096</v>
      </c>
      <c r="S78" s="52">
        <v>30203</v>
      </c>
      <c r="T78" s="52">
        <v>31998</v>
      </c>
      <c r="U78" s="52">
        <v>28649</v>
      </c>
      <c r="V78" s="52">
        <v>22599</v>
      </c>
      <c r="W78" s="52">
        <v>18021</v>
      </c>
      <c r="X78" s="52">
        <v>11678</v>
      </c>
      <c r="Y78" s="52">
        <v>15088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3345</v>
      </c>
      <c r="D79" s="36">
        <v>4961</v>
      </c>
      <c r="E79" s="36">
        <v>1434</v>
      </c>
      <c r="F79" s="36">
        <v>3523</v>
      </c>
      <c r="G79" s="36">
        <v>1415</v>
      </c>
      <c r="H79" s="36">
        <v>684</v>
      </c>
      <c r="I79" s="36">
        <v>964</v>
      </c>
      <c r="J79" s="36">
        <v>2070</v>
      </c>
      <c r="K79" s="36">
        <v>119</v>
      </c>
      <c r="L79" s="36">
        <v>0</v>
      </c>
      <c r="M79" s="36">
        <v>10732</v>
      </c>
      <c r="N79" s="36">
        <v>55</v>
      </c>
      <c r="O79" s="36">
        <v>7278</v>
      </c>
      <c r="P79" s="36">
        <v>6014</v>
      </c>
      <c r="Q79" s="36">
        <v>2205</v>
      </c>
      <c r="R79" s="36">
        <v>4278</v>
      </c>
      <c r="S79" s="36">
        <v>1640</v>
      </c>
      <c r="T79" s="36">
        <v>526</v>
      </c>
      <c r="U79" s="36">
        <v>4066</v>
      </c>
      <c r="V79" s="36">
        <v>2630</v>
      </c>
      <c r="W79" s="36">
        <v>5262</v>
      </c>
      <c r="X79" s="36">
        <v>1255</v>
      </c>
      <c r="Y79" s="36">
        <v>4336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1707</v>
      </c>
      <c r="D83" s="52">
        <v>1593</v>
      </c>
      <c r="E83" s="52">
        <v>1965</v>
      </c>
      <c r="F83" s="52">
        <v>1991</v>
      </c>
      <c r="G83" s="52">
        <v>2149</v>
      </c>
      <c r="H83" s="52">
        <v>1580</v>
      </c>
      <c r="I83" s="52">
        <v>3545</v>
      </c>
      <c r="J83" s="52">
        <v>19744</v>
      </c>
      <c r="K83" s="52">
        <v>43843</v>
      </c>
      <c r="L83" s="52">
        <v>48403</v>
      </c>
      <c r="M83" s="52">
        <v>27114</v>
      </c>
      <c r="N83" s="52">
        <v>14596</v>
      </c>
      <c r="O83" s="52">
        <v>1796</v>
      </c>
      <c r="P83" s="52">
        <v>0</v>
      </c>
      <c r="Q83" s="52">
        <v>6755</v>
      </c>
      <c r="R83" s="52">
        <v>8986</v>
      </c>
      <c r="S83" s="52">
        <v>3372</v>
      </c>
      <c r="T83" s="52">
        <v>0</v>
      </c>
      <c r="U83" s="52">
        <v>0</v>
      </c>
      <c r="V83" s="52">
        <v>5837</v>
      </c>
      <c r="W83" s="52">
        <v>10671</v>
      </c>
      <c r="X83" s="52">
        <v>14213</v>
      </c>
      <c r="Y83" s="52">
        <v>8193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71</v>
      </c>
      <c r="D86" s="52">
        <v>97</v>
      </c>
      <c r="E86" s="52">
        <v>161</v>
      </c>
      <c r="F86" s="52">
        <v>165</v>
      </c>
      <c r="G86" s="52">
        <v>192</v>
      </c>
      <c r="H86" s="52">
        <v>102</v>
      </c>
      <c r="I86" s="52">
        <v>306</v>
      </c>
      <c r="J86" s="52">
        <v>1780</v>
      </c>
      <c r="K86" s="52">
        <v>5467</v>
      </c>
      <c r="L86" s="52">
        <v>4106</v>
      </c>
      <c r="M86" s="52">
        <v>932</v>
      </c>
      <c r="N86" s="52">
        <v>1613</v>
      </c>
      <c r="O86" s="52">
        <v>118</v>
      </c>
      <c r="P86" s="52">
        <v>0</v>
      </c>
      <c r="Q86" s="52">
        <v>855</v>
      </c>
      <c r="R86" s="52">
        <v>1103</v>
      </c>
      <c r="S86" s="52">
        <v>317</v>
      </c>
      <c r="T86" s="52">
        <v>0</v>
      </c>
      <c r="U86" s="52">
        <v>0</v>
      </c>
      <c r="V86" s="52">
        <v>526</v>
      </c>
      <c r="W86" s="52">
        <v>394</v>
      </c>
      <c r="X86" s="52">
        <v>625</v>
      </c>
      <c r="Y86" s="52">
        <v>572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27</v>
      </c>
      <c r="D88" s="52">
        <v>14</v>
      </c>
      <c r="E88" s="52">
        <v>13</v>
      </c>
      <c r="F88" s="52">
        <v>10</v>
      </c>
      <c r="G88" s="52">
        <v>10</v>
      </c>
      <c r="H88" s="52">
        <v>4</v>
      </c>
      <c r="I88" s="52">
        <v>15</v>
      </c>
      <c r="J88" s="52">
        <v>94</v>
      </c>
      <c r="K88" s="52">
        <v>33</v>
      </c>
      <c r="L88" s="52">
        <v>2944</v>
      </c>
      <c r="M88" s="52">
        <v>725</v>
      </c>
      <c r="N88" s="52">
        <v>28</v>
      </c>
      <c r="O88" s="52">
        <v>17</v>
      </c>
      <c r="P88" s="52">
        <v>0</v>
      </c>
      <c r="Q88" s="52">
        <v>30</v>
      </c>
      <c r="R88" s="52">
        <v>330</v>
      </c>
      <c r="S88" s="52">
        <v>9</v>
      </c>
      <c r="T88" s="52">
        <v>0</v>
      </c>
      <c r="U88" s="52">
        <v>0</v>
      </c>
      <c r="V88" s="52">
        <v>5810</v>
      </c>
      <c r="W88" s="52">
        <v>10668</v>
      </c>
      <c r="X88" s="52">
        <v>9343</v>
      </c>
      <c r="Y88" s="52">
        <v>4060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12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26</v>
      </c>
      <c r="W89" s="52">
        <v>0</v>
      </c>
      <c r="X89" s="52">
        <v>93</v>
      </c>
      <c r="Y89" s="52">
        <v>1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646</v>
      </c>
      <c r="D92" s="52">
        <v>310</v>
      </c>
      <c r="E92" s="52">
        <v>326</v>
      </c>
      <c r="F92" s="52">
        <v>265</v>
      </c>
      <c r="G92" s="52">
        <v>247</v>
      </c>
      <c r="H92" s="52">
        <v>189</v>
      </c>
      <c r="I92" s="52">
        <v>382</v>
      </c>
      <c r="J92" s="52">
        <v>1536</v>
      </c>
      <c r="K92" s="52">
        <v>1870</v>
      </c>
      <c r="L92" s="52">
        <v>1242</v>
      </c>
      <c r="M92" s="52">
        <v>1043</v>
      </c>
      <c r="N92" s="52">
        <v>542</v>
      </c>
      <c r="O92" s="52">
        <v>81</v>
      </c>
      <c r="P92" s="52">
        <v>0</v>
      </c>
      <c r="Q92" s="52">
        <v>300</v>
      </c>
      <c r="R92" s="52">
        <v>521</v>
      </c>
      <c r="S92" s="52">
        <v>108</v>
      </c>
      <c r="T92" s="52">
        <v>0</v>
      </c>
      <c r="U92" s="52">
        <v>0</v>
      </c>
      <c r="V92" s="52">
        <v>0</v>
      </c>
      <c r="W92" s="52">
        <v>0</v>
      </c>
      <c r="X92" s="52">
        <v>566</v>
      </c>
      <c r="Y92" s="52">
        <v>333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23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2</v>
      </c>
      <c r="Y93" s="52">
        <v>2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1034</v>
      </c>
      <c r="D96" s="52">
        <v>1269</v>
      </c>
      <c r="E96" s="52">
        <v>1626</v>
      </c>
      <c r="F96" s="52">
        <v>1716</v>
      </c>
      <c r="G96" s="52">
        <v>1892</v>
      </c>
      <c r="H96" s="52">
        <v>1387</v>
      </c>
      <c r="I96" s="52">
        <v>3148</v>
      </c>
      <c r="J96" s="52">
        <v>18114</v>
      </c>
      <c r="K96" s="52">
        <v>41940</v>
      </c>
      <c r="L96" s="52">
        <v>14431</v>
      </c>
      <c r="M96" s="52">
        <v>24317</v>
      </c>
      <c r="N96" s="52">
        <v>13925</v>
      </c>
      <c r="O96" s="52">
        <v>1684</v>
      </c>
      <c r="P96" s="52">
        <v>0</v>
      </c>
      <c r="Q96" s="52">
        <v>6378</v>
      </c>
      <c r="R96" s="52">
        <v>7678</v>
      </c>
      <c r="S96" s="52">
        <v>2019</v>
      </c>
      <c r="T96" s="52">
        <v>0</v>
      </c>
      <c r="U96" s="52">
        <v>0</v>
      </c>
      <c r="V96" s="52">
        <v>1</v>
      </c>
      <c r="W96" s="52">
        <v>3</v>
      </c>
      <c r="X96" s="52">
        <v>2209</v>
      </c>
      <c r="Y96" s="52">
        <v>2862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29751</v>
      </c>
      <c r="M97" s="52">
        <v>1029</v>
      </c>
      <c r="N97" s="52">
        <v>101</v>
      </c>
      <c r="O97" s="52">
        <v>14</v>
      </c>
      <c r="P97" s="52">
        <v>0</v>
      </c>
      <c r="Q97" s="52">
        <v>47</v>
      </c>
      <c r="R97" s="52">
        <v>457</v>
      </c>
      <c r="S97" s="52">
        <v>1236</v>
      </c>
      <c r="T97" s="52">
        <v>0</v>
      </c>
      <c r="U97" s="52">
        <v>0</v>
      </c>
      <c r="V97" s="52">
        <v>0</v>
      </c>
      <c r="W97" s="52">
        <v>0</v>
      </c>
      <c r="X97" s="52">
        <v>2000</v>
      </c>
      <c r="Y97" s="52">
        <v>935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35</v>
      </c>
      <c r="D101" s="52">
        <v>31</v>
      </c>
      <c r="E101" s="52">
        <v>25</v>
      </c>
      <c r="F101" s="52">
        <v>24</v>
      </c>
      <c r="G101" s="52">
        <v>26</v>
      </c>
      <c r="H101" s="52">
        <v>20</v>
      </c>
      <c r="I101" s="52">
        <v>38</v>
      </c>
      <c r="J101" s="52">
        <v>878</v>
      </c>
      <c r="K101" s="52">
        <v>2107</v>
      </c>
      <c r="L101" s="52">
        <v>2489</v>
      </c>
      <c r="M101" s="52">
        <v>1417</v>
      </c>
      <c r="N101" s="52">
        <v>79</v>
      </c>
      <c r="O101" s="52">
        <v>7</v>
      </c>
      <c r="P101" s="52">
        <v>0</v>
      </c>
      <c r="Q101" s="52">
        <v>60</v>
      </c>
      <c r="R101" s="52">
        <v>189</v>
      </c>
      <c r="S101" s="52">
        <v>85</v>
      </c>
      <c r="T101" s="52">
        <v>0</v>
      </c>
      <c r="U101" s="52">
        <v>0</v>
      </c>
      <c r="V101" s="52">
        <v>97</v>
      </c>
      <c r="W101" s="52">
        <v>20</v>
      </c>
      <c r="X101" s="52">
        <v>20</v>
      </c>
      <c r="Y101" s="52">
        <v>80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125</v>
      </c>
      <c r="D102" s="52">
        <v>96</v>
      </c>
      <c r="E102" s="52">
        <v>70</v>
      </c>
      <c r="F102" s="52">
        <v>117</v>
      </c>
      <c r="G102" s="52">
        <v>151</v>
      </c>
      <c r="H102" s="52">
        <v>120</v>
      </c>
      <c r="I102" s="52">
        <v>265</v>
      </c>
      <c r="J102" s="52">
        <v>1668</v>
      </c>
      <c r="K102" s="52">
        <v>2463</v>
      </c>
      <c r="L102" s="52">
        <v>2138</v>
      </c>
      <c r="M102" s="52">
        <v>1116</v>
      </c>
      <c r="N102" s="52">
        <v>569</v>
      </c>
      <c r="O102" s="52">
        <v>65</v>
      </c>
      <c r="P102" s="52">
        <v>0</v>
      </c>
      <c r="Q102" s="52">
        <v>227</v>
      </c>
      <c r="R102" s="52">
        <v>215</v>
      </c>
      <c r="S102" s="52">
        <v>39</v>
      </c>
      <c r="T102" s="52">
        <v>0</v>
      </c>
      <c r="U102" s="52">
        <v>0</v>
      </c>
      <c r="V102" s="52">
        <v>152</v>
      </c>
      <c r="W102" s="52">
        <v>567</v>
      </c>
      <c r="X102" s="52">
        <v>420</v>
      </c>
      <c r="Y102" s="52">
        <v>76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1547</v>
      </c>
      <c r="D103" s="36">
        <v>1466</v>
      </c>
      <c r="E103" s="36">
        <v>1870</v>
      </c>
      <c r="F103" s="36">
        <v>1850</v>
      </c>
      <c r="G103" s="36">
        <v>1972</v>
      </c>
      <c r="H103" s="36">
        <v>1440</v>
      </c>
      <c r="I103" s="36">
        <v>3242</v>
      </c>
      <c r="J103" s="36">
        <v>17198</v>
      </c>
      <c r="K103" s="36">
        <v>39273</v>
      </c>
      <c r="L103" s="36">
        <v>43776</v>
      </c>
      <c r="M103" s="36">
        <v>24581</v>
      </c>
      <c r="N103" s="36">
        <v>13948</v>
      </c>
      <c r="O103" s="36">
        <v>1724</v>
      </c>
      <c r="P103" s="36">
        <v>0</v>
      </c>
      <c r="Q103" s="36">
        <v>6468</v>
      </c>
      <c r="R103" s="36">
        <v>8582</v>
      </c>
      <c r="S103" s="36">
        <v>3248</v>
      </c>
      <c r="T103" s="36">
        <v>0</v>
      </c>
      <c r="U103" s="36">
        <v>0</v>
      </c>
      <c r="V103" s="36">
        <v>5588</v>
      </c>
      <c r="W103" s="36">
        <v>10084</v>
      </c>
      <c r="X103" s="36">
        <v>13773</v>
      </c>
      <c r="Y103" s="36">
        <v>8037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18530</v>
      </c>
      <c r="D126" s="52">
        <v>22598</v>
      </c>
      <c r="E126" s="52">
        <v>20924</v>
      </c>
      <c r="F126" s="52">
        <v>15205</v>
      </c>
      <c r="G126" s="52">
        <v>21368</v>
      </c>
      <c r="H126" s="52">
        <v>17457</v>
      </c>
      <c r="I126" s="52">
        <v>19540</v>
      </c>
      <c r="J126" s="52">
        <v>3868</v>
      </c>
      <c r="K126" s="52">
        <v>6098</v>
      </c>
      <c r="L126" s="52">
        <v>0</v>
      </c>
      <c r="M126" s="52">
        <v>8940</v>
      </c>
      <c r="N126" s="52">
        <v>16204</v>
      </c>
      <c r="O126" s="52">
        <v>20207</v>
      </c>
      <c r="P126" s="52">
        <v>19006</v>
      </c>
      <c r="Q126" s="52">
        <v>9830</v>
      </c>
      <c r="R126" s="52">
        <v>8284</v>
      </c>
      <c r="S126" s="52">
        <v>9325</v>
      </c>
      <c r="T126" s="52">
        <v>10076</v>
      </c>
      <c r="U126" s="52">
        <v>6307</v>
      </c>
      <c r="V126" s="52">
        <v>3991</v>
      </c>
      <c r="W126" s="52">
        <v>2069</v>
      </c>
      <c r="X126" s="52">
        <v>369</v>
      </c>
      <c r="Y126" s="52">
        <v>1293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773</v>
      </c>
      <c r="D129" s="52">
        <v>1381</v>
      </c>
      <c r="E129" s="52">
        <v>1712</v>
      </c>
      <c r="F129" s="52">
        <v>1260</v>
      </c>
      <c r="G129" s="52">
        <v>1909</v>
      </c>
      <c r="H129" s="52">
        <v>1130</v>
      </c>
      <c r="I129" s="52">
        <v>1691</v>
      </c>
      <c r="J129" s="52">
        <v>348</v>
      </c>
      <c r="K129" s="52">
        <v>761</v>
      </c>
      <c r="L129" s="52">
        <v>0</v>
      </c>
      <c r="M129" s="52">
        <v>307</v>
      </c>
      <c r="N129" s="52">
        <v>1791</v>
      </c>
      <c r="O129" s="52">
        <v>1317</v>
      </c>
      <c r="P129" s="52">
        <v>1485</v>
      </c>
      <c r="Q129" s="52">
        <v>1243</v>
      </c>
      <c r="R129" s="52">
        <v>1017</v>
      </c>
      <c r="S129" s="52">
        <v>875</v>
      </c>
      <c r="T129" s="52">
        <v>1491</v>
      </c>
      <c r="U129" s="52">
        <v>626</v>
      </c>
      <c r="V129" s="52">
        <v>360</v>
      </c>
      <c r="W129" s="52">
        <v>77</v>
      </c>
      <c r="X129" s="52">
        <v>16</v>
      </c>
      <c r="Y129" s="52">
        <v>91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15833</v>
      </c>
      <c r="D131" s="52">
        <v>20561</v>
      </c>
      <c r="E131" s="52">
        <v>18434</v>
      </c>
      <c r="F131" s="52">
        <v>12773</v>
      </c>
      <c r="G131" s="52">
        <v>18025</v>
      </c>
      <c r="H131" s="52">
        <v>14338</v>
      </c>
      <c r="I131" s="52">
        <v>16432</v>
      </c>
      <c r="J131" s="52">
        <v>3326</v>
      </c>
      <c r="K131" s="52">
        <v>5895</v>
      </c>
      <c r="L131" s="52">
        <v>0</v>
      </c>
      <c r="M131" s="52">
        <v>8757</v>
      </c>
      <c r="N131" s="52">
        <v>14576</v>
      </c>
      <c r="O131" s="52">
        <v>15610</v>
      </c>
      <c r="P131" s="52">
        <v>18920</v>
      </c>
      <c r="Q131" s="52">
        <v>9830</v>
      </c>
      <c r="R131" s="52">
        <v>8283</v>
      </c>
      <c r="S131" s="52">
        <v>9325</v>
      </c>
      <c r="T131" s="52">
        <v>5891</v>
      </c>
      <c r="U131" s="52">
        <v>3106</v>
      </c>
      <c r="V131" s="52">
        <v>1947</v>
      </c>
      <c r="W131" s="52">
        <v>408</v>
      </c>
      <c r="X131" s="52">
        <v>369</v>
      </c>
      <c r="Y131" s="52">
        <v>1292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85</v>
      </c>
      <c r="Q132" s="52">
        <v>0</v>
      </c>
      <c r="R132" s="52">
        <v>0</v>
      </c>
      <c r="S132" s="52">
        <v>0</v>
      </c>
      <c r="T132" s="52">
        <v>82</v>
      </c>
      <c r="U132" s="52">
        <v>34</v>
      </c>
      <c r="V132" s="52">
        <v>58</v>
      </c>
      <c r="W132" s="52">
        <v>0</v>
      </c>
      <c r="X132" s="52">
        <v>0</v>
      </c>
      <c r="Y132" s="52">
        <v>1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2697</v>
      </c>
      <c r="D135" s="52">
        <v>2037</v>
      </c>
      <c r="E135" s="52">
        <v>2490</v>
      </c>
      <c r="F135" s="52">
        <v>2432</v>
      </c>
      <c r="G135" s="52">
        <v>3343</v>
      </c>
      <c r="H135" s="52">
        <v>3119</v>
      </c>
      <c r="I135" s="52">
        <v>3108</v>
      </c>
      <c r="J135" s="52">
        <v>542</v>
      </c>
      <c r="K135" s="52">
        <v>203</v>
      </c>
      <c r="L135" s="52">
        <v>0</v>
      </c>
      <c r="M135" s="52">
        <v>176</v>
      </c>
      <c r="N135" s="52">
        <v>1616</v>
      </c>
      <c r="O135" s="52">
        <v>4559</v>
      </c>
      <c r="P135" s="52">
        <v>1</v>
      </c>
      <c r="Q135" s="52">
        <v>0</v>
      </c>
      <c r="R135" s="52">
        <v>1</v>
      </c>
      <c r="S135" s="52">
        <v>0</v>
      </c>
      <c r="T135" s="52">
        <v>1116</v>
      </c>
      <c r="U135" s="52">
        <v>3153</v>
      </c>
      <c r="V135" s="52">
        <v>1437</v>
      </c>
      <c r="W135" s="52">
        <v>1558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7</v>
      </c>
      <c r="N136" s="52">
        <v>12</v>
      </c>
      <c r="O136" s="52">
        <v>38</v>
      </c>
      <c r="P136" s="52">
        <v>0</v>
      </c>
      <c r="Q136" s="52">
        <v>0</v>
      </c>
      <c r="R136" s="52">
        <v>0</v>
      </c>
      <c r="S136" s="52">
        <v>0</v>
      </c>
      <c r="T136" s="52">
        <v>2987</v>
      </c>
      <c r="U136" s="52">
        <v>14</v>
      </c>
      <c r="V136" s="52">
        <v>549</v>
      </c>
      <c r="W136" s="52">
        <v>103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1385</v>
      </c>
      <c r="D140" s="52">
        <v>1387</v>
      </c>
      <c r="E140" s="52">
        <v>759</v>
      </c>
      <c r="F140" s="52">
        <v>903</v>
      </c>
      <c r="G140" s="52">
        <v>1518</v>
      </c>
      <c r="H140" s="52">
        <v>1346</v>
      </c>
      <c r="I140" s="52">
        <v>1475</v>
      </c>
      <c r="J140" s="52">
        <v>342</v>
      </c>
      <c r="K140" s="52">
        <v>360</v>
      </c>
      <c r="L140" s="52">
        <v>0</v>
      </c>
      <c r="M140" s="52">
        <v>388</v>
      </c>
      <c r="N140" s="52">
        <v>635</v>
      </c>
      <c r="O140" s="52">
        <v>733</v>
      </c>
      <c r="P140" s="52">
        <v>383</v>
      </c>
      <c r="Q140" s="52">
        <v>333</v>
      </c>
      <c r="R140" s="52">
        <v>202</v>
      </c>
      <c r="S140" s="52">
        <v>111</v>
      </c>
      <c r="T140" s="52">
        <v>21</v>
      </c>
      <c r="U140" s="52">
        <v>232</v>
      </c>
      <c r="V140" s="52">
        <v>105</v>
      </c>
      <c r="W140" s="52">
        <v>110</v>
      </c>
      <c r="X140" s="52">
        <v>11</v>
      </c>
      <c r="Y140" s="52">
        <v>12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17145</v>
      </c>
      <c r="D141" s="36">
        <v>21211</v>
      </c>
      <c r="E141" s="36">
        <v>20165</v>
      </c>
      <c r="F141" s="36">
        <v>14302</v>
      </c>
      <c r="G141" s="36">
        <v>19850</v>
      </c>
      <c r="H141" s="36">
        <v>16111</v>
      </c>
      <c r="I141" s="36">
        <v>18065</v>
      </c>
      <c r="J141" s="36">
        <v>3526</v>
      </c>
      <c r="K141" s="36">
        <v>5738</v>
      </c>
      <c r="L141" s="36">
        <v>0</v>
      </c>
      <c r="M141" s="36">
        <v>8552</v>
      </c>
      <c r="N141" s="36">
        <v>15569</v>
      </c>
      <c r="O141" s="36">
        <v>19474</v>
      </c>
      <c r="P141" s="36">
        <v>18623</v>
      </c>
      <c r="Q141" s="36">
        <v>9497</v>
      </c>
      <c r="R141" s="36">
        <v>8082</v>
      </c>
      <c r="S141" s="36">
        <v>9214</v>
      </c>
      <c r="T141" s="36">
        <v>10055</v>
      </c>
      <c r="U141" s="36">
        <v>6075</v>
      </c>
      <c r="V141" s="36">
        <v>3886</v>
      </c>
      <c r="W141" s="36">
        <v>1959</v>
      </c>
      <c r="X141" s="36">
        <v>358</v>
      </c>
      <c r="Y141" s="36">
        <v>1281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213</v>
      </c>
      <c r="D145" s="52">
        <v>448</v>
      </c>
      <c r="E145" s="52">
        <v>440</v>
      </c>
      <c r="F145" s="52">
        <v>432</v>
      </c>
      <c r="G145" s="52">
        <v>457</v>
      </c>
      <c r="H145" s="52">
        <v>483</v>
      </c>
      <c r="I145" s="52">
        <v>537</v>
      </c>
      <c r="J145" s="52">
        <v>232</v>
      </c>
      <c r="K145" s="52">
        <v>89</v>
      </c>
      <c r="L145" s="52">
        <v>0</v>
      </c>
      <c r="M145" s="52">
        <v>471</v>
      </c>
      <c r="N145" s="52">
        <v>1096</v>
      </c>
      <c r="O145" s="52">
        <v>2097</v>
      </c>
      <c r="P145" s="52">
        <v>5176</v>
      </c>
      <c r="Q145" s="52">
        <v>4512</v>
      </c>
      <c r="R145" s="52">
        <v>2714</v>
      </c>
      <c r="S145" s="52">
        <v>2596</v>
      </c>
      <c r="T145" s="52">
        <v>3319</v>
      </c>
      <c r="U145" s="52">
        <v>3353</v>
      </c>
      <c r="V145" s="52">
        <v>5486</v>
      </c>
      <c r="W145" s="52">
        <v>7317</v>
      </c>
      <c r="X145" s="52">
        <v>14054</v>
      </c>
      <c r="Y145" s="52">
        <v>12092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9</v>
      </c>
      <c r="D147" s="52">
        <v>27</v>
      </c>
      <c r="E147" s="52">
        <v>36</v>
      </c>
      <c r="F147" s="52">
        <v>43</v>
      </c>
      <c r="G147" s="52">
        <v>58</v>
      </c>
      <c r="H147" s="52">
        <v>70</v>
      </c>
      <c r="I147" s="52">
        <v>96</v>
      </c>
      <c r="J147" s="52">
        <v>45</v>
      </c>
      <c r="K147" s="52">
        <v>20</v>
      </c>
      <c r="L147" s="52">
        <v>0</v>
      </c>
      <c r="M147" s="52">
        <v>117</v>
      </c>
      <c r="N147" s="52">
        <v>311</v>
      </c>
      <c r="O147" s="52">
        <v>640</v>
      </c>
      <c r="P147" s="52">
        <v>1736</v>
      </c>
      <c r="Q147" s="52">
        <v>1737</v>
      </c>
      <c r="R147" s="52">
        <v>1121</v>
      </c>
      <c r="S147" s="52">
        <v>1130</v>
      </c>
      <c r="T147" s="52">
        <v>1615</v>
      </c>
      <c r="U147" s="52">
        <v>1741</v>
      </c>
      <c r="V147" s="52">
        <v>3076</v>
      </c>
      <c r="W147" s="52">
        <v>2660</v>
      </c>
      <c r="X147" s="52">
        <v>6013</v>
      </c>
      <c r="Y147" s="52">
        <v>8222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82</v>
      </c>
      <c r="D149" s="52">
        <v>88</v>
      </c>
      <c r="E149" s="52">
        <v>73</v>
      </c>
      <c r="F149" s="52">
        <v>58</v>
      </c>
      <c r="G149" s="52">
        <v>53</v>
      </c>
      <c r="H149" s="52">
        <v>58</v>
      </c>
      <c r="I149" s="52">
        <v>58</v>
      </c>
      <c r="J149" s="52">
        <v>18</v>
      </c>
      <c r="K149" s="52">
        <v>4</v>
      </c>
      <c r="L149" s="52">
        <v>0</v>
      </c>
      <c r="M149" s="52">
        <v>19</v>
      </c>
      <c r="N149" s="52">
        <v>41</v>
      </c>
      <c r="O149" s="52">
        <v>95</v>
      </c>
      <c r="P149" s="52">
        <v>58</v>
      </c>
      <c r="Q149" s="52">
        <v>201</v>
      </c>
      <c r="R149" s="52">
        <v>163</v>
      </c>
      <c r="S149" s="52">
        <v>83</v>
      </c>
      <c r="T149" s="52">
        <v>262</v>
      </c>
      <c r="U149" s="52">
        <v>148</v>
      </c>
      <c r="V149" s="52">
        <v>540</v>
      </c>
      <c r="W149" s="52">
        <v>246</v>
      </c>
      <c r="X149" s="52">
        <v>1667</v>
      </c>
      <c r="Y149" s="52">
        <v>973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6</v>
      </c>
      <c r="U150" s="52">
        <v>0</v>
      </c>
      <c r="V150" s="52">
        <v>1</v>
      </c>
      <c r="W150" s="52">
        <v>0</v>
      </c>
      <c r="X150" s="52">
        <v>5</v>
      </c>
      <c r="Y150" s="52">
        <v>6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131</v>
      </c>
      <c r="D153" s="52">
        <v>360</v>
      </c>
      <c r="E153" s="52">
        <v>367</v>
      </c>
      <c r="F153" s="52">
        <v>374</v>
      </c>
      <c r="G153" s="52">
        <v>404</v>
      </c>
      <c r="H153" s="52">
        <v>425</v>
      </c>
      <c r="I153" s="52">
        <v>479</v>
      </c>
      <c r="J153" s="52">
        <v>214</v>
      </c>
      <c r="K153" s="52">
        <v>85</v>
      </c>
      <c r="L153" s="52">
        <v>0</v>
      </c>
      <c r="M153" s="52">
        <v>434</v>
      </c>
      <c r="N153" s="52">
        <v>1047</v>
      </c>
      <c r="O153" s="52">
        <v>1985</v>
      </c>
      <c r="P153" s="52">
        <v>5118</v>
      </c>
      <c r="Q153" s="52">
        <v>4280</v>
      </c>
      <c r="R153" s="52">
        <v>2408</v>
      </c>
      <c r="S153" s="52">
        <v>1559</v>
      </c>
      <c r="T153" s="52">
        <v>830</v>
      </c>
      <c r="U153" s="52">
        <v>3191</v>
      </c>
      <c r="V153" s="52">
        <v>3579</v>
      </c>
      <c r="W153" s="52">
        <v>6630</v>
      </c>
      <c r="X153" s="52">
        <v>6497</v>
      </c>
      <c r="Y153" s="52">
        <v>8377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18</v>
      </c>
      <c r="N154" s="52">
        <v>8</v>
      </c>
      <c r="O154" s="52">
        <v>17</v>
      </c>
      <c r="P154" s="52">
        <v>0</v>
      </c>
      <c r="Q154" s="52">
        <v>31</v>
      </c>
      <c r="R154" s="52">
        <v>143</v>
      </c>
      <c r="S154" s="52">
        <v>954</v>
      </c>
      <c r="T154" s="52">
        <v>2221</v>
      </c>
      <c r="U154" s="52">
        <v>14</v>
      </c>
      <c r="V154" s="52">
        <v>1366</v>
      </c>
      <c r="W154" s="52">
        <v>441</v>
      </c>
      <c r="X154" s="52">
        <v>5885</v>
      </c>
      <c r="Y154" s="52">
        <v>2736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16</v>
      </c>
      <c r="D158" s="52">
        <v>28</v>
      </c>
      <c r="E158" s="52">
        <v>16</v>
      </c>
      <c r="F158" s="52">
        <v>26</v>
      </c>
      <c r="G158" s="52">
        <v>32</v>
      </c>
      <c r="H158" s="52">
        <v>37</v>
      </c>
      <c r="I158" s="52">
        <v>41</v>
      </c>
      <c r="J158" s="52">
        <v>21</v>
      </c>
      <c r="K158" s="52">
        <v>5</v>
      </c>
      <c r="L158" s="52">
        <v>0</v>
      </c>
      <c r="M158" s="52">
        <v>20</v>
      </c>
      <c r="N158" s="52">
        <v>43</v>
      </c>
      <c r="O158" s="52">
        <v>76</v>
      </c>
      <c r="P158" s="52">
        <v>104</v>
      </c>
      <c r="Q158" s="52">
        <v>153</v>
      </c>
      <c r="R158" s="52">
        <v>66</v>
      </c>
      <c r="S158" s="52">
        <v>31</v>
      </c>
      <c r="T158" s="52">
        <v>7</v>
      </c>
      <c r="U158" s="52">
        <v>123</v>
      </c>
      <c r="V158" s="52">
        <v>145</v>
      </c>
      <c r="W158" s="52">
        <v>389</v>
      </c>
      <c r="X158" s="52">
        <v>416</v>
      </c>
      <c r="Y158" s="52">
        <v>114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197</v>
      </c>
      <c r="D159" s="36">
        <v>420</v>
      </c>
      <c r="E159" s="36">
        <v>424</v>
      </c>
      <c r="F159" s="36">
        <v>406</v>
      </c>
      <c r="G159" s="36">
        <v>425</v>
      </c>
      <c r="H159" s="36">
        <v>446</v>
      </c>
      <c r="I159" s="36">
        <v>496</v>
      </c>
      <c r="J159" s="36">
        <v>211</v>
      </c>
      <c r="K159" s="36">
        <v>84</v>
      </c>
      <c r="L159" s="36">
        <v>0</v>
      </c>
      <c r="M159" s="36">
        <v>451</v>
      </c>
      <c r="N159" s="36">
        <v>1053</v>
      </c>
      <c r="O159" s="36">
        <v>2021</v>
      </c>
      <c r="P159" s="36">
        <v>5072</v>
      </c>
      <c r="Q159" s="36">
        <v>4359</v>
      </c>
      <c r="R159" s="36">
        <v>2648</v>
      </c>
      <c r="S159" s="36">
        <v>2565</v>
      </c>
      <c r="T159" s="36">
        <v>3312</v>
      </c>
      <c r="U159" s="36">
        <v>3230</v>
      </c>
      <c r="V159" s="36">
        <v>5341</v>
      </c>
      <c r="W159" s="36">
        <v>6928</v>
      </c>
      <c r="X159" s="36">
        <v>13638</v>
      </c>
      <c r="Y159" s="36">
        <v>11978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165</v>
      </c>
      <c r="G163" s="52">
        <v>2954</v>
      </c>
      <c r="H163" s="52">
        <v>4043</v>
      </c>
      <c r="I163" s="52">
        <v>5146</v>
      </c>
      <c r="J163" s="52">
        <v>1763</v>
      </c>
      <c r="K163" s="52">
        <v>139</v>
      </c>
      <c r="L163" s="52">
        <v>0</v>
      </c>
      <c r="M163" s="52">
        <v>2834</v>
      </c>
      <c r="N163" s="52">
        <v>4465</v>
      </c>
      <c r="O163" s="52">
        <v>3845</v>
      </c>
      <c r="P163" s="52">
        <v>413</v>
      </c>
      <c r="Q163" s="52">
        <v>1851</v>
      </c>
      <c r="R163" s="52">
        <v>34</v>
      </c>
      <c r="S163" s="52">
        <v>709</v>
      </c>
      <c r="T163" s="52">
        <v>512</v>
      </c>
      <c r="U163" s="52">
        <v>3331</v>
      </c>
      <c r="V163" s="52">
        <v>3985</v>
      </c>
      <c r="W163" s="52">
        <v>2926</v>
      </c>
      <c r="X163" s="52">
        <v>5275</v>
      </c>
      <c r="Y163" s="52">
        <v>4946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17</v>
      </c>
      <c r="G165" s="52">
        <v>370</v>
      </c>
      <c r="H165" s="52">
        <v>582</v>
      </c>
      <c r="I165" s="52">
        <v>905</v>
      </c>
      <c r="J165" s="52">
        <v>344</v>
      </c>
      <c r="K165" s="52">
        <v>31</v>
      </c>
      <c r="L165" s="52">
        <v>0</v>
      </c>
      <c r="M165" s="52">
        <v>487</v>
      </c>
      <c r="N165" s="52">
        <v>1259</v>
      </c>
      <c r="O165" s="52">
        <v>1162</v>
      </c>
      <c r="P165" s="52">
        <v>137</v>
      </c>
      <c r="Q165" s="52">
        <v>699</v>
      </c>
      <c r="R165" s="52">
        <v>14</v>
      </c>
      <c r="S165" s="52">
        <v>306</v>
      </c>
      <c r="T165" s="52">
        <v>247</v>
      </c>
      <c r="U165" s="52">
        <v>1643</v>
      </c>
      <c r="V165" s="52">
        <v>1780</v>
      </c>
      <c r="W165" s="52">
        <v>537</v>
      </c>
      <c r="X165" s="52">
        <v>1146</v>
      </c>
      <c r="Y165" s="52">
        <v>1707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22</v>
      </c>
      <c r="G167" s="52">
        <v>341</v>
      </c>
      <c r="H167" s="52">
        <v>484</v>
      </c>
      <c r="I167" s="52">
        <v>557</v>
      </c>
      <c r="J167" s="52">
        <v>138</v>
      </c>
      <c r="K167" s="52">
        <v>6</v>
      </c>
      <c r="L167" s="52">
        <v>0</v>
      </c>
      <c r="M167" s="52">
        <v>112</v>
      </c>
      <c r="N167" s="52">
        <v>166</v>
      </c>
      <c r="O167" s="52">
        <v>175</v>
      </c>
      <c r="P167" s="52">
        <v>5</v>
      </c>
      <c r="Q167" s="52">
        <v>82</v>
      </c>
      <c r="R167" s="52">
        <v>2</v>
      </c>
      <c r="S167" s="52">
        <v>23</v>
      </c>
      <c r="T167" s="52">
        <v>40</v>
      </c>
      <c r="U167" s="52">
        <v>147</v>
      </c>
      <c r="V167" s="52">
        <v>392</v>
      </c>
      <c r="W167" s="52">
        <v>98</v>
      </c>
      <c r="X167" s="52">
        <v>626</v>
      </c>
      <c r="Y167" s="52">
        <v>397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</v>
      </c>
      <c r="U168" s="52">
        <v>0</v>
      </c>
      <c r="V168" s="52">
        <v>1</v>
      </c>
      <c r="W168" s="52">
        <v>0</v>
      </c>
      <c r="X168" s="52">
        <v>2</v>
      </c>
      <c r="Y168" s="52">
        <v>3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143</v>
      </c>
      <c r="G171" s="52">
        <v>2613</v>
      </c>
      <c r="H171" s="52">
        <v>3559</v>
      </c>
      <c r="I171" s="52">
        <v>4589</v>
      </c>
      <c r="J171" s="52">
        <v>1625</v>
      </c>
      <c r="K171" s="52">
        <v>133</v>
      </c>
      <c r="L171" s="52">
        <v>0</v>
      </c>
      <c r="M171" s="52">
        <v>2611</v>
      </c>
      <c r="N171" s="52">
        <v>4268</v>
      </c>
      <c r="O171" s="52">
        <v>3639</v>
      </c>
      <c r="P171" s="52">
        <v>408</v>
      </c>
      <c r="Q171" s="52">
        <v>1756</v>
      </c>
      <c r="R171" s="52">
        <v>30</v>
      </c>
      <c r="S171" s="52">
        <v>426</v>
      </c>
      <c r="T171" s="52">
        <v>128</v>
      </c>
      <c r="U171" s="52">
        <v>3170</v>
      </c>
      <c r="V171" s="52">
        <v>2600</v>
      </c>
      <c r="W171" s="52">
        <v>2652</v>
      </c>
      <c r="X171" s="52">
        <v>2438</v>
      </c>
      <c r="Y171" s="52">
        <v>3427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111</v>
      </c>
      <c r="N172" s="52">
        <v>31</v>
      </c>
      <c r="O172" s="52">
        <v>31</v>
      </c>
      <c r="P172" s="52">
        <v>0</v>
      </c>
      <c r="Q172" s="52">
        <v>13</v>
      </c>
      <c r="R172" s="52">
        <v>2</v>
      </c>
      <c r="S172" s="52">
        <v>260</v>
      </c>
      <c r="T172" s="52">
        <v>343</v>
      </c>
      <c r="U172" s="52">
        <v>14</v>
      </c>
      <c r="V172" s="52">
        <v>992</v>
      </c>
      <c r="W172" s="52">
        <v>176</v>
      </c>
      <c r="X172" s="52">
        <v>2209</v>
      </c>
      <c r="Y172" s="52">
        <v>1119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10</v>
      </c>
      <c r="G176" s="52">
        <v>210</v>
      </c>
      <c r="H176" s="52">
        <v>312</v>
      </c>
      <c r="I176" s="52">
        <v>389</v>
      </c>
      <c r="J176" s="52">
        <v>156</v>
      </c>
      <c r="K176" s="52">
        <v>8</v>
      </c>
      <c r="L176" s="52">
        <v>0</v>
      </c>
      <c r="M176" s="52">
        <v>123</v>
      </c>
      <c r="N176" s="52">
        <v>175</v>
      </c>
      <c r="O176" s="52">
        <v>140</v>
      </c>
      <c r="P176" s="52">
        <v>8</v>
      </c>
      <c r="Q176" s="52">
        <v>63</v>
      </c>
      <c r="R176" s="52">
        <v>1</v>
      </c>
      <c r="S176" s="52">
        <v>8</v>
      </c>
      <c r="T176" s="52">
        <v>1</v>
      </c>
      <c r="U176" s="52">
        <v>123</v>
      </c>
      <c r="V176" s="52">
        <v>105</v>
      </c>
      <c r="W176" s="52">
        <v>156</v>
      </c>
      <c r="X176" s="52">
        <v>156</v>
      </c>
      <c r="Y176" s="52">
        <v>47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0</v>
      </c>
      <c r="E177" s="36">
        <v>0</v>
      </c>
      <c r="F177" s="36">
        <v>155</v>
      </c>
      <c r="G177" s="36">
        <v>2744</v>
      </c>
      <c r="H177" s="36">
        <v>3731</v>
      </c>
      <c r="I177" s="36">
        <v>4757</v>
      </c>
      <c r="J177" s="36">
        <v>1607</v>
      </c>
      <c r="K177" s="36">
        <v>131</v>
      </c>
      <c r="L177" s="36">
        <v>0</v>
      </c>
      <c r="M177" s="36">
        <v>2711</v>
      </c>
      <c r="N177" s="36">
        <v>4290</v>
      </c>
      <c r="O177" s="36">
        <v>3705</v>
      </c>
      <c r="P177" s="36">
        <v>405</v>
      </c>
      <c r="Q177" s="36">
        <v>1788</v>
      </c>
      <c r="R177" s="36">
        <v>33</v>
      </c>
      <c r="S177" s="36">
        <v>701</v>
      </c>
      <c r="T177" s="36">
        <v>511</v>
      </c>
      <c r="U177" s="36">
        <v>3208</v>
      </c>
      <c r="V177" s="36">
        <v>3880</v>
      </c>
      <c r="W177" s="36">
        <v>2770</v>
      </c>
      <c r="X177" s="36">
        <v>5119</v>
      </c>
      <c r="Y177" s="36">
        <v>4899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3358</v>
      </c>
      <c r="D5" s="52">
        <v>2901</v>
      </c>
      <c r="E5" s="52">
        <v>2708</v>
      </c>
      <c r="F5" s="52">
        <v>2831</v>
      </c>
      <c r="G5" s="52">
        <v>509</v>
      </c>
      <c r="H5" s="52">
        <v>1558</v>
      </c>
      <c r="I5" s="52">
        <v>2554</v>
      </c>
      <c r="J5" s="52">
        <v>3091</v>
      </c>
      <c r="K5" s="52">
        <v>255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3385</v>
      </c>
      <c r="S5" s="52">
        <v>3916</v>
      </c>
      <c r="T5" s="52">
        <v>3808</v>
      </c>
      <c r="U5" s="52">
        <v>4054</v>
      </c>
      <c r="V5" s="52">
        <v>6256</v>
      </c>
      <c r="W5" s="52">
        <v>2366</v>
      </c>
      <c r="X5" s="52">
        <v>555</v>
      </c>
      <c r="Y5" s="52">
        <v>40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170</v>
      </c>
      <c r="D8" s="52">
        <v>125</v>
      </c>
      <c r="E8" s="52">
        <v>124</v>
      </c>
      <c r="F8" s="52">
        <v>104</v>
      </c>
      <c r="G8" s="52">
        <v>163</v>
      </c>
      <c r="H8" s="52">
        <v>100</v>
      </c>
      <c r="I8" s="52">
        <v>96</v>
      </c>
      <c r="J8" s="52">
        <v>135</v>
      </c>
      <c r="K8" s="52">
        <v>296</v>
      </c>
      <c r="L8" s="52">
        <v>142</v>
      </c>
      <c r="M8" s="52">
        <v>13</v>
      </c>
      <c r="N8" s="52">
        <v>18</v>
      </c>
      <c r="O8" s="52">
        <v>20</v>
      </c>
      <c r="P8" s="52">
        <v>25</v>
      </c>
      <c r="Q8" s="52">
        <v>41</v>
      </c>
      <c r="R8" s="52">
        <v>32</v>
      </c>
      <c r="S8" s="52">
        <v>453</v>
      </c>
      <c r="T8" s="52">
        <v>893</v>
      </c>
      <c r="U8" s="52">
        <v>855</v>
      </c>
      <c r="V8" s="52">
        <v>1025</v>
      </c>
      <c r="W8" s="52">
        <v>1168</v>
      </c>
      <c r="X8" s="52">
        <v>856</v>
      </c>
      <c r="Y8" s="52">
        <v>273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5325</v>
      </c>
      <c r="D10" s="52">
        <f>RES_hhdet_in!D10-RES_hhdet_in_new!D10</f>
        <v>4087</v>
      </c>
      <c r="E10" s="52">
        <f>RES_hhdet_in!E10-RES_hhdet_in_new!E10</f>
        <v>3444</v>
      </c>
      <c r="F10" s="52">
        <f>RES_hhdet_in!F10-RES_hhdet_in_new!F10</f>
        <v>2734</v>
      </c>
      <c r="G10" s="52">
        <f>RES_hhdet_in!G10-RES_hhdet_in_new!G10</f>
        <v>2024</v>
      </c>
      <c r="H10" s="52">
        <f>RES_hhdet_in!H10-RES_hhdet_in_new!H10</f>
        <v>469</v>
      </c>
      <c r="I10" s="52">
        <f>RES_hhdet_in!I10-RES_hhdet_in_new!I10</f>
        <v>1472</v>
      </c>
      <c r="J10" s="52">
        <f>RES_hhdet_in!J10-RES_hhdet_in_new!J10</f>
        <v>4148</v>
      </c>
      <c r="K10" s="52">
        <f>RES_hhdet_in!K10-RES_hhdet_in_new!K10</f>
        <v>3142</v>
      </c>
      <c r="L10" s="52">
        <f>RES_hhdet_in!L10-RES_hhdet_in_new!L10</f>
        <v>3922</v>
      </c>
      <c r="M10" s="52">
        <f>RES_hhdet_in!M10-RES_hhdet_in_new!M10</f>
        <v>4657</v>
      </c>
      <c r="N10" s="52">
        <f>RES_hhdet_in!N10-RES_hhdet_in_new!N10</f>
        <v>4720</v>
      </c>
      <c r="O10" s="52">
        <f>RES_hhdet_in!O10-RES_hhdet_in_new!O10</f>
        <v>5683</v>
      </c>
      <c r="P10" s="52">
        <f>RES_hhdet_in!P10-RES_hhdet_in_new!P10</f>
        <v>2679</v>
      </c>
      <c r="Q10" s="52">
        <f>RES_hhdet_in!Q10-RES_hhdet_in_new!Q10</f>
        <v>878</v>
      </c>
      <c r="R10" s="52">
        <f>RES_hhdet_in!R10-RES_hhdet_in_new!R10</f>
        <v>3288</v>
      </c>
      <c r="S10" s="52">
        <f>RES_hhdet_in!S10-RES_hhdet_in_new!S10</f>
        <v>3422</v>
      </c>
      <c r="T10" s="52">
        <f>RES_hhdet_in!T10-RES_hhdet_in_new!T10</f>
        <v>2632</v>
      </c>
      <c r="U10" s="52">
        <f>RES_hhdet_in!U10-RES_hhdet_in_new!U10</f>
        <v>3200</v>
      </c>
      <c r="V10" s="52">
        <f>RES_hhdet_in!V10-RES_hhdet_in_new!V10</f>
        <v>5718</v>
      </c>
      <c r="W10" s="52">
        <f>RES_hhdet_in!W10-RES_hhdet_in_new!W10</f>
        <v>1421</v>
      </c>
      <c r="X10" s="52">
        <f>RES_hhdet_in!X10-RES_hhdet_in_new!X10</f>
        <v>1690</v>
      </c>
      <c r="Y10" s="52">
        <f>RES_hhdet_in!Y10-RES_hhdet_in_new!Y10</f>
        <v>5441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17</v>
      </c>
      <c r="E11" s="52">
        <f>RES_hhdet_in!E11-RES_hhdet_in_new!E11</f>
        <v>148</v>
      </c>
      <c r="F11" s="52">
        <f>RES_hhdet_in!F11-RES_hhdet_in_new!F11</f>
        <v>231</v>
      </c>
      <c r="G11" s="52">
        <f>RES_hhdet_in!G11-RES_hhdet_in_new!G11</f>
        <v>499</v>
      </c>
      <c r="H11" s="52">
        <f>RES_hhdet_in!H11-RES_hhdet_in_new!H11</f>
        <v>140</v>
      </c>
      <c r="I11" s="52">
        <f>RES_hhdet_in!I11-RES_hhdet_in_new!I11</f>
        <v>134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34</v>
      </c>
      <c r="P11" s="52">
        <f>RES_hhdet_in!P11-RES_hhdet_in_new!P11</f>
        <v>9</v>
      </c>
      <c r="Q11" s="52">
        <f>RES_hhdet_in!Q11-RES_hhdet_in_new!Q11</f>
        <v>0</v>
      </c>
      <c r="R11" s="52">
        <f>RES_hhdet_in!R11-RES_hhdet_in_new!R11</f>
        <v>5</v>
      </c>
      <c r="S11" s="52">
        <f>RES_hhdet_in!S11-RES_hhdet_in_new!S11</f>
        <v>15</v>
      </c>
      <c r="T11" s="52">
        <f>RES_hhdet_in!T11-RES_hhdet_in_new!T11</f>
        <v>95</v>
      </c>
      <c r="U11" s="52">
        <f>RES_hhdet_in!U11-RES_hhdet_in_new!U11</f>
        <v>47</v>
      </c>
      <c r="V11" s="52">
        <f>RES_hhdet_in!V11-RES_hhdet_in_new!V11</f>
        <v>58</v>
      </c>
      <c r="W11" s="52">
        <f>RES_hhdet_in!W11-RES_hhdet_in_new!W11</f>
        <v>33</v>
      </c>
      <c r="X11" s="52">
        <f>RES_hhdet_in!X11-RES_hhdet_in_new!X11</f>
        <v>0</v>
      </c>
      <c r="Y11" s="52">
        <f>RES_hhdet_in!Y11-RES_hhdet_in_new!Y11</f>
        <v>77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1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69</v>
      </c>
      <c r="E15" s="52">
        <f>RES_hhdet_in!E15-RES_hhdet_in_new!E15</f>
        <v>739</v>
      </c>
      <c r="F15" s="52">
        <f>RES_hhdet_in!F15-RES_hhdet_in_new!F15</f>
        <v>1497</v>
      </c>
      <c r="G15" s="52">
        <f>RES_hhdet_in!G15-RES_hhdet_in_new!G15</f>
        <v>3828</v>
      </c>
      <c r="H15" s="52">
        <f>RES_hhdet_in!H15-RES_hhdet_in_new!H15</f>
        <v>1032</v>
      </c>
      <c r="I15" s="52">
        <f>RES_hhdet_in!I15-RES_hhdet_in_new!I15</f>
        <v>1107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720</v>
      </c>
      <c r="P15" s="52">
        <f>RES_hhdet_in!P15-RES_hhdet_in_new!P15</f>
        <v>821</v>
      </c>
      <c r="Q15" s="52">
        <f>RES_hhdet_in!Q15-RES_hhdet_in_new!Q15</f>
        <v>0</v>
      </c>
      <c r="R15" s="52">
        <f>RES_hhdet_in!R15-RES_hhdet_in_new!R15</f>
        <v>93</v>
      </c>
      <c r="S15" s="52">
        <f>RES_hhdet_in!S15-RES_hhdet_in_new!S15</f>
        <v>311</v>
      </c>
      <c r="T15" s="52">
        <f>RES_hhdet_in!T15-RES_hhdet_in_new!T15</f>
        <v>295</v>
      </c>
      <c r="U15" s="52">
        <f>RES_hhdet_in!U15-RES_hhdet_in_new!U15</f>
        <v>1010</v>
      </c>
      <c r="V15" s="52">
        <f>RES_hhdet_in!V15-RES_hhdet_in_new!V15</f>
        <v>371</v>
      </c>
      <c r="W15" s="52">
        <f>RES_hhdet_in!W15-RES_hhdet_in_new!W15</f>
        <v>952</v>
      </c>
      <c r="X15" s="52">
        <f>RES_hhdet_in!X15-RES_hhdet_in_new!X15</f>
        <v>0</v>
      </c>
      <c r="Y15" s="52">
        <f>RES_hhdet_in!Y15-RES_hhdet_in_new!Y15</f>
        <v>767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4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4</v>
      </c>
      <c r="S16" s="52">
        <f>RES_hhdet_in!S16-RES_hhdet_in_new!S16</f>
        <v>191</v>
      </c>
      <c r="T16" s="52">
        <f>RES_hhdet_in!T16-RES_hhdet_in_new!T16</f>
        <v>793</v>
      </c>
      <c r="U16" s="52">
        <f>RES_hhdet_in!U16-RES_hhdet_in_new!U16</f>
        <v>2</v>
      </c>
      <c r="V16" s="52">
        <f>RES_hhdet_in!V16-RES_hhdet_in_new!V16</f>
        <v>141</v>
      </c>
      <c r="W16" s="52">
        <f>RES_hhdet_in!W16-RES_hhdet_in_new!W16</f>
        <v>63</v>
      </c>
      <c r="X16" s="52">
        <f>RES_hhdet_in!X16-RES_hhdet_in_new!X16</f>
        <v>0</v>
      </c>
      <c r="Y16" s="52">
        <f>RES_hhdet_in!Y16-RES_hhdet_in_new!Y16</f>
        <v>219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5263</v>
      </c>
      <c r="D20" s="52">
        <v>5242</v>
      </c>
      <c r="E20" s="52">
        <v>4524</v>
      </c>
      <c r="F20" s="52">
        <v>3433</v>
      </c>
      <c r="G20" s="52">
        <v>4212</v>
      </c>
      <c r="H20" s="52">
        <v>4806</v>
      </c>
      <c r="I20" s="52">
        <v>3206</v>
      </c>
      <c r="J20" s="52">
        <v>4878</v>
      </c>
      <c r="K20" s="52">
        <v>4951</v>
      </c>
      <c r="L20" s="52">
        <v>6150</v>
      </c>
      <c r="M20" s="52">
        <v>4515</v>
      </c>
      <c r="N20" s="52">
        <v>5601</v>
      </c>
      <c r="O20" s="52">
        <v>2761</v>
      </c>
      <c r="P20" s="52">
        <v>4</v>
      </c>
      <c r="Q20" s="52">
        <v>481</v>
      </c>
      <c r="R20" s="52">
        <v>4742</v>
      </c>
      <c r="S20" s="52">
        <v>4173</v>
      </c>
      <c r="T20" s="52">
        <v>6470</v>
      </c>
      <c r="U20" s="52">
        <v>6088</v>
      </c>
      <c r="V20" s="52">
        <v>8207</v>
      </c>
      <c r="W20" s="52">
        <v>1626</v>
      </c>
      <c r="X20" s="52">
        <v>1251</v>
      </c>
      <c r="Y20" s="52">
        <v>441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241</v>
      </c>
      <c r="D21" s="52">
        <v>173</v>
      </c>
      <c r="E21" s="52">
        <v>126</v>
      </c>
      <c r="F21" s="52">
        <v>298</v>
      </c>
      <c r="G21" s="52">
        <v>185</v>
      </c>
      <c r="H21" s="52">
        <v>319</v>
      </c>
      <c r="I21" s="52">
        <v>167</v>
      </c>
      <c r="J21" s="52">
        <v>77</v>
      </c>
      <c r="K21" s="52">
        <v>37</v>
      </c>
      <c r="L21" s="52">
        <v>37</v>
      </c>
      <c r="M21" s="52">
        <v>30</v>
      </c>
      <c r="N21" s="52">
        <v>5</v>
      </c>
      <c r="O21" s="52">
        <v>21</v>
      </c>
      <c r="P21" s="52">
        <v>24</v>
      </c>
      <c r="Q21" s="52">
        <v>18</v>
      </c>
      <c r="R21" s="52">
        <v>8</v>
      </c>
      <c r="S21" s="52">
        <v>5</v>
      </c>
      <c r="T21" s="52">
        <v>0</v>
      </c>
      <c r="U21" s="52">
        <v>3</v>
      </c>
      <c r="V21" s="52">
        <v>1</v>
      </c>
      <c r="W21" s="52">
        <v>95</v>
      </c>
      <c r="X21" s="52">
        <v>90</v>
      </c>
      <c r="Y21" s="52">
        <v>87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2988</v>
      </c>
      <c r="D22" s="36">
        <v>2639</v>
      </c>
      <c r="E22" s="36">
        <v>3339</v>
      </c>
      <c r="F22" s="36">
        <v>4726</v>
      </c>
      <c r="G22" s="36">
        <v>2415</v>
      </c>
      <c r="H22" s="36">
        <v>3836</v>
      </c>
      <c r="I22" s="36">
        <v>2053</v>
      </c>
      <c r="J22" s="36">
        <v>795</v>
      </c>
      <c r="K22" s="36">
        <v>587</v>
      </c>
      <c r="L22" s="36">
        <v>762</v>
      </c>
      <c r="M22" s="36">
        <v>692</v>
      </c>
      <c r="N22" s="36">
        <v>132</v>
      </c>
      <c r="O22" s="36">
        <v>564</v>
      </c>
      <c r="P22" s="36">
        <v>1224</v>
      </c>
      <c r="Q22" s="36">
        <v>516</v>
      </c>
      <c r="R22" s="36">
        <v>375</v>
      </c>
      <c r="S22" s="36">
        <v>516</v>
      </c>
      <c r="T22" s="36">
        <v>210</v>
      </c>
      <c r="U22" s="36">
        <v>135</v>
      </c>
      <c r="V22" s="36">
        <v>102</v>
      </c>
      <c r="W22" s="36">
        <v>1751</v>
      </c>
      <c r="X22" s="36">
        <v>3063</v>
      </c>
      <c r="Y22" s="36">
        <v>9499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827</v>
      </c>
      <c r="D26" s="52">
        <v>232</v>
      </c>
      <c r="E26" s="52">
        <v>115</v>
      </c>
      <c r="F26" s="52">
        <v>447</v>
      </c>
      <c r="G26" s="52">
        <v>348</v>
      </c>
      <c r="H26" s="52">
        <v>1510</v>
      </c>
      <c r="I26" s="52">
        <v>372</v>
      </c>
      <c r="J26" s="52">
        <v>335</v>
      </c>
      <c r="K26" s="52">
        <v>205</v>
      </c>
      <c r="L26" s="52">
        <v>106</v>
      </c>
      <c r="M26" s="52">
        <v>0</v>
      </c>
      <c r="N26" s="52">
        <v>0</v>
      </c>
      <c r="O26" s="52">
        <v>195</v>
      </c>
      <c r="P26" s="52">
        <v>11</v>
      </c>
      <c r="Q26" s="52">
        <v>0</v>
      </c>
      <c r="R26" s="52">
        <v>79</v>
      </c>
      <c r="S26" s="52">
        <v>87</v>
      </c>
      <c r="T26" s="52">
        <v>147</v>
      </c>
      <c r="U26" s="52">
        <v>222</v>
      </c>
      <c r="V26" s="52">
        <v>310</v>
      </c>
      <c r="W26" s="52">
        <v>319</v>
      </c>
      <c r="X26" s="52">
        <v>184</v>
      </c>
      <c r="Y26" s="52">
        <v>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19</v>
      </c>
      <c r="D29" s="52">
        <v>15</v>
      </c>
      <c r="E29" s="52">
        <v>19</v>
      </c>
      <c r="F29" s="52">
        <v>6</v>
      </c>
      <c r="G29" s="52">
        <v>17</v>
      </c>
      <c r="H29" s="52">
        <v>22</v>
      </c>
      <c r="I29" s="52">
        <v>69</v>
      </c>
      <c r="J29" s="52">
        <v>53</v>
      </c>
      <c r="K29" s="52">
        <v>37</v>
      </c>
      <c r="L29" s="52">
        <v>25</v>
      </c>
      <c r="M29" s="52">
        <v>9</v>
      </c>
      <c r="N29" s="52">
        <v>3</v>
      </c>
      <c r="O29" s="52">
        <v>1</v>
      </c>
      <c r="P29" s="52">
        <v>13</v>
      </c>
      <c r="Q29" s="52">
        <v>18</v>
      </c>
      <c r="R29" s="52">
        <v>4</v>
      </c>
      <c r="S29" s="52">
        <v>12</v>
      </c>
      <c r="T29" s="52">
        <v>22</v>
      </c>
      <c r="U29" s="52">
        <v>28</v>
      </c>
      <c r="V29" s="52">
        <v>48</v>
      </c>
      <c r="W29" s="52">
        <v>57</v>
      </c>
      <c r="X29" s="52">
        <v>58</v>
      </c>
      <c r="Y29" s="52">
        <v>33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530</v>
      </c>
      <c r="D31" s="52">
        <f>RES_hhdet_in!D31-RES_hhdet_in_new!D31</f>
        <v>155</v>
      </c>
      <c r="E31" s="52">
        <f>RES_hhdet_in!E31-RES_hhdet_in_new!E31</f>
        <v>116</v>
      </c>
      <c r="F31" s="52">
        <f>RES_hhdet_in!F31-RES_hhdet_in_new!F31</f>
        <v>145</v>
      </c>
      <c r="G31" s="52">
        <f>RES_hhdet_in!G31-RES_hhdet_in_new!G31</f>
        <v>122</v>
      </c>
      <c r="H31" s="52">
        <f>RES_hhdet_in!H31-RES_hhdet_in_new!H31</f>
        <v>281</v>
      </c>
      <c r="I31" s="52">
        <f>RES_hhdet_in!I31-RES_hhdet_in_new!I31</f>
        <v>83</v>
      </c>
      <c r="J31" s="52">
        <f>RES_hhdet_in!J31-RES_hhdet_in_new!J31</f>
        <v>61</v>
      </c>
      <c r="K31" s="52">
        <f>RES_hhdet_in!K31-RES_hhdet_in_new!K31</f>
        <v>36</v>
      </c>
      <c r="L31" s="52">
        <f>RES_hhdet_in!L31-RES_hhdet_in_new!L31</f>
        <v>17</v>
      </c>
      <c r="M31" s="52">
        <f>RES_hhdet_in!M31-RES_hhdet_in_new!M31</f>
        <v>0</v>
      </c>
      <c r="N31" s="52">
        <f>RES_hhdet_in!N31-RES_hhdet_in_new!N31</f>
        <v>5</v>
      </c>
      <c r="O31" s="52">
        <f>RES_hhdet_in!O31-RES_hhdet_in_new!O31</f>
        <v>34</v>
      </c>
      <c r="P31" s="52">
        <f>RES_hhdet_in!P31-RES_hhdet_in_new!P31</f>
        <v>12</v>
      </c>
      <c r="Q31" s="52">
        <f>RES_hhdet_in!Q31-RES_hhdet_in_new!Q31</f>
        <v>18</v>
      </c>
      <c r="R31" s="52">
        <f>RES_hhdet_in!R31-RES_hhdet_in_new!R31</f>
        <v>25</v>
      </c>
      <c r="S31" s="52">
        <f>RES_hhdet_in!S31-RES_hhdet_in_new!S31</f>
        <v>10</v>
      </c>
      <c r="T31" s="52">
        <f>RES_hhdet_in!T31-RES_hhdet_in_new!T31</f>
        <v>32</v>
      </c>
      <c r="U31" s="52">
        <f>RES_hhdet_in!U31-RES_hhdet_in_new!U31</f>
        <v>12</v>
      </c>
      <c r="V31" s="52">
        <f>RES_hhdet_in!V31-RES_hhdet_in_new!V31</f>
        <v>38</v>
      </c>
      <c r="W31" s="52">
        <f>RES_hhdet_in!W31-RES_hhdet_in_new!W31</f>
        <v>12</v>
      </c>
      <c r="X31" s="52">
        <f>RES_hhdet_in!X31-RES_hhdet_in_new!X31</f>
        <v>27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849</v>
      </c>
      <c r="D35" s="52">
        <f>RES_hhdet_in!D35-RES_hhdet_in_new!D35</f>
        <v>631</v>
      </c>
      <c r="E35" s="52">
        <f>RES_hhdet_in!E35-RES_hhdet_in_new!E35</f>
        <v>574</v>
      </c>
      <c r="F35" s="52">
        <f>RES_hhdet_in!F35-RES_hhdet_in_new!F35</f>
        <v>931</v>
      </c>
      <c r="G35" s="52">
        <f>RES_hhdet_in!G35-RES_hhdet_in_new!G35</f>
        <v>935</v>
      </c>
      <c r="H35" s="52">
        <f>RES_hhdet_in!H35-RES_hhdet_in_new!H35</f>
        <v>2085</v>
      </c>
      <c r="I35" s="52">
        <f>RES_hhdet_in!I35-RES_hhdet_in_new!I35</f>
        <v>690</v>
      </c>
      <c r="J35" s="52">
        <f>RES_hhdet_in!J35-RES_hhdet_in_new!J35</f>
        <v>718</v>
      </c>
      <c r="K35" s="52">
        <f>RES_hhdet_in!K35-RES_hhdet_in_new!K35</f>
        <v>853</v>
      </c>
      <c r="L35" s="52">
        <f>RES_hhdet_in!L35-RES_hhdet_in_new!L35</f>
        <v>195</v>
      </c>
      <c r="M35" s="52">
        <f>RES_hhdet_in!M35-RES_hhdet_in_new!M35</f>
        <v>11</v>
      </c>
      <c r="N35" s="52">
        <f>RES_hhdet_in!N35-RES_hhdet_in_new!N35</f>
        <v>154</v>
      </c>
      <c r="O35" s="52">
        <f>RES_hhdet_in!O35-RES_hhdet_in_new!O35</f>
        <v>771</v>
      </c>
      <c r="P35" s="52">
        <f>RES_hhdet_in!P35-RES_hhdet_in_new!P35</f>
        <v>1118</v>
      </c>
      <c r="Q35" s="52">
        <f>RES_hhdet_in!Q35-RES_hhdet_in_new!Q35</f>
        <v>431</v>
      </c>
      <c r="R35" s="52">
        <f>RES_hhdet_in!R35-RES_hhdet_in_new!R35</f>
        <v>442</v>
      </c>
      <c r="S35" s="52">
        <f>RES_hhdet_in!S35-RES_hhdet_in_new!S35</f>
        <v>273</v>
      </c>
      <c r="T35" s="52">
        <f>RES_hhdet_in!T35-RES_hhdet_in_new!T35</f>
        <v>102</v>
      </c>
      <c r="U35" s="52">
        <f>RES_hhdet_in!U35-RES_hhdet_in_new!U35</f>
        <v>345</v>
      </c>
      <c r="V35" s="52">
        <f>RES_hhdet_in!V35-RES_hhdet_in_new!V35</f>
        <v>284</v>
      </c>
      <c r="W35" s="52">
        <f>RES_hhdet_in!W35-RES_hhdet_in_new!W35</f>
        <v>415</v>
      </c>
      <c r="X35" s="52">
        <f>RES_hhdet_in!X35-RES_hhdet_in_new!X35</f>
        <v>142</v>
      </c>
      <c r="Y35" s="52">
        <f>RES_hhdet_in!Y35-RES_hhdet_in_new!Y35</f>
        <v>9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401</v>
      </c>
      <c r="M36" s="52">
        <f>RES_hhdet_in!M36-RES_hhdet_in_new!M36</f>
        <v>0</v>
      </c>
      <c r="N36" s="52">
        <f>RES_hhdet_in!N36-RES_hhdet_in_new!N36</f>
        <v>1</v>
      </c>
      <c r="O36" s="52">
        <f>RES_hhdet_in!O36-RES_hhdet_in_new!O36</f>
        <v>6</v>
      </c>
      <c r="P36" s="52">
        <f>RES_hhdet_in!P36-RES_hhdet_in_new!P36</f>
        <v>0</v>
      </c>
      <c r="Q36" s="52">
        <f>RES_hhdet_in!Q36-RES_hhdet_in_new!Q36</f>
        <v>2</v>
      </c>
      <c r="R36" s="52">
        <f>RES_hhdet_in!R36-RES_hhdet_in_new!R36</f>
        <v>23</v>
      </c>
      <c r="S36" s="52">
        <f>RES_hhdet_in!S36-RES_hhdet_in_new!S36</f>
        <v>162</v>
      </c>
      <c r="T36" s="52">
        <f>RES_hhdet_in!T36-RES_hhdet_in_new!T36</f>
        <v>284</v>
      </c>
      <c r="U36" s="52">
        <f>RES_hhdet_in!U36-RES_hhdet_in_new!U36</f>
        <v>0</v>
      </c>
      <c r="V36" s="52">
        <f>RES_hhdet_in!V36-RES_hhdet_in_new!V36</f>
        <v>101</v>
      </c>
      <c r="W36" s="52">
        <f>RES_hhdet_in!W36-RES_hhdet_in_new!W36</f>
        <v>23</v>
      </c>
      <c r="X36" s="52">
        <f>RES_hhdet_in!X36-RES_hhdet_in_new!X36</f>
        <v>102</v>
      </c>
      <c r="Y36" s="52">
        <f>RES_hhdet_in!Y36-RES_hhdet_in_new!Y36</f>
        <v>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103</v>
      </c>
      <c r="D40" s="52">
        <v>48</v>
      </c>
      <c r="E40" s="52">
        <v>24</v>
      </c>
      <c r="F40" s="52">
        <v>64</v>
      </c>
      <c r="G40" s="52">
        <v>75</v>
      </c>
      <c r="H40" s="52">
        <v>182</v>
      </c>
      <c r="I40" s="52">
        <v>57</v>
      </c>
      <c r="J40" s="52">
        <v>68</v>
      </c>
      <c r="K40" s="52">
        <v>53</v>
      </c>
      <c r="L40" s="52">
        <v>27</v>
      </c>
      <c r="M40" s="52">
        <v>0</v>
      </c>
      <c r="N40" s="52">
        <v>5</v>
      </c>
      <c r="O40" s="52">
        <v>26</v>
      </c>
      <c r="P40" s="52">
        <v>19</v>
      </c>
      <c r="Q40" s="52">
        <v>13</v>
      </c>
      <c r="R40" s="52">
        <v>12</v>
      </c>
      <c r="S40" s="52">
        <v>5</v>
      </c>
      <c r="T40" s="52">
        <v>0</v>
      </c>
      <c r="U40" s="52">
        <v>11</v>
      </c>
      <c r="V40" s="52">
        <v>8</v>
      </c>
      <c r="W40" s="52">
        <v>21</v>
      </c>
      <c r="X40" s="52">
        <v>4</v>
      </c>
      <c r="Y40" s="52">
        <v>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1276</v>
      </c>
      <c r="D41" s="36">
        <v>739</v>
      </c>
      <c r="E41" s="36">
        <v>665</v>
      </c>
      <c r="F41" s="36">
        <v>1010</v>
      </c>
      <c r="G41" s="36">
        <v>987</v>
      </c>
      <c r="H41" s="36">
        <v>2181</v>
      </c>
      <c r="I41" s="36">
        <v>715</v>
      </c>
      <c r="J41" s="36">
        <v>711</v>
      </c>
      <c r="K41" s="36">
        <v>837</v>
      </c>
      <c r="L41" s="36">
        <v>588</v>
      </c>
      <c r="M41" s="36">
        <v>9</v>
      </c>
      <c r="N41" s="36">
        <v>154</v>
      </c>
      <c r="O41" s="36">
        <v>769</v>
      </c>
      <c r="P41" s="36">
        <v>1076</v>
      </c>
      <c r="Q41" s="36">
        <v>426</v>
      </c>
      <c r="R41" s="36">
        <v>500</v>
      </c>
      <c r="S41" s="36">
        <v>470</v>
      </c>
      <c r="T41" s="36">
        <v>416</v>
      </c>
      <c r="U41" s="36">
        <v>307</v>
      </c>
      <c r="V41" s="36">
        <v>414</v>
      </c>
      <c r="W41" s="36">
        <v>444</v>
      </c>
      <c r="X41" s="36">
        <v>260</v>
      </c>
      <c r="Y41" s="36">
        <v>10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X50" s="52">
        <f>RES_hhdet_in!X50-RES_hhdet_in_new!X50</f>
        <v>0</v>
      </c>
      <c r="Y50" s="52">
        <f>RES_hhdet_in!Y50-RES_hhdet_in_new!Y50</f>
        <v>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0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0</v>
      </c>
      <c r="H54" s="52">
        <f>RES_hhdet_in!H54-RES_hhdet_in_new!H54</f>
        <v>0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X54" s="52">
        <f>RES_hhdet_in!X54-RES_hhdet_in_new!X54</f>
        <v>0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X55" s="52">
        <f>RES_hhdet_in!X55-RES_hhdet_in_new!X55</f>
        <v>0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58718</v>
      </c>
      <c r="D64" s="52">
        <v>51224</v>
      </c>
      <c r="E64" s="52">
        <v>52367</v>
      </c>
      <c r="F64" s="52">
        <v>59862</v>
      </c>
      <c r="G64" s="52">
        <v>52354</v>
      </c>
      <c r="H64" s="52">
        <v>59363</v>
      </c>
      <c r="I64" s="52">
        <v>64277</v>
      </c>
      <c r="J64" s="52">
        <v>39357</v>
      </c>
      <c r="K64" s="52">
        <v>34144</v>
      </c>
      <c r="L64" s="52">
        <v>0</v>
      </c>
      <c r="M64" s="52">
        <v>31258</v>
      </c>
      <c r="N64" s="52">
        <v>31608</v>
      </c>
      <c r="O64" s="52">
        <v>57429</v>
      </c>
      <c r="P64" s="52">
        <v>21329</v>
      </c>
      <c r="Q64" s="52">
        <v>28378</v>
      </c>
      <c r="R64" s="52">
        <v>41438</v>
      </c>
      <c r="S64" s="52">
        <v>70453</v>
      </c>
      <c r="T64" s="52">
        <v>61684</v>
      </c>
      <c r="U64" s="52">
        <v>70828</v>
      </c>
      <c r="V64" s="52">
        <v>52852</v>
      </c>
      <c r="W64" s="52">
        <v>57016</v>
      </c>
      <c r="X64" s="52">
        <v>20395</v>
      </c>
      <c r="Y64" s="52">
        <v>32207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2507</v>
      </c>
      <c r="D67" s="52">
        <v>1867</v>
      </c>
      <c r="E67" s="52">
        <v>2176</v>
      </c>
      <c r="F67" s="52">
        <v>1927</v>
      </c>
      <c r="G67" s="52">
        <v>3337</v>
      </c>
      <c r="H67" s="52">
        <v>3181</v>
      </c>
      <c r="I67" s="52">
        <v>4301</v>
      </c>
      <c r="J67" s="52">
        <v>3982</v>
      </c>
      <c r="K67" s="52">
        <v>5810</v>
      </c>
      <c r="L67" s="52">
        <v>3417</v>
      </c>
      <c r="M67" s="52">
        <v>1760</v>
      </c>
      <c r="N67" s="52">
        <v>3181</v>
      </c>
      <c r="O67" s="52">
        <v>4338</v>
      </c>
      <c r="P67" s="52">
        <v>5901</v>
      </c>
      <c r="Q67" s="52">
        <v>10022</v>
      </c>
      <c r="R67" s="52">
        <v>9203</v>
      </c>
      <c r="S67" s="52">
        <v>10943</v>
      </c>
      <c r="T67" s="52">
        <v>14283</v>
      </c>
      <c r="U67" s="52">
        <v>15039</v>
      </c>
      <c r="V67" s="52">
        <v>17821</v>
      </c>
      <c r="W67" s="52">
        <v>13744</v>
      </c>
      <c r="X67" s="52">
        <v>12661</v>
      </c>
      <c r="Y67" s="52">
        <v>8546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72388</v>
      </c>
      <c r="D69" s="52">
        <f>RES_hhdet_in!D69-RES_hhdet_in_new!D69</f>
        <v>49240</v>
      </c>
      <c r="E69" s="52">
        <f>RES_hhdet_in!E69-RES_hhdet_in_new!E69</f>
        <v>56596</v>
      </c>
      <c r="F69" s="52">
        <f>RES_hhdet_in!F69-RES_hhdet_in_new!F69</f>
        <v>61324</v>
      </c>
      <c r="G69" s="52">
        <f>RES_hhdet_in!G69-RES_hhdet_in_new!G69</f>
        <v>59216</v>
      </c>
      <c r="H69" s="52">
        <f>RES_hhdet_in!H69-RES_hhdet_in_new!H69</f>
        <v>62276</v>
      </c>
      <c r="I69" s="52">
        <f>RES_hhdet_in!I69-RES_hhdet_in_new!I69</f>
        <v>62712</v>
      </c>
      <c r="J69" s="52">
        <f>RES_hhdet_in!J69-RES_hhdet_in_new!J69</f>
        <v>62400</v>
      </c>
      <c r="K69" s="52">
        <f>RES_hhdet_in!K69-RES_hhdet_in_new!K69</f>
        <v>53165</v>
      </c>
      <c r="L69" s="52">
        <f>RES_hhdet_in!L69-RES_hhdet_in_new!L69</f>
        <v>75451</v>
      </c>
      <c r="M69" s="52">
        <f>RES_hhdet_in!M69-RES_hhdet_in_new!M69</f>
        <v>41666</v>
      </c>
      <c r="N69" s="52">
        <f>RES_hhdet_in!N69-RES_hhdet_in_new!N69</f>
        <v>47928</v>
      </c>
      <c r="O69" s="52">
        <f>RES_hhdet_in!O69-RES_hhdet_in_new!O69</f>
        <v>82541</v>
      </c>
      <c r="P69" s="52">
        <f>RES_hhdet_in!P69-RES_hhdet_in_new!P69</f>
        <v>42138</v>
      </c>
      <c r="Q69" s="52">
        <f>RES_hhdet_in!Q69-RES_hhdet_in_new!Q69</f>
        <v>25853</v>
      </c>
      <c r="R69" s="52">
        <f>RES_hhdet_in!R69-RES_hhdet_in_new!R69</f>
        <v>44662</v>
      </c>
      <c r="S69" s="52">
        <f>RES_hhdet_in!S69-RES_hhdet_in_new!S69</f>
        <v>71284</v>
      </c>
      <c r="T69" s="52">
        <f>RES_hhdet_in!T69-RES_hhdet_in_new!T69</f>
        <v>50853</v>
      </c>
      <c r="U69" s="52">
        <f>RES_hhdet_in!U69-RES_hhdet_in_new!U69</f>
        <v>46284</v>
      </c>
      <c r="V69" s="52">
        <f>RES_hhdet_in!V69-RES_hhdet_in_new!V69</f>
        <v>48669</v>
      </c>
      <c r="W69" s="52">
        <f>RES_hhdet_in!W69-RES_hhdet_in_new!W69</f>
        <v>45155</v>
      </c>
      <c r="X69" s="52">
        <f>RES_hhdet_in!X69-RES_hhdet_in_new!X69</f>
        <v>58237</v>
      </c>
      <c r="Y69" s="52">
        <f>RES_hhdet_in!Y69-RES_hhdet_in_new!Y69</f>
        <v>74060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2196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206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199</v>
      </c>
      <c r="T70" s="52">
        <f>RES_hhdet_in!T70-RES_hhdet_in_new!T70</f>
        <v>452</v>
      </c>
      <c r="U70" s="52">
        <f>RES_hhdet_in!U70-RES_hhdet_in_new!U70</f>
        <v>60</v>
      </c>
      <c r="V70" s="52">
        <f>RES_hhdet_in!V70-RES_hhdet_in_new!V70</f>
        <v>692</v>
      </c>
      <c r="W70" s="52">
        <f>RES_hhdet_in!W70-RES_hhdet_in_new!W70</f>
        <v>0</v>
      </c>
      <c r="X70" s="52">
        <f>RES_hhdet_in!X70-RES_hhdet_in_new!X70</f>
        <v>287</v>
      </c>
      <c r="Y70" s="52">
        <f>RES_hhdet_in!Y70-RES_hhdet_in_new!Y70</f>
        <v>208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11644</v>
      </c>
      <c r="D73" s="52">
        <f>RES_hhdet_in!D73-RES_hhdet_in_new!D73</f>
        <v>27334</v>
      </c>
      <c r="E73" s="52">
        <f>RES_hhdet_in!E73-RES_hhdet_in_new!E73</f>
        <v>21414</v>
      </c>
      <c r="F73" s="52">
        <f>RES_hhdet_in!F73-RES_hhdet_in_new!F73</f>
        <v>25156</v>
      </c>
      <c r="G73" s="52">
        <f>RES_hhdet_in!G73-RES_hhdet_in_new!G73</f>
        <v>21823</v>
      </c>
      <c r="H73" s="52">
        <f>RES_hhdet_in!H73-RES_hhdet_in_new!H73</f>
        <v>29378</v>
      </c>
      <c r="I73" s="52">
        <f>RES_hhdet_in!I73-RES_hhdet_in_new!I73</f>
        <v>12765</v>
      </c>
      <c r="J73" s="52">
        <f>RES_hhdet_in!J73-RES_hhdet_in_new!J73</f>
        <v>0</v>
      </c>
      <c r="K73" s="52">
        <f>RES_hhdet_in!K73-RES_hhdet_in_new!K73</f>
        <v>4441</v>
      </c>
      <c r="L73" s="52">
        <f>RES_hhdet_in!L73-RES_hhdet_in_new!L73</f>
        <v>0</v>
      </c>
      <c r="M73" s="52">
        <f>RES_hhdet_in!M73-RES_hhdet_in_new!M73</f>
        <v>13200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2538</v>
      </c>
      <c r="R73" s="52">
        <f>RES_hhdet_in!R73-RES_hhdet_in_new!R73</f>
        <v>0</v>
      </c>
      <c r="S73" s="52">
        <f>RES_hhdet_in!S73-RES_hhdet_in_new!S73</f>
        <v>12</v>
      </c>
      <c r="T73" s="52">
        <f>RES_hhdet_in!T73-RES_hhdet_in_new!T73</f>
        <v>4114</v>
      </c>
      <c r="U73" s="52">
        <f>RES_hhdet_in!U73-RES_hhdet_in_new!U73</f>
        <v>33199</v>
      </c>
      <c r="V73" s="52">
        <f>RES_hhdet_in!V73-RES_hhdet_in_new!V73</f>
        <v>3009</v>
      </c>
      <c r="W73" s="52">
        <f>RES_hhdet_in!W73-RES_hhdet_in_new!W73</f>
        <v>12839</v>
      </c>
      <c r="X73" s="52">
        <f>RES_hhdet_in!X73-RES_hhdet_in_new!X73</f>
        <v>0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559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17</v>
      </c>
      <c r="R74" s="52">
        <f>RES_hhdet_in!R74-RES_hhdet_in_new!R74</f>
        <v>0</v>
      </c>
      <c r="S74" s="52">
        <f>RES_hhdet_in!S74-RES_hhdet_in_new!S74</f>
        <v>5</v>
      </c>
      <c r="T74" s="52">
        <f>RES_hhdet_in!T74-RES_hhdet_in_new!T74</f>
        <v>11005</v>
      </c>
      <c r="U74" s="52">
        <f>RES_hhdet_in!U74-RES_hhdet_in_new!U74</f>
        <v>148</v>
      </c>
      <c r="V74" s="52">
        <f>RES_hhdet_in!V74-RES_hhdet_in_new!V74</f>
        <v>1149</v>
      </c>
      <c r="W74" s="52">
        <f>RES_hhdet_in!W74-RES_hhdet_in_new!W74</f>
        <v>853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126476</v>
      </c>
      <c r="D78" s="52">
        <v>118074</v>
      </c>
      <c r="E78" s="52">
        <v>133331</v>
      </c>
      <c r="F78" s="52">
        <v>145005</v>
      </c>
      <c r="G78" s="52">
        <v>153601</v>
      </c>
      <c r="H78" s="52">
        <v>166180</v>
      </c>
      <c r="I78" s="52">
        <v>108742</v>
      </c>
      <c r="J78" s="52">
        <v>81418</v>
      </c>
      <c r="K78" s="52">
        <v>107208</v>
      </c>
      <c r="L78" s="52">
        <v>54377</v>
      </c>
      <c r="M78" s="52">
        <v>76365</v>
      </c>
      <c r="N78" s="52">
        <v>126617</v>
      </c>
      <c r="O78" s="52">
        <v>171480</v>
      </c>
      <c r="P78" s="52">
        <v>120409</v>
      </c>
      <c r="Q78" s="52">
        <v>85168</v>
      </c>
      <c r="R78" s="52">
        <v>88757</v>
      </c>
      <c r="S78" s="52">
        <v>106659</v>
      </c>
      <c r="T78" s="52">
        <v>102721</v>
      </c>
      <c r="U78" s="52">
        <v>108868</v>
      </c>
      <c r="V78" s="52">
        <v>112027</v>
      </c>
      <c r="W78" s="52">
        <v>110606</v>
      </c>
      <c r="X78" s="52">
        <v>99731</v>
      </c>
      <c r="Y78" s="52">
        <v>87119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7108</v>
      </c>
      <c r="D79" s="36">
        <v>8311</v>
      </c>
      <c r="E79" s="36">
        <v>2419</v>
      </c>
      <c r="F79" s="36">
        <v>5704</v>
      </c>
      <c r="G79" s="36">
        <v>2415</v>
      </c>
      <c r="H79" s="36">
        <v>1107</v>
      </c>
      <c r="I79" s="36">
        <v>1220</v>
      </c>
      <c r="J79" s="36">
        <v>5552</v>
      </c>
      <c r="K79" s="36">
        <v>342</v>
      </c>
      <c r="L79" s="36">
        <v>23</v>
      </c>
      <c r="M79" s="36">
        <v>48295</v>
      </c>
      <c r="N79" s="36">
        <v>286</v>
      </c>
      <c r="O79" s="36">
        <v>31683</v>
      </c>
      <c r="P79" s="36">
        <v>13016</v>
      </c>
      <c r="Q79" s="36">
        <v>4526</v>
      </c>
      <c r="R79" s="36">
        <v>10231</v>
      </c>
      <c r="S79" s="36">
        <v>4177</v>
      </c>
      <c r="T79" s="36">
        <v>1023</v>
      </c>
      <c r="U79" s="36">
        <v>9783</v>
      </c>
      <c r="V79" s="36">
        <v>6976</v>
      </c>
      <c r="W79" s="36">
        <v>17325</v>
      </c>
      <c r="X79" s="36">
        <v>3891</v>
      </c>
      <c r="Y79" s="36">
        <v>12348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3630</v>
      </c>
      <c r="D83" s="52">
        <v>2669</v>
      </c>
      <c r="E83" s="52">
        <v>3318</v>
      </c>
      <c r="F83" s="52">
        <v>3224</v>
      </c>
      <c r="G83" s="52">
        <v>3621</v>
      </c>
      <c r="H83" s="52">
        <v>2558</v>
      </c>
      <c r="I83" s="52">
        <v>4486</v>
      </c>
      <c r="J83" s="52">
        <v>37509</v>
      </c>
      <c r="K83" s="52">
        <v>69640</v>
      </c>
      <c r="L83" s="52">
        <v>176379</v>
      </c>
      <c r="M83" s="52">
        <v>45153</v>
      </c>
      <c r="N83" s="52">
        <v>37754</v>
      </c>
      <c r="O83" s="52">
        <v>4557</v>
      </c>
      <c r="P83" s="52">
        <v>0</v>
      </c>
      <c r="Q83" s="52">
        <v>6636</v>
      </c>
      <c r="R83" s="52">
        <v>14122</v>
      </c>
      <c r="S83" s="52">
        <v>7464</v>
      </c>
      <c r="T83" s="52">
        <v>0</v>
      </c>
      <c r="U83" s="52">
        <v>0</v>
      </c>
      <c r="V83" s="52">
        <v>12232</v>
      </c>
      <c r="W83" s="52">
        <v>26137</v>
      </c>
      <c r="X83" s="52">
        <v>22406</v>
      </c>
      <c r="Y83" s="52">
        <v>13588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20</v>
      </c>
      <c r="D86" s="52">
        <v>22</v>
      </c>
      <c r="E86" s="52">
        <v>119</v>
      </c>
      <c r="F86" s="52">
        <v>108</v>
      </c>
      <c r="G86" s="52">
        <v>186</v>
      </c>
      <c r="H86" s="52">
        <v>187</v>
      </c>
      <c r="I86" s="52">
        <v>229</v>
      </c>
      <c r="J86" s="52">
        <v>234</v>
      </c>
      <c r="K86" s="52">
        <v>1893</v>
      </c>
      <c r="L86" s="52">
        <v>5573</v>
      </c>
      <c r="M86" s="52">
        <v>8595</v>
      </c>
      <c r="N86" s="52">
        <v>10122</v>
      </c>
      <c r="O86" s="52">
        <v>5358</v>
      </c>
      <c r="P86" s="52">
        <v>2687</v>
      </c>
      <c r="Q86" s="52">
        <v>1407</v>
      </c>
      <c r="R86" s="52">
        <v>1821</v>
      </c>
      <c r="S86" s="52">
        <v>3497</v>
      </c>
      <c r="T86" s="52">
        <v>3127</v>
      </c>
      <c r="U86" s="52">
        <v>1243</v>
      </c>
      <c r="V86" s="52">
        <v>797</v>
      </c>
      <c r="W86" s="52">
        <v>2313</v>
      </c>
      <c r="X86" s="52">
        <v>5033</v>
      </c>
      <c r="Y86" s="52">
        <v>5743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115</v>
      </c>
      <c r="D88" s="52">
        <f>RES_hhdet_in!D88-RES_hhdet_in_new!D88</f>
        <v>49</v>
      </c>
      <c r="E88" s="52">
        <f>RES_hhdet_in!E88-RES_hhdet_in_new!E88</f>
        <v>68</v>
      </c>
      <c r="F88" s="52">
        <f>RES_hhdet_in!F88-RES_hhdet_in_new!F88</f>
        <v>71</v>
      </c>
      <c r="G88" s="52">
        <f>RES_hhdet_in!G88-RES_hhdet_in_new!G88</f>
        <v>83</v>
      </c>
      <c r="H88" s="52">
        <f>RES_hhdet_in!H88-RES_hhdet_in_new!H88</f>
        <v>64</v>
      </c>
      <c r="I88" s="52">
        <f>RES_hhdet_in!I88-RES_hhdet_in_new!I88</f>
        <v>117</v>
      </c>
      <c r="J88" s="52">
        <f>RES_hhdet_in!J88-RES_hhdet_in_new!J88</f>
        <v>315</v>
      </c>
      <c r="K88" s="52">
        <f>RES_hhdet_in!K88-RES_hhdet_in_new!K88</f>
        <v>122</v>
      </c>
      <c r="L88" s="52">
        <f>RES_hhdet_in!L88-RES_hhdet_in_new!L88</f>
        <v>12786</v>
      </c>
      <c r="M88" s="52">
        <f>RES_hhdet_in!M88-RES_hhdet_in_new!M88</f>
        <v>3241</v>
      </c>
      <c r="N88" s="52">
        <f>RES_hhdet_in!N88-RES_hhdet_in_new!N88</f>
        <v>881</v>
      </c>
      <c r="O88" s="52">
        <f>RES_hhdet_in!O88-RES_hhdet_in_new!O88</f>
        <v>2625</v>
      </c>
      <c r="P88" s="52">
        <f>RES_hhdet_in!P88-RES_hhdet_in_new!P88</f>
        <v>1928</v>
      </c>
      <c r="Q88" s="52">
        <f>RES_hhdet_in!Q88-RES_hhdet_in_new!Q88</f>
        <v>2149</v>
      </c>
      <c r="R88" s="52">
        <f>RES_hhdet_in!R88-RES_hhdet_in_new!R88</f>
        <v>14396</v>
      </c>
      <c r="S88" s="52">
        <f>RES_hhdet_in!S88-RES_hhdet_in_new!S88</f>
        <v>947</v>
      </c>
      <c r="T88" s="52">
        <f>RES_hhdet_in!T88-RES_hhdet_in_new!T88</f>
        <v>115535</v>
      </c>
      <c r="U88" s="52">
        <f>RES_hhdet_in!U88-RES_hhdet_in_new!U88</f>
        <v>87358</v>
      </c>
      <c r="V88" s="52">
        <f>RES_hhdet_in!V88-RES_hhdet_in_new!V88</f>
        <v>56614</v>
      </c>
      <c r="W88" s="52">
        <f>RES_hhdet_in!W88-RES_hhdet_in_new!W88</f>
        <v>42940</v>
      </c>
      <c r="X88" s="52">
        <f>RES_hhdet_in!X88-RES_hhdet_in_new!X88</f>
        <v>20627</v>
      </c>
      <c r="Y88" s="52">
        <f>RES_hhdet_in!Y88-RES_hhdet_in_new!Y88</f>
        <v>30619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52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273</v>
      </c>
      <c r="U89" s="52">
        <f>RES_hhdet_in!U89-RES_hhdet_in_new!U89</f>
        <v>266</v>
      </c>
      <c r="V89" s="52">
        <f>RES_hhdet_in!V89-RES_hhdet_in_new!V89</f>
        <v>243</v>
      </c>
      <c r="W89" s="52">
        <f>RES_hhdet_in!W89-RES_hhdet_in_new!W89</f>
        <v>0</v>
      </c>
      <c r="X89" s="52">
        <f>RES_hhdet_in!X89-RES_hhdet_in_new!X89</f>
        <v>200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1474</v>
      </c>
      <c r="D92" s="52">
        <f>RES_hhdet_in!D92-RES_hhdet_in_new!D92</f>
        <v>579</v>
      </c>
      <c r="E92" s="52">
        <f>RES_hhdet_in!E92-RES_hhdet_in_new!E92</f>
        <v>607</v>
      </c>
      <c r="F92" s="52">
        <f>RES_hhdet_in!F92-RES_hhdet_in_new!F92</f>
        <v>496</v>
      </c>
      <c r="G92" s="52">
        <f>RES_hhdet_in!G92-RES_hhdet_in_new!G92</f>
        <v>511</v>
      </c>
      <c r="H92" s="52">
        <f>RES_hhdet_in!H92-RES_hhdet_in_new!H92</f>
        <v>472</v>
      </c>
      <c r="I92" s="52">
        <f>RES_hhdet_in!I92-RES_hhdet_in_new!I92</f>
        <v>677</v>
      </c>
      <c r="J92" s="52">
        <f>RES_hhdet_in!J92-RES_hhdet_in_new!J92</f>
        <v>3141</v>
      </c>
      <c r="K92" s="52">
        <f>RES_hhdet_in!K92-RES_hhdet_in_new!K92</f>
        <v>3163</v>
      </c>
      <c r="L92" s="52">
        <f>RES_hhdet_in!L92-RES_hhdet_in_new!L92</f>
        <v>4617</v>
      </c>
      <c r="M92" s="52">
        <f>RES_hhdet_in!M92-RES_hhdet_in_new!M92</f>
        <v>1980</v>
      </c>
      <c r="N92" s="52">
        <f>RES_hhdet_in!N92-RES_hhdet_in_new!N92</f>
        <v>2002</v>
      </c>
      <c r="O92" s="52">
        <f>RES_hhdet_in!O92-RES_hhdet_in_new!O92</f>
        <v>1617</v>
      </c>
      <c r="P92" s="52">
        <f>RES_hhdet_in!P92-RES_hhdet_in_new!P92</f>
        <v>616</v>
      </c>
      <c r="Q92" s="52">
        <f>RES_hhdet_in!Q92-RES_hhdet_in_new!Q92</f>
        <v>2905</v>
      </c>
      <c r="R92" s="52">
        <f>RES_hhdet_in!R92-RES_hhdet_in_new!R92</f>
        <v>4197</v>
      </c>
      <c r="S92" s="52">
        <f>RES_hhdet_in!S92-RES_hhdet_in_new!S92</f>
        <v>3438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X92" s="52">
        <f>RES_hhdet_in!X92-RES_hhdet_in_new!X92</f>
        <v>1032</v>
      </c>
      <c r="Y92" s="52">
        <f>RES_hhdet_in!Y92-RES_hhdet_in_new!Y92</f>
        <v>1131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86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8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1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2356</v>
      </c>
      <c r="D96" s="52">
        <f>RES_hhdet_in!D96-RES_hhdet_in_new!D96</f>
        <v>2366</v>
      </c>
      <c r="E96" s="52">
        <f>RES_hhdet_in!E96-RES_hhdet_in_new!E96</f>
        <v>3031</v>
      </c>
      <c r="F96" s="52">
        <f>RES_hhdet_in!F96-RES_hhdet_in_new!F96</f>
        <v>3216</v>
      </c>
      <c r="G96" s="52">
        <f>RES_hhdet_in!G96-RES_hhdet_in_new!G96</f>
        <v>3918</v>
      </c>
      <c r="H96" s="52">
        <f>RES_hhdet_in!H96-RES_hhdet_in_new!H96</f>
        <v>3470</v>
      </c>
      <c r="I96" s="52">
        <f>RES_hhdet_in!I96-RES_hhdet_in_new!I96</f>
        <v>5599</v>
      </c>
      <c r="J96" s="52">
        <f>RES_hhdet_in!J96-RES_hhdet_in_new!J96</f>
        <v>37023</v>
      </c>
      <c r="K96" s="52">
        <f>RES_hhdet_in!K96-RES_hhdet_in_new!K96</f>
        <v>70975</v>
      </c>
      <c r="L96" s="52">
        <f>RES_hhdet_in!L96-RES_hhdet_in_new!L96</f>
        <v>53602</v>
      </c>
      <c r="M96" s="52">
        <f>RES_hhdet_in!M96-RES_hhdet_in_new!M96</f>
        <v>46164</v>
      </c>
      <c r="N96" s="52">
        <f>RES_hhdet_in!N96-RES_hhdet_in_new!N96</f>
        <v>51597</v>
      </c>
      <c r="O96" s="52">
        <f>RES_hhdet_in!O96-RES_hhdet_in_new!O96</f>
        <v>33554</v>
      </c>
      <c r="P96" s="52">
        <f>RES_hhdet_in!P96-RES_hhdet_in_new!P96</f>
        <v>54852</v>
      </c>
      <c r="Q96" s="52">
        <f>RES_hhdet_in!Q96-RES_hhdet_in_new!Q96</f>
        <v>61879</v>
      </c>
      <c r="R96" s="52">
        <f>RES_hhdet_in!R96-RES_hhdet_in_new!R96</f>
        <v>61884</v>
      </c>
      <c r="S96" s="52">
        <f>RES_hhdet_in!S96-RES_hhdet_in_new!S96</f>
        <v>64781</v>
      </c>
      <c r="T96" s="52">
        <f>RES_hhdet_in!T96-RES_hhdet_in_new!T96</f>
        <v>0</v>
      </c>
      <c r="U96" s="52">
        <f>RES_hhdet_in!U96-RES_hhdet_in_new!U96</f>
        <v>3</v>
      </c>
      <c r="V96" s="52">
        <f>RES_hhdet_in!V96-RES_hhdet_in_new!V96</f>
        <v>0</v>
      </c>
      <c r="W96" s="52">
        <f>RES_hhdet_in!W96-RES_hhdet_in_new!W96</f>
        <v>6</v>
      </c>
      <c r="X96" s="52">
        <f>RES_hhdet_in!X96-RES_hhdet_in_new!X96</f>
        <v>4014</v>
      </c>
      <c r="Y96" s="52">
        <f>RES_hhdet_in!Y96-RES_hhdet_in_new!Y96</f>
        <v>9772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110519</v>
      </c>
      <c r="M97" s="52">
        <f>RES_hhdet_in!M97-RES_hhdet_in_new!M97</f>
        <v>1948</v>
      </c>
      <c r="N97" s="52">
        <f>RES_hhdet_in!N97-RES_hhdet_in_new!N97</f>
        <v>369</v>
      </c>
      <c r="O97" s="52">
        <f>RES_hhdet_in!O97-RES_hhdet_in_new!O97</f>
        <v>279</v>
      </c>
      <c r="P97" s="52">
        <f>RES_hhdet_in!P97-RES_hhdet_in_new!P97</f>
        <v>0</v>
      </c>
      <c r="Q97" s="52">
        <f>RES_hhdet_in!Q97-RES_hhdet_in_new!Q97</f>
        <v>447</v>
      </c>
      <c r="R97" s="52">
        <f>RES_hhdet_in!R97-RES_hhdet_in_new!R97</f>
        <v>3683</v>
      </c>
      <c r="S97" s="52">
        <f>RES_hhdet_in!S97-RES_hhdet_in_new!S97</f>
        <v>39631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X97" s="52">
        <f>RES_hhdet_in!X97-RES_hhdet_in_new!X97</f>
        <v>3630</v>
      </c>
      <c r="Y97" s="52">
        <f>RES_hhdet_in!Y97-RES_hhdet_in_new!Y97</f>
        <v>3172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153</v>
      </c>
      <c r="D101" s="52">
        <v>97</v>
      </c>
      <c r="E101" s="52">
        <v>117</v>
      </c>
      <c r="F101" s="52">
        <v>135</v>
      </c>
      <c r="G101" s="52">
        <v>187</v>
      </c>
      <c r="H101" s="52">
        <v>191</v>
      </c>
      <c r="I101" s="52">
        <v>278</v>
      </c>
      <c r="J101" s="52">
        <v>2637</v>
      </c>
      <c r="K101" s="52">
        <v>4500</v>
      </c>
      <c r="L101" s="52">
        <v>10986</v>
      </c>
      <c r="M101" s="52">
        <v>5446</v>
      </c>
      <c r="N101" s="52">
        <v>1679</v>
      </c>
      <c r="O101" s="52">
        <v>1221</v>
      </c>
      <c r="P101" s="52">
        <v>1676</v>
      </c>
      <c r="Q101" s="52">
        <v>4152</v>
      </c>
      <c r="R101" s="52">
        <v>9119</v>
      </c>
      <c r="S101" s="52">
        <v>7859</v>
      </c>
      <c r="T101" s="52">
        <v>8423</v>
      </c>
      <c r="U101" s="52">
        <v>3240</v>
      </c>
      <c r="V101" s="52">
        <v>779</v>
      </c>
      <c r="W101" s="52">
        <v>248</v>
      </c>
      <c r="X101" s="52">
        <v>155</v>
      </c>
      <c r="Y101" s="52">
        <v>1330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284</v>
      </c>
      <c r="D102" s="52">
        <v>178</v>
      </c>
      <c r="E102" s="52">
        <v>131</v>
      </c>
      <c r="F102" s="52">
        <v>217</v>
      </c>
      <c r="G102" s="52">
        <v>308</v>
      </c>
      <c r="H102" s="52">
        <v>295</v>
      </c>
      <c r="I102" s="52">
        <v>466</v>
      </c>
      <c r="J102" s="52">
        <v>3350</v>
      </c>
      <c r="K102" s="52">
        <v>4118</v>
      </c>
      <c r="L102" s="52">
        <v>7952</v>
      </c>
      <c r="M102" s="52">
        <v>2079</v>
      </c>
      <c r="N102" s="52">
        <v>1981</v>
      </c>
      <c r="O102" s="52">
        <v>1043</v>
      </c>
      <c r="P102" s="52">
        <v>713</v>
      </c>
      <c r="Q102" s="52">
        <v>2382</v>
      </c>
      <c r="R102" s="52">
        <v>2331</v>
      </c>
      <c r="S102" s="52">
        <v>1227</v>
      </c>
      <c r="T102" s="52">
        <v>160</v>
      </c>
      <c r="U102" s="52">
        <v>1314</v>
      </c>
      <c r="V102" s="52">
        <v>891</v>
      </c>
      <c r="W102" s="52">
        <v>2091</v>
      </c>
      <c r="X102" s="52">
        <v>1208</v>
      </c>
      <c r="Y102" s="52">
        <v>335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3509</v>
      </c>
      <c r="D103" s="36">
        <v>2717</v>
      </c>
      <c r="E103" s="36">
        <v>3462</v>
      </c>
      <c r="F103" s="36">
        <v>3439</v>
      </c>
      <c r="G103" s="36">
        <v>4027</v>
      </c>
      <c r="H103" s="36">
        <v>3541</v>
      </c>
      <c r="I103" s="36">
        <v>5688</v>
      </c>
      <c r="J103" s="36">
        <v>34532</v>
      </c>
      <c r="K103" s="36">
        <v>65704</v>
      </c>
      <c r="L103" s="36">
        <v>162775</v>
      </c>
      <c r="M103" s="36">
        <v>45876</v>
      </c>
      <c r="N103" s="36">
        <v>48649</v>
      </c>
      <c r="O103" s="36">
        <v>27821</v>
      </c>
      <c r="P103" s="36">
        <v>34942</v>
      </c>
      <c r="Q103" s="36">
        <v>67956</v>
      </c>
      <c r="R103" s="36">
        <v>93194</v>
      </c>
      <c r="S103" s="36">
        <v>101720</v>
      </c>
      <c r="T103" s="36">
        <v>76928</v>
      </c>
      <c r="U103" s="36">
        <v>34423</v>
      </c>
      <c r="V103" s="36">
        <v>33001</v>
      </c>
      <c r="W103" s="36">
        <v>37271</v>
      </c>
      <c r="X103" s="36">
        <v>39830</v>
      </c>
      <c r="Y103" s="36">
        <v>36113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39379</v>
      </c>
      <c r="D126" s="52">
        <v>37860</v>
      </c>
      <c r="E126" s="52">
        <v>35305</v>
      </c>
      <c r="F126" s="52">
        <v>24619</v>
      </c>
      <c r="G126" s="52">
        <v>36005</v>
      </c>
      <c r="H126" s="52">
        <v>28254</v>
      </c>
      <c r="I126" s="52">
        <v>24718</v>
      </c>
      <c r="J126" s="52">
        <v>7351</v>
      </c>
      <c r="K126" s="52">
        <v>9690</v>
      </c>
      <c r="L126" s="52">
        <v>0</v>
      </c>
      <c r="M126" s="52">
        <v>14891</v>
      </c>
      <c r="N126" s="52">
        <v>41900</v>
      </c>
      <c r="O126" s="52">
        <v>51249</v>
      </c>
      <c r="P126" s="52">
        <v>14279</v>
      </c>
      <c r="Q126" s="52">
        <v>9657</v>
      </c>
      <c r="R126" s="52">
        <v>13020</v>
      </c>
      <c r="S126" s="52">
        <v>20637</v>
      </c>
      <c r="T126" s="52">
        <v>19115</v>
      </c>
      <c r="U126" s="52">
        <v>13656</v>
      </c>
      <c r="V126" s="52">
        <v>8364</v>
      </c>
      <c r="W126" s="52">
        <v>5070</v>
      </c>
      <c r="X126" s="52">
        <v>582</v>
      </c>
      <c r="Y126" s="52">
        <v>2145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1649</v>
      </c>
      <c r="D129" s="52">
        <v>1237</v>
      </c>
      <c r="E129" s="52">
        <v>1535</v>
      </c>
      <c r="F129" s="52">
        <v>1357</v>
      </c>
      <c r="G129" s="52">
        <v>1780</v>
      </c>
      <c r="H129" s="52">
        <v>1739</v>
      </c>
      <c r="I129" s="52">
        <v>2459</v>
      </c>
      <c r="J129" s="52">
        <v>1695</v>
      </c>
      <c r="K129" s="52">
        <v>1964</v>
      </c>
      <c r="L129" s="52">
        <v>847</v>
      </c>
      <c r="M129" s="52">
        <v>508</v>
      </c>
      <c r="N129" s="52">
        <v>1556</v>
      </c>
      <c r="O129" s="52">
        <v>3417</v>
      </c>
      <c r="P129" s="52">
        <v>5603</v>
      </c>
      <c r="Q129" s="52">
        <v>7280</v>
      </c>
      <c r="R129" s="52">
        <v>4569</v>
      </c>
      <c r="S129" s="52">
        <v>3724</v>
      </c>
      <c r="T129" s="52">
        <v>4486</v>
      </c>
      <c r="U129" s="52">
        <v>4706</v>
      </c>
      <c r="V129" s="52">
        <v>4513</v>
      </c>
      <c r="W129" s="52">
        <v>2680</v>
      </c>
      <c r="X129" s="52">
        <v>2057</v>
      </c>
      <c r="Y129" s="52">
        <v>1152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35239</v>
      </c>
      <c r="D131" s="52">
        <f>RES_hhdet_in!D131-RES_hhdet_in_new!D131</f>
        <v>36050</v>
      </c>
      <c r="E131" s="52">
        <f>RES_hhdet_in!E131-RES_hhdet_in_new!E131</f>
        <v>32807</v>
      </c>
      <c r="F131" s="52">
        <f>RES_hhdet_in!F131-RES_hhdet_in_new!F131</f>
        <v>22629</v>
      </c>
      <c r="G131" s="52">
        <f>RES_hhdet_in!G131-RES_hhdet_in_new!G131</f>
        <v>32789</v>
      </c>
      <c r="H131" s="52">
        <f>RES_hhdet_in!H131-RES_hhdet_in_new!H131</f>
        <v>26376</v>
      </c>
      <c r="I131" s="52">
        <f>RES_hhdet_in!I131-RES_hhdet_in_new!I131</f>
        <v>23419</v>
      </c>
      <c r="J131" s="52">
        <f>RES_hhdet_in!J131-RES_hhdet_in_new!J131</f>
        <v>10425</v>
      </c>
      <c r="K131" s="52">
        <f>RES_hhdet_in!K131-RES_hhdet_in_new!K131</f>
        <v>15621</v>
      </c>
      <c r="L131" s="52">
        <f>RES_hhdet_in!L131-RES_hhdet_in_new!L131</f>
        <v>9758</v>
      </c>
      <c r="M131" s="52">
        <f>RES_hhdet_in!M131-RES_hhdet_in_new!M131</f>
        <v>17543</v>
      </c>
      <c r="N131" s="52">
        <f>RES_hhdet_in!N131-RES_hhdet_in_new!N131</f>
        <v>42021</v>
      </c>
      <c r="O131" s="52">
        <f>RES_hhdet_in!O131-RES_hhdet_in_new!O131</f>
        <v>45320</v>
      </c>
      <c r="P131" s="52">
        <f>RES_hhdet_in!P131-RES_hhdet_in_new!P131</f>
        <v>20381</v>
      </c>
      <c r="Q131" s="52">
        <f>RES_hhdet_in!Q131-RES_hhdet_in_new!Q131</f>
        <v>12799</v>
      </c>
      <c r="R131" s="52">
        <f>RES_hhdet_in!R131-RES_hhdet_in_new!R131</f>
        <v>16120</v>
      </c>
      <c r="S131" s="52">
        <f>RES_hhdet_in!S131-RES_hhdet_in_new!S131</f>
        <v>23993</v>
      </c>
      <c r="T131" s="52">
        <f>RES_hhdet_in!T131-RES_hhdet_in_new!T131</f>
        <v>12658</v>
      </c>
      <c r="U131" s="52">
        <f>RES_hhdet_in!U131-RES_hhdet_in_new!U131</f>
        <v>10665</v>
      </c>
      <c r="V131" s="52">
        <f>RES_hhdet_in!V131-RES_hhdet_in_new!V131</f>
        <v>11939</v>
      </c>
      <c r="W131" s="52">
        <f>RES_hhdet_in!W131-RES_hhdet_in_new!W131</f>
        <v>20841</v>
      </c>
      <c r="X131" s="52">
        <f>RES_hhdet_in!X131-RES_hhdet_in_new!X131</f>
        <v>18156</v>
      </c>
      <c r="Y131" s="52">
        <f>RES_hhdet_in!Y131-RES_hhdet_in_new!Y131</f>
        <v>19951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1150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89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175</v>
      </c>
      <c r="U132" s="52">
        <f>RES_hhdet_in!U132-RES_hhdet_in_new!U132</f>
        <v>114</v>
      </c>
      <c r="V132" s="52">
        <f>RES_hhdet_in!V132-RES_hhdet_in_new!V132</f>
        <v>350</v>
      </c>
      <c r="W132" s="52">
        <f>RES_hhdet_in!W132-RES_hhdet_in_new!W132</f>
        <v>0</v>
      </c>
      <c r="X132" s="52">
        <f>RES_hhdet_in!X132-RES_hhdet_in_new!X132</f>
        <v>16</v>
      </c>
      <c r="Y132" s="52">
        <f>RES_hhdet_in!Y132-RES_hhdet_in_new!Y132</f>
        <v>12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5730</v>
      </c>
      <c r="D135" s="52">
        <f>RES_hhdet_in!D135-RES_hhdet_in_new!D135</f>
        <v>3412</v>
      </c>
      <c r="E135" s="52">
        <f>RES_hhdet_in!E135-RES_hhdet_in_new!E135</f>
        <v>4203</v>
      </c>
      <c r="F135" s="52">
        <f>RES_hhdet_in!F135-RES_hhdet_in_new!F135</f>
        <v>3938</v>
      </c>
      <c r="G135" s="52">
        <f>RES_hhdet_in!G135-RES_hhdet_in_new!G135</f>
        <v>5632</v>
      </c>
      <c r="H135" s="52">
        <f>RES_hhdet_in!H135-RES_hhdet_in_new!H135</f>
        <v>5048</v>
      </c>
      <c r="I135" s="52">
        <f>RES_hhdet_in!I135-RES_hhdet_in_new!I135</f>
        <v>3932</v>
      </c>
      <c r="J135" s="52">
        <f>RES_hhdet_in!J135-RES_hhdet_in_new!J135</f>
        <v>1116</v>
      </c>
      <c r="K135" s="52">
        <f>RES_hhdet_in!K135-RES_hhdet_in_new!K135</f>
        <v>340</v>
      </c>
      <c r="L135" s="52">
        <f>RES_hhdet_in!L135-RES_hhdet_in_new!L135</f>
        <v>0</v>
      </c>
      <c r="M135" s="52">
        <f>RES_hhdet_in!M135-RES_hhdet_in_new!M135</f>
        <v>293</v>
      </c>
      <c r="N135" s="52">
        <f>RES_hhdet_in!N135-RES_hhdet_in_new!N135</f>
        <v>4179</v>
      </c>
      <c r="O135" s="52">
        <f>RES_hhdet_in!O135-RES_hhdet_in_new!O135</f>
        <v>11561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1</v>
      </c>
      <c r="S135" s="52">
        <f>RES_hhdet_in!S135-RES_hhdet_in_new!S135</f>
        <v>0</v>
      </c>
      <c r="T135" s="52">
        <f>RES_hhdet_in!T135-RES_hhdet_in_new!T135</f>
        <v>2119</v>
      </c>
      <c r="U135" s="52">
        <f>RES_hhdet_in!U135-RES_hhdet_in_new!U135</f>
        <v>7046</v>
      </c>
      <c r="V135" s="52">
        <f>RES_hhdet_in!V135-RES_hhdet_in_new!V135</f>
        <v>3860</v>
      </c>
      <c r="W135" s="52">
        <f>RES_hhdet_in!W135-RES_hhdet_in_new!W135</f>
        <v>10022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12</v>
      </c>
      <c r="N136" s="52">
        <f>RES_hhdet_in!N136-RES_hhdet_in_new!N136</f>
        <v>30</v>
      </c>
      <c r="O136" s="52">
        <f>RES_hhdet_in!O136-RES_hhdet_in_new!O136</f>
        <v>97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5667</v>
      </c>
      <c r="U136" s="52">
        <f>RES_hhdet_in!U136-RES_hhdet_in_new!U136</f>
        <v>28</v>
      </c>
      <c r="V136" s="52">
        <f>RES_hhdet_in!V136-RES_hhdet_in_new!V136</f>
        <v>1474</v>
      </c>
      <c r="W136" s="52">
        <f>RES_hhdet_in!W136-RES_hhdet_in_new!W136</f>
        <v>657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6622</v>
      </c>
      <c r="D140" s="52">
        <v>5356</v>
      </c>
      <c r="E140" s="52">
        <v>3122</v>
      </c>
      <c r="F140" s="52">
        <v>4698</v>
      </c>
      <c r="G140" s="52">
        <v>6947</v>
      </c>
      <c r="H140" s="52">
        <v>7856</v>
      </c>
      <c r="I140" s="52">
        <v>4309</v>
      </c>
      <c r="J140" s="52">
        <v>3619</v>
      </c>
      <c r="K140" s="52">
        <v>3529</v>
      </c>
      <c r="L140" s="52">
        <v>1873</v>
      </c>
      <c r="M140" s="52">
        <v>2737</v>
      </c>
      <c r="N140" s="52">
        <v>3192</v>
      </c>
      <c r="O140" s="52">
        <v>3261</v>
      </c>
      <c r="P140" s="52">
        <v>940</v>
      </c>
      <c r="Q140" s="52">
        <v>1243</v>
      </c>
      <c r="R140" s="52">
        <v>799</v>
      </c>
      <c r="S140" s="52">
        <v>527</v>
      </c>
      <c r="T140" s="52">
        <v>93</v>
      </c>
      <c r="U140" s="52">
        <v>2051</v>
      </c>
      <c r="V140" s="52">
        <v>1466</v>
      </c>
      <c r="W140" s="52">
        <v>2385</v>
      </c>
      <c r="X140" s="52">
        <v>680</v>
      </c>
      <c r="Y140" s="52">
        <v>229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81956</v>
      </c>
      <c r="D141" s="36">
        <v>81895</v>
      </c>
      <c r="E141" s="36">
        <v>82948</v>
      </c>
      <c r="F141" s="36">
        <v>74415</v>
      </c>
      <c r="G141" s="36">
        <v>90812</v>
      </c>
      <c r="H141" s="36">
        <v>94034</v>
      </c>
      <c r="I141" s="36">
        <v>52800</v>
      </c>
      <c r="J141" s="36">
        <v>37318</v>
      </c>
      <c r="K141" s="36">
        <v>56334</v>
      </c>
      <c r="L141" s="36">
        <v>38395</v>
      </c>
      <c r="M141" s="36">
        <v>60318</v>
      </c>
      <c r="N141" s="36">
        <v>78343</v>
      </c>
      <c r="O141" s="36">
        <v>86714</v>
      </c>
      <c r="P141" s="36">
        <v>46056</v>
      </c>
      <c r="Q141" s="36">
        <v>35532</v>
      </c>
      <c r="R141" s="36">
        <v>32009</v>
      </c>
      <c r="S141" s="36">
        <v>44033</v>
      </c>
      <c r="T141" s="36">
        <v>47543</v>
      </c>
      <c r="U141" s="36">
        <v>53814</v>
      </c>
      <c r="V141" s="36">
        <v>54276</v>
      </c>
      <c r="W141" s="36">
        <v>42499</v>
      </c>
      <c r="X141" s="36">
        <v>22336</v>
      </c>
      <c r="Y141" s="36">
        <v>24242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455</v>
      </c>
      <c r="D145" s="52">
        <v>751</v>
      </c>
      <c r="E145" s="52">
        <v>743</v>
      </c>
      <c r="F145" s="52">
        <v>701</v>
      </c>
      <c r="G145" s="52">
        <v>771</v>
      </c>
      <c r="H145" s="52">
        <v>784</v>
      </c>
      <c r="I145" s="52">
        <v>680</v>
      </c>
      <c r="J145" s="52">
        <v>442</v>
      </c>
      <c r="K145" s="52">
        <v>143</v>
      </c>
      <c r="L145" s="52">
        <v>0</v>
      </c>
      <c r="M145" s="52">
        <v>785</v>
      </c>
      <c r="N145" s="52">
        <v>2838</v>
      </c>
      <c r="O145" s="52">
        <v>5319</v>
      </c>
      <c r="P145" s="52">
        <v>3890</v>
      </c>
      <c r="Q145" s="52">
        <v>4434</v>
      </c>
      <c r="R145" s="52">
        <v>4267</v>
      </c>
      <c r="S145" s="52">
        <v>5745</v>
      </c>
      <c r="T145" s="52">
        <v>6297</v>
      </c>
      <c r="U145" s="52">
        <v>7260</v>
      </c>
      <c r="V145" s="52">
        <v>11497</v>
      </c>
      <c r="W145" s="52">
        <v>17922</v>
      </c>
      <c r="X145" s="52">
        <v>22168</v>
      </c>
      <c r="Y145" s="52">
        <v>20054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127</v>
      </c>
      <c r="D147" s="52">
        <v>104</v>
      </c>
      <c r="E147" s="52">
        <v>59</v>
      </c>
      <c r="F147" s="52">
        <v>94</v>
      </c>
      <c r="G147" s="52">
        <v>119</v>
      </c>
      <c r="H147" s="52">
        <v>144</v>
      </c>
      <c r="I147" s="52">
        <v>198</v>
      </c>
      <c r="J147" s="52">
        <v>207</v>
      </c>
      <c r="K147" s="52">
        <v>202</v>
      </c>
      <c r="L147" s="52">
        <v>82</v>
      </c>
      <c r="M147" s="52">
        <v>22</v>
      </c>
      <c r="N147" s="52">
        <v>202</v>
      </c>
      <c r="O147" s="52">
        <v>619</v>
      </c>
      <c r="P147" s="52">
        <v>1316</v>
      </c>
      <c r="Q147" s="52">
        <v>3316</v>
      </c>
      <c r="R147" s="52">
        <v>4383</v>
      </c>
      <c r="S147" s="52">
        <v>3473</v>
      </c>
      <c r="T147" s="52">
        <v>2976</v>
      </c>
      <c r="U147" s="52">
        <v>2942</v>
      </c>
      <c r="V147" s="52">
        <v>2847</v>
      </c>
      <c r="W147" s="52">
        <v>4438</v>
      </c>
      <c r="X147" s="52">
        <v>7670</v>
      </c>
      <c r="Y147" s="52">
        <v>13288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319</v>
      </c>
      <c r="D149" s="52">
        <f>RES_hhdet_in!D149-RES_hhdet_in_new!D149</f>
        <v>222</v>
      </c>
      <c r="E149" s="52">
        <f>RES_hhdet_in!E149-RES_hhdet_in_new!E149</f>
        <v>190</v>
      </c>
      <c r="F149" s="52">
        <f>RES_hhdet_in!F149-RES_hhdet_in_new!F149</f>
        <v>151</v>
      </c>
      <c r="G149" s="52">
        <f>RES_hhdet_in!G149-RES_hhdet_in_new!G149</f>
        <v>150</v>
      </c>
      <c r="H149" s="52">
        <f>RES_hhdet_in!H149-RES_hhdet_in_new!H149</f>
        <v>175</v>
      </c>
      <c r="I149" s="52">
        <f>RES_hhdet_in!I149-RES_hhdet_in_new!I149</f>
        <v>123</v>
      </c>
      <c r="J149" s="52">
        <f>RES_hhdet_in!J149-RES_hhdet_in_new!J149</f>
        <v>81</v>
      </c>
      <c r="K149" s="52">
        <f>RES_hhdet_in!K149-RES_hhdet_in_new!K149</f>
        <v>44</v>
      </c>
      <c r="L149" s="52">
        <f>RES_hhdet_in!L149-RES_hhdet_in_new!L149</f>
        <v>26</v>
      </c>
      <c r="M149" s="52">
        <f>RES_hhdet_in!M149-RES_hhdet_in_new!M149</f>
        <v>76</v>
      </c>
      <c r="N149" s="52">
        <f>RES_hhdet_in!N149-RES_hhdet_in_new!N149</f>
        <v>142</v>
      </c>
      <c r="O149" s="52">
        <f>RES_hhdet_in!O149-RES_hhdet_in_new!O149</f>
        <v>284</v>
      </c>
      <c r="P149" s="52">
        <f>RES_hhdet_in!P149-RES_hhdet_in_new!P149</f>
        <v>52</v>
      </c>
      <c r="Q149" s="52">
        <f>RES_hhdet_in!Q149-RES_hhdet_in_new!Q149</f>
        <v>239</v>
      </c>
      <c r="R149" s="52">
        <f>RES_hhdet_in!R149-RES_hhdet_in_new!R149</f>
        <v>311</v>
      </c>
      <c r="S149" s="52">
        <f>RES_hhdet_in!S149-RES_hhdet_in_new!S149</f>
        <v>228</v>
      </c>
      <c r="T149" s="52">
        <f>RES_hhdet_in!T149-RES_hhdet_in_new!T149</f>
        <v>711</v>
      </c>
      <c r="U149" s="52">
        <f>RES_hhdet_in!U149-RES_hhdet_in_new!U149</f>
        <v>581</v>
      </c>
      <c r="V149" s="52">
        <f>RES_hhdet_in!V149-RES_hhdet_in_new!V149</f>
        <v>1711</v>
      </c>
      <c r="W149" s="52">
        <f>RES_hhdet_in!W149-RES_hhdet_in_new!W149</f>
        <v>836</v>
      </c>
      <c r="X149" s="52">
        <f>RES_hhdet_in!X149-RES_hhdet_in_new!X149</f>
        <v>3756</v>
      </c>
      <c r="Y149" s="52">
        <f>RES_hhdet_in!Y149-RES_hhdet_in_new!Y149</f>
        <v>2347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13</v>
      </c>
      <c r="U150" s="52">
        <f>RES_hhdet_in!U150-RES_hhdet_in_new!U150</f>
        <v>0</v>
      </c>
      <c r="V150" s="52">
        <f>RES_hhdet_in!V150-RES_hhdet_in_new!V150</f>
        <v>1</v>
      </c>
      <c r="W150" s="52">
        <f>RES_hhdet_in!W150-RES_hhdet_in_new!W150</f>
        <v>0</v>
      </c>
      <c r="X150" s="52">
        <f>RES_hhdet_in!X150-RES_hhdet_in_new!X150</f>
        <v>7</v>
      </c>
      <c r="Y150" s="52">
        <f>RES_hhdet_in!Y150-RES_hhdet_in_new!Y150</f>
        <v>8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510</v>
      </c>
      <c r="D153" s="52">
        <f>RES_hhdet_in!D153-RES_hhdet_in_new!D153</f>
        <v>904</v>
      </c>
      <c r="E153" s="52">
        <f>RES_hhdet_in!E153-RES_hhdet_in_new!E153</f>
        <v>945</v>
      </c>
      <c r="F153" s="52">
        <f>RES_hhdet_in!F153-RES_hhdet_in_new!F153</f>
        <v>982</v>
      </c>
      <c r="G153" s="52">
        <f>RES_hhdet_in!G153-RES_hhdet_in_new!G153</f>
        <v>1141</v>
      </c>
      <c r="H153" s="52">
        <f>RES_hhdet_in!H153-RES_hhdet_in_new!H153</f>
        <v>1269</v>
      </c>
      <c r="I153" s="52">
        <f>RES_hhdet_in!I153-RES_hhdet_in_new!I153</f>
        <v>1002</v>
      </c>
      <c r="J153" s="52">
        <f>RES_hhdet_in!J153-RES_hhdet_in_new!J153</f>
        <v>958</v>
      </c>
      <c r="K153" s="52">
        <f>RES_hhdet_in!K153-RES_hhdet_in_new!K153</f>
        <v>1010</v>
      </c>
      <c r="L153" s="52">
        <f>RES_hhdet_in!L153-RES_hhdet_in_new!L153</f>
        <v>281</v>
      </c>
      <c r="M153" s="52">
        <f>RES_hhdet_in!M153-RES_hhdet_in_new!M153</f>
        <v>1791</v>
      </c>
      <c r="N153" s="52">
        <f>RES_hhdet_in!N153-RES_hhdet_in_new!N153</f>
        <v>3716</v>
      </c>
      <c r="O153" s="52">
        <f>RES_hhdet_in!O153-RES_hhdet_in_new!O153</f>
        <v>5982</v>
      </c>
      <c r="P153" s="52">
        <f>RES_hhdet_in!P153-RES_hhdet_in_new!P153</f>
        <v>4844</v>
      </c>
      <c r="Q153" s="52">
        <f>RES_hhdet_in!Q153-RES_hhdet_in_new!Q153</f>
        <v>5112</v>
      </c>
      <c r="R153" s="52">
        <f>RES_hhdet_in!R153-RES_hhdet_in_new!R153</f>
        <v>4707</v>
      </c>
      <c r="S153" s="52">
        <f>RES_hhdet_in!S153-RES_hhdet_in_new!S153</f>
        <v>4433</v>
      </c>
      <c r="T153" s="52">
        <f>RES_hhdet_in!T153-RES_hhdet_in_new!T153</f>
        <v>2257</v>
      </c>
      <c r="U153" s="52">
        <f>RES_hhdet_in!U153-RES_hhdet_in_new!U153</f>
        <v>12646</v>
      </c>
      <c r="V153" s="52">
        <f>RES_hhdet_in!V153-RES_hhdet_in_new!V153</f>
        <v>11378</v>
      </c>
      <c r="W153" s="52">
        <f>RES_hhdet_in!W153-RES_hhdet_in_new!W153</f>
        <v>22828</v>
      </c>
      <c r="X153" s="52">
        <f>RES_hhdet_in!X153-RES_hhdet_in_new!X153</f>
        <v>14659</v>
      </c>
      <c r="Y153" s="52">
        <f>RES_hhdet_in!Y153-RES_hhdet_in_new!Y153</f>
        <v>20197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578</v>
      </c>
      <c r="M154" s="52">
        <f>RES_hhdet_in!M154-RES_hhdet_in_new!M154</f>
        <v>75</v>
      </c>
      <c r="N154" s="52">
        <f>RES_hhdet_in!N154-RES_hhdet_in_new!N154</f>
        <v>26</v>
      </c>
      <c r="O154" s="52">
        <f>RES_hhdet_in!O154-RES_hhdet_in_new!O154</f>
        <v>50</v>
      </c>
      <c r="P154" s="52">
        <f>RES_hhdet_in!P154-RES_hhdet_in_new!P154</f>
        <v>0</v>
      </c>
      <c r="Q154" s="52">
        <f>RES_hhdet_in!Q154-RES_hhdet_in_new!Q154</f>
        <v>34</v>
      </c>
      <c r="R154" s="52">
        <f>RES_hhdet_in!R154-RES_hhdet_in_new!R154</f>
        <v>275</v>
      </c>
      <c r="S154" s="52">
        <f>RES_hhdet_in!S154-RES_hhdet_in_new!S154</f>
        <v>2711</v>
      </c>
      <c r="T154" s="52">
        <f>RES_hhdet_in!T154-RES_hhdet_in_new!T154</f>
        <v>6036</v>
      </c>
      <c r="U154" s="52">
        <f>RES_hhdet_in!U154-RES_hhdet_in_new!U154</f>
        <v>47</v>
      </c>
      <c r="V154" s="52">
        <f>RES_hhdet_in!V154-RES_hhdet_in_new!V154</f>
        <v>4338</v>
      </c>
      <c r="W154" s="52">
        <f>RES_hhdet_in!W154-RES_hhdet_in_new!W154</f>
        <v>1512</v>
      </c>
      <c r="X154" s="52">
        <f>RES_hhdet_in!X154-RES_hhdet_in_new!X154</f>
        <v>13261</v>
      </c>
      <c r="Y154" s="52">
        <f>RES_hhdet_in!Y154-RES_hhdet_in_new!Y154</f>
        <v>6576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62</v>
      </c>
      <c r="D158" s="52">
        <v>69</v>
      </c>
      <c r="E158" s="52">
        <v>41</v>
      </c>
      <c r="F158" s="52">
        <v>67</v>
      </c>
      <c r="G158" s="52">
        <v>91</v>
      </c>
      <c r="H158" s="52">
        <v>112</v>
      </c>
      <c r="I158" s="52">
        <v>85</v>
      </c>
      <c r="J158" s="52">
        <v>91</v>
      </c>
      <c r="K158" s="52">
        <v>63</v>
      </c>
      <c r="L158" s="52">
        <v>41</v>
      </c>
      <c r="M158" s="52">
        <v>83</v>
      </c>
      <c r="N158" s="52">
        <v>151</v>
      </c>
      <c r="O158" s="52">
        <v>228</v>
      </c>
      <c r="P158" s="52">
        <v>94</v>
      </c>
      <c r="Q158" s="52">
        <v>181</v>
      </c>
      <c r="R158" s="52">
        <v>129</v>
      </c>
      <c r="S158" s="52">
        <v>83</v>
      </c>
      <c r="T158" s="52">
        <v>15</v>
      </c>
      <c r="U158" s="52">
        <v>420</v>
      </c>
      <c r="V158" s="52">
        <v>461</v>
      </c>
      <c r="W158" s="52">
        <v>1348</v>
      </c>
      <c r="X158" s="52">
        <v>881</v>
      </c>
      <c r="Y158" s="52">
        <v>255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767</v>
      </c>
      <c r="D159" s="36">
        <v>1058</v>
      </c>
      <c r="E159" s="36">
        <v>1093</v>
      </c>
      <c r="F159" s="36">
        <v>1065</v>
      </c>
      <c r="G159" s="36">
        <v>1198</v>
      </c>
      <c r="H159" s="36">
        <v>1335</v>
      </c>
      <c r="I159" s="36">
        <v>1041</v>
      </c>
      <c r="J159" s="36">
        <v>947</v>
      </c>
      <c r="K159" s="36">
        <v>996</v>
      </c>
      <c r="L159" s="36">
        <v>844</v>
      </c>
      <c r="M159" s="36">
        <v>1853</v>
      </c>
      <c r="N159" s="36">
        <v>3731</v>
      </c>
      <c r="O159" s="36">
        <v>6072</v>
      </c>
      <c r="P159" s="36">
        <v>4741</v>
      </c>
      <c r="Q159" s="36">
        <v>5199</v>
      </c>
      <c r="R159" s="36">
        <v>5219</v>
      </c>
      <c r="S159" s="36">
        <v>7309</v>
      </c>
      <c r="T159" s="36">
        <v>9042</v>
      </c>
      <c r="U159" s="36">
        <v>11233</v>
      </c>
      <c r="V159" s="36">
        <v>17239</v>
      </c>
      <c r="W159" s="36">
        <v>24087</v>
      </c>
      <c r="X159" s="36">
        <v>29168</v>
      </c>
      <c r="Y159" s="36">
        <v>27957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268</v>
      </c>
      <c r="G163" s="52">
        <v>4979</v>
      </c>
      <c r="H163" s="52">
        <v>6544</v>
      </c>
      <c r="I163" s="52">
        <v>6510</v>
      </c>
      <c r="J163" s="52">
        <v>3350</v>
      </c>
      <c r="K163" s="52">
        <v>223</v>
      </c>
      <c r="L163" s="52">
        <v>0</v>
      </c>
      <c r="M163" s="52">
        <v>4721</v>
      </c>
      <c r="N163" s="52">
        <v>11549</v>
      </c>
      <c r="O163" s="52">
        <v>9753</v>
      </c>
      <c r="P163" s="52">
        <v>311</v>
      </c>
      <c r="Q163" s="52">
        <v>1819</v>
      </c>
      <c r="R163" s="52">
        <v>54</v>
      </c>
      <c r="S163" s="52">
        <v>1569</v>
      </c>
      <c r="T163" s="52">
        <v>974</v>
      </c>
      <c r="U163" s="52">
        <v>7214</v>
      </c>
      <c r="V163" s="52">
        <v>8351</v>
      </c>
      <c r="W163" s="52">
        <v>7170</v>
      </c>
      <c r="X163" s="52">
        <v>8318</v>
      </c>
      <c r="Y163" s="52">
        <v>8204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1788</v>
      </c>
      <c r="D165" s="52">
        <v>1207</v>
      </c>
      <c r="E165" s="52">
        <v>44</v>
      </c>
      <c r="F165" s="52">
        <v>39</v>
      </c>
      <c r="G165" s="52">
        <v>84</v>
      </c>
      <c r="H165" s="52">
        <v>542</v>
      </c>
      <c r="I165" s="52">
        <v>1397</v>
      </c>
      <c r="J165" s="52">
        <v>1726</v>
      </c>
      <c r="K165" s="52">
        <v>1681</v>
      </c>
      <c r="L165" s="52">
        <v>463</v>
      </c>
      <c r="M165" s="52">
        <v>36</v>
      </c>
      <c r="N165" s="52">
        <v>966</v>
      </c>
      <c r="O165" s="52">
        <v>2450</v>
      </c>
      <c r="P165" s="52">
        <v>3091</v>
      </c>
      <c r="Q165" s="52">
        <v>2162</v>
      </c>
      <c r="R165" s="52">
        <v>1290</v>
      </c>
      <c r="S165" s="52">
        <v>787</v>
      </c>
      <c r="T165" s="52">
        <v>706</v>
      </c>
      <c r="U165" s="52">
        <v>751</v>
      </c>
      <c r="V165" s="52">
        <v>2413</v>
      </c>
      <c r="W165" s="52">
        <v>2850</v>
      </c>
      <c r="X165" s="52">
        <v>2910</v>
      </c>
      <c r="Y165" s="52">
        <v>5315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1161</v>
      </c>
      <c r="D167" s="52">
        <f>RES_hhdet_in!D167-RES_hhdet_in_new!D167</f>
        <v>2690</v>
      </c>
      <c r="E167" s="52">
        <f>RES_hhdet_in!E167-RES_hhdet_in_new!E167</f>
        <v>2472</v>
      </c>
      <c r="F167" s="52">
        <f>RES_hhdet_in!F167-RES_hhdet_in_new!F167</f>
        <v>2458</v>
      </c>
      <c r="G167" s="52">
        <f>RES_hhdet_in!G167-RES_hhdet_in_new!G167</f>
        <v>2111</v>
      </c>
      <c r="H167" s="52">
        <f>RES_hhdet_in!H167-RES_hhdet_in_new!H167</f>
        <v>2519</v>
      </c>
      <c r="I167" s="52">
        <f>RES_hhdet_in!I167-RES_hhdet_in_new!I167</f>
        <v>898</v>
      </c>
      <c r="J167" s="52">
        <f>RES_hhdet_in!J167-RES_hhdet_in_new!J167</f>
        <v>296</v>
      </c>
      <c r="K167" s="52">
        <f>RES_hhdet_in!K167-RES_hhdet_in_new!K167</f>
        <v>53</v>
      </c>
      <c r="L167" s="52">
        <f>RES_hhdet_in!L167-RES_hhdet_in_new!L167</f>
        <v>23</v>
      </c>
      <c r="M167" s="52">
        <f>RES_hhdet_in!M167-RES_hhdet_in_new!M167</f>
        <v>328</v>
      </c>
      <c r="N167" s="52">
        <f>RES_hhdet_in!N167-RES_hhdet_in_new!N167</f>
        <v>641</v>
      </c>
      <c r="O167" s="52">
        <f>RES_hhdet_in!O167-RES_hhdet_in_new!O167</f>
        <v>788</v>
      </c>
      <c r="P167" s="52">
        <f>RES_hhdet_in!P167-RES_hhdet_in_new!P167</f>
        <v>82</v>
      </c>
      <c r="Q167" s="52">
        <f>RES_hhdet_in!Q167-RES_hhdet_in_new!Q167</f>
        <v>342</v>
      </c>
      <c r="R167" s="52">
        <f>RES_hhdet_in!R167-RES_hhdet_in_new!R167</f>
        <v>230</v>
      </c>
      <c r="S167" s="52">
        <f>RES_hhdet_in!S167-RES_hhdet_in_new!S167</f>
        <v>170</v>
      </c>
      <c r="T167" s="52">
        <f>RES_hhdet_in!T167-RES_hhdet_in_new!T167</f>
        <v>552</v>
      </c>
      <c r="U167" s="52">
        <f>RES_hhdet_in!U167-RES_hhdet_in_new!U167</f>
        <v>753</v>
      </c>
      <c r="V167" s="52">
        <f>RES_hhdet_in!V167-RES_hhdet_in_new!V167</f>
        <v>1744</v>
      </c>
      <c r="W167" s="52">
        <f>RES_hhdet_in!W167-RES_hhdet_in_new!W167</f>
        <v>423</v>
      </c>
      <c r="X167" s="52">
        <f>RES_hhdet_in!X167-RES_hhdet_in_new!X167</f>
        <v>1328</v>
      </c>
      <c r="Y167" s="52">
        <f>RES_hhdet_in!Y167-RES_hhdet_in_new!Y167</f>
        <v>912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10</v>
      </c>
      <c r="U168" s="52">
        <f>RES_hhdet_in!U168-RES_hhdet_in_new!U168</f>
        <v>0</v>
      </c>
      <c r="V168" s="52">
        <f>RES_hhdet_in!V168-RES_hhdet_in_new!V168</f>
        <v>2</v>
      </c>
      <c r="W168" s="52">
        <f>RES_hhdet_in!W168-RES_hhdet_in_new!W168</f>
        <v>0</v>
      </c>
      <c r="X168" s="52">
        <f>RES_hhdet_in!X168-RES_hhdet_in_new!X168</f>
        <v>1</v>
      </c>
      <c r="Y168" s="52">
        <f>RES_hhdet_in!Y168-RES_hhdet_in_new!Y168</f>
        <v>2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1857</v>
      </c>
      <c r="D171" s="52">
        <f>RES_hhdet_in!D171-RES_hhdet_in_new!D171</f>
        <v>10993</v>
      </c>
      <c r="E171" s="52">
        <f>RES_hhdet_in!E171-RES_hhdet_in_new!E171</f>
        <v>12338</v>
      </c>
      <c r="F171" s="52">
        <f>RES_hhdet_in!F171-RES_hhdet_in_new!F171</f>
        <v>15953</v>
      </c>
      <c r="G171" s="52">
        <f>RES_hhdet_in!G171-RES_hhdet_in_new!G171</f>
        <v>16146</v>
      </c>
      <c r="H171" s="52">
        <f>RES_hhdet_in!H171-RES_hhdet_in_new!H171</f>
        <v>18527</v>
      </c>
      <c r="I171" s="52">
        <f>RES_hhdet_in!I171-RES_hhdet_in_new!I171</f>
        <v>7395</v>
      </c>
      <c r="J171" s="52">
        <f>RES_hhdet_in!J171-RES_hhdet_in_new!J171</f>
        <v>3486</v>
      </c>
      <c r="K171" s="52">
        <f>RES_hhdet_in!K171-RES_hhdet_in_new!K171</f>
        <v>1212</v>
      </c>
      <c r="L171" s="52">
        <f>RES_hhdet_in!L171-RES_hhdet_in_new!L171</f>
        <v>257</v>
      </c>
      <c r="M171" s="52">
        <f>RES_hhdet_in!M171-RES_hhdet_in_new!M171</f>
        <v>7672</v>
      </c>
      <c r="N171" s="52">
        <f>RES_hhdet_in!N171-RES_hhdet_in_new!N171</f>
        <v>16555</v>
      </c>
      <c r="O171" s="52">
        <f>RES_hhdet_in!O171-RES_hhdet_in_new!O171</f>
        <v>16477</v>
      </c>
      <c r="P171" s="52">
        <f>RES_hhdet_in!P171-RES_hhdet_in_new!P171</f>
        <v>7542</v>
      </c>
      <c r="Q171" s="52">
        <f>RES_hhdet_in!Q171-RES_hhdet_in_new!Q171</f>
        <v>7343</v>
      </c>
      <c r="R171" s="52">
        <f>RES_hhdet_in!R171-RES_hhdet_in_new!R171</f>
        <v>3476</v>
      </c>
      <c r="S171" s="52">
        <f>RES_hhdet_in!S171-RES_hhdet_in_new!S171</f>
        <v>3291</v>
      </c>
      <c r="T171" s="52">
        <f>RES_hhdet_in!T171-RES_hhdet_in_new!T171</f>
        <v>1769</v>
      </c>
      <c r="U171" s="52">
        <f>RES_hhdet_in!U171-RES_hhdet_in_new!U171</f>
        <v>16559</v>
      </c>
      <c r="V171" s="52">
        <f>RES_hhdet_in!V171-RES_hhdet_in_new!V171</f>
        <v>11613</v>
      </c>
      <c r="W171" s="52">
        <f>RES_hhdet_in!W171-RES_hhdet_in_new!W171</f>
        <v>11795</v>
      </c>
      <c r="X171" s="52">
        <f>RES_hhdet_in!X171-RES_hhdet_in_new!X171</f>
        <v>5222</v>
      </c>
      <c r="Y171" s="52">
        <f>RES_hhdet_in!Y171-RES_hhdet_in_new!Y171</f>
        <v>7942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532</v>
      </c>
      <c r="M172" s="52">
        <f>RES_hhdet_in!M172-RES_hhdet_in_new!M172</f>
        <v>325</v>
      </c>
      <c r="N172" s="52">
        <f>RES_hhdet_in!N172-RES_hhdet_in_new!N172</f>
        <v>118</v>
      </c>
      <c r="O172" s="52">
        <f>RES_hhdet_in!O172-RES_hhdet_in_new!O172</f>
        <v>136</v>
      </c>
      <c r="P172" s="52">
        <f>RES_hhdet_in!P172-RES_hhdet_in_new!P172</f>
        <v>0</v>
      </c>
      <c r="Q172" s="52">
        <f>RES_hhdet_in!Q172-RES_hhdet_in_new!Q172</f>
        <v>51</v>
      </c>
      <c r="R172" s="52">
        <f>RES_hhdet_in!R172-RES_hhdet_in_new!R172</f>
        <v>203</v>
      </c>
      <c r="S172" s="52">
        <f>RES_hhdet_in!S172-RES_hhdet_in_new!S172</f>
        <v>2007</v>
      </c>
      <c r="T172" s="52">
        <f>RES_hhdet_in!T172-RES_hhdet_in_new!T172</f>
        <v>4738</v>
      </c>
      <c r="U172" s="52">
        <f>RES_hhdet_in!U172-RES_hhdet_in_new!U172</f>
        <v>67</v>
      </c>
      <c r="V172" s="52">
        <f>RES_hhdet_in!V172-RES_hhdet_in_new!V172</f>
        <v>4419</v>
      </c>
      <c r="W172" s="52">
        <f>RES_hhdet_in!W172-RES_hhdet_in_new!W172</f>
        <v>770</v>
      </c>
      <c r="X172" s="52">
        <f>RES_hhdet_in!X172-RES_hhdet_in_new!X172</f>
        <v>4714</v>
      </c>
      <c r="Y172" s="52">
        <f>RES_hhdet_in!Y172-RES_hhdet_in_new!Y172</f>
        <v>2569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226</v>
      </c>
      <c r="D176" s="52">
        <v>840</v>
      </c>
      <c r="E176" s="52">
        <v>537</v>
      </c>
      <c r="F176" s="52">
        <v>1093</v>
      </c>
      <c r="G176" s="52">
        <v>1297</v>
      </c>
      <c r="H176" s="52">
        <v>1623</v>
      </c>
      <c r="I176" s="52">
        <v>625</v>
      </c>
      <c r="J176" s="52">
        <v>336</v>
      </c>
      <c r="K176" s="52">
        <v>74</v>
      </c>
      <c r="L176" s="52">
        <v>37</v>
      </c>
      <c r="M176" s="52">
        <v>359</v>
      </c>
      <c r="N176" s="52">
        <v>676</v>
      </c>
      <c r="O176" s="52">
        <v>629</v>
      </c>
      <c r="P176" s="52">
        <v>148</v>
      </c>
      <c r="Q176" s="52">
        <v>256</v>
      </c>
      <c r="R176" s="52">
        <v>93</v>
      </c>
      <c r="S176" s="52">
        <v>62</v>
      </c>
      <c r="T176" s="52">
        <v>12</v>
      </c>
      <c r="U176" s="52">
        <v>598</v>
      </c>
      <c r="V176" s="52">
        <v>464</v>
      </c>
      <c r="W176" s="52">
        <v>683</v>
      </c>
      <c r="X176" s="52">
        <v>297</v>
      </c>
      <c r="Y176" s="52">
        <v>95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2792</v>
      </c>
      <c r="D177" s="36">
        <v>12842</v>
      </c>
      <c r="E177" s="36">
        <v>14276</v>
      </c>
      <c r="F177" s="36">
        <v>17316</v>
      </c>
      <c r="G177" s="36">
        <v>16957</v>
      </c>
      <c r="H177" s="36">
        <v>19425</v>
      </c>
      <c r="I177" s="36">
        <v>7669</v>
      </c>
      <c r="J177" s="36">
        <v>3445</v>
      </c>
      <c r="K177" s="36">
        <v>1190</v>
      </c>
      <c r="L177" s="36">
        <v>774</v>
      </c>
      <c r="M177" s="36">
        <v>7973</v>
      </c>
      <c r="N177" s="36">
        <v>16619</v>
      </c>
      <c r="O177" s="36">
        <v>16740</v>
      </c>
      <c r="P177" s="36">
        <v>7360</v>
      </c>
      <c r="Q177" s="36">
        <v>7458</v>
      </c>
      <c r="R177" s="36">
        <v>3863</v>
      </c>
      <c r="S177" s="36">
        <v>5461</v>
      </c>
      <c r="T177" s="36">
        <v>7084</v>
      </c>
      <c r="U177" s="36">
        <v>15820</v>
      </c>
      <c r="V177" s="36">
        <v>17441</v>
      </c>
      <c r="W177" s="36">
        <v>12349</v>
      </c>
      <c r="X177" s="36">
        <v>10010</v>
      </c>
      <c r="Y177" s="36">
        <v>11053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749</v>
      </c>
      <c r="K5" s="52">
        <v>121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4592</v>
      </c>
      <c r="S5" s="52">
        <v>4867</v>
      </c>
      <c r="T5" s="52">
        <v>5098</v>
      </c>
      <c r="U5" s="52">
        <v>5274</v>
      </c>
      <c r="V5" s="52">
        <v>8297</v>
      </c>
      <c r="W5" s="52">
        <v>3002</v>
      </c>
      <c r="X5" s="52">
        <v>822</v>
      </c>
      <c r="Y5" s="52">
        <v>63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90</v>
      </c>
      <c r="S8" s="52">
        <v>353</v>
      </c>
      <c r="T8" s="52">
        <v>894</v>
      </c>
      <c r="U8" s="52">
        <v>906</v>
      </c>
      <c r="V8" s="52">
        <v>1222</v>
      </c>
      <c r="W8" s="52">
        <v>1184</v>
      </c>
      <c r="X8" s="52">
        <v>868</v>
      </c>
      <c r="Y8" s="52">
        <v>275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261</v>
      </c>
      <c r="K10" s="52">
        <v>39</v>
      </c>
      <c r="L10" s="52">
        <v>38</v>
      </c>
      <c r="M10" s="52">
        <v>73</v>
      </c>
      <c r="N10" s="52">
        <v>109</v>
      </c>
      <c r="O10" s="52">
        <v>190</v>
      </c>
      <c r="P10" s="52">
        <v>129</v>
      </c>
      <c r="Q10" s="52">
        <v>14</v>
      </c>
      <c r="R10" s="52">
        <v>3350</v>
      </c>
      <c r="S10" s="52">
        <v>3183</v>
      </c>
      <c r="T10" s="52">
        <v>2647</v>
      </c>
      <c r="U10" s="52">
        <v>3075</v>
      </c>
      <c r="V10" s="52">
        <v>5701</v>
      </c>
      <c r="W10" s="52">
        <v>1341</v>
      </c>
      <c r="X10" s="52">
        <v>1394</v>
      </c>
      <c r="Y10" s="52">
        <v>5450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108</v>
      </c>
      <c r="U11" s="52">
        <v>63</v>
      </c>
      <c r="V11" s="52">
        <v>83</v>
      </c>
      <c r="W11" s="52">
        <v>47</v>
      </c>
      <c r="X11" s="52">
        <v>0</v>
      </c>
      <c r="Y11" s="52">
        <v>78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2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332</v>
      </c>
      <c r="U15" s="52">
        <v>1256</v>
      </c>
      <c r="V15" s="52">
        <v>500</v>
      </c>
      <c r="W15" s="52">
        <v>1263</v>
      </c>
      <c r="X15" s="52">
        <v>0</v>
      </c>
      <c r="Y15" s="52">
        <v>777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871</v>
      </c>
      <c r="U16" s="52">
        <v>4</v>
      </c>
      <c r="V16" s="52">
        <v>196</v>
      </c>
      <c r="W16" s="52">
        <v>89</v>
      </c>
      <c r="X16" s="52">
        <v>0</v>
      </c>
      <c r="Y16" s="52">
        <v>222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1171</v>
      </c>
      <c r="S20" s="52">
        <v>1694</v>
      </c>
      <c r="T20" s="52">
        <v>2713</v>
      </c>
      <c r="U20" s="52">
        <v>3462</v>
      </c>
      <c r="V20" s="52">
        <v>5574</v>
      </c>
      <c r="W20" s="52">
        <v>1044</v>
      </c>
      <c r="X20" s="52">
        <v>734</v>
      </c>
      <c r="Y20" s="52">
        <v>441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5</v>
      </c>
      <c r="V21" s="52">
        <v>2</v>
      </c>
      <c r="W21" s="52">
        <v>128</v>
      </c>
      <c r="X21" s="52">
        <v>99</v>
      </c>
      <c r="Y21" s="52">
        <v>87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221</v>
      </c>
      <c r="U22" s="36">
        <v>174</v>
      </c>
      <c r="V22" s="36">
        <v>142</v>
      </c>
      <c r="W22" s="36">
        <v>2347</v>
      </c>
      <c r="X22" s="36">
        <v>3325</v>
      </c>
      <c r="Y22" s="36">
        <v>9522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72</v>
      </c>
      <c r="K26" s="52">
        <v>87</v>
      </c>
      <c r="L26" s="52">
        <v>48</v>
      </c>
      <c r="M26" s="52">
        <v>0</v>
      </c>
      <c r="N26" s="52">
        <v>0</v>
      </c>
      <c r="O26" s="52">
        <v>160</v>
      </c>
      <c r="P26" s="52">
        <v>18</v>
      </c>
      <c r="Q26" s="52">
        <v>0</v>
      </c>
      <c r="R26" s="52">
        <v>93</v>
      </c>
      <c r="S26" s="52">
        <v>95</v>
      </c>
      <c r="T26" s="52">
        <v>173</v>
      </c>
      <c r="U26" s="52">
        <v>250</v>
      </c>
      <c r="V26" s="52">
        <v>351</v>
      </c>
      <c r="W26" s="52">
        <v>349</v>
      </c>
      <c r="X26" s="52">
        <v>232</v>
      </c>
      <c r="Y26" s="52">
        <v>0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3</v>
      </c>
      <c r="S29" s="52">
        <v>8</v>
      </c>
      <c r="T29" s="52">
        <v>24</v>
      </c>
      <c r="U29" s="52">
        <v>32</v>
      </c>
      <c r="V29" s="52">
        <v>55</v>
      </c>
      <c r="W29" s="52">
        <v>61</v>
      </c>
      <c r="X29" s="52">
        <v>63</v>
      </c>
      <c r="Y29" s="52">
        <v>33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6</v>
      </c>
      <c r="S31" s="52">
        <v>4</v>
      </c>
      <c r="T31" s="52">
        <v>19</v>
      </c>
      <c r="U31" s="52">
        <v>12</v>
      </c>
      <c r="V31" s="52">
        <v>39</v>
      </c>
      <c r="W31" s="52">
        <v>14</v>
      </c>
      <c r="X31" s="52">
        <v>35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87</v>
      </c>
      <c r="S35" s="52">
        <v>84</v>
      </c>
      <c r="T35" s="52">
        <v>52</v>
      </c>
      <c r="U35" s="52">
        <v>295</v>
      </c>
      <c r="V35" s="52">
        <v>279</v>
      </c>
      <c r="W35" s="52">
        <v>398</v>
      </c>
      <c r="X35" s="52">
        <v>158</v>
      </c>
      <c r="Y35" s="52">
        <v>9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6</v>
      </c>
      <c r="S36" s="52">
        <v>49</v>
      </c>
      <c r="T36" s="52">
        <v>126</v>
      </c>
      <c r="U36" s="52">
        <v>0</v>
      </c>
      <c r="V36" s="52">
        <v>109</v>
      </c>
      <c r="W36" s="52">
        <v>26</v>
      </c>
      <c r="X36" s="52">
        <v>121</v>
      </c>
      <c r="Y36" s="52">
        <v>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1</v>
      </c>
      <c r="S40" s="52">
        <v>3</v>
      </c>
      <c r="T40" s="52">
        <v>0</v>
      </c>
      <c r="U40" s="52">
        <v>11</v>
      </c>
      <c r="V40" s="52">
        <v>10</v>
      </c>
      <c r="W40" s="52">
        <v>24</v>
      </c>
      <c r="X40" s="52">
        <v>6</v>
      </c>
      <c r="Y40" s="52">
        <v>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97</v>
      </c>
      <c r="S41" s="36">
        <v>133</v>
      </c>
      <c r="T41" s="36">
        <v>200</v>
      </c>
      <c r="U41" s="36">
        <v>273</v>
      </c>
      <c r="V41" s="36">
        <v>422</v>
      </c>
      <c r="W41" s="36">
        <v>438</v>
      </c>
      <c r="X41" s="36">
        <v>300</v>
      </c>
      <c r="Y41" s="36">
        <v>10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10522</v>
      </c>
      <c r="K64" s="52">
        <v>18278</v>
      </c>
      <c r="L64" s="52">
        <v>0</v>
      </c>
      <c r="M64" s="52">
        <v>28781</v>
      </c>
      <c r="N64" s="52">
        <v>29434</v>
      </c>
      <c r="O64" s="52">
        <v>60237</v>
      </c>
      <c r="P64" s="52">
        <v>40849</v>
      </c>
      <c r="Q64" s="52">
        <v>50060</v>
      </c>
      <c r="R64" s="52">
        <v>62020</v>
      </c>
      <c r="S64" s="52">
        <v>96652</v>
      </c>
      <c r="T64" s="52">
        <v>91208</v>
      </c>
      <c r="U64" s="52">
        <v>101693</v>
      </c>
      <c r="V64" s="52">
        <v>77355</v>
      </c>
      <c r="W64" s="52">
        <v>79805</v>
      </c>
      <c r="X64" s="52">
        <v>33322</v>
      </c>
      <c r="Y64" s="52">
        <v>51631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3915</v>
      </c>
      <c r="S67" s="52">
        <v>7873</v>
      </c>
      <c r="T67" s="52">
        <v>14220</v>
      </c>
      <c r="U67" s="52">
        <v>15824</v>
      </c>
      <c r="V67" s="52">
        <v>18876</v>
      </c>
      <c r="W67" s="52">
        <v>14292</v>
      </c>
      <c r="X67" s="52">
        <v>13146</v>
      </c>
      <c r="Y67" s="52">
        <v>9902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9780</v>
      </c>
      <c r="K69" s="52">
        <v>14006</v>
      </c>
      <c r="L69" s="52">
        <v>0</v>
      </c>
      <c r="M69" s="52">
        <v>16056</v>
      </c>
      <c r="N69" s="52">
        <v>29632</v>
      </c>
      <c r="O69" s="52">
        <v>60680</v>
      </c>
      <c r="P69" s="52">
        <v>46427</v>
      </c>
      <c r="Q69" s="52">
        <v>45441</v>
      </c>
      <c r="R69" s="52">
        <v>64400</v>
      </c>
      <c r="S69" s="52">
        <v>97152</v>
      </c>
      <c r="T69" s="52">
        <v>71776</v>
      </c>
      <c r="U69" s="52">
        <v>62168</v>
      </c>
      <c r="V69" s="52">
        <v>71002</v>
      </c>
      <c r="W69" s="52">
        <v>62723</v>
      </c>
      <c r="X69" s="52">
        <v>70967</v>
      </c>
      <c r="Y69" s="52">
        <v>93429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210</v>
      </c>
      <c r="Q70" s="52">
        <v>0</v>
      </c>
      <c r="R70" s="52">
        <v>0</v>
      </c>
      <c r="S70" s="52">
        <v>247</v>
      </c>
      <c r="T70" s="52">
        <v>564</v>
      </c>
      <c r="U70" s="52">
        <v>84</v>
      </c>
      <c r="V70" s="52">
        <v>1001</v>
      </c>
      <c r="W70" s="52">
        <v>0</v>
      </c>
      <c r="X70" s="52">
        <v>350</v>
      </c>
      <c r="Y70" s="52">
        <v>263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12618</v>
      </c>
      <c r="X73" s="52">
        <v>0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871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33530</v>
      </c>
      <c r="S78" s="52">
        <v>76905</v>
      </c>
      <c r="T78" s="52">
        <v>100087</v>
      </c>
      <c r="U78" s="52">
        <v>114421</v>
      </c>
      <c r="V78" s="52">
        <v>117723</v>
      </c>
      <c r="W78" s="52">
        <v>122856</v>
      </c>
      <c r="X78" s="52">
        <v>111030</v>
      </c>
      <c r="Y78" s="52">
        <v>102207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9072</v>
      </c>
      <c r="W79" s="36">
        <v>22192</v>
      </c>
      <c r="X79" s="36">
        <v>5140</v>
      </c>
      <c r="Y79" s="36">
        <v>16684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10027</v>
      </c>
      <c r="K83" s="52">
        <v>37283</v>
      </c>
      <c r="L83" s="52">
        <v>103645</v>
      </c>
      <c r="M83" s="52">
        <v>41578</v>
      </c>
      <c r="N83" s="52">
        <v>35159</v>
      </c>
      <c r="O83" s="52">
        <v>4779</v>
      </c>
      <c r="P83" s="52">
        <v>0</v>
      </c>
      <c r="Q83" s="52">
        <v>11707</v>
      </c>
      <c r="R83" s="52">
        <v>21136</v>
      </c>
      <c r="S83" s="52">
        <v>10237</v>
      </c>
      <c r="T83" s="52">
        <v>0</v>
      </c>
      <c r="U83" s="52">
        <v>0</v>
      </c>
      <c r="V83" s="52">
        <v>17901</v>
      </c>
      <c r="W83" s="52">
        <v>36581</v>
      </c>
      <c r="X83" s="52">
        <v>36612</v>
      </c>
      <c r="Y83" s="52">
        <v>21781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950</v>
      </c>
      <c r="S86" s="52">
        <v>2205</v>
      </c>
      <c r="T86" s="52">
        <v>2362</v>
      </c>
      <c r="U86" s="52">
        <v>1083</v>
      </c>
      <c r="V86" s="52">
        <v>1251</v>
      </c>
      <c r="W86" s="52">
        <v>2662</v>
      </c>
      <c r="X86" s="52">
        <v>5645</v>
      </c>
      <c r="Y86" s="52">
        <v>6315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26</v>
      </c>
      <c r="K88" s="52">
        <v>26</v>
      </c>
      <c r="L88" s="52">
        <v>4401</v>
      </c>
      <c r="M88" s="52">
        <v>1091</v>
      </c>
      <c r="N88" s="52">
        <v>277</v>
      </c>
      <c r="O88" s="52">
        <v>1009</v>
      </c>
      <c r="P88" s="52">
        <v>952</v>
      </c>
      <c r="Q88" s="52">
        <v>1134</v>
      </c>
      <c r="R88" s="52">
        <v>7743</v>
      </c>
      <c r="S88" s="52">
        <v>588</v>
      </c>
      <c r="T88" s="52">
        <v>70848</v>
      </c>
      <c r="U88" s="52">
        <v>47955</v>
      </c>
      <c r="V88" s="52">
        <v>39596</v>
      </c>
      <c r="W88" s="52">
        <v>40192</v>
      </c>
      <c r="X88" s="52">
        <v>24508</v>
      </c>
      <c r="Y88" s="52">
        <v>34679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16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175</v>
      </c>
      <c r="U89" s="52">
        <v>168</v>
      </c>
      <c r="V89" s="52">
        <v>202</v>
      </c>
      <c r="W89" s="52">
        <v>0</v>
      </c>
      <c r="X89" s="52">
        <v>270</v>
      </c>
      <c r="Y89" s="52">
        <v>1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1389</v>
      </c>
      <c r="S92" s="52">
        <v>1944</v>
      </c>
      <c r="T92" s="52">
        <v>0</v>
      </c>
      <c r="U92" s="52">
        <v>0</v>
      </c>
      <c r="V92" s="52">
        <v>0</v>
      </c>
      <c r="W92" s="52">
        <v>0</v>
      </c>
      <c r="X92" s="52">
        <v>1597</v>
      </c>
      <c r="Y92" s="52">
        <v>1464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6</v>
      </c>
      <c r="T93" s="52">
        <v>0</v>
      </c>
      <c r="U93" s="52">
        <v>0</v>
      </c>
      <c r="V93" s="52">
        <v>0</v>
      </c>
      <c r="W93" s="52">
        <v>0</v>
      </c>
      <c r="X93" s="52">
        <v>2</v>
      </c>
      <c r="Y93" s="52">
        <v>3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19815</v>
      </c>
      <c r="S96" s="52">
        <v>35317</v>
      </c>
      <c r="T96" s="52">
        <v>0</v>
      </c>
      <c r="U96" s="52">
        <v>3</v>
      </c>
      <c r="V96" s="52">
        <v>1</v>
      </c>
      <c r="W96" s="52">
        <v>9</v>
      </c>
      <c r="X96" s="52">
        <v>6026</v>
      </c>
      <c r="Y96" s="52">
        <v>12634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1205</v>
      </c>
      <c r="S97" s="52">
        <v>21510</v>
      </c>
      <c r="T97" s="52">
        <v>0</v>
      </c>
      <c r="U97" s="52">
        <v>0</v>
      </c>
      <c r="V97" s="52">
        <v>0</v>
      </c>
      <c r="W97" s="52">
        <v>0</v>
      </c>
      <c r="X97" s="52">
        <v>5537</v>
      </c>
      <c r="Y97" s="52">
        <v>4107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3023</v>
      </c>
      <c r="S101" s="52">
        <v>4515</v>
      </c>
      <c r="T101" s="52">
        <v>6279</v>
      </c>
      <c r="U101" s="52">
        <v>2714</v>
      </c>
      <c r="V101" s="52">
        <v>779</v>
      </c>
      <c r="W101" s="52">
        <v>257</v>
      </c>
      <c r="X101" s="52">
        <v>175</v>
      </c>
      <c r="Y101" s="52">
        <v>1410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839</v>
      </c>
      <c r="S102" s="52">
        <v>734</v>
      </c>
      <c r="T102" s="52">
        <v>125</v>
      </c>
      <c r="U102" s="52">
        <v>1130</v>
      </c>
      <c r="V102" s="52">
        <v>969</v>
      </c>
      <c r="W102" s="52">
        <v>2605</v>
      </c>
      <c r="X102" s="52">
        <v>1627</v>
      </c>
      <c r="Y102" s="52">
        <v>411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33471</v>
      </c>
      <c r="S103" s="36">
        <v>60432</v>
      </c>
      <c r="T103" s="36">
        <v>57901</v>
      </c>
      <c r="U103" s="36">
        <v>29468</v>
      </c>
      <c r="V103" s="36">
        <v>35617</v>
      </c>
      <c r="W103" s="36">
        <v>46295</v>
      </c>
      <c r="X103" s="36">
        <v>53500</v>
      </c>
      <c r="Y103" s="36">
        <v>44150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1965</v>
      </c>
      <c r="K126" s="52">
        <v>5188</v>
      </c>
      <c r="L126" s="52">
        <v>0</v>
      </c>
      <c r="M126" s="52">
        <v>13711</v>
      </c>
      <c r="N126" s="52">
        <v>39021</v>
      </c>
      <c r="O126" s="52">
        <v>53751</v>
      </c>
      <c r="P126" s="52">
        <v>27344</v>
      </c>
      <c r="Q126" s="52">
        <v>17031</v>
      </c>
      <c r="R126" s="52">
        <v>19488</v>
      </c>
      <c r="S126" s="52">
        <v>28310</v>
      </c>
      <c r="T126" s="52">
        <v>28239</v>
      </c>
      <c r="U126" s="52">
        <v>19509</v>
      </c>
      <c r="V126" s="52">
        <v>12138</v>
      </c>
      <c r="W126" s="52">
        <v>7020</v>
      </c>
      <c r="X126" s="52">
        <v>951</v>
      </c>
      <c r="Y126" s="52">
        <v>3438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1747</v>
      </c>
      <c r="S129" s="52">
        <v>2571</v>
      </c>
      <c r="T129" s="52">
        <v>4426</v>
      </c>
      <c r="U129" s="52">
        <v>4592</v>
      </c>
      <c r="V129" s="52">
        <v>4550</v>
      </c>
      <c r="W129" s="52">
        <v>2681</v>
      </c>
      <c r="X129" s="52">
        <v>2047</v>
      </c>
      <c r="Y129" s="52">
        <v>1243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1236</v>
      </c>
      <c r="K131" s="52">
        <v>4302</v>
      </c>
      <c r="L131" s="52">
        <v>0</v>
      </c>
      <c r="M131" s="52">
        <v>12050</v>
      </c>
      <c r="N131" s="52">
        <v>31640</v>
      </c>
      <c r="O131" s="52">
        <v>37467</v>
      </c>
      <c r="P131" s="52">
        <v>24606</v>
      </c>
      <c r="Q131" s="52">
        <v>16817</v>
      </c>
      <c r="R131" s="52">
        <v>19099</v>
      </c>
      <c r="S131" s="52">
        <v>26643</v>
      </c>
      <c r="T131" s="52">
        <v>15051</v>
      </c>
      <c r="U131" s="52">
        <v>11180</v>
      </c>
      <c r="V131" s="52">
        <v>11298</v>
      </c>
      <c r="W131" s="52">
        <v>18709</v>
      </c>
      <c r="X131" s="52">
        <v>18440</v>
      </c>
      <c r="Y131" s="52">
        <v>21243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105</v>
      </c>
      <c r="Q132" s="52">
        <v>0</v>
      </c>
      <c r="R132" s="52">
        <v>0</v>
      </c>
      <c r="S132" s="52">
        <v>0</v>
      </c>
      <c r="T132" s="52">
        <v>202</v>
      </c>
      <c r="U132" s="52">
        <v>138</v>
      </c>
      <c r="V132" s="52">
        <v>370</v>
      </c>
      <c r="W132" s="52">
        <v>0</v>
      </c>
      <c r="X132" s="52">
        <v>16</v>
      </c>
      <c r="Y132" s="52">
        <v>13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6052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427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297</v>
      </c>
      <c r="S140" s="52">
        <v>354</v>
      </c>
      <c r="T140" s="52">
        <v>83</v>
      </c>
      <c r="U140" s="52">
        <v>1838</v>
      </c>
      <c r="V140" s="52">
        <v>1389</v>
      </c>
      <c r="W140" s="52">
        <v>2338</v>
      </c>
      <c r="X140" s="52">
        <v>689</v>
      </c>
      <c r="Y140" s="52">
        <v>241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11941</v>
      </c>
      <c r="S141" s="36">
        <v>28753</v>
      </c>
      <c r="T141" s="36">
        <v>40814</v>
      </c>
      <c r="U141" s="36">
        <v>47923</v>
      </c>
      <c r="V141" s="36">
        <v>50980</v>
      </c>
      <c r="W141" s="36">
        <v>41393</v>
      </c>
      <c r="X141" s="36">
        <v>22548</v>
      </c>
      <c r="Y141" s="36">
        <v>25523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117</v>
      </c>
      <c r="K145" s="52">
        <v>76</v>
      </c>
      <c r="L145" s="52">
        <v>0</v>
      </c>
      <c r="M145" s="52">
        <v>723</v>
      </c>
      <c r="N145" s="52">
        <v>2643</v>
      </c>
      <c r="O145" s="52">
        <v>5579</v>
      </c>
      <c r="P145" s="52">
        <v>7449</v>
      </c>
      <c r="Q145" s="52">
        <v>7820</v>
      </c>
      <c r="R145" s="52">
        <v>6386</v>
      </c>
      <c r="S145" s="52">
        <v>7881</v>
      </c>
      <c r="T145" s="52">
        <v>9309</v>
      </c>
      <c r="U145" s="52">
        <v>10425</v>
      </c>
      <c r="V145" s="52">
        <v>16826</v>
      </c>
      <c r="W145" s="52">
        <v>25086</v>
      </c>
      <c r="X145" s="52">
        <v>36216</v>
      </c>
      <c r="Y145" s="52">
        <v>32146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1792</v>
      </c>
      <c r="S147" s="52">
        <v>2645</v>
      </c>
      <c r="T147" s="52">
        <v>3455</v>
      </c>
      <c r="U147" s="52">
        <v>4085</v>
      </c>
      <c r="V147" s="52">
        <v>5318</v>
      </c>
      <c r="W147" s="52">
        <v>6656</v>
      </c>
      <c r="X147" s="52">
        <v>13657</v>
      </c>
      <c r="Y147" s="52">
        <v>21510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154</v>
      </c>
      <c r="S149" s="52">
        <v>180</v>
      </c>
      <c r="T149" s="52">
        <v>740</v>
      </c>
      <c r="U149" s="52">
        <v>646</v>
      </c>
      <c r="V149" s="52">
        <v>2128</v>
      </c>
      <c r="W149" s="52">
        <v>1066</v>
      </c>
      <c r="X149" s="52">
        <v>5415</v>
      </c>
      <c r="Y149" s="52">
        <v>3320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17</v>
      </c>
      <c r="U150" s="52">
        <v>0</v>
      </c>
      <c r="V150" s="52">
        <v>2</v>
      </c>
      <c r="W150" s="52">
        <v>0</v>
      </c>
      <c r="X150" s="52">
        <v>12</v>
      </c>
      <c r="Y150" s="52">
        <v>14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2259</v>
      </c>
      <c r="S153" s="52">
        <v>3333</v>
      </c>
      <c r="T153" s="52">
        <v>2262</v>
      </c>
      <c r="U153" s="52">
        <v>13306</v>
      </c>
      <c r="V153" s="52">
        <v>13635</v>
      </c>
      <c r="W153" s="52">
        <v>27472</v>
      </c>
      <c r="X153" s="52">
        <v>20465</v>
      </c>
      <c r="Y153" s="52">
        <v>28574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135</v>
      </c>
      <c r="S154" s="52">
        <v>2077</v>
      </c>
      <c r="T154" s="52">
        <v>6108</v>
      </c>
      <c r="U154" s="52">
        <v>57</v>
      </c>
      <c r="V154" s="52">
        <v>5293</v>
      </c>
      <c r="W154" s="52">
        <v>1891</v>
      </c>
      <c r="X154" s="52">
        <v>18809</v>
      </c>
      <c r="Y154" s="52">
        <v>9312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65</v>
      </c>
      <c r="S158" s="52">
        <v>68</v>
      </c>
      <c r="T158" s="52">
        <v>19</v>
      </c>
      <c r="U158" s="52">
        <v>479</v>
      </c>
      <c r="V158" s="52">
        <v>574</v>
      </c>
      <c r="W158" s="52">
        <v>1708</v>
      </c>
      <c r="X158" s="52">
        <v>1295</v>
      </c>
      <c r="Y158" s="52">
        <v>369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2561</v>
      </c>
      <c r="S159" s="36">
        <v>5649</v>
      </c>
      <c r="T159" s="36">
        <v>9253</v>
      </c>
      <c r="U159" s="36">
        <v>12500</v>
      </c>
      <c r="V159" s="36">
        <v>21192</v>
      </c>
      <c r="W159" s="36">
        <v>30358</v>
      </c>
      <c r="X159" s="36">
        <v>42657</v>
      </c>
      <c r="Y159" s="36">
        <v>39935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895</v>
      </c>
      <c r="K163" s="52">
        <v>118</v>
      </c>
      <c r="L163" s="52">
        <v>0</v>
      </c>
      <c r="M163" s="52">
        <v>4347</v>
      </c>
      <c r="N163" s="52">
        <v>10756</v>
      </c>
      <c r="O163" s="52">
        <v>10229</v>
      </c>
      <c r="P163" s="52">
        <v>594</v>
      </c>
      <c r="Q163" s="52">
        <v>3208</v>
      </c>
      <c r="R163" s="52">
        <v>81</v>
      </c>
      <c r="S163" s="52">
        <v>2153</v>
      </c>
      <c r="T163" s="52">
        <v>1439</v>
      </c>
      <c r="U163" s="52">
        <v>10358</v>
      </c>
      <c r="V163" s="52">
        <v>12220</v>
      </c>
      <c r="W163" s="52">
        <v>10037</v>
      </c>
      <c r="X163" s="52">
        <v>13592</v>
      </c>
      <c r="Y163" s="52">
        <v>13150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370</v>
      </c>
      <c r="S165" s="52">
        <v>574</v>
      </c>
      <c r="T165" s="52">
        <v>643</v>
      </c>
      <c r="U165" s="52">
        <v>2022</v>
      </c>
      <c r="V165" s="52">
        <v>3900</v>
      </c>
      <c r="W165" s="52">
        <v>3293</v>
      </c>
      <c r="X165" s="52">
        <v>4022</v>
      </c>
      <c r="Y165" s="52">
        <v>7022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72</v>
      </c>
      <c r="S167" s="52">
        <v>117</v>
      </c>
      <c r="T167" s="52">
        <v>438</v>
      </c>
      <c r="U167" s="52">
        <v>761</v>
      </c>
      <c r="V167" s="52">
        <v>1935</v>
      </c>
      <c r="W167" s="52">
        <v>501</v>
      </c>
      <c r="X167" s="52">
        <v>1952</v>
      </c>
      <c r="Y167" s="52">
        <v>1309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10</v>
      </c>
      <c r="U168" s="52">
        <v>0</v>
      </c>
      <c r="V168" s="52">
        <v>3</v>
      </c>
      <c r="W168" s="52">
        <v>0</v>
      </c>
      <c r="X168" s="52">
        <v>3</v>
      </c>
      <c r="Y168" s="52">
        <v>5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1100</v>
      </c>
      <c r="S171" s="52">
        <v>2082</v>
      </c>
      <c r="T171" s="52">
        <v>1352</v>
      </c>
      <c r="U171" s="52">
        <v>16008</v>
      </c>
      <c r="V171" s="52">
        <v>12368</v>
      </c>
      <c r="W171" s="52">
        <v>13120</v>
      </c>
      <c r="X171" s="52">
        <v>7418</v>
      </c>
      <c r="Y171" s="52">
        <v>11369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64</v>
      </c>
      <c r="S172" s="52">
        <v>1292</v>
      </c>
      <c r="T172" s="52">
        <v>3646</v>
      </c>
      <c r="U172" s="52">
        <v>70</v>
      </c>
      <c r="V172" s="52">
        <v>4793</v>
      </c>
      <c r="W172" s="52">
        <v>895</v>
      </c>
      <c r="X172" s="52">
        <v>6806</v>
      </c>
      <c r="Y172" s="52">
        <v>3688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28</v>
      </c>
      <c r="S176" s="52">
        <v>44</v>
      </c>
      <c r="T176" s="52">
        <v>12</v>
      </c>
      <c r="U176" s="52">
        <v>607</v>
      </c>
      <c r="V176" s="52">
        <v>513</v>
      </c>
      <c r="W176" s="52">
        <v>801</v>
      </c>
      <c r="X176" s="52">
        <v>453</v>
      </c>
      <c r="Y176" s="52">
        <v>142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1251</v>
      </c>
      <c r="S177" s="36">
        <v>3518</v>
      </c>
      <c r="T177" s="36">
        <v>5468</v>
      </c>
      <c r="U177" s="36">
        <v>15847</v>
      </c>
      <c r="V177" s="36">
        <v>19121</v>
      </c>
      <c r="W177" s="36">
        <v>14330</v>
      </c>
      <c r="X177" s="36">
        <v>15090</v>
      </c>
      <c r="Y177" s="36">
        <v>15952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62.158331317068459</v>
      </c>
      <c r="C3" s="117">
        <f t="shared" si="0"/>
        <v>79.234811189197217</v>
      </c>
      <c r="D3" s="117">
        <f t="shared" si="0"/>
        <v>131.40285456963269</v>
      </c>
      <c r="E3" s="117">
        <f t="shared" si="0"/>
        <v>84.753951924339006</v>
      </c>
      <c r="F3" s="117">
        <f t="shared" si="0"/>
        <v>106.87055524814608</v>
      </c>
      <c r="G3" s="117">
        <f t="shared" si="0"/>
        <v>52.615100928375625</v>
      </c>
      <c r="H3" s="117">
        <f t="shared" si="0"/>
        <v>49.46049884683638</v>
      </c>
      <c r="I3" s="117">
        <f t="shared" si="0"/>
        <v>44.094224774217942</v>
      </c>
      <c r="J3" s="117">
        <f t="shared" si="0"/>
        <v>64.740396909227997</v>
      </c>
      <c r="K3" s="117">
        <f t="shared" si="0"/>
        <v>47.42502758794744</v>
      </c>
      <c r="L3" s="117">
        <f t="shared" si="0"/>
        <v>53.485869704857961</v>
      </c>
      <c r="M3" s="117">
        <f t="shared" si="0"/>
        <v>48.417898966509412</v>
      </c>
      <c r="N3" s="117">
        <f t="shared" si="0"/>
        <v>45.077518006726905</v>
      </c>
      <c r="O3" s="117">
        <f t="shared" si="0"/>
        <v>26.906169862042155</v>
      </c>
      <c r="P3" s="117">
        <f t="shared" si="0"/>
        <v>19.99692450566679</v>
      </c>
      <c r="Q3" s="117">
        <f t="shared" si="0"/>
        <v>18.215083891690238</v>
      </c>
      <c r="R3" s="117">
        <f t="shared" ref="R3:V3" si="1">R4+R7+R9+R19</f>
        <v>30.012579877276469</v>
      </c>
      <c r="S3" s="117">
        <f t="shared" si="1"/>
        <v>35.144735049990246</v>
      </c>
      <c r="T3" s="117">
        <f t="shared" si="1"/>
        <v>30.932676794497155</v>
      </c>
      <c r="U3" s="117">
        <f t="shared" si="1"/>
        <v>29.474587798965349</v>
      </c>
      <c r="V3" s="117">
        <f t="shared" si="1"/>
        <v>54.886240209776759</v>
      </c>
      <c r="W3" s="117">
        <f t="shared" ref="W3:Y3" si="2">W4+W7+W9+W19</f>
        <v>57.338264577736531</v>
      </c>
      <c r="X3" s="117">
        <f t="shared" si="2"/>
        <v>51.82740085158423</v>
      </c>
      <c r="Y3" s="117">
        <f t="shared" si="2"/>
        <v>32.748188903383685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54.520142550488366</v>
      </c>
      <c r="C4" s="122">
        <f t="shared" si="3"/>
        <v>72.247396592925639</v>
      </c>
      <c r="D4" s="122">
        <f t="shared" si="3"/>
        <v>121.43097155420007</v>
      </c>
      <c r="E4" s="122">
        <f t="shared" si="3"/>
        <v>77.297860705628608</v>
      </c>
      <c r="F4" s="122">
        <f t="shared" si="3"/>
        <v>97.56170928755418</v>
      </c>
      <c r="G4" s="122">
        <f t="shared" si="3"/>
        <v>46.344563929401211</v>
      </c>
      <c r="H4" s="122">
        <f t="shared" si="3"/>
        <v>43.239735712004219</v>
      </c>
      <c r="I4" s="122">
        <f t="shared" si="3"/>
        <v>37.621376072421334</v>
      </c>
      <c r="J4" s="122">
        <f t="shared" si="3"/>
        <v>56.586544931772636</v>
      </c>
      <c r="K4" s="122">
        <f t="shared" si="3"/>
        <v>41.731122322302731</v>
      </c>
      <c r="L4" s="122">
        <f t="shared" si="3"/>
        <v>50.066240106422057</v>
      </c>
      <c r="M4" s="122">
        <f t="shared" si="3"/>
        <v>44.832064996896449</v>
      </c>
      <c r="N4" s="122">
        <f t="shared" si="3"/>
        <v>41.678716277016356</v>
      </c>
      <c r="O4" s="122">
        <f t="shared" si="3"/>
        <v>24.577380626612374</v>
      </c>
      <c r="P4" s="122">
        <f t="shared" si="3"/>
        <v>17.556909832238649</v>
      </c>
      <c r="Q4" s="122">
        <f t="shared" si="3"/>
        <v>16.07774100703557</v>
      </c>
      <c r="R4" s="122">
        <f t="shared" ref="R4:V4" si="4">SUM(R5:R6)</f>
        <v>26.705403376513555</v>
      </c>
      <c r="S4" s="122">
        <f t="shared" si="4"/>
        <v>30.916853155808511</v>
      </c>
      <c r="T4" s="122">
        <f t="shared" si="4"/>
        <v>26.016711972627416</v>
      </c>
      <c r="U4" s="122">
        <f t="shared" si="4"/>
        <v>24.071964601022607</v>
      </c>
      <c r="V4" s="122">
        <f t="shared" si="4"/>
        <v>45.262415701286457</v>
      </c>
      <c r="W4" s="122">
        <f t="shared" ref="W4:Y4" si="5">SUM(W5:W6)</f>
        <v>48.278242173953707</v>
      </c>
      <c r="X4" s="122">
        <f t="shared" si="5"/>
        <v>41.987839618127914</v>
      </c>
      <c r="Y4" s="122">
        <f t="shared" si="5"/>
        <v>27.483661148245563</v>
      </c>
      <c r="DA4" s="130" t="s">
        <v>1573</v>
      </c>
    </row>
    <row r="5" spans="1:105" ht="12" customHeight="1" x14ac:dyDescent="0.25">
      <c r="A5" s="97" t="s">
        <v>51</v>
      </c>
      <c r="B5" s="98">
        <v>54.237974974928775</v>
      </c>
      <c r="C5" s="98">
        <v>71.878779869659212</v>
      </c>
      <c r="D5" s="98">
        <v>120.82324658438662</v>
      </c>
      <c r="E5" s="98">
        <v>76.915877586602193</v>
      </c>
      <c r="F5" s="98">
        <v>97.085636884564465</v>
      </c>
      <c r="G5" s="98">
        <v>46.12187443504007</v>
      </c>
      <c r="H5" s="98">
        <v>43.035466383726082</v>
      </c>
      <c r="I5" s="98">
        <v>37.445353543781046</v>
      </c>
      <c r="J5" s="98">
        <v>56.322742099089815</v>
      </c>
      <c r="K5" s="98">
        <v>41.537903917504842</v>
      </c>
      <c r="L5" s="98">
        <v>49.843078288730666</v>
      </c>
      <c r="M5" s="98">
        <v>44.633170437035972</v>
      </c>
      <c r="N5" s="98">
        <v>41.495058693186976</v>
      </c>
      <c r="O5" s="98">
        <v>24.466759242558094</v>
      </c>
      <c r="P5" s="98">
        <v>17.478011768646702</v>
      </c>
      <c r="Q5" s="98">
        <v>16.007757154209443</v>
      </c>
      <c r="R5" s="98">
        <v>26.586626269900826</v>
      </c>
      <c r="S5" s="98">
        <v>30.773872157798216</v>
      </c>
      <c r="T5" s="98">
        <v>25.887575126797831</v>
      </c>
      <c r="U5" s="98">
        <v>23.948623439783496</v>
      </c>
      <c r="V5" s="98">
        <v>45.022535084161163</v>
      </c>
      <c r="W5" s="98">
        <v>48.025767184025867</v>
      </c>
      <c r="X5" s="98">
        <v>41.767352514999708</v>
      </c>
      <c r="Y5" s="98">
        <v>27.353670629151708</v>
      </c>
      <c r="DA5" s="63" t="s">
        <v>1574</v>
      </c>
    </row>
    <row r="6" spans="1:105" ht="12" customHeight="1" x14ac:dyDescent="0.25">
      <c r="A6" s="97" t="s">
        <v>53</v>
      </c>
      <c r="B6" s="98">
        <v>0.28216757555958716</v>
      </c>
      <c r="C6" s="98">
        <v>0.36861672326643208</v>
      </c>
      <c r="D6" s="98">
        <v>0.60772496981344593</v>
      </c>
      <c r="E6" s="98">
        <v>0.3819831190264148</v>
      </c>
      <c r="F6" s="98">
        <v>0.47607240298971354</v>
      </c>
      <c r="G6" s="98">
        <v>0.22268949436114113</v>
      </c>
      <c r="H6" s="98">
        <v>0.20426932827813929</v>
      </c>
      <c r="I6" s="98">
        <v>0.17602252864029094</v>
      </c>
      <c r="J6" s="98">
        <v>0.26380283268281896</v>
      </c>
      <c r="K6" s="98">
        <v>0.19321840479788827</v>
      </c>
      <c r="L6" s="98">
        <v>0.2231618176913916</v>
      </c>
      <c r="M6" s="98">
        <v>0.19889455986047996</v>
      </c>
      <c r="N6" s="98">
        <v>0.18365758382938188</v>
      </c>
      <c r="O6" s="98">
        <v>0.11062138405427954</v>
      </c>
      <c r="P6" s="98">
        <v>7.8898063591945025E-2</v>
      </c>
      <c r="Q6" s="98">
        <v>6.998385282612829E-2</v>
      </c>
      <c r="R6" s="98">
        <v>0.11877710661272926</v>
      </c>
      <c r="S6" s="98">
        <v>0.14298099801029354</v>
      </c>
      <c r="T6" s="98">
        <v>0.12913684582958398</v>
      </c>
      <c r="U6" s="98">
        <v>0.12334116123910994</v>
      </c>
      <c r="V6" s="98">
        <v>0.2398806171252951</v>
      </c>
      <c r="W6" s="98">
        <v>0.25247498992784256</v>
      </c>
      <c r="X6" s="98">
        <v>0.22048710312820435</v>
      </c>
      <c r="Y6" s="98">
        <v>0.12999051909385514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3.1268010211788315E-3</v>
      </c>
      <c r="C7" s="122">
        <f t="shared" si="6"/>
        <v>5.5778683263401673E-3</v>
      </c>
      <c r="D7" s="122">
        <f t="shared" si="6"/>
        <v>9.0438041707168373E-3</v>
      </c>
      <c r="E7" s="122">
        <f t="shared" si="6"/>
        <v>1.2904562638406544E-2</v>
      </c>
      <c r="F7" s="122">
        <f t="shared" si="6"/>
        <v>1.4161003455869377E-2</v>
      </c>
      <c r="G7" s="122">
        <f t="shared" si="6"/>
        <v>1.6744224067345694E-2</v>
      </c>
      <c r="H7" s="122">
        <f t="shared" si="6"/>
        <v>2.0642864530189906E-2</v>
      </c>
      <c r="I7" s="122">
        <f t="shared" si="6"/>
        <v>2.7170926446786921E-2</v>
      </c>
      <c r="J7" s="122">
        <f t="shared" si="6"/>
        <v>2.2176298625322707E-2</v>
      </c>
      <c r="K7" s="122">
        <f t="shared" si="6"/>
        <v>2.4337727633890752E-2</v>
      </c>
      <c r="L7" s="122">
        <f t="shared" si="6"/>
        <v>2.7141732267769465E-2</v>
      </c>
      <c r="M7" s="122">
        <f t="shared" si="6"/>
        <v>2.1384722705470389E-2</v>
      </c>
      <c r="N7" s="122">
        <f t="shared" si="6"/>
        <v>2.7086453853023995E-2</v>
      </c>
      <c r="O7" s="122">
        <f t="shared" si="6"/>
        <v>1.9732717879918572E-2</v>
      </c>
      <c r="P7" s="122">
        <f t="shared" si="6"/>
        <v>1.1371828067475376E-2</v>
      </c>
      <c r="Q7" s="122">
        <f t="shared" si="6"/>
        <v>1.2091149752713595E-2</v>
      </c>
      <c r="R7" s="122">
        <f t="shared" si="6"/>
        <v>1.1701050756675987E-2</v>
      </c>
      <c r="S7" s="122">
        <f t="shared" si="6"/>
        <v>1.8003238213390595E-2</v>
      </c>
      <c r="T7" s="122">
        <f t="shared" si="6"/>
        <v>3.5997614301975039E-2</v>
      </c>
      <c r="U7" s="122">
        <f t="shared" si="6"/>
        <v>4.9768329485444067E-2</v>
      </c>
      <c r="V7" s="122">
        <f t="shared" si="6"/>
        <v>6.8427894152689822E-2</v>
      </c>
      <c r="W7" s="122">
        <f t="shared" si="6"/>
        <v>8.1160315585899201E-2</v>
      </c>
      <c r="X7" s="122">
        <f t="shared" si="6"/>
        <v>9.1179048461846407E-2</v>
      </c>
      <c r="Y7" s="122">
        <f t="shared" si="6"/>
        <v>5.467362309474124E-2</v>
      </c>
      <c r="DA7" s="130" t="s">
        <v>1576</v>
      </c>
    </row>
    <row r="8" spans="1:105" ht="12" customHeight="1" x14ac:dyDescent="0.25">
      <c r="A8" s="97" t="s">
        <v>53</v>
      </c>
      <c r="B8" s="98">
        <v>3.1268010211788315E-3</v>
      </c>
      <c r="C8" s="98">
        <v>5.5778683263401673E-3</v>
      </c>
      <c r="D8" s="98">
        <v>9.0438041707168373E-3</v>
      </c>
      <c r="E8" s="98">
        <v>1.2904562638406544E-2</v>
      </c>
      <c r="F8" s="98">
        <v>1.4161003455869377E-2</v>
      </c>
      <c r="G8" s="98">
        <v>1.6744224067345694E-2</v>
      </c>
      <c r="H8" s="98">
        <v>2.0642864530189906E-2</v>
      </c>
      <c r="I8" s="98">
        <v>2.7170926446786921E-2</v>
      </c>
      <c r="J8" s="98">
        <v>2.2176298625322707E-2</v>
      </c>
      <c r="K8" s="98">
        <v>2.4337727633890752E-2</v>
      </c>
      <c r="L8" s="98">
        <v>2.7141732267769465E-2</v>
      </c>
      <c r="M8" s="98">
        <v>2.1384722705470389E-2</v>
      </c>
      <c r="N8" s="98">
        <v>2.7086453853023995E-2</v>
      </c>
      <c r="O8" s="98">
        <v>1.9732717879918572E-2</v>
      </c>
      <c r="P8" s="98">
        <v>1.1371828067475376E-2</v>
      </c>
      <c r="Q8" s="98">
        <v>1.2091149752713595E-2</v>
      </c>
      <c r="R8" s="98">
        <v>1.1701050756675987E-2</v>
      </c>
      <c r="S8" s="98">
        <v>1.8003238213390595E-2</v>
      </c>
      <c r="T8" s="98">
        <v>3.5997614301975039E-2</v>
      </c>
      <c r="U8" s="98">
        <v>4.9768329485444067E-2</v>
      </c>
      <c r="V8" s="98">
        <v>6.8427894152689822E-2</v>
      </c>
      <c r="W8" s="98">
        <v>8.1160315585899201E-2</v>
      </c>
      <c r="X8" s="98">
        <v>9.1179048461846407E-2</v>
      </c>
      <c r="Y8" s="98">
        <v>5.467362309474124E-2</v>
      </c>
      <c r="DA8" s="63" t="s">
        <v>1577</v>
      </c>
    </row>
    <row r="9" spans="1:105" ht="12" customHeight="1" x14ac:dyDescent="0.25">
      <c r="A9" s="121" t="s">
        <v>55</v>
      </c>
      <c r="B9" s="122">
        <v>5.8699374673365199</v>
      </c>
      <c r="C9" s="122">
        <v>5.143039917684554</v>
      </c>
      <c r="D9" s="122">
        <v>7.6108900014342948</v>
      </c>
      <c r="E9" s="122">
        <v>5.5225716557949482</v>
      </c>
      <c r="F9" s="122">
        <v>6.9823578807860525</v>
      </c>
      <c r="G9" s="122">
        <v>4.7450458145768213</v>
      </c>
      <c r="H9" s="122">
        <v>4.7809390162501186</v>
      </c>
      <c r="I9" s="122">
        <v>4.9802476894253944</v>
      </c>
      <c r="J9" s="122">
        <v>6.4641907889089936</v>
      </c>
      <c r="K9" s="122">
        <v>4.4475862495029972</v>
      </c>
      <c r="L9" s="122">
        <v>2.3851505891238993</v>
      </c>
      <c r="M9" s="122">
        <v>2.5542922511327202</v>
      </c>
      <c r="N9" s="122">
        <v>2.4892205906366724</v>
      </c>
      <c r="O9" s="122">
        <v>1.7702329394814333</v>
      </c>
      <c r="P9" s="122">
        <v>1.9323166498489268</v>
      </c>
      <c r="Q9" s="122">
        <v>1.6474955546311594</v>
      </c>
      <c r="R9" s="122">
        <v>2.5237617971204114</v>
      </c>
      <c r="S9" s="122">
        <v>3.3051791312180305</v>
      </c>
      <c r="T9" s="122">
        <v>3.7621858650733677</v>
      </c>
      <c r="U9" s="122">
        <v>4.2974698942179623</v>
      </c>
      <c r="V9" s="122">
        <v>7.591296432046085</v>
      </c>
      <c r="W9" s="122">
        <v>6.6732179042792499</v>
      </c>
      <c r="X9" s="122">
        <v>7.1908596793295008</v>
      </c>
      <c r="Y9" s="122">
        <v>4.2957507254343188</v>
      </c>
      <c r="DA9" s="130" t="s">
        <v>1578</v>
      </c>
    </row>
    <row r="10" spans="1:105" ht="12" customHeight="1" x14ac:dyDescent="0.25">
      <c r="A10" s="97" t="s">
        <v>143</v>
      </c>
      <c r="B10" s="98">
        <v>3.4609470965009193</v>
      </c>
      <c r="C10" s="98">
        <v>3.4942682545897954</v>
      </c>
      <c r="D10" s="98">
        <v>6.1971488347096786</v>
      </c>
      <c r="E10" s="98">
        <v>4.2561827435980542</v>
      </c>
      <c r="F10" s="98">
        <v>5.8032239220140021</v>
      </c>
      <c r="G10" s="98">
        <v>3.447249987690904</v>
      </c>
      <c r="H10" s="98">
        <v>3.6230329381476132</v>
      </c>
      <c r="I10" s="98">
        <v>3.6703041982331674</v>
      </c>
      <c r="J10" s="98">
        <v>5.4050972697602369</v>
      </c>
      <c r="K10" s="98">
        <v>3.8551261352291752</v>
      </c>
      <c r="L10" s="98">
        <v>2.0186883936492128</v>
      </c>
      <c r="M10" s="98">
        <v>2.2765838468729034</v>
      </c>
      <c r="N10" s="98">
        <v>2.2417536511941933</v>
      </c>
      <c r="O10" s="98">
        <v>1.5016811285501623</v>
      </c>
      <c r="P10" s="98">
        <v>1.7007696081456183</v>
      </c>
      <c r="Q10" s="98">
        <v>1.4761350785219964</v>
      </c>
      <c r="R10" s="98">
        <v>2.3311152033006621</v>
      </c>
      <c r="S10" s="98">
        <v>3.0416337178108392</v>
      </c>
      <c r="T10" s="98">
        <v>3.2609198189586577</v>
      </c>
      <c r="U10" s="98">
        <v>3.5217303895859891</v>
      </c>
      <c r="V10" s="98">
        <v>6.8158923289134359</v>
      </c>
      <c r="W10" s="98">
        <v>5.4569250414498534</v>
      </c>
      <c r="X10" s="98">
        <v>6.4834904475186024</v>
      </c>
      <c r="Y10" s="98">
        <v>3.3498467219634223</v>
      </c>
      <c r="DA10" s="63" t="s">
        <v>1579</v>
      </c>
    </row>
    <row r="11" spans="1:105" ht="12" customHeight="1" x14ac:dyDescent="0.25">
      <c r="A11" s="97" t="s">
        <v>124</v>
      </c>
      <c r="B11" s="98">
        <v>0.2945846391100162</v>
      </c>
      <c r="C11" s="98">
        <v>0.23762553182133248</v>
      </c>
      <c r="D11" s="98">
        <v>0.19862731671018635</v>
      </c>
      <c r="E11" s="98">
        <v>0.17645032985625833</v>
      </c>
      <c r="F11" s="98">
        <v>0.1706787046769547</v>
      </c>
      <c r="G11" s="98">
        <v>0.18364669882758339</v>
      </c>
      <c r="H11" s="98">
        <v>0.1621761981424327</v>
      </c>
      <c r="I11" s="98">
        <v>0.1673186909030796</v>
      </c>
      <c r="J11" s="98">
        <v>0.13643527080319168</v>
      </c>
      <c r="K11" s="98">
        <v>8.8696882125408799E-2</v>
      </c>
      <c r="L11" s="98">
        <v>5.629263444482685E-2</v>
      </c>
      <c r="M11" s="98">
        <v>3.9850332988432068E-2</v>
      </c>
      <c r="N11" s="98">
        <v>3.2328953252191997E-2</v>
      </c>
      <c r="O11" s="98">
        <v>2.4679473437892983E-2</v>
      </c>
      <c r="P11" s="98">
        <v>1.282301072467437E-2</v>
      </c>
      <c r="Q11" s="98">
        <v>4.2463055971707899E-3</v>
      </c>
      <c r="R11" s="98">
        <v>5.326336958488373E-3</v>
      </c>
      <c r="S11" s="98">
        <v>8.3645594146899791E-3</v>
      </c>
      <c r="T11" s="98">
        <v>2.8942715837719981E-2</v>
      </c>
      <c r="U11" s="98">
        <v>3.0420141178343751E-2</v>
      </c>
      <c r="V11" s="98">
        <v>4.5114026149027903E-2</v>
      </c>
      <c r="W11" s="98">
        <v>6.1396539809984677E-2</v>
      </c>
      <c r="X11" s="98">
        <v>3.9272152115841716E-2</v>
      </c>
      <c r="Y11" s="98">
        <v>5.6347854812435406E-2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2.3579785094361415E-4</v>
      </c>
      <c r="U12" s="98">
        <v>1.9642652636802136E-4</v>
      </c>
      <c r="V12" s="98">
        <v>2.375650341121967E-4</v>
      </c>
      <c r="W12" s="98">
        <v>3.0805286324671718E-4</v>
      </c>
      <c r="X12" s="98">
        <v>2.3143072063979808E-4</v>
      </c>
      <c r="Y12" s="98">
        <v>2.8122024469342025E-4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8.0057521280743014E-5</v>
      </c>
      <c r="U13" s="101">
        <v>6.4341404700686482E-5</v>
      </c>
      <c r="V13" s="101">
        <v>8.0529616920548366E-5</v>
      </c>
      <c r="W13" s="101">
        <v>1.4093581605805616E-4</v>
      </c>
      <c r="X13" s="101">
        <v>6.2349024730844917E-5</v>
      </c>
      <c r="Y13" s="101">
        <v>1.1873188176835818E-4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1.5574032966287113E-4</v>
      </c>
      <c r="U14" s="104">
        <v>1.3208512166733486E-4</v>
      </c>
      <c r="V14" s="104">
        <v>1.5703541719164834E-4</v>
      </c>
      <c r="W14" s="104">
        <v>1.6711704718866101E-4</v>
      </c>
      <c r="X14" s="104">
        <v>1.6908169590895315E-4</v>
      </c>
      <c r="Y14" s="104">
        <v>1.6248836292506209E-4</v>
      </c>
      <c r="DA14" s="132" t="s">
        <v>1583</v>
      </c>
    </row>
    <row r="15" spans="1:105" ht="12" customHeight="1" x14ac:dyDescent="0.25">
      <c r="A15" s="106" t="s">
        <v>122</v>
      </c>
      <c r="B15" s="101">
        <v>2.1144057317255842</v>
      </c>
      <c r="C15" s="101">
        <v>1.4111461312734266</v>
      </c>
      <c r="D15" s="101">
        <v>1.2151138500144298</v>
      </c>
      <c r="E15" s="101">
        <v>1.0899385823406356</v>
      </c>
      <c r="F15" s="101">
        <v>1.0084552540950957</v>
      </c>
      <c r="G15" s="101">
        <v>1.1141491280583335</v>
      </c>
      <c r="H15" s="101">
        <v>0.99572987996007301</v>
      </c>
      <c r="I15" s="101">
        <v>1.1426248002891473</v>
      </c>
      <c r="J15" s="101">
        <v>0.92265824834556476</v>
      </c>
      <c r="K15" s="101">
        <v>0.50376323214841334</v>
      </c>
      <c r="L15" s="101">
        <v>0.31016956102985938</v>
      </c>
      <c r="M15" s="101">
        <v>0.237858071271385</v>
      </c>
      <c r="N15" s="101">
        <v>0.21513798619028715</v>
      </c>
      <c r="O15" s="101">
        <v>0.24358366322811456</v>
      </c>
      <c r="P15" s="101">
        <v>0.21843636468287517</v>
      </c>
      <c r="Q15" s="101">
        <v>0.16678186521059546</v>
      </c>
      <c r="R15" s="101">
        <v>0.18639472531948528</v>
      </c>
      <c r="S15" s="101">
        <v>0.23023058976039634</v>
      </c>
      <c r="T15" s="101">
        <v>0.31117625170490898</v>
      </c>
      <c r="U15" s="101">
        <v>0.57451154945308214</v>
      </c>
      <c r="V15" s="101">
        <v>0.54876779619266469</v>
      </c>
      <c r="W15" s="101">
        <v>0.89300051319045082</v>
      </c>
      <c r="X15" s="101">
        <v>0.52845668804235013</v>
      </c>
      <c r="Y15" s="101">
        <v>0.69581952834483407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2.886742652634779E-4</v>
      </c>
      <c r="P16" s="104">
        <v>2.8766629575923119E-4</v>
      </c>
      <c r="Q16" s="104">
        <v>3.3230530139670276E-4</v>
      </c>
      <c r="R16" s="104">
        <v>9.2553154177534133E-4</v>
      </c>
      <c r="S16" s="104">
        <v>2.4950264232104957E-2</v>
      </c>
      <c r="T16" s="104">
        <v>0.16091128072113764</v>
      </c>
      <c r="U16" s="104">
        <v>0.17061138747418009</v>
      </c>
      <c r="V16" s="104">
        <v>0.18128471575684502</v>
      </c>
      <c r="W16" s="104">
        <v>0.26158775696571412</v>
      </c>
      <c r="X16" s="104">
        <v>0.13940896093206562</v>
      </c>
      <c r="Y16" s="104">
        <v>0.19345540006893414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1.3425407548619351E-4</v>
      </c>
      <c r="P17" s="98">
        <v>1.1873587979744714E-4</v>
      </c>
      <c r="Q17" s="98">
        <v>1.3930157383325027E-4</v>
      </c>
      <c r="R17" s="98">
        <v>3.8018365904936258E-4</v>
      </c>
      <c r="S17" s="98">
        <v>9.1703537664450038E-3</v>
      </c>
      <c r="T17" s="98">
        <v>6.2809469233029269E-2</v>
      </c>
      <c r="U17" s="98">
        <v>6.4062872363431694E-2</v>
      </c>
      <c r="V17" s="98">
        <v>7.0167474812718122E-2</v>
      </c>
      <c r="W17" s="98">
        <v>0.13355112179427328</v>
      </c>
      <c r="X17" s="98">
        <v>4.3520579094737298E-2</v>
      </c>
      <c r="Y17" s="98">
        <v>9.2043782895378554E-2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1.5442018977728436E-4</v>
      </c>
      <c r="P18" s="98">
        <v>1.6893041596178406E-4</v>
      </c>
      <c r="Q18" s="98">
        <v>1.9300372756345249E-4</v>
      </c>
      <c r="R18" s="98">
        <v>5.4534788272597875E-4</v>
      </c>
      <c r="S18" s="98">
        <v>1.5779910465659953E-2</v>
      </c>
      <c r="T18" s="98">
        <v>9.8101811488108384E-2</v>
      </c>
      <c r="U18" s="98">
        <v>0.10654851511074841</v>
      </c>
      <c r="V18" s="98">
        <v>0.11111724094412688</v>
      </c>
      <c r="W18" s="98">
        <v>0.12803663517144082</v>
      </c>
      <c r="X18" s="98">
        <v>9.5888381837328326E-2</v>
      </c>
      <c r="Y18" s="98">
        <v>0.1014116171735556</v>
      </c>
      <c r="DA18" s="63" t="s">
        <v>1587</v>
      </c>
    </row>
    <row r="19" spans="1:105" ht="12" customHeight="1" x14ac:dyDescent="0.25">
      <c r="A19" s="121" t="s">
        <v>54</v>
      </c>
      <c r="B19" s="122">
        <v>1.7651244982223919</v>
      </c>
      <c r="C19" s="122">
        <v>1.8387968102606795</v>
      </c>
      <c r="D19" s="122">
        <v>2.351949209827616</v>
      </c>
      <c r="E19" s="122">
        <v>1.9206150002770352</v>
      </c>
      <c r="F19" s="122">
        <v>2.3123270763499733</v>
      </c>
      <c r="G19" s="122">
        <v>1.5087469603302461</v>
      </c>
      <c r="H19" s="122">
        <v>1.419181254051856</v>
      </c>
      <c r="I19" s="122">
        <v>1.4654300859244263</v>
      </c>
      <c r="J19" s="122">
        <v>1.6674848899210351</v>
      </c>
      <c r="K19" s="122">
        <v>1.2219812885078194</v>
      </c>
      <c r="L19" s="122">
        <v>1.007337277044227</v>
      </c>
      <c r="M19" s="122">
        <v>1.0101569957747725</v>
      </c>
      <c r="N19" s="122">
        <v>0.88249468522085805</v>
      </c>
      <c r="O19" s="122">
        <v>0.53882357806842895</v>
      </c>
      <c r="P19" s="122">
        <v>0.49632619551174323</v>
      </c>
      <c r="Q19" s="122">
        <v>0.47775618027079619</v>
      </c>
      <c r="R19" s="122">
        <v>0.77171365288582483</v>
      </c>
      <c r="S19" s="122">
        <v>0.9046995247503109</v>
      </c>
      <c r="T19" s="122">
        <v>1.1177813424943981</v>
      </c>
      <c r="U19" s="122">
        <v>1.0553849742393355</v>
      </c>
      <c r="V19" s="122">
        <v>1.9641001822915269</v>
      </c>
      <c r="W19" s="122">
        <v>2.3056441839176767</v>
      </c>
      <c r="X19" s="122">
        <v>2.55752250566497</v>
      </c>
      <c r="Y19" s="122">
        <v>0.91410340660906519</v>
      </c>
      <c r="DA19" s="130" t="s">
        <v>1588</v>
      </c>
    </row>
    <row r="20" spans="1:105" ht="12" customHeight="1" x14ac:dyDescent="0.25">
      <c r="A20" s="97" t="s">
        <v>51</v>
      </c>
      <c r="B20" s="98">
        <v>0.81388962246539875</v>
      </c>
      <c r="C20" s="98">
        <v>0.82910148882065871</v>
      </c>
      <c r="D20" s="98">
        <v>1.4977473152115537</v>
      </c>
      <c r="E20" s="98">
        <v>1.0304332209605358</v>
      </c>
      <c r="F20" s="98">
        <v>1.3831942235161045</v>
      </c>
      <c r="G20" s="98">
        <v>0.71187299773334833</v>
      </c>
      <c r="H20" s="98">
        <v>0.77047746230515424</v>
      </c>
      <c r="I20" s="98">
        <v>0.76714535342857681</v>
      </c>
      <c r="J20" s="98">
        <v>1.1273626947784956</v>
      </c>
      <c r="K20" s="98">
        <v>0.82923993866754775</v>
      </c>
      <c r="L20" s="98">
        <v>0.79412325743093792</v>
      </c>
      <c r="M20" s="98">
        <v>0.88181923285809105</v>
      </c>
      <c r="N20" s="98">
        <v>0.85209565217945371</v>
      </c>
      <c r="O20" s="98">
        <v>0.50172299948504506</v>
      </c>
      <c r="P20" s="98">
        <v>0.42654966362040575</v>
      </c>
      <c r="Q20" s="98">
        <v>0.39409572943536736</v>
      </c>
      <c r="R20" s="98">
        <v>0.67641157924906803</v>
      </c>
      <c r="S20" s="98">
        <v>0.77959300659214636</v>
      </c>
      <c r="T20" s="98">
        <v>1.0558042803827907</v>
      </c>
      <c r="U20" s="98">
        <v>1.0183821981455652</v>
      </c>
      <c r="V20" s="98">
        <v>1.9436878061859169</v>
      </c>
      <c r="W20" s="98">
        <v>2.1912544641201217</v>
      </c>
      <c r="X20" s="98">
        <v>2.2973943547645552</v>
      </c>
      <c r="Y20" s="98">
        <v>0.29149554656331583</v>
      </c>
      <c r="DA20" s="63" t="s">
        <v>1589</v>
      </c>
    </row>
    <row r="21" spans="1:105" ht="12" customHeight="1" x14ac:dyDescent="0.25">
      <c r="A21" s="97" t="s">
        <v>50</v>
      </c>
      <c r="B21" s="98">
        <v>7.5651410100891853E-2</v>
      </c>
      <c r="C21" s="98">
        <v>7.7339711462191971E-2</v>
      </c>
      <c r="D21" s="98">
        <v>6.6197437897707601E-2</v>
      </c>
      <c r="E21" s="98">
        <v>5.8484006019816362E-2</v>
      </c>
      <c r="F21" s="98">
        <v>6.2955852804821189E-2</v>
      </c>
      <c r="G21" s="98">
        <v>5.9587060656692351E-2</v>
      </c>
      <c r="H21" s="98">
        <v>5.2627681798170123E-2</v>
      </c>
      <c r="I21" s="98">
        <v>5.3298033504028182E-2</v>
      </c>
      <c r="J21" s="98">
        <v>4.7268513137880643E-2</v>
      </c>
      <c r="K21" s="98">
        <v>3.4922504445943442E-2</v>
      </c>
      <c r="L21" s="98">
        <v>2.0684476309701022E-2</v>
      </c>
      <c r="M21" s="98">
        <v>1.1323201094784243E-2</v>
      </c>
      <c r="N21" s="98">
        <v>1.6856079479366372E-3</v>
      </c>
      <c r="O21" s="98">
        <v>2.0338552329202757E-3</v>
      </c>
      <c r="P21" s="98">
        <v>2.8418840223479284E-3</v>
      </c>
      <c r="Q21" s="98">
        <v>3.5002472990070515E-3</v>
      </c>
      <c r="R21" s="98">
        <v>4.1783161261750301E-3</v>
      </c>
      <c r="S21" s="98">
        <v>4.5519326566809517E-3</v>
      </c>
      <c r="T21" s="98">
        <v>9.4220718921997771E-4</v>
      </c>
      <c r="U21" s="98">
        <v>6.2682383034326158E-4</v>
      </c>
      <c r="V21" s="98">
        <v>2.1589348443718445E-4</v>
      </c>
      <c r="W21" s="98">
        <v>8.4319359290319692E-3</v>
      </c>
      <c r="X21" s="98">
        <v>1.3165495070734879E-2</v>
      </c>
      <c r="Y21" s="98">
        <v>1.6638973542973376E-2</v>
      </c>
      <c r="DA21" s="63" t="s">
        <v>1590</v>
      </c>
    </row>
    <row r="22" spans="1:105" ht="12" customHeight="1" x14ac:dyDescent="0.25">
      <c r="A22" s="109" t="s">
        <v>120</v>
      </c>
      <c r="B22" s="33">
        <v>0.87558346565610123</v>
      </c>
      <c r="C22" s="33">
        <v>0.93235560997782885</v>
      </c>
      <c r="D22" s="33">
        <v>0.78800445671835484</v>
      </c>
      <c r="E22" s="33">
        <v>0.83169777329668304</v>
      </c>
      <c r="F22" s="33">
        <v>0.86617700002904729</v>
      </c>
      <c r="G22" s="33">
        <v>0.73728690194020541</v>
      </c>
      <c r="H22" s="33">
        <v>0.59607610994853155</v>
      </c>
      <c r="I22" s="33">
        <v>0.64498669899182115</v>
      </c>
      <c r="J22" s="33">
        <v>0.49285368200465873</v>
      </c>
      <c r="K22" s="33">
        <v>0.35781884539432829</v>
      </c>
      <c r="L22" s="33">
        <v>0.19252954330358812</v>
      </c>
      <c r="M22" s="33">
        <v>0.11701456182189723</v>
      </c>
      <c r="N22" s="33">
        <v>2.8713425093467793E-2</v>
      </c>
      <c r="O22" s="33">
        <v>3.5066723350463562E-2</v>
      </c>
      <c r="P22" s="33">
        <v>6.6934647868989547E-2</v>
      </c>
      <c r="Q22" s="33">
        <v>8.0160203536421795E-2</v>
      </c>
      <c r="R22" s="33">
        <v>9.1123757510581743E-2</v>
      </c>
      <c r="S22" s="33">
        <v>0.12055458550148357</v>
      </c>
      <c r="T22" s="33">
        <v>6.1034854922387305E-2</v>
      </c>
      <c r="U22" s="33">
        <v>3.6375952263427012E-2</v>
      </c>
      <c r="V22" s="33">
        <v>2.0196482621173004E-2</v>
      </c>
      <c r="W22" s="33">
        <v>0.10595778386852313</v>
      </c>
      <c r="X22" s="33">
        <v>0.24696265582967986</v>
      </c>
      <c r="Y22" s="33">
        <v>0.60596888650277592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9.9801957776173715</v>
      </c>
      <c r="C24" s="117">
        <f t="shared" si="7"/>
        <v>9.8489506334617989</v>
      </c>
      <c r="D24" s="117">
        <f t="shared" si="7"/>
        <v>17.742602662578324</v>
      </c>
      <c r="E24" s="117">
        <f t="shared" si="7"/>
        <v>6.775285046322173</v>
      </c>
      <c r="F24" s="117">
        <f t="shared" si="7"/>
        <v>2.2751807223962368</v>
      </c>
      <c r="G24" s="117">
        <f t="shared" si="7"/>
        <v>4.3434501157311853</v>
      </c>
      <c r="H24" s="117">
        <f t="shared" si="7"/>
        <v>13.517975480913805</v>
      </c>
      <c r="I24" s="117">
        <f t="shared" si="7"/>
        <v>9.1073627975247931</v>
      </c>
      <c r="J24" s="117">
        <f t="shared" si="7"/>
        <v>14.516300524294284</v>
      </c>
      <c r="K24" s="117">
        <f t="shared" si="7"/>
        <v>14.345826830778773</v>
      </c>
      <c r="L24" s="117">
        <f t="shared" si="7"/>
        <v>9.8697215916484495</v>
      </c>
      <c r="M24" s="117">
        <f t="shared" si="7"/>
        <v>2.930605438147587</v>
      </c>
      <c r="N24" s="117">
        <f t="shared" si="7"/>
        <v>7.3968589550755599</v>
      </c>
      <c r="O24" s="117">
        <f t="shared" si="7"/>
        <v>5.3601046116831634</v>
      </c>
      <c r="P24" s="117">
        <f t="shared" si="7"/>
        <v>0.96040528322288921</v>
      </c>
      <c r="Q24" s="117">
        <f t="shared" si="7"/>
        <v>0.97198255816483237</v>
      </c>
      <c r="R24" s="117">
        <f t="shared" ref="R24:V24" si="8">R25+R28+R30+R39</f>
        <v>5.3732449576268779</v>
      </c>
      <c r="S24" s="117">
        <f t="shared" si="8"/>
        <v>5.1859459656110776</v>
      </c>
      <c r="T24" s="117">
        <f t="shared" si="8"/>
        <v>4.8309052557438248</v>
      </c>
      <c r="U24" s="117">
        <f t="shared" si="8"/>
        <v>4.1420396008146554</v>
      </c>
      <c r="V24" s="117">
        <f t="shared" si="8"/>
        <v>4.0593742675683888</v>
      </c>
      <c r="W24" s="117">
        <f t="shared" ref="W24:Y24" si="9">W25+W28+W30+W39</f>
        <v>5.071229019957407</v>
      </c>
      <c r="X24" s="117">
        <f t="shared" si="9"/>
        <v>3.7365776569881803</v>
      </c>
      <c r="Y24" s="117">
        <f t="shared" si="9"/>
        <v>1.7261006636570342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8.9974158143048228</v>
      </c>
      <c r="C25" s="122">
        <f t="shared" si="10"/>
        <v>8.906156138402034</v>
      </c>
      <c r="D25" s="122">
        <f t="shared" si="10"/>
        <v>16.829407652312153</v>
      </c>
      <c r="E25" s="122">
        <f t="shared" si="10"/>
        <v>5.8754686511393839</v>
      </c>
      <c r="F25" s="122">
        <f t="shared" si="10"/>
        <v>1.367338291166317</v>
      </c>
      <c r="G25" s="122">
        <f t="shared" si="10"/>
        <v>3.4432376161512228</v>
      </c>
      <c r="H25" s="122">
        <f t="shared" si="10"/>
        <v>12.408806096417926</v>
      </c>
      <c r="I25" s="122">
        <f t="shared" si="10"/>
        <v>7.8946722619782603</v>
      </c>
      <c r="J25" s="122">
        <f t="shared" si="10"/>
        <v>13.434052341347318</v>
      </c>
      <c r="K25" s="122">
        <f t="shared" si="10"/>
        <v>13.480008824778016</v>
      </c>
      <c r="L25" s="122">
        <f t="shared" si="10"/>
        <v>9.1371724434419974</v>
      </c>
      <c r="M25" s="122">
        <f t="shared" si="10"/>
        <v>2.4395125230802908</v>
      </c>
      <c r="N25" s="122">
        <f t="shared" si="10"/>
        <v>6.9725080855235628</v>
      </c>
      <c r="O25" s="122">
        <f t="shared" si="10"/>
        <v>4.880559825735217</v>
      </c>
      <c r="P25" s="122">
        <f t="shared" si="10"/>
        <v>0.46703957612877306</v>
      </c>
      <c r="Q25" s="122">
        <f t="shared" si="10"/>
        <v>0.4413261182281023</v>
      </c>
      <c r="R25" s="122">
        <f t="shared" ref="R25:V25" si="11">SUM(R26:R27)</f>
        <v>4.8468697221154748</v>
      </c>
      <c r="S25" s="122">
        <f t="shared" si="11"/>
        <v>4.6574599706643278</v>
      </c>
      <c r="T25" s="122">
        <f t="shared" si="11"/>
        <v>4.2222988386499969</v>
      </c>
      <c r="U25" s="122">
        <f t="shared" si="11"/>
        <v>3.4454230009311142</v>
      </c>
      <c r="V25" s="122">
        <f t="shared" si="11"/>
        <v>3.4468077100041201</v>
      </c>
      <c r="W25" s="122">
        <f t="shared" ref="W25:Y25" si="12">SUM(W26:W27)</f>
        <v>4.3370060752155775</v>
      </c>
      <c r="X25" s="122">
        <f t="shared" si="12"/>
        <v>3.2267086212457707</v>
      </c>
      <c r="Y25" s="122">
        <f t="shared" si="12"/>
        <v>1.3337665064918771</v>
      </c>
      <c r="DA25" s="130" t="s">
        <v>1593</v>
      </c>
    </row>
    <row r="26" spans="1:105" ht="12" customHeight="1" x14ac:dyDescent="0.25">
      <c r="A26" s="97" t="s">
        <v>74</v>
      </c>
      <c r="B26" s="98">
        <v>8.891942867032963</v>
      </c>
      <c r="C26" s="98">
        <v>8.80201140641514</v>
      </c>
      <c r="D26" s="98">
        <v>16.636135033731716</v>
      </c>
      <c r="E26" s="98">
        <v>5.8089042996380273</v>
      </c>
      <c r="F26" s="98">
        <v>1.3519526820622778</v>
      </c>
      <c r="G26" s="98">
        <v>3.4047948828302217</v>
      </c>
      <c r="H26" s="98">
        <v>12.26933697711743</v>
      </c>
      <c r="I26" s="98">
        <v>7.8066964521925728</v>
      </c>
      <c r="J26" s="98">
        <v>13.28502370236748</v>
      </c>
      <c r="K26" s="98">
        <v>13.33094669104338</v>
      </c>
      <c r="L26" s="98">
        <v>9.0396446819681344</v>
      </c>
      <c r="M26" s="98">
        <v>2.4135752214992117</v>
      </c>
      <c r="N26" s="98">
        <v>6.8992470794102747</v>
      </c>
      <c r="O26" s="98">
        <v>4.827707522560801</v>
      </c>
      <c r="P26" s="98">
        <v>0.46199127586397226</v>
      </c>
      <c r="Q26" s="98">
        <v>0.43670286648652457</v>
      </c>
      <c r="R26" s="98">
        <v>4.7960891905824772</v>
      </c>
      <c r="S26" s="98">
        <v>4.607871934617437</v>
      </c>
      <c r="T26" s="98">
        <v>4.1749880577051668</v>
      </c>
      <c r="U26" s="98">
        <v>3.4059711474156855</v>
      </c>
      <c r="V26" s="98">
        <v>3.40597114741569</v>
      </c>
      <c r="W26" s="98">
        <v>4.284876277825548</v>
      </c>
      <c r="X26" s="98">
        <v>3.1861660456673344</v>
      </c>
      <c r="Y26" s="98">
        <v>1.3184580108913726</v>
      </c>
      <c r="DA26" s="63" t="s">
        <v>1594</v>
      </c>
    </row>
    <row r="27" spans="1:105" ht="12" customHeight="1" x14ac:dyDescent="0.25">
      <c r="A27" s="97" t="s">
        <v>53</v>
      </c>
      <c r="B27" s="98">
        <v>0.10547294727185966</v>
      </c>
      <c r="C27" s="98">
        <v>0.10414473198689402</v>
      </c>
      <c r="D27" s="98">
        <v>0.19327261858043593</v>
      </c>
      <c r="E27" s="98">
        <v>6.6564351501356714E-2</v>
      </c>
      <c r="F27" s="98">
        <v>1.5385609104039213E-2</v>
      </c>
      <c r="G27" s="98">
        <v>3.8442733321001225E-2</v>
      </c>
      <c r="H27" s="98">
        <v>0.13946911930049696</v>
      </c>
      <c r="I27" s="98">
        <v>8.7975809785687739E-2</v>
      </c>
      <c r="J27" s="98">
        <v>0.14902863897983745</v>
      </c>
      <c r="K27" s="98">
        <v>0.14906213373463667</v>
      </c>
      <c r="L27" s="98">
        <v>9.7527761473863855E-2</v>
      </c>
      <c r="M27" s="98">
        <v>2.5937301581079122E-2</v>
      </c>
      <c r="N27" s="98">
        <v>7.3261006113288035E-2</v>
      </c>
      <c r="O27" s="98">
        <v>5.2852303174416054E-2</v>
      </c>
      <c r="P27" s="98">
        <v>5.0483002648008231E-3</v>
      </c>
      <c r="Q27" s="98">
        <v>4.6232517415777264E-3</v>
      </c>
      <c r="R27" s="98">
        <v>5.0780531532997664E-2</v>
      </c>
      <c r="S27" s="98">
        <v>4.9588036046891007E-2</v>
      </c>
      <c r="T27" s="98">
        <v>4.731078094483037E-2</v>
      </c>
      <c r="U27" s="98">
        <v>3.9451853515428487E-2</v>
      </c>
      <c r="V27" s="98">
        <v>4.0836562588429992E-2</v>
      </c>
      <c r="W27" s="98">
        <v>5.2129797390029597E-2</v>
      </c>
      <c r="X27" s="98">
        <v>4.0542575578436275E-2</v>
      </c>
      <c r="Y27" s="98">
        <v>1.5308495600504509E-2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3.4022187277075365E-4</v>
      </c>
      <c r="C28" s="122">
        <f t="shared" si="13"/>
        <v>7.267238643521842E-4</v>
      </c>
      <c r="D28" s="122">
        <f t="shared" si="13"/>
        <v>1.0796393653427438E-3</v>
      </c>
      <c r="E28" s="122">
        <f t="shared" si="13"/>
        <v>1.4838152830632346E-3</v>
      </c>
      <c r="F28" s="122">
        <f t="shared" si="13"/>
        <v>1.6315016852770361E-3</v>
      </c>
      <c r="G28" s="122">
        <f t="shared" si="13"/>
        <v>2.1117919930284399E-3</v>
      </c>
      <c r="H28" s="122">
        <f t="shared" si="13"/>
        <v>3.5190048228565494E-3</v>
      </c>
      <c r="I28" s="122">
        <f t="shared" si="13"/>
        <v>5.5491255248623084E-3</v>
      </c>
      <c r="J28" s="122">
        <f t="shared" si="13"/>
        <v>4.9158307711822842E-3</v>
      </c>
      <c r="K28" s="122">
        <f t="shared" si="13"/>
        <v>5.4963997548189598E-3</v>
      </c>
      <c r="L28" s="122">
        <f t="shared" si="13"/>
        <v>6.5000308703325798E-3</v>
      </c>
      <c r="M28" s="122">
        <f t="shared" si="13"/>
        <v>5.4939897545287037E-3</v>
      </c>
      <c r="N28" s="122">
        <f t="shared" si="13"/>
        <v>7.0538909508024205E-3</v>
      </c>
      <c r="O28" s="122">
        <f t="shared" si="13"/>
        <v>5.0437132126404339E-3</v>
      </c>
      <c r="P28" s="122">
        <f t="shared" si="13"/>
        <v>2.7449081102405735E-3</v>
      </c>
      <c r="Q28" s="122">
        <f t="shared" si="13"/>
        <v>2.8088740799090913E-3</v>
      </c>
      <c r="R28" s="122">
        <f t="shared" si="13"/>
        <v>1.869833933765636E-3</v>
      </c>
      <c r="S28" s="122">
        <f t="shared" si="13"/>
        <v>1.5077210791584954E-3</v>
      </c>
      <c r="T28" s="122">
        <f t="shared" si="13"/>
        <v>1.7618977238648905E-3</v>
      </c>
      <c r="U28" s="122">
        <f t="shared" si="13"/>
        <v>2.1479948340653479E-3</v>
      </c>
      <c r="V28" s="122">
        <f t="shared" si="13"/>
        <v>2.9030962266218697E-3</v>
      </c>
      <c r="W28" s="122">
        <f t="shared" si="13"/>
        <v>3.4193670589596414E-3</v>
      </c>
      <c r="X28" s="122">
        <f t="shared" si="13"/>
        <v>3.8513899656663617E-3</v>
      </c>
      <c r="Y28" s="122">
        <f t="shared" si="13"/>
        <v>2.4502456618799061E-3</v>
      </c>
      <c r="DA28" s="130" t="s">
        <v>1596</v>
      </c>
    </row>
    <row r="29" spans="1:105" ht="12" customHeight="1" x14ac:dyDescent="0.25">
      <c r="A29" s="97" t="s">
        <v>53</v>
      </c>
      <c r="B29" s="98">
        <v>3.4022187277075365E-4</v>
      </c>
      <c r="C29" s="98">
        <v>7.267238643521842E-4</v>
      </c>
      <c r="D29" s="98">
        <v>1.0796393653427438E-3</v>
      </c>
      <c r="E29" s="98">
        <v>1.4838152830632346E-3</v>
      </c>
      <c r="F29" s="98">
        <v>1.6315016852770361E-3</v>
      </c>
      <c r="G29" s="98">
        <v>2.1117919930284399E-3</v>
      </c>
      <c r="H29" s="98">
        <v>3.5190048228565494E-3</v>
      </c>
      <c r="I29" s="98">
        <v>5.5491255248623084E-3</v>
      </c>
      <c r="J29" s="98">
        <v>4.9158307711822842E-3</v>
      </c>
      <c r="K29" s="98">
        <v>5.4963997548189598E-3</v>
      </c>
      <c r="L29" s="98">
        <v>6.5000308703325798E-3</v>
      </c>
      <c r="M29" s="98">
        <v>5.4939897545287037E-3</v>
      </c>
      <c r="N29" s="98">
        <v>7.0538909508024205E-3</v>
      </c>
      <c r="O29" s="98">
        <v>5.0437132126404339E-3</v>
      </c>
      <c r="P29" s="98">
        <v>2.7449081102405735E-3</v>
      </c>
      <c r="Q29" s="98">
        <v>2.8088740799090913E-3</v>
      </c>
      <c r="R29" s="98">
        <v>1.869833933765636E-3</v>
      </c>
      <c r="S29" s="98">
        <v>1.5077210791584954E-3</v>
      </c>
      <c r="T29" s="98">
        <v>1.7618977238648905E-3</v>
      </c>
      <c r="U29" s="98">
        <v>2.1479948340653479E-3</v>
      </c>
      <c r="V29" s="98">
        <v>2.9030962266218697E-3</v>
      </c>
      <c r="W29" s="98">
        <v>3.4193670589596414E-3</v>
      </c>
      <c r="X29" s="98">
        <v>3.8513899656663617E-3</v>
      </c>
      <c r="Y29" s="98">
        <v>2.4502456618799061E-3</v>
      </c>
      <c r="DA29" s="63" t="s">
        <v>1597</v>
      </c>
    </row>
    <row r="30" spans="1:105" ht="12" customHeight="1" x14ac:dyDescent="0.25">
      <c r="A30" s="121" t="s">
        <v>55</v>
      </c>
      <c r="B30" s="122">
        <v>0.8210511322053301</v>
      </c>
      <c r="C30" s="122">
        <v>0.74626384561713432</v>
      </c>
      <c r="D30" s="122">
        <v>0.74067650675712682</v>
      </c>
      <c r="E30" s="122">
        <v>0.71985501412647213</v>
      </c>
      <c r="F30" s="122">
        <v>0.71442510867447839</v>
      </c>
      <c r="G30" s="122">
        <v>0.7114835480851468</v>
      </c>
      <c r="H30" s="122">
        <v>0.89665836734473958</v>
      </c>
      <c r="I30" s="122">
        <v>0.97233102644852498</v>
      </c>
      <c r="J30" s="122">
        <v>0.88021480654915962</v>
      </c>
      <c r="K30" s="122">
        <v>0.68380034953204738</v>
      </c>
      <c r="L30" s="122">
        <v>0.57818833996095753</v>
      </c>
      <c r="M30" s="122">
        <v>0.38187868399309499</v>
      </c>
      <c r="N30" s="122">
        <v>0.33264944267743313</v>
      </c>
      <c r="O30" s="122">
        <v>0.39430699684586917</v>
      </c>
      <c r="P30" s="122">
        <v>0.39778428256579207</v>
      </c>
      <c r="Q30" s="122">
        <v>0.4335055701837448</v>
      </c>
      <c r="R30" s="122">
        <v>0.4305215410946856</v>
      </c>
      <c r="S30" s="122">
        <v>0.42110893581667447</v>
      </c>
      <c r="T30" s="122">
        <v>0.50477904215365044</v>
      </c>
      <c r="U30" s="122">
        <v>0.58915050899849741</v>
      </c>
      <c r="V30" s="122">
        <v>0.50360648595306301</v>
      </c>
      <c r="W30" s="122">
        <v>0.61518168017644936</v>
      </c>
      <c r="X30" s="122">
        <v>0.39497070971047871</v>
      </c>
      <c r="Y30" s="122">
        <v>0.31275994164874626</v>
      </c>
      <c r="DA30" s="130" t="s">
        <v>1598</v>
      </c>
    </row>
    <row r="31" spans="1:105" ht="12" customHeight="1" x14ac:dyDescent="0.25">
      <c r="A31" s="97" t="s">
        <v>141</v>
      </c>
      <c r="B31" s="98">
        <v>0.1003709435194792</v>
      </c>
      <c r="C31" s="98">
        <v>0.15664838827155736</v>
      </c>
      <c r="D31" s="98">
        <v>0.15956062208745853</v>
      </c>
      <c r="E31" s="98">
        <v>0.15450375678995573</v>
      </c>
      <c r="F31" s="98">
        <v>0.15481697075857648</v>
      </c>
      <c r="G31" s="98">
        <v>0.15099073262707594</v>
      </c>
      <c r="H31" s="98">
        <v>0.1676243084064559</v>
      </c>
      <c r="I31" s="98">
        <v>0.15893546766926514</v>
      </c>
      <c r="J31" s="98">
        <v>0.13149990274138848</v>
      </c>
      <c r="K31" s="98">
        <v>9.9329417125734093E-2</v>
      </c>
      <c r="L31" s="98">
        <v>7.9001665263509213E-2</v>
      </c>
      <c r="M31" s="98">
        <v>4.6604719900536183E-2</v>
      </c>
      <c r="N31" s="98">
        <v>3.4916211993076721E-2</v>
      </c>
      <c r="O31" s="98">
        <v>2.8096904377779085E-2</v>
      </c>
      <c r="P31" s="98">
        <v>1.8470433532022299E-2</v>
      </c>
      <c r="Q31" s="98">
        <v>1.4463310626622095E-2</v>
      </c>
      <c r="R31" s="98">
        <v>1.3199980522998842E-2</v>
      </c>
      <c r="S31" s="98">
        <v>1.3057205780812193E-2</v>
      </c>
      <c r="T31" s="98">
        <v>2.0206921005350011E-2</v>
      </c>
      <c r="U31" s="98">
        <v>1.7208958439516323E-2</v>
      </c>
      <c r="V31" s="98">
        <v>2.3278169324596275E-2</v>
      </c>
      <c r="W31" s="98">
        <v>2.6533098998295281E-2</v>
      </c>
      <c r="X31" s="98">
        <v>2.1683406892998362E-2</v>
      </c>
      <c r="Y31" s="98">
        <v>1.9151093954921393E-2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0.72068018868585093</v>
      </c>
      <c r="C35" s="101">
        <v>0.58961545734557697</v>
      </c>
      <c r="D35" s="101">
        <v>0.58111588466966835</v>
      </c>
      <c r="E35" s="101">
        <v>0.56535125733651637</v>
      </c>
      <c r="F35" s="101">
        <v>0.55960813791590192</v>
      </c>
      <c r="G35" s="101">
        <v>0.56049281545807084</v>
      </c>
      <c r="H35" s="101">
        <v>0.72903405893828366</v>
      </c>
      <c r="I35" s="101">
        <v>0.81339555877925984</v>
      </c>
      <c r="J35" s="101">
        <v>0.74871490380777117</v>
      </c>
      <c r="K35" s="101">
        <v>0.58447093240631331</v>
      </c>
      <c r="L35" s="101">
        <v>0.47878248343378443</v>
      </c>
      <c r="M35" s="101">
        <v>0.3187593411873772</v>
      </c>
      <c r="N35" s="101">
        <v>0.28135232077198424</v>
      </c>
      <c r="O35" s="101">
        <v>0.34562715912758379</v>
      </c>
      <c r="P35" s="101">
        <v>0.36238678312310885</v>
      </c>
      <c r="Q35" s="101">
        <v>0.40127858161210789</v>
      </c>
      <c r="R35" s="101">
        <v>0.39712116003706749</v>
      </c>
      <c r="S35" s="101">
        <v>0.37747489335427536</v>
      </c>
      <c r="T35" s="101">
        <v>0.42496065121197452</v>
      </c>
      <c r="U35" s="101">
        <v>0.50972383254720088</v>
      </c>
      <c r="V35" s="101">
        <v>0.41039971790803642</v>
      </c>
      <c r="W35" s="101">
        <v>0.49442582812958474</v>
      </c>
      <c r="X35" s="101">
        <v>0.30323408763457155</v>
      </c>
      <c r="Y35" s="101">
        <v>0.23267053084570255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2.040419126366385E-2</v>
      </c>
      <c r="M36" s="104">
        <v>1.651462290518161E-2</v>
      </c>
      <c r="N36" s="104">
        <v>1.6380909912372156E-2</v>
      </c>
      <c r="O36" s="104">
        <v>2.0582933340506336E-2</v>
      </c>
      <c r="P36" s="104">
        <v>1.6927065910660913E-2</v>
      </c>
      <c r="Q36" s="104">
        <v>1.7763677945014843E-2</v>
      </c>
      <c r="R36" s="104">
        <v>2.0200400534619266E-2</v>
      </c>
      <c r="S36" s="104">
        <v>3.057683668158688E-2</v>
      </c>
      <c r="T36" s="104">
        <v>5.9611469936325906E-2</v>
      </c>
      <c r="U36" s="104">
        <v>6.2217718011780221E-2</v>
      </c>
      <c r="V36" s="104">
        <v>6.9928598720430293E-2</v>
      </c>
      <c r="W36" s="104">
        <v>9.422275304856928E-2</v>
      </c>
      <c r="X36" s="104">
        <v>7.0053215182908815E-2</v>
      </c>
      <c r="Y36" s="104">
        <v>6.0938316848122322E-2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9.3690762028163285E-3</v>
      </c>
      <c r="M37" s="98">
        <v>6.7344442550690414E-3</v>
      </c>
      <c r="N37" s="98">
        <v>7.0588451568466947E-3</v>
      </c>
      <c r="O37" s="98">
        <v>9.8012720687966487E-3</v>
      </c>
      <c r="P37" s="98">
        <v>7.1694105515635468E-3</v>
      </c>
      <c r="Q37" s="98">
        <v>7.6343979438712297E-3</v>
      </c>
      <c r="R37" s="98">
        <v>8.6691466345880097E-3</v>
      </c>
      <c r="S37" s="98">
        <v>1.1628654526359595E-2</v>
      </c>
      <c r="T37" s="98">
        <v>2.3341559931308108E-2</v>
      </c>
      <c r="U37" s="98">
        <v>2.3434498745172463E-2</v>
      </c>
      <c r="V37" s="98">
        <v>2.7061804224671391E-2</v>
      </c>
      <c r="W37" s="98">
        <v>4.8079688949299128E-2</v>
      </c>
      <c r="X37" s="98">
        <v>2.1684353704841796E-2</v>
      </c>
      <c r="Y37" s="98">
        <v>2.8913949772214995E-2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1.1035115060847523E-2</v>
      </c>
      <c r="M38" s="98">
        <v>9.7801786501125684E-3</v>
      </c>
      <c r="N38" s="98">
        <v>9.3220647555254631E-3</v>
      </c>
      <c r="O38" s="98">
        <v>1.0781661271709686E-2</v>
      </c>
      <c r="P38" s="98">
        <v>9.7576553590973669E-3</v>
      </c>
      <c r="Q38" s="98">
        <v>1.0129280001143612E-2</v>
      </c>
      <c r="R38" s="98">
        <v>1.1531253900031256E-2</v>
      </c>
      <c r="S38" s="98">
        <v>1.8948182155227283E-2</v>
      </c>
      <c r="T38" s="98">
        <v>3.6269910005017801E-2</v>
      </c>
      <c r="U38" s="98">
        <v>3.8783219266607757E-2</v>
      </c>
      <c r="V38" s="98">
        <v>4.2866794495758906E-2</v>
      </c>
      <c r="W38" s="98">
        <v>4.6143064099270145E-2</v>
      </c>
      <c r="X38" s="98">
        <v>4.8368861478067023E-2</v>
      </c>
      <c r="Y38" s="98">
        <v>3.2024367075907327E-2</v>
      </c>
      <c r="DA38" s="63" t="s">
        <v>1606</v>
      </c>
    </row>
    <row r="39" spans="1:105" ht="12" customHeight="1" x14ac:dyDescent="0.25">
      <c r="A39" s="121" t="s">
        <v>54</v>
      </c>
      <c r="B39" s="122">
        <v>0.16138860923444862</v>
      </c>
      <c r="C39" s="122">
        <v>0.19580392557827778</v>
      </c>
      <c r="D39" s="122">
        <v>0.17143886414370338</v>
      </c>
      <c r="E39" s="122">
        <v>0.17847756577325305</v>
      </c>
      <c r="F39" s="122">
        <v>0.19178582087016405</v>
      </c>
      <c r="G39" s="122">
        <v>0.18661715950178775</v>
      </c>
      <c r="H39" s="122">
        <v>0.20899201232828221</v>
      </c>
      <c r="I39" s="122">
        <v>0.23481038357314363</v>
      </c>
      <c r="J39" s="122">
        <v>0.19711754562662356</v>
      </c>
      <c r="K39" s="122">
        <v>0.17652125671389055</v>
      </c>
      <c r="L39" s="122">
        <v>0.14786077737516071</v>
      </c>
      <c r="M39" s="122">
        <v>0.10372024131967279</v>
      </c>
      <c r="N39" s="122">
        <v>8.4647535923762035E-2</v>
      </c>
      <c r="O39" s="122">
        <v>8.0194075889436778E-2</v>
      </c>
      <c r="P39" s="122">
        <v>9.2836516418083437E-2</v>
      </c>
      <c r="Q39" s="122">
        <v>9.4341995673076107E-2</v>
      </c>
      <c r="R39" s="122">
        <v>9.3983860482951848E-2</v>
      </c>
      <c r="S39" s="122">
        <v>0.1058693380509175</v>
      </c>
      <c r="T39" s="122">
        <v>0.10206547721631232</v>
      </c>
      <c r="U39" s="122">
        <v>0.10531809605097847</v>
      </c>
      <c r="V39" s="122">
        <v>0.10605697538458431</v>
      </c>
      <c r="W39" s="122">
        <v>0.1156218975064213</v>
      </c>
      <c r="X39" s="122">
        <v>0.11104693606626447</v>
      </c>
      <c r="Y39" s="122">
        <v>7.7123969854530752E-2</v>
      </c>
      <c r="DA39" s="130" t="s">
        <v>1607</v>
      </c>
    </row>
    <row r="40" spans="1:105" ht="12" customHeight="1" x14ac:dyDescent="0.25">
      <c r="A40" s="97" t="s">
        <v>50</v>
      </c>
      <c r="B40" s="98">
        <v>1.2839012158114806E-2</v>
      </c>
      <c r="C40" s="98">
        <v>1.5560780463958439E-2</v>
      </c>
      <c r="D40" s="98">
        <v>1.3757758160815628E-2</v>
      </c>
      <c r="E40" s="98">
        <v>1.2243651244555322E-2</v>
      </c>
      <c r="F40" s="98">
        <v>1.3504935770000134E-2</v>
      </c>
      <c r="G40" s="98">
        <v>1.4725606556219942E-2</v>
      </c>
      <c r="H40" s="98">
        <v>1.8532316597950203E-2</v>
      </c>
      <c r="I40" s="98">
        <v>1.9392866055412211E-2</v>
      </c>
      <c r="J40" s="98">
        <v>1.8763178965760564E-2</v>
      </c>
      <c r="K40" s="98">
        <v>1.673422235241729E-2</v>
      </c>
      <c r="L40" s="98">
        <v>1.361054981171504E-2</v>
      </c>
      <c r="M40" s="98">
        <v>9.37842321099072E-3</v>
      </c>
      <c r="N40" s="98">
        <v>7.6381688185733028E-3</v>
      </c>
      <c r="O40" s="98">
        <v>6.5543656919195238E-3</v>
      </c>
      <c r="P40" s="98">
        <v>5.3117906208815496E-3</v>
      </c>
      <c r="Q40" s="98">
        <v>4.7651529543728524E-3</v>
      </c>
      <c r="R40" s="98">
        <v>4.2157993622856105E-3</v>
      </c>
      <c r="S40" s="98">
        <v>3.4544077251802766E-3</v>
      </c>
      <c r="T40" s="98">
        <v>1.6777898262635511E-3</v>
      </c>
      <c r="U40" s="98">
        <v>3.8001591991331215E-3</v>
      </c>
      <c r="V40" s="98">
        <v>2.22087476752071E-3</v>
      </c>
      <c r="W40" s="98">
        <v>4.9073039791345859E-3</v>
      </c>
      <c r="X40" s="98">
        <v>4.191387080598759E-3</v>
      </c>
      <c r="Y40" s="98">
        <v>2.8605423639839036E-3</v>
      </c>
      <c r="DA40" s="63" t="s">
        <v>1608</v>
      </c>
    </row>
    <row r="41" spans="1:105" ht="12" customHeight="1" x14ac:dyDescent="0.25">
      <c r="A41" s="109" t="s">
        <v>120</v>
      </c>
      <c r="B41" s="33">
        <v>0.14854959707633381</v>
      </c>
      <c r="C41" s="33">
        <v>0.18024314511431933</v>
      </c>
      <c r="D41" s="33">
        <v>0.15768110598288776</v>
      </c>
      <c r="E41" s="33">
        <v>0.16623391452869773</v>
      </c>
      <c r="F41" s="33">
        <v>0.1782808851001639</v>
      </c>
      <c r="G41" s="33">
        <v>0.17189155294556782</v>
      </c>
      <c r="H41" s="33">
        <v>0.190459695730332</v>
      </c>
      <c r="I41" s="33">
        <v>0.21541751751773142</v>
      </c>
      <c r="J41" s="33">
        <v>0.17835436666086299</v>
      </c>
      <c r="K41" s="33">
        <v>0.15978703436147326</v>
      </c>
      <c r="L41" s="33">
        <v>0.13425022756344568</v>
      </c>
      <c r="M41" s="33">
        <v>9.4341818108682071E-2</v>
      </c>
      <c r="N41" s="33">
        <v>7.7009367105188728E-2</v>
      </c>
      <c r="O41" s="33">
        <v>7.363971019751725E-2</v>
      </c>
      <c r="P41" s="33">
        <v>8.7524725797201886E-2</v>
      </c>
      <c r="Q41" s="33">
        <v>8.9576842718703253E-2</v>
      </c>
      <c r="R41" s="33">
        <v>8.9768061120666237E-2</v>
      </c>
      <c r="S41" s="33">
        <v>0.10241493032573722</v>
      </c>
      <c r="T41" s="33">
        <v>0.10038768739004876</v>
      </c>
      <c r="U41" s="33">
        <v>0.10151793685184535</v>
      </c>
      <c r="V41" s="33">
        <v>0.1038361006170636</v>
      </c>
      <c r="W41" s="33">
        <v>0.11071459352728671</v>
      </c>
      <c r="X41" s="33">
        <v>0.10685554898566571</v>
      </c>
      <c r="Y41" s="33">
        <v>7.4263427490546846E-2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1611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1612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1614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1615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1616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1624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1625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1626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1696.0505499609324</v>
      </c>
      <c r="C62" s="117">
        <f t="shared" si="21"/>
        <v>1700.8653299722616</v>
      </c>
      <c r="D62" s="117">
        <f t="shared" si="21"/>
        <v>1646.5918505679151</v>
      </c>
      <c r="E62" s="117">
        <f t="shared" si="21"/>
        <v>1651.7427012060339</v>
      </c>
      <c r="F62" s="117">
        <f t="shared" si="21"/>
        <v>1526.5832347428684</v>
      </c>
      <c r="G62" s="117">
        <f t="shared" si="21"/>
        <v>1453.7293099015492</v>
      </c>
      <c r="H62" s="117">
        <f t="shared" si="21"/>
        <v>1317.3258621216098</v>
      </c>
      <c r="I62" s="117">
        <f t="shared" si="21"/>
        <v>1143.6548811763491</v>
      </c>
      <c r="J62" s="117">
        <f t="shared" si="21"/>
        <v>1211.7362488871152</v>
      </c>
      <c r="K62" s="117">
        <f t="shared" si="21"/>
        <v>1230.19026948596</v>
      </c>
      <c r="L62" s="117">
        <f t="shared" si="21"/>
        <v>1349.9804314128928</v>
      </c>
      <c r="M62" s="117">
        <f t="shared" si="21"/>
        <v>1191.4095928141187</v>
      </c>
      <c r="N62" s="117">
        <f t="shared" si="21"/>
        <v>1101.2420990354753</v>
      </c>
      <c r="O62" s="117">
        <f t="shared" si="21"/>
        <v>1160.8251364729661</v>
      </c>
      <c r="P62" s="117">
        <f t="shared" si="21"/>
        <v>1048.9451630007675</v>
      </c>
      <c r="Q62" s="117">
        <f t="shared" si="21"/>
        <v>1063.8818523508137</v>
      </c>
      <c r="R62" s="117">
        <f t="shared" ref="R62:V62" si="22">R63+R66+R68+R77</f>
        <v>1081.2579029244514</v>
      </c>
      <c r="S62" s="117">
        <f t="shared" si="22"/>
        <v>1164.4756297734775</v>
      </c>
      <c r="T62" s="117">
        <f t="shared" si="22"/>
        <v>1135.4671241755525</v>
      </c>
      <c r="U62" s="117">
        <f t="shared" si="22"/>
        <v>1144.6580582918893</v>
      </c>
      <c r="V62" s="117">
        <f t="shared" si="22"/>
        <v>1168.9138119231527</v>
      </c>
      <c r="W62" s="117">
        <f t="shared" ref="W62:Y62" si="23">W63+W66+W68+W77</f>
        <v>1263.1808352389048</v>
      </c>
      <c r="X62" s="117">
        <f t="shared" si="23"/>
        <v>1130.5121508242364</v>
      </c>
      <c r="Y62" s="117">
        <f t="shared" si="23"/>
        <v>1064.6093209419162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1517.1928219323222</v>
      </c>
      <c r="C63" s="122">
        <f t="shared" si="24"/>
        <v>1570.8894522090259</v>
      </c>
      <c r="D63" s="122">
        <f t="shared" si="24"/>
        <v>1515.8112100857252</v>
      </c>
      <c r="E63" s="122">
        <f t="shared" si="24"/>
        <v>1508.4522551087584</v>
      </c>
      <c r="F63" s="122">
        <f t="shared" si="24"/>
        <v>1383.745781822329</v>
      </c>
      <c r="G63" s="122">
        <f t="shared" si="24"/>
        <v>1311.175617835831</v>
      </c>
      <c r="H63" s="122">
        <f t="shared" si="24"/>
        <v>1173.2119304002379</v>
      </c>
      <c r="I63" s="122">
        <f t="shared" si="24"/>
        <v>994.21385344369241</v>
      </c>
      <c r="J63" s="122">
        <f t="shared" si="24"/>
        <v>1062.6713354838034</v>
      </c>
      <c r="K63" s="122">
        <f t="shared" si="24"/>
        <v>1083.5075628043517</v>
      </c>
      <c r="L63" s="122">
        <f t="shared" si="24"/>
        <v>1272.3832258343682</v>
      </c>
      <c r="M63" s="122">
        <f t="shared" si="24"/>
        <v>1103.9093716889986</v>
      </c>
      <c r="N63" s="122">
        <f t="shared" si="24"/>
        <v>1017.3210124502662</v>
      </c>
      <c r="O63" s="122">
        <f t="shared" si="24"/>
        <v>1062.9313454600608</v>
      </c>
      <c r="P63" s="122">
        <f t="shared" si="24"/>
        <v>915.74549196536759</v>
      </c>
      <c r="Q63" s="122">
        <f t="shared" si="24"/>
        <v>945.64613189955071</v>
      </c>
      <c r="R63" s="122">
        <f t="shared" ref="R63:V63" si="25">SUM(R64:R65)</f>
        <v>967.83026607086333</v>
      </c>
      <c r="S63" s="122">
        <f t="shared" si="25"/>
        <v>1028.1918818977197</v>
      </c>
      <c r="T63" s="122">
        <f t="shared" si="25"/>
        <v>954.90030293176039</v>
      </c>
      <c r="U63" s="122">
        <f t="shared" si="25"/>
        <v>952.82481347736564</v>
      </c>
      <c r="V63" s="122">
        <f t="shared" si="25"/>
        <v>968.59204524905522</v>
      </c>
      <c r="W63" s="122">
        <f t="shared" ref="W63:Y63" si="26">SUM(W64:W65)</f>
        <v>1077.1583490082428</v>
      </c>
      <c r="X63" s="122">
        <f t="shared" si="26"/>
        <v>938.00712156285931</v>
      </c>
      <c r="Y63" s="122">
        <f t="shared" si="26"/>
        <v>876.97164180522054</v>
      </c>
      <c r="DA63" s="130" t="s">
        <v>1629</v>
      </c>
    </row>
    <row r="64" spans="1:105" ht="12" customHeight="1" x14ac:dyDescent="0.25">
      <c r="A64" s="97" t="s">
        <v>212</v>
      </c>
      <c r="B64" s="98">
        <v>1501.3108547122079</v>
      </c>
      <c r="C64" s="98">
        <v>1554.612639385615</v>
      </c>
      <c r="D64" s="98">
        <v>1500.3459170048091</v>
      </c>
      <c r="E64" s="98">
        <v>1493.1923381967792</v>
      </c>
      <c r="F64" s="98">
        <v>1369.8554615607243</v>
      </c>
      <c r="G64" s="98">
        <v>1298.1146047053976</v>
      </c>
      <c r="H64" s="98">
        <v>1161.6469563132753</v>
      </c>
      <c r="I64" s="98">
        <v>984.46311885016348</v>
      </c>
      <c r="J64" s="98">
        <v>1052.2913706159045</v>
      </c>
      <c r="K64" s="98">
        <v>1072.9380626914206</v>
      </c>
      <c r="L64" s="98">
        <v>1260.4143445261532</v>
      </c>
      <c r="M64" s="98">
        <v>1093.5050337339317</v>
      </c>
      <c r="N64" s="98">
        <v>1007.7249289218533</v>
      </c>
      <c r="O64" s="98">
        <v>1052.5488742447701</v>
      </c>
      <c r="P64" s="98">
        <v>906.70890977684849</v>
      </c>
      <c r="Q64" s="98">
        <v>936.45337976402584</v>
      </c>
      <c r="R64" s="98">
        <v>958.29054448798809</v>
      </c>
      <c r="S64" s="98">
        <v>1017.6481558506271</v>
      </c>
      <c r="T64" s="98">
        <v>944.4027907268445</v>
      </c>
      <c r="U64" s="98">
        <v>941.98845665714543</v>
      </c>
      <c r="V64" s="98">
        <v>957.26745454918364</v>
      </c>
      <c r="W64" s="98">
        <v>1064.5615300373511</v>
      </c>
      <c r="X64" s="98">
        <v>926.8757672279811</v>
      </c>
      <c r="Y64" s="98">
        <v>867.48068841437225</v>
      </c>
      <c r="DA64" s="63" t="s">
        <v>1630</v>
      </c>
    </row>
    <row r="65" spans="1:105" ht="12" customHeight="1" x14ac:dyDescent="0.25">
      <c r="A65" s="97" t="s">
        <v>53</v>
      </c>
      <c r="B65" s="98">
        <v>15.881967220114266</v>
      </c>
      <c r="C65" s="98">
        <v>16.276812823410818</v>
      </c>
      <c r="D65" s="98">
        <v>15.465293080916137</v>
      </c>
      <c r="E65" s="98">
        <v>15.259916911979186</v>
      </c>
      <c r="F65" s="98">
        <v>13.890320261604773</v>
      </c>
      <c r="G65" s="98">
        <v>13.061013130433341</v>
      </c>
      <c r="H65" s="98">
        <v>11.564974086962621</v>
      </c>
      <c r="I65" s="98">
        <v>9.7507345935289553</v>
      </c>
      <c r="J65" s="98">
        <v>10.379964867898948</v>
      </c>
      <c r="K65" s="98">
        <v>10.569500112931118</v>
      </c>
      <c r="L65" s="98">
        <v>11.968881308215082</v>
      </c>
      <c r="M65" s="98">
        <v>10.404337955066829</v>
      </c>
      <c r="N65" s="98">
        <v>9.5960835284128052</v>
      </c>
      <c r="O65" s="98">
        <v>10.382471215290778</v>
      </c>
      <c r="P65" s="98">
        <v>9.036582188519132</v>
      </c>
      <c r="Q65" s="98">
        <v>9.192752135524815</v>
      </c>
      <c r="R65" s="98">
        <v>9.5397215828752824</v>
      </c>
      <c r="S65" s="98">
        <v>10.543726047092704</v>
      </c>
      <c r="T65" s="98">
        <v>10.497512204915855</v>
      </c>
      <c r="U65" s="98">
        <v>10.836356820220152</v>
      </c>
      <c r="V65" s="98">
        <v>11.324590699871534</v>
      </c>
      <c r="W65" s="98">
        <v>12.596818970891768</v>
      </c>
      <c r="X65" s="98">
        <v>11.131354334878218</v>
      </c>
      <c r="Y65" s="98">
        <v>9.4909533908482864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4.5524926785038944E-2</v>
      </c>
      <c r="C66" s="122">
        <f t="shared" si="27"/>
        <v>8.3951449616776558E-2</v>
      </c>
      <c r="D66" s="122">
        <f t="shared" si="27"/>
        <v>0.13978163168032823</v>
      </c>
      <c r="E66" s="122">
        <f t="shared" si="27"/>
        <v>0.21111915479574825</v>
      </c>
      <c r="F66" s="122">
        <f t="shared" si="27"/>
        <v>0.24413481614253485</v>
      </c>
      <c r="G66" s="122">
        <f t="shared" si="27"/>
        <v>0.32732173672535547</v>
      </c>
      <c r="H66" s="122">
        <f t="shared" si="27"/>
        <v>0.44539163350450584</v>
      </c>
      <c r="I66" s="122">
        <f t="shared" si="27"/>
        <v>0.64788977316784269</v>
      </c>
      <c r="J66" s="122">
        <f t="shared" si="27"/>
        <v>0.53396176065591605</v>
      </c>
      <c r="K66" s="122">
        <f t="shared" si="27"/>
        <v>0.62220673855054032</v>
      </c>
      <c r="L66" s="122">
        <f t="shared" si="27"/>
        <v>0.71690299821577397</v>
      </c>
      <c r="M66" s="122">
        <f t="shared" si="27"/>
        <v>0.60519700446744007</v>
      </c>
      <c r="N66" s="122">
        <f t="shared" si="27"/>
        <v>0.85774350750615946</v>
      </c>
      <c r="O66" s="122">
        <f t="shared" si="27"/>
        <v>0.73170918829173093</v>
      </c>
      <c r="P66" s="122">
        <f t="shared" si="27"/>
        <v>0.54114108600487287</v>
      </c>
      <c r="Q66" s="122">
        <f t="shared" si="27"/>
        <v>0.88317966446910701</v>
      </c>
      <c r="R66" s="122">
        <f t="shared" si="27"/>
        <v>0.93922611761748409</v>
      </c>
      <c r="S66" s="122">
        <f t="shared" si="27"/>
        <v>1.0447362442075843</v>
      </c>
      <c r="T66" s="122">
        <f t="shared" si="27"/>
        <v>1.2872759887580378</v>
      </c>
      <c r="U66" s="122">
        <f t="shared" si="27"/>
        <v>1.4220741868844826</v>
      </c>
      <c r="V66" s="122">
        <f t="shared" si="27"/>
        <v>1.6044634531740309</v>
      </c>
      <c r="W66" s="122">
        <f t="shared" si="27"/>
        <v>1.5981216320300844</v>
      </c>
      <c r="X66" s="122">
        <f t="shared" si="27"/>
        <v>1.6162075451766649</v>
      </c>
      <c r="Y66" s="122">
        <f t="shared" si="27"/>
        <v>0.93632386987182492</v>
      </c>
      <c r="DA66" s="130" t="s">
        <v>1632</v>
      </c>
    </row>
    <row r="67" spans="1:105" ht="12" customHeight="1" x14ac:dyDescent="0.25">
      <c r="A67" s="97" t="s">
        <v>53</v>
      </c>
      <c r="B67" s="98">
        <v>4.5524926785038944E-2</v>
      </c>
      <c r="C67" s="98">
        <v>8.3951449616776558E-2</v>
      </c>
      <c r="D67" s="98">
        <v>0.13978163168032823</v>
      </c>
      <c r="E67" s="98">
        <v>0.21111915479574825</v>
      </c>
      <c r="F67" s="98">
        <v>0.24413481614253485</v>
      </c>
      <c r="G67" s="98">
        <v>0.32732173672535547</v>
      </c>
      <c r="H67" s="98">
        <v>0.44539163350450584</v>
      </c>
      <c r="I67" s="98">
        <v>0.64788977316784269</v>
      </c>
      <c r="J67" s="98">
        <v>0.53396176065591605</v>
      </c>
      <c r="K67" s="98">
        <v>0.62220673855054032</v>
      </c>
      <c r="L67" s="98">
        <v>0.71690299821577397</v>
      </c>
      <c r="M67" s="98">
        <v>0.60519700446744007</v>
      </c>
      <c r="N67" s="98">
        <v>0.85774350750615946</v>
      </c>
      <c r="O67" s="98">
        <v>0.73170918829173093</v>
      </c>
      <c r="P67" s="98">
        <v>0.54114108600487287</v>
      </c>
      <c r="Q67" s="98">
        <v>0.88317966446910701</v>
      </c>
      <c r="R67" s="98">
        <v>0.93922611761748409</v>
      </c>
      <c r="S67" s="98">
        <v>1.0447362442075843</v>
      </c>
      <c r="T67" s="98">
        <v>1.2872759887580378</v>
      </c>
      <c r="U67" s="98">
        <v>1.4220741868844826</v>
      </c>
      <c r="V67" s="98">
        <v>1.6044634531740309</v>
      </c>
      <c r="W67" s="98">
        <v>1.5981216320300844</v>
      </c>
      <c r="X67" s="98">
        <v>1.6162075451766649</v>
      </c>
      <c r="Y67" s="98">
        <v>0.93632386987182492</v>
      </c>
      <c r="DA67" s="63" t="s">
        <v>1633</v>
      </c>
    </row>
    <row r="68" spans="1:105" ht="12" customHeight="1" x14ac:dyDescent="0.25">
      <c r="A68" s="121" t="s">
        <v>55</v>
      </c>
      <c r="B68" s="122">
        <v>137.62998349064114</v>
      </c>
      <c r="C68" s="122">
        <v>102.91172267196012</v>
      </c>
      <c r="D68" s="122">
        <v>104.75622340473682</v>
      </c>
      <c r="E68" s="122">
        <v>110.59557715306745</v>
      </c>
      <c r="F68" s="122">
        <v>108.85694680952845</v>
      </c>
      <c r="G68" s="122">
        <v>109.93918387436293</v>
      </c>
      <c r="H68" s="122">
        <v>113.70604870803373</v>
      </c>
      <c r="I68" s="122">
        <v>116.64744871646798</v>
      </c>
      <c r="J68" s="122">
        <v>117.51262703384583</v>
      </c>
      <c r="K68" s="122">
        <v>115.16556216072551</v>
      </c>
      <c r="L68" s="122">
        <v>59.443612539013806</v>
      </c>
      <c r="M68" s="122">
        <v>66.091418242026435</v>
      </c>
      <c r="N68" s="122">
        <v>63.956007785706596</v>
      </c>
      <c r="O68" s="122">
        <v>77.563291035664861</v>
      </c>
      <c r="P68" s="122">
        <v>105.64255413868945</v>
      </c>
      <c r="Q68" s="122">
        <v>92.733354966079801</v>
      </c>
      <c r="R68" s="122">
        <v>87.883563766963803</v>
      </c>
      <c r="S68" s="122">
        <v>102.79004398378433</v>
      </c>
      <c r="T68" s="122">
        <v>145.10023477038047</v>
      </c>
      <c r="U68" s="122">
        <v>154.36784630539236</v>
      </c>
      <c r="V68" s="122">
        <v>161.48030107311425</v>
      </c>
      <c r="W68" s="122">
        <v>139.02177009136426</v>
      </c>
      <c r="X68" s="122">
        <v>143.95146164275729</v>
      </c>
      <c r="Y68" s="122">
        <v>143.55648070351575</v>
      </c>
      <c r="DA68" s="130" t="s">
        <v>1634</v>
      </c>
    </row>
    <row r="69" spans="1:105" ht="12" customHeight="1" x14ac:dyDescent="0.25">
      <c r="A69" s="97" t="s">
        <v>134</v>
      </c>
      <c r="B69" s="98">
        <v>99.98394155304112</v>
      </c>
      <c r="C69" s="98">
        <v>75.721397146126563</v>
      </c>
      <c r="D69" s="98">
        <v>77.650658994284782</v>
      </c>
      <c r="E69" s="98">
        <v>84.277802165857949</v>
      </c>
      <c r="F69" s="98">
        <v>84.523621273286295</v>
      </c>
      <c r="G69" s="98">
        <v>87.535621224122394</v>
      </c>
      <c r="H69" s="98">
        <v>92.073642939535503</v>
      </c>
      <c r="I69" s="98">
        <v>94.140736507293951</v>
      </c>
      <c r="J69" s="98">
        <v>99.439671689278853</v>
      </c>
      <c r="K69" s="98">
        <v>102.53254694469405</v>
      </c>
      <c r="L69" s="98">
        <v>54.647637047623498</v>
      </c>
      <c r="M69" s="98">
        <v>59.854812302246266</v>
      </c>
      <c r="N69" s="98">
        <v>58.264629605162995</v>
      </c>
      <c r="O69" s="98">
        <v>73.242763055874505</v>
      </c>
      <c r="P69" s="98">
        <v>103.69293186470533</v>
      </c>
      <c r="Q69" s="98">
        <v>90.024355421297471</v>
      </c>
      <c r="R69" s="98">
        <v>85.519819591944852</v>
      </c>
      <c r="S69" s="98">
        <v>100.46116088397841</v>
      </c>
      <c r="T69" s="98">
        <v>140.37998837716202</v>
      </c>
      <c r="U69" s="98">
        <v>142.50518961488189</v>
      </c>
      <c r="V69" s="98">
        <v>149.71396388853714</v>
      </c>
      <c r="W69" s="98">
        <v>120.20273508665511</v>
      </c>
      <c r="X69" s="98">
        <v>135.22838733881372</v>
      </c>
      <c r="Y69" s="98">
        <v>140.95818842718504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9.6453297903835361E-2</v>
      </c>
      <c r="M70" s="98">
        <v>0.10825472608878266</v>
      </c>
      <c r="N70" s="98">
        <v>0.10945948055580233</v>
      </c>
      <c r="O70" s="98">
        <v>0.13010549585022169</v>
      </c>
      <c r="P70" s="98">
        <v>0.16411712580095381</v>
      </c>
      <c r="Q70" s="98">
        <v>0.11998243315834167</v>
      </c>
      <c r="R70" s="98">
        <v>0.1050414113959037</v>
      </c>
      <c r="S70" s="98">
        <v>0.1298369328540151</v>
      </c>
      <c r="T70" s="98">
        <v>0.23932075467471609</v>
      </c>
      <c r="U70" s="98">
        <v>0.19910990027445619</v>
      </c>
      <c r="V70" s="98">
        <v>0.32572686676018087</v>
      </c>
      <c r="W70" s="98">
        <v>0.25830048249322091</v>
      </c>
      <c r="X70" s="98">
        <v>0.32474698387927836</v>
      </c>
      <c r="Y70" s="98">
        <v>0.3796874290613857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4.4668653682173931E-2</v>
      </c>
      <c r="M71" s="101">
        <v>4.4837929456263137E-2</v>
      </c>
      <c r="N71" s="101">
        <v>4.8025657824318058E-2</v>
      </c>
      <c r="O71" s="101">
        <v>6.2893439291544076E-2</v>
      </c>
      <c r="P71" s="101">
        <v>7.004765176925884E-2</v>
      </c>
      <c r="Q71" s="101">
        <v>5.1673358584766016E-2</v>
      </c>
      <c r="R71" s="101">
        <v>4.5309575386980203E-2</v>
      </c>
      <c r="S71" s="101">
        <v>5.0219242115233355E-2</v>
      </c>
      <c r="T71" s="101">
        <v>9.5775927702315022E-2</v>
      </c>
      <c r="U71" s="101">
        <v>7.4696897766433137E-2</v>
      </c>
      <c r="V71" s="101">
        <v>0.12390392611423741</v>
      </c>
      <c r="W71" s="101">
        <v>0.12791783074743024</v>
      </c>
      <c r="X71" s="101">
        <v>9.8313272254273637E-2</v>
      </c>
      <c r="Y71" s="101">
        <v>0.17390462586083705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5.178464422166143E-2</v>
      </c>
      <c r="M72" s="104">
        <v>6.341679663251952E-2</v>
      </c>
      <c r="N72" s="104">
        <v>6.1433822731484275E-2</v>
      </c>
      <c r="O72" s="104">
        <v>6.7212056558677624E-2</v>
      </c>
      <c r="P72" s="104">
        <v>9.4069474031694966E-2</v>
      </c>
      <c r="Q72" s="104">
        <v>6.8309074573575657E-2</v>
      </c>
      <c r="R72" s="104">
        <v>5.9731836008923497E-2</v>
      </c>
      <c r="S72" s="104">
        <v>7.9617690738781735E-2</v>
      </c>
      <c r="T72" s="104">
        <v>0.14354482697240106</v>
      </c>
      <c r="U72" s="104">
        <v>0.12441300250802305</v>
      </c>
      <c r="V72" s="104">
        <v>0.20182294064594347</v>
      </c>
      <c r="W72" s="104">
        <v>0.1303826517457907</v>
      </c>
      <c r="X72" s="104">
        <v>0.22643371162500475</v>
      </c>
      <c r="Y72" s="104">
        <v>0.20578280320054865</v>
      </c>
      <c r="DA72" s="132" t="s">
        <v>1638</v>
      </c>
    </row>
    <row r="73" spans="1:105" ht="12" customHeight="1" x14ac:dyDescent="0.25">
      <c r="A73" s="106" t="s">
        <v>122</v>
      </c>
      <c r="B73" s="101">
        <v>37.64604193760001</v>
      </c>
      <c r="C73" s="101">
        <v>27.190325525833558</v>
      </c>
      <c r="D73" s="101">
        <v>27.105564410452036</v>
      </c>
      <c r="E73" s="101">
        <v>26.3177749872095</v>
      </c>
      <c r="F73" s="101">
        <v>24.33332553624216</v>
      </c>
      <c r="G73" s="101">
        <v>22.403562650240527</v>
      </c>
      <c r="H73" s="101">
        <v>21.632405768498234</v>
      </c>
      <c r="I73" s="101">
        <v>22.506712209174033</v>
      </c>
      <c r="J73" s="101">
        <v>18.072955344566971</v>
      </c>
      <c r="K73" s="101">
        <v>12.633015216031472</v>
      </c>
      <c r="L73" s="101">
        <v>4.6995221934864722</v>
      </c>
      <c r="M73" s="101">
        <v>6.0839983005084139</v>
      </c>
      <c r="N73" s="101">
        <v>5.5325903874165441</v>
      </c>
      <c r="O73" s="101">
        <v>4.130082084278583</v>
      </c>
      <c r="P73" s="101">
        <v>1.7428046202419523</v>
      </c>
      <c r="Q73" s="101">
        <v>2.5424564472875493</v>
      </c>
      <c r="R73" s="101">
        <v>2.2164823728615723</v>
      </c>
      <c r="S73" s="101">
        <v>2.154467267298668</v>
      </c>
      <c r="T73" s="101">
        <v>2.6486999355287608</v>
      </c>
      <c r="U73" s="101">
        <v>9.7358571061072112</v>
      </c>
      <c r="V73" s="101">
        <v>9.4653496468899956</v>
      </c>
      <c r="W73" s="101">
        <v>15.683601617679463</v>
      </c>
      <c r="X73" s="101">
        <v>8.0538650951089679</v>
      </c>
      <c r="Y73" s="101">
        <v>2.0988315501211372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4.435291318297617E-2</v>
      </c>
      <c r="N74" s="104">
        <v>4.9328312571254807E-2</v>
      </c>
      <c r="O74" s="104">
        <v>6.0340399661554966E-2</v>
      </c>
      <c r="P74" s="104">
        <v>4.2700527941205588E-2</v>
      </c>
      <c r="Q74" s="104">
        <v>4.6560664336443791E-2</v>
      </c>
      <c r="R74" s="104">
        <v>4.2220390761466525E-2</v>
      </c>
      <c r="S74" s="104">
        <v>4.4578899653234291E-2</v>
      </c>
      <c r="T74" s="104">
        <v>1.8322257030149851</v>
      </c>
      <c r="U74" s="104">
        <v>1.927689684128806</v>
      </c>
      <c r="V74" s="104">
        <v>1.9752606709269407</v>
      </c>
      <c r="W74" s="104">
        <v>2.8771329045364649</v>
      </c>
      <c r="X74" s="104">
        <v>0.34446222495534107</v>
      </c>
      <c r="Y74" s="104">
        <v>0.1197732971481761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1.7989795688505068E-2</v>
      </c>
      <c r="N75" s="98">
        <v>2.1148243434224296E-2</v>
      </c>
      <c r="O75" s="98">
        <v>2.8615304099667442E-2</v>
      </c>
      <c r="P75" s="98">
        <v>1.8006710600899901E-2</v>
      </c>
      <c r="Q75" s="98">
        <v>1.9873155443836672E-2</v>
      </c>
      <c r="R75" s="98">
        <v>1.8113563876477837E-2</v>
      </c>
      <c r="S75" s="98">
        <v>1.759110981951717E-2</v>
      </c>
      <c r="T75" s="98">
        <v>0.71485950839564794</v>
      </c>
      <c r="U75" s="98">
        <v>0.72220695565466275</v>
      </c>
      <c r="V75" s="98">
        <v>0.7637195436457821</v>
      </c>
      <c r="W75" s="98">
        <v>1.4673355875630008</v>
      </c>
      <c r="X75" s="98">
        <v>0.1055238286766378</v>
      </c>
      <c r="Y75" s="98">
        <v>5.6203362380176536E-2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2.6363117494471101E-2</v>
      </c>
      <c r="N76" s="98">
        <v>2.8180069137030507E-2</v>
      </c>
      <c r="O76" s="98">
        <v>3.1725095561887524E-2</v>
      </c>
      <c r="P76" s="98">
        <v>2.4693817340305686E-2</v>
      </c>
      <c r="Q76" s="98">
        <v>2.6687508892607122E-2</v>
      </c>
      <c r="R76" s="98">
        <v>2.4106826884988691E-2</v>
      </c>
      <c r="S76" s="98">
        <v>2.6987789833717125E-2</v>
      </c>
      <c r="T76" s="98">
        <v>1.1173661946193372</v>
      </c>
      <c r="U76" s="98">
        <v>1.2054827284741434</v>
      </c>
      <c r="V76" s="98">
        <v>1.2115411272811587</v>
      </c>
      <c r="W76" s="98">
        <v>1.4097973169734639</v>
      </c>
      <c r="X76" s="98">
        <v>0.23893839627870328</v>
      </c>
      <c r="Y76" s="98">
        <v>6.3569934767999561E-2</v>
      </c>
      <c r="DA76" s="63" t="s">
        <v>1642</v>
      </c>
    </row>
    <row r="77" spans="1:105" ht="12" customHeight="1" x14ac:dyDescent="0.25">
      <c r="A77" s="121" t="s">
        <v>54</v>
      </c>
      <c r="B77" s="122">
        <v>41.182219611184166</v>
      </c>
      <c r="C77" s="122">
        <v>26.980203641658864</v>
      </c>
      <c r="D77" s="122">
        <v>25.884635445772876</v>
      </c>
      <c r="E77" s="122">
        <v>32.483749789412009</v>
      </c>
      <c r="F77" s="122">
        <v>33.73637129486842</v>
      </c>
      <c r="G77" s="122">
        <v>32.287186454630074</v>
      </c>
      <c r="H77" s="122">
        <v>29.962491379833772</v>
      </c>
      <c r="I77" s="122">
        <v>32.145689243020911</v>
      </c>
      <c r="J77" s="122">
        <v>31.018324608809973</v>
      </c>
      <c r="K77" s="122">
        <v>30.894937782332089</v>
      </c>
      <c r="L77" s="122">
        <v>17.436690041295002</v>
      </c>
      <c r="M77" s="122">
        <v>20.803605878626062</v>
      </c>
      <c r="N77" s="122">
        <v>19.107335291996293</v>
      </c>
      <c r="O77" s="122">
        <v>19.598790788948637</v>
      </c>
      <c r="P77" s="122">
        <v>27.015975810705534</v>
      </c>
      <c r="Q77" s="122">
        <v>24.619185820713906</v>
      </c>
      <c r="R77" s="122">
        <v>24.604846969006651</v>
      </c>
      <c r="S77" s="122">
        <v>32.448967647765983</v>
      </c>
      <c r="T77" s="122">
        <v>34.179310484653548</v>
      </c>
      <c r="U77" s="122">
        <v>36.043324322246953</v>
      </c>
      <c r="V77" s="122">
        <v>37.237002147809207</v>
      </c>
      <c r="W77" s="122">
        <v>45.402594507267644</v>
      </c>
      <c r="X77" s="122">
        <v>46.937360073443188</v>
      </c>
      <c r="Y77" s="122">
        <v>43.144874563308228</v>
      </c>
      <c r="DA77" s="130" t="s">
        <v>1643</v>
      </c>
    </row>
    <row r="78" spans="1:105" ht="12" customHeight="1" x14ac:dyDescent="0.25">
      <c r="A78" s="97" t="s">
        <v>189</v>
      </c>
      <c r="B78" s="98">
        <v>40.923604422627093</v>
      </c>
      <c r="C78" s="98">
        <v>26.480236899040062</v>
      </c>
      <c r="D78" s="98">
        <v>25.184851343984008</v>
      </c>
      <c r="E78" s="98">
        <v>31.816188098239987</v>
      </c>
      <c r="F78" s="98">
        <v>33.067176839248518</v>
      </c>
      <c r="G78" s="98">
        <v>31.869120588106785</v>
      </c>
      <c r="H78" s="98">
        <v>29.555411065332329</v>
      </c>
      <c r="I78" s="98">
        <v>31.649798984760515</v>
      </c>
      <c r="J78" s="98">
        <v>30.470161478135079</v>
      </c>
      <c r="K78" s="98">
        <v>30.419330174719835</v>
      </c>
      <c r="L78" s="98">
        <v>17.073057425162538</v>
      </c>
      <c r="M78" s="98">
        <v>19.338222311235551</v>
      </c>
      <c r="N78" s="98">
        <v>17.7758294007152</v>
      </c>
      <c r="O78" s="98">
        <v>18.835924978034598</v>
      </c>
      <c r="P78" s="98">
        <v>26.587440027398465</v>
      </c>
      <c r="Q78" s="98">
        <v>24.00799472350473</v>
      </c>
      <c r="R78" s="98">
        <v>24.093595476236455</v>
      </c>
      <c r="S78" s="98">
        <v>31.861960153976444</v>
      </c>
      <c r="T78" s="98">
        <v>33.972519774827468</v>
      </c>
      <c r="U78" s="98">
        <v>35.432688644478937</v>
      </c>
      <c r="V78" s="98">
        <v>36.286939029113938</v>
      </c>
      <c r="W78" s="98">
        <v>43.540147225814536</v>
      </c>
      <c r="X78" s="98">
        <v>45.489965522945326</v>
      </c>
      <c r="Y78" s="98">
        <v>41.086272702830627</v>
      </c>
      <c r="DA78" s="63" t="s">
        <v>1644</v>
      </c>
    </row>
    <row r="79" spans="1:105" ht="12" customHeight="1" x14ac:dyDescent="0.25">
      <c r="A79" s="109" t="s">
        <v>120</v>
      </c>
      <c r="B79" s="33">
        <v>0.2586151885570756</v>
      </c>
      <c r="C79" s="33">
        <v>0.49996674261880247</v>
      </c>
      <c r="D79" s="33">
        <v>0.69978410178886974</v>
      </c>
      <c r="E79" s="33">
        <v>0.66756169117202158</v>
      </c>
      <c r="F79" s="33">
        <v>0.66919445561989976</v>
      </c>
      <c r="G79" s="33">
        <v>0.41806586652329208</v>
      </c>
      <c r="H79" s="33">
        <v>0.40708031450144139</v>
      </c>
      <c r="I79" s="33">
        <v>0.49589025826039779</v>
      </c>
      <c r="J79" s="33">
        <v>0.54816313067489253</v>
      </c>
      <c r="K79" s="33">
        <v>0.47560760761225485</v>
      </c>
      <c r="L79" s="33">
        <v>0.36363261613246234</v>
      </c>
      <c r="M79" s="33">
        <v>1.4653835673905122</v>
      </c>
      <c r="N79" s="33">
        <v>1.3315058912810935</v>
      </c>
      <c r="O79" s="33">
        <v>0.76286581091403904</v>
      </c>
      <c r="P79" s="33">
        <v>0.42853578330706921</v>
      </c>
      <c r="Q79" s="33">
        <v>0.61119109720917464</v>
      </c>
      <c r="R79" s="33">
        <v>0.51125149277019755</v>
      </c>
      <c r="S79" s="33">
        <v>0.58700749378953843</v>
      </c>
      <c r="T79" s="33">
        <v>0.20679070982607792</v>
      </c>
      <c r="U79" s="33">
        <v>0.61063567776801353</v>
      </c>
      <c r="V79" s="33">
        <v>0.95006311869526894</v>
      </c>
      <c r="W79" s="33">
        <v>1.8624472814531048</v>
      </c>
      <c r="X79" s="33">
        <v>1.4473945504978585</v>
      </c>
      <c r="Y79" s="33">
        <v>2.0586018604776042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0.7979954383881922</v>
      </c>
      <c r="C81" s="117">
        <f t="shared" si="28"/>
        <v>21.045940811016798</v>
      </c>
      <c r="D81" s="117">
        <f t="shared" si="28"/>
        <v>21.064671291531372</v>
      </c>
      <c r="E81" s="117">
        <f t="shared" si="28"/>
        <v>24.284125237144217</v>
      </c>
      <c r="F81" s="117">
        <f t="shared" si="28"/>
        <v>33.86324767737139</v>
      </c>
      <c r="G81" s="117">
        <f t="shared" si="28"/>
        <v>38.82620165358211</v>
      </c>
      <c r="H81" s="117">
        <f t="shared" si="28"/>
        <v>29.496138004396769</v>
      </c>
      <c r="I81" s="117">
        <f t="shared" si="28"/>
        <v>44.464530765717775</v>
      </c>
      <c r="J81" s="117">
        <f t="shared" si="28"/>
        <v>46.656934492639905</v>
      </c>
      <c r="K81" s="117">
        <f t="shared" si="28"/>
        <v>58.448307869190153</v>
      </c>
      <c r="L81" s="117">
        <f t="shared" si="28"/>
        <v>796.15781428350715</v>
      </c>
      <c r="M81" s="117">
        <f t="shared" si="28"/>
        <v>759.11362544777887</v>
      </c>
      <c r="N81" s="117">
        <f t="shared" si="28"/>
        <v>842.12480026992455</v>
      </c>
      <c r="O81" s="117">
        <f t="shared" si="28"/>
        <v>798.85278631878964</v>
      </c>
      <c r="P81" s="117">
        <f t="shared" si="28"/>
        <v>473.52707424575414</v>
      </c>
      <c r="Q81" s="117">
        <f t="shared" si="28"/>
        <v>684.03464182615323</v>
      </c>
      <c r="R81" s="117">
        <f t="shared" ref="R81:V81" si="29">R82+R85+R87+R100</f>
        <v>766.23082499393672</v>
      </c>
      <c r="S81" s="117">
        <f t="shared" si="29"/>
        <v>748.40823137489258</v>
      </c>
      <c r="T81" s="117">
        <f t="shared" si="29"/>
        <v>594.74882286632237</v>
      </c>
      <c r="U81" s="117">
        <f t="shared" si="29"/>
        <v>632.24154999466737</v>
      </c>
      <c r="V81" s="117">
        <f t="shared" si="29"/>
        <v>625.60228947037956</v>
      </c>
      <c r="W81" s="117">
        <f t="shared" ref="W81:Y81" si="30">W82+W85+W87+W100</f>
        <v>733.1342276741326</v>
      </c>
      <c r="X81" s="117">
        <f t="shared" si="30"/>
        <v>633.40168045164876</v>
      </c>
      <c r="Y81" s="117">
        <f t="shared" si="30"/>
        <v>481.22290551684949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0.23925216144716294</v>
      </c>
      <c r="C82" s="122">
        <f t="shared" si="31"/>
        <v>19.925015534114785</v>
      </c>
      <c r="D82" s="122">
        <f t="shared" si="31"/>
        <v>19.493269278129546</v>
      </c>
      <c r="E82" s="122">
        <f t="shared" si="31"/>
        <v>22.053487301528637</v>
      </c>
      <c r="F82" s="122">
        <f t="shared" si="31"/>
        <v>31.052289436870247</v>
      </c>
      <c r="G82" s="122">
        <f t="shared" si="31"/>
        <v>35.369667531859108</v>
      </c>
      <c r="H82" s="122">
        <f t="shared" si="31"/>
        <v>25.649293405460277</v>
      </c>
      <c r="I82" s="122">
        <f t="shared" si="31"/>
        <v>39.290824079996725</v>
      </c>
      <c r="J82" s="122">
        <f t="shared" si="31"/>
        <v>35.544062690324147</v>
      </c>
      <c r="K82" s="122">
        <f t="shared" si="31"/>
        <v>38.727161542607597</v>
      </c>
      <c r="L82" s="122">
        <f t="shared" si="31"/>
        <v>760.81264249349135</v>
      </c>
      <c r="M82" s="122">
        <f t="shared" si="31"/>
        <v>715.00926068886963</v>
      </c>
      <c r="N82" s="122">
        <f t="shared" si="31"/>
        <v>788.15578578159625</v>
      </c>
      <c r="O82" s="122">
        <f t="shared" si="31"/>
        <v>735.16356020347575</v>
      </c>
      <c r="P82" s="122">
        <f t="shared" si="31"/>
        <v>408.91992802418099</v>
      </c>
      <c r="Q82" s="122">
        <f t="shared" si="31"/>
        <v>609.74418822199823</v>
      </c>
      <c r="R82" s="122">
        <f t="shared" ref="R82:V82" si="32">SUM(R83:R84)</f>
        <v>690.07494923937372</v>
      </c>
      <c r="S82" s="122">
        <f t="shared" si="32"/>
        <v>669.44674505242324</v>
      </c>
      <c r="T82" s="122">
        <f t="shared" si="32"/>
        <v>507.72844883422579</v>
      </c>
      <c r="U82" s="122">
        <f t="shared" si="32"/>
        <v>527.44290923463109</v>
      </c>
      <c r="V82" s="122">
        <f t="shared" si="32"/>
        <v>534.45954125826199</v>
      </c>
      <c r="W82" s="122">
        <f t="shared" ref="W82:Y82" si="33">SUM(W83:W84)</f>
        <v>628.70793721051814</v>
      </c>
      <c r="X82" s="122">
        <f t="shared" si="33"/>
        <v>545.76929599750895</v>
      </c>
      <c r="Y82" s="122">
        <f t="shared" si="33"/>
        <v>402.92089229981462</v>
      </c>
      <c r="DA82" s="130" t="s">
        <v>1647</v>
      </c>
    </row>
    <row r="83" spans="1:105" ht="12" customHeight="1" x14ac:dyDescent="0.25">
      <c r="A83" s="97" t="s">
        <v>199</v>
      </c>
      <c r="B83" s="98">
        <v>0.23833823021942072</v>
      </c>
      <c r="C83" s="98">
        <v>19.8397970544423</v>
      </c>
      <c r="D83" s="98">
        <v>19.408384308188001</v>
      </c>
      <c r="E83" s="98">
        <v>21.956123538417746</v>
      </c>
      <c r="F83" s="98">
        <v>30.914724094519165</v>
      </c>
      <c r="G83" s="98">
        <v>35.212805376425479</v>
      </c>
      <c r="H83" s="98">
        <v>25.536627838670583</v>
      </c>
      <c r="I83" s="98">
        <v>39.118180755708416</v>
      </c>
      <c r="J83" s="98">
        <v>35.381990940460526</v>
      </c>
      <c r="K83" s="98">
        <v>38.547697946120081</v>
      </c>
      <c r="L83" s="98">
        <v>757.36680814310341</v>
      </c>
      <c r="M83" s="98">
        <v>711.79528142157346</v>
      </c>
      <c r="N83" s="98">
        <v>784.66215907776598</v>
      </c>
      <c r="O83" s="98">
        <v>731.87983622333093</v>
      </c>
      <c r="P83" s="98">
        <v>407.09743325281977</v>
      </c>
      <c r="Q83" s="98">
        <v>607.10968758956699</v>
      </c>
      <c r="R83" s="98">
        <v>687.11186586414476</v>
      </c>
      <c r="S83" s="98">
        <v>666.55396961880183</v>
      </c>
      <c r="T83" s="98">
        <v>505.45115730605761</v>
      </c>
      <c r="U83" s="98">
        <v>525.07859940766195</v>
      </c>
      <c r="V83" s="98">
        <v>532.0576287379381</v>
      </c>
      <c r="W83" s="98">
        <v>625.93367727142413</v>
      </c>
      <c r="X83" s="98">
        <v>543.35030094582999</v>
      </c>
      <c r="Y83" s="98">
        <v>401.30887551351844</v>
      </c>
      <c r="DA83" s="63" t="s">
        <v>1648</v>
      </c>
    </row>
    <row r="84" spans="1:105" ht="12" customHeight="1" x14ac:dyDescent="0.25">
      <c r="A84" s="97" t="s">
        <v>53</v>
      </c>
      <c r="B84" s="98">
        <v>9.1393122774221646E-4</v>
      </c>
      <c r="C84" s="98">
        <v>8.5218479672485373E-2</v>
      </c>
      <c r="D84" s="98">
        <v>8.4884969941546359E-2</v>
      </c>
      <c r="E84" s="98">
        <v>9.7363763110891649E-2</v>
      </c>
      <c r="F84" s="98">
        <v>0.1375653423510822</v>
      </c>
      <c r="G84" s="98">
        <v>0.15686215543362955</v>
      </c>
      <c r="H84" s="98">
        <v>0.11266556678969561</v>
      </c>
      <c r="I84" s="98">
        <v>0.17264332428830564</v>
      </c>
      <c r="J84" s="98">
        <v>0.16207174986362435</v>
      </c>
      <c r="K84" s="98">
        <v>0.17946359648751498</v>
      </c>
      <c r="L84" s="98">
        <v>3.4458343503879716</v>
      </c>
      <c r="M84" s="98">
        <v>3.2139792672961791</v>
      </c>
      <c r="N84" s="98">
        <v>3.4936267038302633</v>
      </c>
      <c r="O84" s="98">
        <v>3.2837239801448312</v>
      </c>
      <c r="P84" s="98">
        <v>1.8224947713612201</v>
      </c>
      <c r="Q84" s="98">
        <v>2.634500632431207</v>
      </c>
      <c r="R84" s="98">
        <v>2.9630833752289947</v>
      </c>
      <c r="S84" s="98">
        <v>2.8927754336213862</v>
      </c>
      <c r="T84" s="98">
        <v>2.2772915281681723</v>
      </c>
      <c r="U84" s="98">
        <v>2.364309826969158</v>
      </c>
      <c r="V84" s="98">
        <v>2.4019125203239335</v>
      </c>
      <c r="W84" s="98">
        <v>2.7742599390940481</v>
      </c>
      <c r="X84" s="98">
        <v>2.4189950516789507</v>
      </c>
      <c r="Y84" s="98">
        <v>1.6120167862961883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1.9441249872614497E-4</v>
      </c>
      <c r="C85" s="122">
        <f t="shared" si="34"/>
        <v>1.2907082501987298E-3</v>
      </c>
      <c r="D85" s="122">
        <f t="shared" si="34"/>
        <v>3.0774316422039231E-3</v>
      </c>
      <c r="E85" s="122">
        <f t="shared" si="34"/>
        <v>7.3348593409912682E-3</v>
      </c>
      <c r="F85" s="122">
        <f t="shared" si="34"/>
        <v>9.9897132801489014E-3</v>
      </c>
      <c r="G85" s="122">
        <f t="shared" si="34"/>
        <v>1.5468443081439631E-2</v>
      </c>
      <c r="H85" s="122">
        <f t="shared" si="34"/>
        <v>2.2108460323729359E-2</v>
      </c>
      <c r="I85" s="122">
        <f t="shared" si="34"/>
        <v>3.4529105741372954E-2</v>
      </c>
      <c r="J85" s="122">
        <f t="shared" si="34"/>
        <v>5.0339111903459341E-2</v>
      </c>
      <c r="K85" s="122">
        <f t="shared" si="34"/>
        <v>0.14866031498903826</v>
      </c>
      <c r="L85" s="122">
        <f t="shared" si="34"/>
        <v>0.32645040232867761</v>
      </c>
      <c r="M85" s="122">
        <f t="shared" si="34"/>
        <v>0.43144793443334967</v>
      </c>
      <c r="N85" s="122">
        <f t="shared" si="34"/>
        <v>0.88103387498122232</v>
      </c>
      <c r="O85" s="122">
        <f t="shared" si="34"/>
        <v>0.87950577965594845</v>
      </c>
      <c r="P85" s="122">
        <f t="shared" si="34"/>
        <v>0.65758131945450227</v>
      </c>
      <c r="Q85" s="122">
        <f t="shared" si="34"/>
        <v>0.92648846343376012</v>
      </c>
      <c r="R85" s="122">
        <f t="shared" si="34"/>
        <v>0.80968320471309274</v>
      </c>
      <c r="S85" s="122">
        <f t="shared" si="34"/>
        <v>0.68867509359396117</v>
      </c>
      <c r="T85" s="122">
        <f t="shared" si="34"/>
        <v>0.5684055387302146</v>
      </c>
      <c r="U85" s="122">
        <f t="shared" si="34"/>
        <v>0.41181430178486716</v>
      </c>
      <c r="V85" s="122">
        <f t="shared" si="34"/>
        <v>0.31032253812107308</v>
      </c>
      <c r="W85" s="122">
        <f t="shared" si="34"/>
        <v>0.27413377673116518</v>
      </c>
      <c r="X85" s="122">
        <f t="shared" si="34"/>
        <v>0.3125674744685934</v>
      </c>
      <c r="Y85" s="122">
        <f t="shared" si="34"/>
        <v>0.21523607001105668</v>
      </c>
      <c r="DA85" s="130" t="s">
        <v>1650</v>
      </c>
    </row>
    <row r="86" spans="1:105" ht="12" customHeight="1" x14ac:dyDescent="0.25">
      <c r="A86" s="97" t="s">
        <v>53</v>
      </c>
      <c r="B86" s="98">
        <v>1.9441249872614497E-4</v>
      </c>
      <c r="C86" s="98">
        <v>1.2907082501987298E-3</v>
      </c>
      <c r="D86" s="98">
        <v>3.0774316422039231E-3</v>
      </c>
      <c r="E86" s="98">
        <v>7.3348593409912682E-3</v>
      </c>
      <c r="F86" s="98">
        <v>9.9897132801489014E-3</v>
      </c>
      <c r="G86" s="98">
        <v>1.5468443081439631E-2</v>
      </c>
      <c r="H86" s="98">
        <v>2.2108460323729359E-2</v>
      </c>
      <c r="I86" s="98">
        <v>3.4529105741372954E-2</v>
      </c>
      <c r="J86" s="98">
        <v>5.0339111903459341E-2</v>
      </c>
      <c r="K86" s="98">
        <v>0.14866031498903826</v>
      </c>
      <c r="L86" s="98">
        <v>0.32645040232867761</v>
      </c>
      <c r="M86" s="98">
        <v>0.43144793443334967</v>
      </c>
      <c r="N86" s="98">
        <v>0.88103387498122232</v>
      </c>
      <c r="O86" s="98">
        <v>0.87950577965594845</v>
      </c>
      <c r="P86" s="98">
        <v>0.65758131945450227</v>
      </c>
      <c r="Q86" s="98">
        <v>0.92648846343376012</v>
      </c>
      <c r="R86" s="98">
        <v>0.80968320471309274</v>
      </c>
      <c r="S86" s="98">
        <v>0.68867509359396117</v>
      </c>
      <c r="T86" s="98">
        <v>0.5684055387302146</v>
      </c>
      <c r="U86" s="98">
        <v>0.41181430178486716</v>
      </c>
      <c r="V86" s="98">
        <v>0.31032253812107308</v>
      </c>
      <c r="W86" s="98">
        <v>0.27413377673116518</v>
      </c>
      <c r="X86" s="98">
        <v>0.3125674744685934</v>
      </c>
      <c r="Y86" s="98">
        <v>0.21523607001105668</v>
      </c>
      <c r="DA86" s="63" t="s">
        <v>1651</v>
      </c>
    </row>
    <row r="87" spans="1:105" ht="12" customHeight="1" x14ac:dyDescent="0.25">
      <c r="A87" s="121" t="s">
        <v>55</v>
      </c>
      <c r="B87" s="122">
        <v>0.46909805428933155</v>
      </c>
      <c r="C87" s="122">
        <v>0.88706129361826525</v>
      </c>
      <c r="D87" s="122">
        <v>1.2715649468200576</v>
      </c>
      <c r="E87" s="122">
        <v>1.7779275377642787</v>
      </c>
      <c r="F87" s="122">
        <v>2.2025598570660319</v>
      </c>
      <c r="G87" s="122">
        <v>2.7187180473633492</v>
      </c>
      <c r="H87" s="122">
        <v>3.0994270653851803</v>
      </c>
      <c r="I87" s="122">
        <v>4.1306092299741</v>
      </c>
      <c r="J87" s="122">
        <v>9.0612192205003179</v>
      </c>
      <c r="K87" s="122">
        <v>15.613813345913112</v>
      </c>
      <c r="L87" s="122">
        <v>27.079980102389136</v>
      </c>
      <c r="M87" s="122">
        <v>33.510723703820787</v>
      </c>
      <c r="N87" s="122">
        <v>41.46929707953101</v>
      </c>
      <c r="O87" s="122">
        <v>51.517801102670873</v>
      </c>
      <c r="P87" s="122">
        <v>51.491148750584003</v>
      </c>
      <c r="Q87" s="122">
        <v>59.735524216493353</v>
      </c>
      <c r="R87" s="122">
        <v>60.992402025646975</v>
      </c>
      <c r="S87" s="122">
        <v>61.815045921791643</v>
      </c>
      <c r="T87" s="122">
        <v>71.637379902974061</v>
      </c>
      <c r="U87" s="122">
        <v>89.393014920553298</v>
      </c>
      <c r="V87" s="122">
        <v>75.501462351450797</v>
      </c>
      <c r="W87" s="122">
        <v>86.764563994440408</v>
      </c>
      <c r="X87" s="122">
        <v>69.315837740055812</v>
      </c>
      <c r="Y87" s="122">
        <v>62.257833625894499</v>
      </c>
      <c r="DA87" s="130" t="s">
        <v>1652</v>
      </c>
    </row>
    <row r="88" spans="1:105" ht="12" customHeight="1" x14ac:dyDescent="0.25">
      <c r="A88" s="97" t="s">
        <v>132</v>
      </c>
      <c r="B88" s="98">
        <v>3.4091632471746242E-4</v>
      </c>
      <c r="C88" s="98">
        <v>2.0755256671679472E-2</v>
      </c>
      <c r="D88" s="98">
        <v>2.1574343394611128E-2</v>
      </c>
      <c r="E88" s="98">
        <v>2.6616293267971925E-2</v>
      </c>
      <c r="F88" s="98">
        <v>4.0969737707300523E-2</v>
      </c>
      <c r="G88" s="98">
        <v>5.0999611446977552E-2</v>
      </c>
      <c r="H88" s="98">
        <v>4.3472956224902493E-2</v>
      </c>
      <c r="I88" s="98">
        <v>8.0343592865742566E-2</v>
      </c>
      <c r="J88" s="98">
        <v>7.1812558302672608E-2</v>
      </c>
      <c r="K88" s="98">
        <v>7.911885606204376E-2</v>
      </c>
      <c r="L88" s="98">
        <v>1.41482823845158</v>
      </c>
      <c r="M88" s="98">
        <v>1.5373000329945017</v>
      </c>
      <c r="N88" s="98">
        <v>1.8393460121784926</v>
      </c>
      <c r="O88" s="98">
        <v>1.6073517700775002</v>
      </c>
      <c r="P88" s="98">
        <v>1.1991283555811634</v>
      </c>
      <c r="Q88" s="98">
        <v>1.9553450288206795</v>
      </c>
      <c r="R88" s="98">
        <v>2.6072105645025463</v>
      </c>
      <c r="S88" s="98">
        <v>2.5137843794610113</v>
      </c>
      <c r="T88" s="98">
        <v>21.092257765529066</v>
      </c>
      <c r="U88" s="98">
        <v>48.254907336432794</v>
      </c>
      <c r="V88" s="98">
        <v>48.191987703661297</v>
      </c>
      <c r="W88" s="98">
        <v>58.17020870675114</v>
      </c>
      <c r="X88" s="98">
        <v>50.480775163740169</v>
      </c>
      <c r="Y88" s="98">
        <v>43.488687042093233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3.971591138151747E-3</v>
      </c>
      <c r="M89" s="98">
        <v>3.4397524985993596E-3</v>
      </c>
      <c r="N89" s="98">
        <v>3.9480189942733895E-3</v>
      </c>
      <c r="O89" s="98">
        <v>3.5005938753350529E-3</v>
      </c>
      <c r="P89" s="98">
        <v>2.2677520303409941E-3</v>
      </c>
      <c r="Q89" s="98">
        <v>3.0477446078959495E-3</v>
      </c>
      <c r="R89" s="98">
        <v>2.3266324379253417E-3</v>
      </c>
      <c r="S89" s="98">
        <v>2.0949084742036394E-3</v>
      </c>
      <c r="T89" s="98">
        <v>3.4897310495989056E-2</v>
      </c>
      <c r="U89" s="98">
        <v>8.7874143354072481E-2</v>
      </c>
      <c r="V89" s="98">
        <v>0.10567768572252259</v>
      </c>
      <c r="W89" s="98">
        <v>0.11043637412604929</v>
      </c>
      <c r="X89" s="98">
        <v>0.12095095898843097</v>
      </c>
      <c r="Y89" s="98">
        <v>0.10821307409909836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1.7772884336941545E-3</v>
      </c>
      <c r="M90" s="101">
        <v>1.3660250967499111E-3</v>
      </c>
      <c r="N90" s="101">
        <v>1.6635410216371618E-3</v>
      </c>
      <c r="O90" s="101">
        <v>1.6312745847146277E-3</v>
      </c>
      <c r="P90" s="101">
        <v>9.4230662109238289E-4</v>
      </c>
      <c r="Q90" s="101">
        <v>1.2805563517649873E-3</v>
      </c>
      <c r="R90" s="101">
        <v>9.8662666970718684E-4</v>
      </c>
      <c r="S90" s="101">
        <v>5.4637433663842707E-4</v>
      </c>
      <c r="T90" s="101">
        <v>1.3592667020929275E-2</v>
      </c>
      <c r="U90" s="101">
        <v>3.2567584748061942E-2</v>
      </c>
      <c r="V90" s="101">
        <v>4.0552661295277743E-2</v>
      </c>
      <c r="W90" s="101">
        <v>5.5643973099839823E-2</v>
      </c>
      <c r="X90" s="101">
        <v>3.7520431941587079E-2</v>
      </c>
      <c r="Y90" s="101">
        <v>5.0531454132968494E-2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2.1943027044575929E-3</v>
      </c>
      <c r="M91" s="104">
        <v>2.0737274018494483E-3</v>
      </c>
      <c r="N91" s="104">
        <v>2.2844779726362277E-3</v>
      </c>
      <c r="O91" s="104">
        <v>1.8693192906204252E-3</v>
      </c>
      <c r="P91" s="104">
        <v>1.3254454092486113E-3</v>
      </c>
      <c r="Q91" s="104">
        <v>1.767188256130962E-3</v>
      </c>
      <c r="R91" s="104">
        <v>1.3400057682181549E-3</v>
      </c>
      <c r="S91" s="104">
        <v>1.5485341375652121E-3</v>
      </c>
      <c r="T91" s="104">
        <v>2.1304643475059778E-2</v>
      </c>
      <c r="U91" s="104">
        <v>5.5306558606010532E-2</v>
      </c>
      <c r="V91" s="104">
        <v>6.5125024427244854E-2</v>
      </c>
      <c r="W91" s="104">
        <v>5.4792401026209456E-2</v>
      </c>
      <c r="X91" s="104">
        <v>8.3430527046843894E-2</v>
      </c>
      <c r="Y91" s="104">
        <v>5.7681619966129867E-2</v>
      </c>
      <c r="DA91" s="132" t="s">
        <v>1656</v>
      </c>
    </row>
    <row r="92" spans="1:105" ht="12" customHeight="1" x14ac:dyDescent="0.25">
      <c r="A92" s="106" t="s">
        <v>124</v>
      </c>
      <c r="B92" s="101">
        <v>5.7354824868273833E-2</v>
      </c>
      <c r="C92" s="101">
        <v>0.27817768411478866</v>
      </c>
      <c r="D92" s="101">
        <v>0.36182693348135975</v>
      </c>
      <c r="E92" s="101">
        <v>0.44204679353500487</v>
      </c>
      <c r="F92" s="101">
        <v>0.50058785595211341</v>
      </c>
      <c r="G92" s="101">
        <v>0.55603738854739249</v>
      </c>
      <c r="H92" s="101">
        <v>0.58541911466410168</v>
      </c>
      <c r="I92" s="101">
        <v>0.63764070395556671</v>
      </c>
      <c r="J92" s="101">
        <v>0.97730211319040272</v>
      </c>
      <c r="K92" s="101">
        <v>1.3245350746783311</v>
      </c>
      <c r="L92" s="101">
        <v>1.7010617437013047</v>
      </c>
      <c r="M92" s="101">
        <v>1.859366599821658</v>
      </c>
      <c r="N92" s="101">
        <v>1.9658353273895297</v>
      </c>
      <c r="O92" s="101">
        <v>2.0511452975224671</v>
      </c>
      <c r="P92" s="101">
        <v>2.0861982619076866</v>
      </c>
      <c r="Q92" s="101">
        <v>2.1096030868878199</v>
      </c>
      <c r="R92" s="101">
        <v>2.1105609873235509</v>
      </c>
      <c r="S92" s="101">
        <v>2.3129805622721409</v>
      </c>
      <c r="T92" s="101">
        <v>2.0756689067217664</v>
      </c>
      <c r="U92" s="101">
        <v>1.2756993741516298</v>
      </c>
      <c r="V92" s="101">
        <v>1.1315741983233965</v>
      </c>
      <c r="W92" s="101">
        <v>1.1178229561882114</v>
      </c>
      <c r="X92" s="101">
        <v>0.87762970973579457</v>
      </c>
      <c r="Y92" s="101">
        <v>0.98335210836930109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7.0167869104553662E-3</v>
      </c>
      <c r="M93" s="104">
        <v>6.8115337293481459E-3</v>
      </c>
      <c r="N93" s="104">
        <v>6.8321410626842344E-3</v>
      </c>
      <c r="O93" s="104">
        <v>6.9456733287748419E-3</v>
      </c>
      <c r="P93" s="104">
        <v>6.1512241876592513E-3</v>
      </c>
      <c r="Q93" s="104">
        <v>5.9681868770190497E-3</v>
      </c>
      <c r="R93" s="104">
        <v>5.5925043704930961E-3</v>
      </c>
      <c r="S93" s="104">
        <v>4.6048632611674608E-3</v>
      </c>
      <c r="T93" s="104">
        <v>9.8527059345127391E-4</v>
      </c>
      <c r="U93" s="104">
        <v>8.204421292823227E-4</v>
      </c>
      <c r="V93" s="104">
        <v>9.9263741788833894E-4</v>
      </c>
      <c r="W93" s="104">
        <v>1.292092876395993E-3</v>
      </c>
      <c r="X93" s="104">
        <v>1.0510075430057622E-3</v>
      </c>
      <c r="Y93" s="104">
        <v>1.5167816768427266E-3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3.3059606701512788E-3</v>
      </c>
      <c r="M94" s="98">
        <v>2.8743227128994655E-3</v>
      </c>
      <c r="N94" s="98">
        <v>3.047574594632309E-3</v>
      </c>
      <c r="O94" s="98">
        <v>3.4043710198759939E-3</v>
      </c>
      <c r="P94" s="98">
        <v>2.7026446822939177E-3</v>
      </c>
      <c r="Q94" s="98">
        <v>2.6428954365257649E-3</v>
      </c>
      <c r="R94" s="98">
        <v>2.4730890822038465E-3</v>
      </c>
      <c r="S94" s="98">
        <v>1.8157159140364193E-3</v>
      </c>
      <c r="T94" s="98">
        <v>3.4165684005162242E-4</v>
      </c>
      <c r="U94" s="98">
        <v>2.745860808933994E-4</v>
      </c>
      <c r="V94" s="98">
        <v>3.4367157523099964E-4</v>
      </c>
      <c r="W94" s="98">
        <v>6.0146360759328872E-4</v>
      </c>
      <c r="X94" s="98">
        <v>2.8605335506693813E-4</v>
      </c>
      <c r="Y94" s="98">
        <v>6.3776843492997564E-4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3.7108262403040874E-3</v>
      </c>
      <c r="M95" s="98">
        <v>3.9372110164486804E-3</v>
      </c>
      <c r="N95" s="98">
        <v>3.7845664680519258E-3</v>
      </c>
      <c r="O95" s="98">
        <v>3.541302308898848E-3</v>
      </c>
      <c r="P95" s="98">
        <v>3.448579505365334E-3</v>
      </c>
      <c r="Q95" s="98">
        <v>3.3252914404932853E-3</v>
      </c>
      <c r="R95" s="98">
        <v>3.1194152882892501E-3</v>
      </c>
      <c r="S95" s="98">
        <v>2.7891473471310414E-3</v>
      </c>
      <c r="T95" s="98">
        <v>6.436137533996515E-4</v>
      </c>
      <c r="U95" s="98">
        <v>5.4585604838892324E-4</v>
      </c>
      <c r="V95" s="98">
        <v>6.4896584265733935E-4</v>
      </c>
      <c r="W95" s="98">
        <v>6.9062926880270417E-4</v>
      </c>
      <c r="X95" s="98">
        <v>7.6495418793882399E-4</v>
      </c>
      <c r="Y95" s="98">
        <v>8.79013241912751E-4</v>
      </c>
      <c r="DA95" s="63" t="s">
        <v>1660</v>
      </c>
    </row>
    <row r="96" spans="1:105" ht="12" customHeight="1" x14ac:dyDescent="0.25">
      <c r="A96" s="106" t="s">
        <v>122</v>
      </c>
      <c r="B96" s="101">
        <v>0.41140231309634023</v>
      </c>
      <c r="C96" s="101">
        <v>0.5881283528317971</v>
      </c>
      <c r="D96" s="101">
        <v>0.88816366994408669</v>
      </c>
      <c r="E96" s="101">
        <v>1.3092644509613018</v>
      </c>
      <c r="F96" s="101">
        <v>1.6610022634066179</v>
      </c>
      <c r="G96" s="101">
        <v>2.1116810473689793</v>
      </c>
      <c r="H96" s="101">
        <v>2.4705349944961763</v>
      </c>
      <c r="I96" s="101">
        <v>3.4126249331527903</v>
      </c>
      <c r="J96" s="101">
        <v>8.0121045490072422</v>
      </c>
      <c r="K96" s="101">
        <v>14.210159415172736</v>
      </c>
      <c r="L96" s="101">
        <v>17.158692357397445</v>
      </c>
      <c r="M96" s="101">
        <v>22.840608616974738</v>
      </c>
      <c r="N96" s="101">
        <v>29.654897956927808</v>
      </c>
      <c r="O96" s="101">
        <v>38.211543996916475</v>
      </c>
      <c r="P96" s="101">
        <v>40.644369015435799</v>
      </c>
      <c r="Q96" s="101">
        <v>47.890826783128752</v>
      </c>
      <c r="R96" s="101">
        <v>48.467631943066003</v>
      </c>
      <c r="S96" s="101">
        <v>48.478506745559741</v>
      </c>
      <c r="T96" s="101">
        <v>43.486880718644485</v>
      </c>
      <c r="U96" s="101">
        <v>34.671865924394808</v>
      </c>
      <c r="V96" s="101">
        <v>21.633822985444862</v>
      </c>
      <c r="W96" s="101">
        <v>21.899566681549356</v>
      </c>
      <c r="X96" s="101">
        <v>13.856123181992496</v>
      </c>
      <c r="Y96" s="101">
        <v>13.071787358330591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6.7944093847901978</v>
      </c>
      <c r="M97" s="104">
        <v>7.263197167801942</v>
      </c>
      <c r="N97" s="104">
        <v>7.9984376229782228</v>
      </c>
      <c r="O97" s="104">
        <v>9.6373137709503247</v>
      </c>
      <c r="P97" s="104">
        <v>7.5530341414413495</v>
      </c>
      <c r="Q97" s="104">
        <v>7.77073338617119</v>
      </c>
      <c r="R97" s="104">
        <v>7.7990793939464593</v>
      </c>
      <c r="S97" s="104">
        <v>8.5030744627633812</v>
      </c>
      <c r="T97" s="104">
        <v>4.9466899309893027</v>
      </c>
      <c r="U97" s="104">
        <v>5.101847700090719</v>
      </c>
      <c r="V97" s="104">
        <v>4.4374071408808184</v>
      </c>
      <c r="W97" s="104">
        <v>5.4652371829492497</v>
      </c>
      <c r="X97" s="104">
        <v>3.9793077180559235</v>
      </c>
      <c r="Y97" s="104">
        <v>4.604277261325433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3.1198168286430401</v>
      </c>
      <c r="M98" s="98">
        <v>2.9615084776515586</v>
      </c>
      <c r="N98" s="98">
        <v>3.4463176078256663</v>
      </c>
      <c r="O98" s="98">
        <v>4.5911439842247388</v>
      </c>
      <c r="P98" s="98">
        <v>3.2010444371365048</v>
      </c>
      <c r="Q98" s="98">
        <v>3.3427529973514609</v>
      </c>
      <c r="R98" s="98">
        <v>3.3637966030405995</v>
      </c>
      <c r="S98" s="98">
        <v>3.2652312650809678</v>
      </c>
      <c r="T98" s="98">
        <v>1.949081948903733</v>
      </c>
      <c r="U98" s="98">
        <v>1.933008783653434</v>
      </c>
      <c r="V98" s="98">
        <v>1.7378090536146316</v>
      </c>
      <c r="W98" s="98">
        <v>2.8195705884239683</v>
      </c>
      <c r="X98" s="98">
        <v>1.2541093673650139</v>
      </c>
      <c r="Y98" s="98">
        <v>2.205195979235437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3.6745925561471577</v>
      </c>
      <c r="M99" s="98">
        <v>4.3016886901503835</v>
      </c>
      <c r="N99" s="98">
        <v>4.5521200151525569</v>
      </c>
      <c r="O99" s="98">
        <v>5.0461697867255859</v>
      </c>
      <c r="P99" s="98">
        <v>4.3519897043048452</v>
      </c>
      <c r="Q99" s="98">
        <v>4.4279803888197291</v>
      </c>
      <c r="R99" s="98">
        <v>4.4352827909058599</v>
      </c>
      <c r="S99" s="98">
        <v>5.2378431976824134</v>
      </c>
      <c r="T99" s="98">
        <v>2.9976079820855697</v>
      </c>
      <c r="U99" s="98">
        <v>3.1688389164372852</v>
      </c>
      <c r="V99" s="98">
        <v>2.6995980872661871</v>
      </c>
      <c r="W99" s="98">
        <v>2.6456665945252813</v>
      </c>
      <c r="X99" s="98">
        <v>2.7251983506909094</v>
      </c>
      <c r="Y99" s="98">
        <v>2.399081282089996</v>
      </c>
      <c r="DA99" s="63" t="s">
        <v>1664</v>
      </c>
    </row>
    <row r="100" spans="1:105" ht="12" customHeight="1" x14ac:dyDescent="0.25">
      <c r="A100" s="121" t="s">
        <v>54</v>
      </c>
      <c r="B100" s="122">
        <v>8.9450810152971627E-2</v>
      </c>
      <c r="C100" s="122">
        <v>0.2325732750335473</v>
      </c>
      <c r="D100" s="122">
        <v>0.29675963493956553</v>
      </c>
      <c r="E100" s="122">
        <v>0.44537553851031059</v>
      </c>
      <c r="F100" s="122">
        <v>0.59840867015495958</v>
      </c>
      <c r="G100" s="122">
        <v>0.72234763127821644</v>
      </c>
      <c r="H100" s="122">
        <v>0.72530907322758453</v>
      </c>
      <c r="I100" s="122">
        <v>1.0085683500055791</v>
      </c>
      <c r="J100" s="122">
        <v>2.0013134699119783</v>
      </c>
      <c r="K100" s="122">
        <v>3.958672665680405</v>
      </c>
      <c r="L100" s="122">
        <v>7.9387412852979473</v>
      </c>
      <c r="M100" s="122">
        <v>10.162193120655196</v>
      </c>
      <c r="N100" s="122">
        <v>11.61868353381616</v>
      </c>
      <c r="O100" s="122">
        <v>11.291919232987109</v>
      </c>
      <c r="P100" s="122">
        <v>12.458416151534649</v>
      </c>
      <c r="Q100" s="122">
        <v>13.628440924227936</v>
      </c>
      <c r="R100" s="122">
        <v>14.353790524202948</v>
      </c>
      <c r="S100" s="122">
        <v>16.457765307083729</v>
      </c>
      <c r="T100" s="122">
        <v>14.814588590392352</v>
      </c>
      <c r="U100" s="122">
        <v>14.993811537698075</v>
      </c>
      <c r="V100" s="122">
        <v>15.330963322545745</v>
      </c>
      <c r="W100" s="122">
        <v>17.387592692442794</v>
      </c>
      <c r="X100" s="122">
        <v>18.003979239615408</v>
      </c>
      <c r="Y100" s="122">
        <v>15.828943521129366</v>
      </c>
      <c r="DA100" s="130" t="s">
        <v>1665</v>
      </c>
    </row>
    <row r="101" spans="1:105" ht="12" customHeight="1" x14ac:dyDescent="0.25">
      <c r="A101" s="97" t="s">
        <v>202</v>
      </c>
      <c r="B101" s="98">
        <v>1.858577550879387E-4</v>
      </c>
      <c r="C101" s="98">
        <v>1.1416734457822946E-2</v>
      </c>
      <c r="D101" s="98">
        <v>1.2087780059692306E-2</v>
      </c>
      <c r="E101" s="98">
        <v>1.4938586199061165E-2</v>
      </c>
      <c r="F101" s="98">
        <v>2.2638068031490599E-2</v>
      </c>
      <c r="G101" s="98">
        <v>2.8026482462886929E-2</v>
      </c>
      <c r="H101" s="98">
        <v>2.4198431243809423E-2</v>
      </c>
      <c r="I101" s="98">
        <v>4.3866021159298732E-2</v>
      </c>
      <c r="J101" s="98">
        <v>3.871584775441668E-2</v>
      </c>
      <c r="K101" s="98">
        <v>4.2314754137743396E-2</v>
      </c>
      <c r="L101" s="98">
        <v>0.74650894394086753</v>
      </c>
      <c r="M101" s="98">
        <v>0.81532165189138062</v>
      </c>
      <c r="N101" s="98">
        <v>0.97172388838042556</v>
      </c>
      <c r="O101" s="98">
        <v>0.87859259787100596</v>
      </c>
      <c r="P101" s="98">
        <v>0.60670932659435484</v>
      </c>
      <c r="Q101" s="98">
        <v>0.94606859654151387</v>
      </c>
      <c r="R101" s="98">
        <v>1.2611063341931814</v>
      </c>
      <c r="S101" s="98">
        <v>1.2396102034967085</v>
      </c>
      <c r="T101" s="98">
        <v>1.425193465176269</v>
      </c>
      <c r="U101" s="98">
        <v>1.5095060666857811</v>
      </c>
      <c r="V101" s="98">
        <v>1.5118945256520533</v>
      </c>
      <c r="W101" s="98">
        <v>1.5405560332473549</v>
      </c>
      <c r="X101" s="98">
        <v>1.308875513518678</v>
      </c>
      <c r="Y101" s="98">
        <v>0.98165663513901025</v>
      </c>
      <c r="DA101" s="63" t="s">
        <v>1666</v>
      </c>
    </row>
    <row r="102" spans="1:105" ht="12" customHeight="1" x14ac:dyDescent="0.25">
      <c r="A102" s="97" t="s">
        <v>50</v>
      </c>
      <c r="B102" s="98">
        <v>7.1108375029558923E-3</v>
      </c>
      <c r="C102" s="98">
        <v>1.986298276245281E-2</v>
      </c>
      <c r="D102" s="98">
        <v>2.4959903517909707E-2</v>
      </c>
      <c r="E102" s="98">
        <v>2.8892729787982137E-2</v>
      </c>
      <c r="F102" s="98">
        <v>3.966761608445632E-2</v>
      </c>
      <c r="G102" s="98">
        <v>5.4200533995064373E-2</v>
      </c>
      <c r="H102" s="98">
        <v>5.8364347984114051E-2</v>
      </c>
      <c r="I102" s="98">
        <v>7.6600828419104927E-2</v>
      </c>
      <c r="J102" s="98">
        <v>0.21000699407335227</v>
      </c>
      <c r="K102" s="98">
        <v>0.36212985983999818</v>
      </c>
      <c r="L102" s="98">
        <v>0.54401882514643995</v>
      </c>
      <c r="M102" s="98">
        <v>0.6535143328218308</v>
      </c>
      <c r="N102" s="98">
        <v>0.7062748882441956</v>
      </c>
      <c r="O102" s="98">
        <v>0.69005661706377774</v>
      </c>
      <c r="P102" s="98">
        <v>0.70502453157126876</v>
      </c>
      <c r="Q102" s="98">
        <v>0.71667593519109973</v>
      </c>
      <c r="R102" s="98">
        <v>0.7048520449386938</v>
      </c>
      <c r="S102" s="98">
        <v>0.61345268163882472</v>
      </c>
      <c r="T102" s="98">
        <v>0.23623016034703392</v>
      </c>
      <c r="U102" s="98">
        <v>0.45294326390166989</v>
      </c>
      <c r="V102" s="98">
        <v>0.27034662660655606</v>
      </c>
      <c r="W102" s="98">
        <v>0.61536702560148215</v>
      </c>
      <c r="X102" s="98">
        <v>0.55590833987627708</v>
      </c>
      <c r="Y102" s="98">
        <v>0.43994195699098643</v>
      </c>
      <c r="DA102" s="63" t="s">
        <v>1667</v>
      </c>
    </row>
    <row r="103" spans="1:105" ht="12" customHeight="1" x14ac:dyDescent="0.25">
      <c r="A103" s="109" t="s">
        <v>120</v>
      </c>
      <c r="B103" s="33">
        <v>8.2154114894927799E-2</v>
      </c>
      <c r="C103" s="33">
        <v>0.20129355781327155</v>
      </c>
      <c r="D103" s="33">
        <v>0.25971195136196351</v>
      </c>
      <c r="E103" s="33">
        <v>0.40154422252326727</v>
      </c>
      <c r="F103" s="33">
        <v>0.53610298603901263</v>
      </c>
      <c r="G103" s="33">
        <v>0.64012061482026517</v>
      </c>
      <c r="H103" s="33">
        <v>0.6427462939996611</v>
      </c>
      <c r="I103" s="33">
        <v>0.88810150042717551</v>
      </c>
      <c r="J103" s="33">
        <v>1.7525906280842096</v>
      </c>
      <c r="K103" s="33">
        <v>3.5542280517026632</v>
      </c>
      <c r="L103" s="33">
        <v>6.6482135162106397</v>
      </c>
      <c r="M103" s="33">
        <v>8.6933571359419854</v>
      </c>
      <c r="N103" s="33">
        <v>9.9406847571915389</v>
      </c>
      <c r="O103" s="33">
        <v>9.7232700180523253</v>
      </c>
      <c r="P103" s="33">
        <v>11.146682293369025</v>
      </c>
      <c r="Q103" s="33">
        <v>11.965696392495323</v>
      </c>
      <c r="R103" s="33">
        <v>12.387832145071073</v>
      </c>
      <c r="S103" s="33">
        <v>14.604702421948195</v>
      </c>
      <c r="T103" s="33">
        <v>13.153164964869049</v>
      </c>
      <c r="U103" s="33">
        <v>13.031362207110623</v>
      </c>
      <c r="V103" s="33">
        <v>13.548722170287135</v>
      </c>
      <c r="W103" s="33">
        <v>15.231669633593956</v>
      </c>
      <c r="X103" s="33">
        <v>16.139195386220454</v>
      </c>
      <c r="Y103" s="33">
        <v>14.40734492899937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424.13106347025695</v>
      </c>
      <c r="C124" s="117">
        <f t="shared" si="42"/>
        <v>888.79701504605248</v>
      </c>
      <c r="D124" s="117">
        <f t="shared" si="42"/>
        <v>802.28513311822451</v>
      </c>
      <c r="E124" s="117">
        <f t="shared" si="42"/>
        <v>704.42604743321408</v>
      </c>
      <c r="F124" s="117">
        <f t="shared" si="42"/>
        <v>646.15988234753354</v>
      </c>
      <c r="G124" s="117">
        <f t="shared" si="42"/>
        <v>647.72335525774758</v>
      </c>
      <c r="H124" s="117">
        <f t="shared" si="42"/>
        <v>564.30975299571946</v>
      </c>
      <c r="I124" s="117">
        <f t="shared" si="42"/>
        <v>504.08377623847758</v>
      </c>
      <c r="J124" s="117">
        <f t="shared" si="42"/>
        <v>461.22379109195674</v>
      </c>
      <c r="K124" s="117">
        <f t="shared" si="42"/>
        <v>473.60913226658664</v>
      </c>
      <c r="L124" s="117">
        <f t="shared" si="42"/>
        <v>502.9470146426641</v>
      </c>
      <c r="M124" s="117">
        <f t="shared" si="42"/>
        <v>469.95123336682133</v>
      </c>
      <c r="N124" s="117">
        <f t="shared" si="42"/>
        <v>494.56298044914206</v>
      </c>
      <c r="O124" s="117">
        <f t="shared" si="42"/>
        <v>513.16822029678156</v>
      </c>
      <c r="P124" s="117">
        <f t="shared" si="42"/>
        <v>442.33875918333979</v>
      </c>
      <c r="Q124" s="117">
        <f t="shared" si="42"/>
        <v>468.06638101397192</v>
      </c>
      <c r="R124" s="117">
        <f t="shared" ref="R124:V124" si="43">R125+R128+R130+R139</f>
        <v>463.23640433374078</v>
      </c>
      <c r="S124" s="117">
        <f t="shared" si="43"/>
        <v>468.06930361385105</v>
      </c>
      <c r="T124" s="117">
        <f t="shared" si="43"/>
        <v>433.54339601270721</v>
      </c>
      <c r="U124" s="117">
        <f t="shared" si="43"/>
        <v>422.41323786567489</v>
      </c>
      <c r="V124" s="117">
        <f t="shared" si="43"/>
        <v>427.78764089038702</v>
      </c>
      <c r="W124" s="117">
        <f t="shared" ref="W124:Y124" si="44">W125+W128+W130+W139</f>
        <v>437.12654540092234</v>
      </c>
      <c r="X124" s="117">
        <f t="shared" si="44"/>
        <v>356.06130096439642</v>
      </c>
      <c r="Y124" s="117">
        <f t="shared" si="44"/>
        <v>307.93083539640713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373.58775221165274</v>
      </c>
      <c r="C125" s="122">
        <f t="shared" si="45"/>
        <v>817.67043634762877</v>
      </c>
      <c r="D125" s="122">
        <f t="shared" si="45"/>
        <v>735.74431509708995</v>
      </c>
      <c r="E125" s="122">
        <f t="shared" si="45"/>
        <v>639.42779671157666</v>
      </c>
      <c r="F125" s="122">
        <f t="shared" si="45"/>
        <v>581.78747134470973</v>
      </c>
      <c r="G125" s="122">
        <f t="shared" si="45"/>
        <v>580.43750175434877</v>
      </c>
      <c r="H125" s="122">
        <f t="shared" si="45"/>
        <v>499.18645715847981</v>
      </c>
      <c r="I125" s="122">
        <f t="shared" si="45"/>
        <v>434.7225549093518</v>
      </c>
      <c r="J125" s="122">
        <f t="shared" si="45"/>
        <v>401.6988788515248</v>
      </c>
      <c r="K125" s="122">
        <f t="shared" si="45"/>
        <v>416.58003688837925</v>
      </c>
      <c r="L125" s="122">
        <f t="shared" si="45"/>
        <v>472.14429588374668</v>
      </c>
      <c r="M125" s="122">
        <f t="shared" si="45"/>
        <v>435.43946623513341</v>
      </c>
      <c r="N125" s="122">
        <f t="shared" si="45"/>
        <v>456.86878214379135</v>
      </c>
      <c r="O125" s="122">
        <f t="shared" si="45"/>
        <v>470.94909786091768</v>
      </c>
      <c r="P125" s="122">
        <f t="shared" si="45"/>
        <v>385.14247960950451</v>
      </c>
      <c r="Q125" s="122">
        <f t="shared" si="45"/>
        <v>414.71165428234229</v>
      </c>
      <c r="R125" s="122">
        <f t="shared" ref="R125:V125" si="46">SUM(R126:R127)</f>
        <v>413.18027840806917</v>
      </c>
      <c r="S125" s="122">
        <f t="shared" si="46"/>
        <v>412.85107901026731</v>
      </c>
      <c r="T125" s="122">
        <f t="shared" si="46"/>
        <v>366.55612856123997</v>
      </c>
      <c r="U125" s="122">
        <f t="shared" si="46"/>
        <v>349.86803298918176</v>
      </c>
      <c r="V125" s="122">
        <f t="shared" si="46"/>
        <v>357.73990124030121</v>
      </c>
      <c r="W125" s="122">
        <f t="shared" ref="W125:Y125" si="47">SUM(W126:W127)</f>
        <v>376.56113798138415</v>
      </c>
      <c r="X125" s="122">
        <f t="shared" si="47"/>
        <v>297.90968880481495</v>
      </c>
      <c r="Y125" s="122">
        <f t="shared" si="47"/>
        <v>255.54749735364138</v>
      </c>
      <c r="DA125" s="130" t="s">
        <v>1688</v>
      </c>
    </row>
    <row r="126" spans="1:105" ht="12" customHeight="1" x14ac:dyDescent="0.25">
      <c r="A126" s="97" t="s">
        <v>198</v>
      </c>
      <c r="B126" s="98">
        <v>372.37145227575985</v>
      </c>
      <c r="C126" s="98">
        <v>815.04980315267085</v>
      </c>
      <c r="D126" s="98">
        <v>733.43509647251062</v>
      </c>
      <c r="E126" s="98">
        <v>637.45037228958995</v>
      </c>
      <c r="F126" s="98">
        <v>580.01748802077748</v>
      </c>
      <c r="G126" s="98">
        <v>578.69746128106806</v>
      </c>
      <c r="H126" s="98">
        <v>497.71895902884955</v>
      </c>
      <c r="I126" s="98">
        <v>433.46475311531276</v>
      </c>
      <c r="J126" s="98">
        <v>400.5509196744004</v>
      </c>
      <c r="K126" s="98">
        <v>415.40127009383656</v>
      </c>
      <c r="L126" s="98">
        <v>470.86336219502709</v>
      </c>
      <c r="M126" s="98">
        <v>434.26818264751705</v>
      </c>
      <c r="N126" s="98">
        <v>455.65316350937263</v>
      </c>
      <c r="O126" s="98">
        <v>469.67709239809091</v>
      </c>
      <c r="P126" s="98">
        <v>384.10241347832709</v>
      </c>
      <c r="Q126" s="98">
        <v>413.62570026214615</v>
      </c>
      <c r="R126" s="98">
        <v>412.10570203227053</v>
      </c>
      <c r="S126" s="98">
        <v>411.76822257295345</v>
      </c>
      <c r="T126" s="98">
        <v>365.55415252028729</v>
      </c>
      <c r="U126" s="98">
        <v>348.90897221114568</v>
      </c>
      <c r="V126" s="98">
        <v>356.75848323735136</v>
      </c>
      <c r="W126" s="98">
        <v>375.55458774114885</v>
      </c>
      <c r="X126" s="98">
        <v>297.11745480473871</v>
      </c>
      <c r="Y126" s="98">
        <v>254.94009488585149</v>
      </c>
      <c r="DA126" s="63" t="s">
        <v>1689</v>
      </c>
    </row>
    <row r="127" spans="1:105" ht="12" customHeight="1" x14ac:dyDescent="0.25">
      <c r="A127" s="97" t="s">
        <v>53</v>
      </c>
      <c r="B127" s="98">
        <v>1.2162999358929065</v>
      </c>
      <c r="C127" s="98">
        <v>2.6206331949579384</v>
      </c>
      <c r="D127" s="98">
        <v>2.3092186245793118</v>
      </c>
      <c r="E127" s="98">
        <v>1.9774244219867287</v>
      </c>
      <c r="F127" s="98">
        <v>1.7699833239322642</v>
      </c>
      <c r="G127" s="98">
        <v>1.7400404732806962</v>
      </c>
      <c r="H127" s="98">
        <v>1.4674981296302447</v>
      </c>
      <c r="I127" s="98">
        <v>1.2578017940390465</v>
      </c>
      <c r="J127" s="98">
        <v>1.1479591771244169</v>
      </c>
      <c r="K127" s="98">
        <v>1.1787667945426881</v>
      </c>
      <c r="L127" s="98">
        <v>1.2809336887195957</v>
      </c>
      <c r="M127" s="98">
        <v>1.1712835876163721</v>
      </c>
      <c r="N127" s="98">
        <v>1.2156186344187083</v>
      </c>
      <c r="O127" s="98">
        <v>1.2720054628267734</v>
      </c>
      <c r="P127" s="98">
        <v>1.040066131177438</v>
      </c>
      <c r="Q127" s="98">
        <v>1.0859540201961324</v>
      </c>
      <c r="R127" s="98">
        <v>1.0745763757986513</v>
      </c>
      <c r="S127" s="98">
        <v>1.0828564373138663</v>
      </c>
      <c r="T127" s="98">
        <v>1.0019760409526934</v>
      </c>
      <c r="U127" s="98">
        <v>0.95906077803605105</v>
      </c>
      <c r="V127" s="98">
        <v>0.98141800294982817</v>
      </c>
      <c r="W127" s="98">
        <v>1.0065502402353235</v>
      </c>
      <c r="X127" s="98">
        <v>0.79223400007621603</v>
      </c>
      <c r="Y127" s="98">
        <v>0.60740246778989559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2.9907122720705299E-2</v>
      </c>
      <c r="C128" s="122">
        <f t="shared" si="48"/>
        <v>5.5375631184574406E-2</v>
      </c>
      <c r="D128" s="122">
        <f t="shared" si="48"/>
        <v>9.430248473058947E-2</v>
      </c>
      <c r="E128" s="122">
        <f t="shared" si="48"/>
        <v>0.14355516932134837</v>
      </c>
      <c r="F128" s="122">
        <f t="shared" si="48"/>
        <v>0.15659083165320545</v>
      </c>
      <c r="G128" s="122">
        <f t="shared" si="48"/>
        <v>0.20656744952650874</v>
      </c>
      <c r="H128" s="122">
        <f t="shared" si="48"/>
        <v>0.27073238655444631</v>
      </c>
      <c r="I128" s="122">
        <f t="shared" si="48"/>
        <v>0.37256225195893272</v>
      </c>
      <c r="J128" s="122">
        <f t="shared" si="48"/>
        <v>0.28676488132492373</v>
      </c>
      <c r="K128" s="122">
        <f t="shared" si="48"/>
        <v>0.30176993940233043</v>
      </c>
      <c r="L128" s="122">
        <f t="shared" si="48"/>
        <v>0.32136373581983385</v>
      </c>
      <c r="M128" s="122">
        <f t="shared" si="48"/>
        <v>0.2541668639110371</v>
      </c>
      <c r="N128" s="122">
        <f t="shared" si="48"/>
        <v>0.373297706447143</v>
      </c>
      <c r="O128" s="122">
        <f t="shared" si="48"/>
        <v>0.34480167993775745</v>
      </c>
      <c r="P128" s="122">
        <f t="shared" si="48"/>
        <v>0.29949897434561201</v>
      </c>
      <c r="Q128" s="122">
        <f t="shared" si="48"/>
        <v>0.53175006854288853</v>
      </c>
      <c r="R128" s="122">
        <f t="shared" si="48"/>
        <v>0.56640202851718979</v>
      </c>
      <c r="S128" s="122">
        <f t="shared" si="48"/>
        <v>0.59278751098403926</v>
      </c>
      <c r="T128" s="122">
        <f t="shared" si="48"/>
        <v>0.65421489974026192</v>
      </c>
      <c r="U128" s="122">
        <f t="shared" si="48"/>
        <v>0.64641376077311519</v>
      </c>
      <c r="V128" s="122">
        <f t="shared" si="48"/>
        <v>0.63390773792549393</v>
      </c>
      <c r="W128" s="122">
        <f t="shared" si="48"/>
        <v>0.54666842463667686</v>
      </c>
      <c r="X128" s="122">
        <f t="shared" si="48"/>
        <v>0.4755776267249292</v>
      </c>
      <c r="Y128" s="122">
        <f t="shared" si="48"/>
        <v>0.24185356750063822</v>
      </c>
      <c r="DA128" s="130" t="s">
        <v>1691</v>
      </c>
    </row>
    <row r="129" spans="1:105" ht="12" customHeight="1" x14ac:dyDescent="0.25">
      <c r="A129" s="97" t="s">
        <v>53</v>
      </c>
      <c r="B129" s="98">
        <v>2.9907122720705299E-2</v>
      </c>
      <c r="C129" s="98">
        <v>5.5375631184574406E-2</v>
      </c>
      <c r="D129" s="98">
        <v>9.430248473058947E-2</v>
      </c>
      <c r="E129" s="98">
        <v>0.14355516932134837</v>
      </c>
      <c r="F129" s="98">
        <v>0.15659083165320545</v>
      </c>
      <c r="G129" s="98">
        <v>0.20656744952650874</v>
      </c>
      <c r="H129" s="98">
        <v>0.27073238655444631</v>
      </c>
      <c r="I129" s="98">
        <v>0.37256225195893272</v>
      </c>
      <c r="J129" s="98">
        <v>0.28676488132492373</v>
      </c>
      <c r="K129" s="98">
        <v>0.30176993940233043</v>
      </c>
      <c r="L129" s="98">
        <v>0.32136373581983385</v>
      </c>
      <c r="M129" s="98">
        <v>0.2541668639110371</v>
      </c>
      <c r="N129" s="98">
        <v>0.373297706447143</v>
      </c>
      <c r="O129" s="98">
        <v>0.34480167993775745</v>
      </c>
      <c r="P129" s="98">
        <v>0.29949897434561201</v>
      </c>
      <c r="Q129" s="98">
        <v>0.53175006854288853</v>
      </c>
      <c r="R129" s="98">
        <v>0.56640202851718979</v>
      </c>
      <c r="S129" s="98">
        <v>0.59278751098403926</v>
      </c>
      <c r="T129" s="98">
        <v>0.65421489974026192</v>
      </c>
      <c r="U129" s="98">
        <v>0.64641376077311519</v>
      </c>
      <c r="V129" s="98">
        <v>0.63390773792549393</v>
      </c>
      <c r="W129" s="98">
        <v>0.54666842463667686</v>
      </c>
      <c r="X129" s="98">
        <v>0.4755776267249292</v>
      </c>
      <c r="Y129" s="98">
        <v>0.24185356750063822</v>
      </c>
      <c r="DA129" s="63" t="s">
        <v>1692</v>
      </c>
    </row>
    <row r="130" spans="1:105" ht="12" customHeight="1" x14ac:dyDescent="0.25">
      <c r="A130" s="121" t="s">
        <v>55</v>
      </c>
      <c r="B130" s="122">
        <v>36.126047478742656</v>
      </c>
      <c r="C130" s="122">
        <v>54.885387334609142</v>
      </c>
      <c r="D130" s="122">
        <v>51.686495281064602</v>
      </c>
      <c r="E130" s="122">
        <v>48.533313605817256</v>
      </c>
      <c r="F130" s="122">
        <v>47.324126609477787</v>
      </c>
      <c r="G130" s="122">
        <v>50.432760148985111</v>
      </c>
      <c r="H130" s="122">
        <v>50.111286010981317</v>
      </c>
      <c r="I130" s="122">
        <v>52.754136625259669</v>
      </c>
      <c r="J130" s="122">
        <v>46.380609094614535</v>
      </c>
      <c r="K130" s="122">
        <v>45.608389416121668</v>
      </c>
      <c r="L130" s="122">
        <v>21.83175222945281</v>
      </c>
      <c r="M130" s="122">
        <v>25.100409242642019</v>
      </c>
      <c r="N130" s="122">
        <v>28.025350761769218</v>
      </c>
      <c r="O130" s="122">
        <v>32.641076687707447</v>
      </c>
      <c r="P130" s="122">
        <v>46.029944564773764</v>
      </c>
      <c r="Q130" s="122">
        <v>41.644167796436541</v>
      </c>
      <c r="R130" s="122">
        <v>38.4404329770271</v>
      </c>
      <c r="S130" s="122">
        <v>41.926150707763668</v>
      </c>
      <c r="T130" s="122">
        <v>54.551062081679589</v>
      </c>
      <c r="U130" s="122">
        <v>60.095230950734887</v>
      </c>
      <c r="V130" s="122">
        <v>57.795030675030333</v>
      </c>
      <c r="W130" s="122">
        <v>47.638271827394817</v>
      </c>
      <c r="X130" s="122">
        <v>45.555220034016493</v>
      </c>
      <c r="Y130" s="122">
        <v>41.030617997378314</v>
      </c>
      <c r="DA130" s="130" t="s">
        <v>1693</v>
      </c>
    </row>
    <row r="131" spans="1:105" ht="12" customHeight="1" x14ac:dyDescent="0.25">
      <c r="A131" s="97" t="s">
        <v>128</v>
      </c>
      <c r="B131" s="98">
        <v>33.762081688126663</v>
      </c>
      <c r="C131" s="98">
        <v>52.51012805971088</v>
      </c>
      <c r="D131" s="98">
        <v>49.047964576500277</v>
      </c>
      <c r="E131" s="98">
        <v>45.48169993740914</v>
      </c>
      <c r="F131" s="98">
        <v>44.110714902695982</v>
      </c>
      <c r="G131" s="98">
        <v>46.768316878863331</v>
      </c>
      <c r="H131" s="98">
        <v>46.085340197289796</v>
      </c>
      <c r="I131" s="98">
        <v>48.072478183053477</v>
      </c>
      <c r="J131" s="98">
        <v>42.412708872460989</v>
      </c>
      <c r="K131" s="98">
        <v>42.991765159817895</v>
      </c>
      <c r="L131" s="98">
        <v>20.259182504439988</v>
      </c>
      <c r="M131" s="98">
        <v>23.581907203167322</v>
      </c>
      <c r="N131" s="98">
        <v>26.245333727704367</v>
      </c>
      <c r="O131" s="98">
        <v>29.533560213133352</v>
      </c>
      <c r="P131" s="98">
        <v>43.545138673281528</v>
      </c>
      <c r="Q131" s="98">
        <v>39.226009334786056</v>
      </c>
      <c r="R131" s="98">
        <v>36.305602399947063</v>
      </c>
      <c r="S131" s="98">
        <v>40.107526025885697</v>
      </c>
      <c r="T131" s="98">
        <v>51.1974545413511</v>
      </c>
      <c r="U131" s="98">
        <v>55.019958407294709</v>
      </c>
      <c r="V131" s="98">
        <v>52.768155417414874</v>
      </c>
      <c r="W131" s="98">
        <v>39.892572952080272</v>
      </c>
      <c r="X131" s="98">
        <v>41.77338078045711</v>
      </c>
      <c r="Y131" s="98">
        <v>39.843919012759947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4.1400715329795106E-2</v>
      </c>
      <c r="M132" s="98">
        <v>5.0538393736828849E-2</v>
      </c>
      <c r="N132" s="98">
        <v>5.6453694968911242E-2</v>
      </c>
      <c r="O132" s="98">
        <v>6.0712809093343964E-2</v>
      </c>
      <c r="P132" s="98">
        <v>8.2352214222551012E-2</v>
      </c>
      <c r="Q132" s="98">
        <v>6.5181904075637245E-2</v>
      </c>
      <c r="R132" s="98">
        <v>5.9409632590443281E-2</v>
      </c>
      <c r="S132" s="98">
        <v>6.163013239787369E-2</v>
      </c>
      <c r="T132" s="98">
        <v>9.5487346661158296E-2</v>
      </c>
      <c r="U132" s="98">
        <v>9.0953451408192387E-2</v>
      </c>
      <c r="V132" s="98">
        <v>0.12943762570398121</v>
      </c>
      <c r="W132" s="98">
        <v>0.10322974995297743</v>
      </c>
      <c r="X132" s="98">
        <v>0.11008439294979228</v>
      </c>
      <c r="Y132" s="98">
        <v>0.10799194277277131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1.6234320309462764E-2</v>
      </c>
      <c r="M133" s="101">
        <v>1.7493984225613619E-2</v>
      </c>
      <c r="N133" s="101">
        <v>2.0849280549985211E-2</v>
      </c>
      <c r="O133" s="101">
        <v>2.5030965731809025E-2</v>
      </c>
      <c r="P133" s="101">
        <v>2.9919903421148909E-2</v>
      </c>
      <c r="Q133" s="101">
        <v>2.3956783119517194E-2</v>
      </c>
      <c r="R133" s="101">
        <v>2.1885593577745766E-2</v>
      </c>
      <c r="S133" s="101">
        <v>2.0726035726596918E-2</v>
      </c>
      <c r="T133" s="101">
        <v>3.4463445670075685E-2</v>
      </c>
      <c r="U133" s="101">
        <v>3.1172562987202924E-2</v>
      </c>
      <c r="V133" s="101">
        <v>4.6276220556584535E-2</v>
      </c>
      <c r="W133" s="101">
        <v>4.9141972291104334E-2</v>
      </c>
      <c r="X133" s="101">
        <v>3.1520390728693365E-2</v>
      </c>
      <c r="Y133" s="101">
        <v>4.7370452205303636E-2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2.5166395020332341E-2</v>
      </c>
      <c r="M134" s="104">
        <v>3.3044409511215227E-2</v>
      </c>
      <c r="N134" s="104">
        <v>3.5604414418926034E-2</v>
      </c>
      <c r="O134" s="104">
        <v>3.5681843361534939E-2</v>
      </c>
      <c r="P134" s="104">
        <v>5.2432310801402107E-2</v>
      </c>
      <c r="Q134" s="104">
        <v>4.1225120956120048E-2</v>
      </c>
      <c r="R134" s="104">
        <v>3.7524039012697512E-2</v>
      </c>
      <c r="S134" s="104">
        <v>4.0904096671276771E-2</v>
      </c>
      <c r="T134" s="104">
        <v>6.1023900991082611E-2</v>
      </c>
      <c r="U134" s="104">
        <v>5.9780888420989463E-2</v>
      </c>
      <c r="V134" s="104">
        <v>8.3161405147396686E-2</v>
      </c>
      <c r="W134" s="104">
        <v>5.4087777661873088E-2</v>
      </c>
      <c r="X134" s="104">
        <v>7.8564002221098911E-2</v>
      </c>
      <c r="Y134" s="104">
        <v>6.0621490567467677E-2</v>
      </c>
      <c r="DA134" s="132" t="s">
        <v>1697</v>
      </c>
    </row>
    <row r="135" spans="1:105" ht="12" customHeight="1" x14ac:dyDescent="0.25">
      <c r="A135" s="106" t="s">
        <v>122</v>
      </c>
      <c r="B135" s="101">
        <v>2.3639657906159934</v>
      </c>
      <c r="C135" s="101">
        <v>2.3752592748982591</v>
      </c>
      <c r="D135" s="101">
        <v>2.6385307045643276</v>
      </c>
      <c r="E135" s="101">
        <v>3.0516136684081179</v>
      </c>
      <c r="F135" s="101">
        <v>3.213411706781808</v>
      </c>
      <c r="G135" s="101">
        <v>3.6644432701217786</v>
      </c>
      <c r="H135" s="101">
        <v>4.0259458136915178</v>
      </c>
      <c r="I135" s="101">
        <v>4.6816584422061895</v>
      </c>
      <c r="J135" s="101">
        <v>3.9679002221535424</v>
      </c>
      <c r="K135" s="101">
        <v>2.6166242563037763</v>
      </c>
      <c r="L135" s="101">
        <v>1.5311690096830266</v>
      </c>
      <c r="M135" s="101">
        <v>1.4670068415157917</v>
      </c>
      <c r="N135" s="101">
        <v>1.7200877736587885</v>
      </c>
      <c r="O135" s="101">
        <v>3.0328760675984259</v>
      </c>
      <c r="P135" s="101">
        <v>2.3910971434021793</v>
      </c>
      <c r="Q135" s="101">
        <v>2.34260978809295</v>
      </c>
      <c r="R135" s="101">
        <v>2.0659937014113714</v>
      </c>
      <c r="S135" s="101">
        <v>1.7481107678141174</v>
      </c>
      <c r="T135" s="101">
        <v>2.3207883257072606</v>
      </c>
      <c r="U135" s="101">
        <v>3.9907895936637141</v>
      </c>
      <c r="V135" s="101">
        <v>3.7459378783687987</v>
      </c>
      <c r="W135" s="101">
        <v>5.9607432267978275</v>
      </c>
      <c r="X135" s="101">
        <v>3.3527923125690138</v>
      </c>
      <c r="Y135" s="101">
        <v>1.0192251869727944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9.5680422207592136E-4</v>
      </c>
      <c r="N136" s="104">
        <v>3.4755654371477775E-3</v>
      </c>
      <c r="O136" s="104">
        <v>1.392759788232599E-2</v>
      </c>
      <c r="P136" s="104">
        <v>1.135653386750874E-2</v>
      </c>
      <c r="Q136" s="104">
        <v>1.036676948190079E-2</v>
      </c>
      <c r="R136" s="104">
        <v>9.4272430782234209E-3</v>
      </c>
      <c r="S136" s="104">
        <v>8.8837816659822141E-3</v>
      </c>
      <c r="T136" s="104">
        <v>0.9373318679600684</v>
      </c>
      <c r="U136" s="104">
        <v>0.99352949836827609</v>
      </c>
      <c r="V136" s="104">
        <v>1.1514997535426774</v>
      </c>
      <c r="W136" s="104">
        <v>1.6817258985637435</v>
      </c>
      <c r="X136" s="104">
        <v>0.31896254804057433</v>
      </c>
      <c r="Y136" s="104">
        <v>5.9481854872797002E-2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3.8808527408412831E-4</v>
      </c>
      <c r="N137" s="98">
        <v>1.4814498932045565E-3</v>
      </c>
      <c r="O137" s="98">
        <v>6.5053573588701435E-3</v>
      </c>
      <c r="P137" s="98">
        <v>4.7100216564604502E-3</v>
      </c>
      <c r="Q137" s="98">
        <v>4.3574264867527615E-3</v>
      </c>
      <c r="R137" s="98">
        <v>3.979166397219209E-3</v>
      </c>
      <c r="S137" s="98">
        <v>3.4452180749211438E-3</v>
      </c>
      <c r="T137" s="98">
        <v>0.36537924631308549</v>
      </c>
      <c r="U137" s="98">
        <v>0.37246691463078302</v>
      </c>
      <c r="V137" s="98">
        <v>0.44446074678479491</v>
      </c>
      <c r="W137" s="98">
        <v>0.85627852469395371</v>
      </c>
      <c r="X137" s="98">
        <v>9.7785657690128952E-2</v>
      </c>
      <c r="Y137" s="98">
        <v>2.7911732615367741E-2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5.687189479917931E-4</v>
      </c>
      <c r="N138" s="98">
        <v>1.9941155439432211E-3</v>
      </c>
      <c r="O138" s="98">
        <v>7.4222405234558465E-3</v>
      </c>
      <c r="P138" s="98">
        <v>6.6465122110482902E-3</v>
      </c>
      <c r="Q138" s="98">
        <v>6.0093429951480282E-3</v>
      </c>
      <c r="R138" s="98">
        <v>5.4480766810042118E-3</v>
      </c>
      <c r="S138" s="98">
        <v>5.4385635910610703E-3</v>
      </c>
      <c r="T138" s="98">
        <v>0.57195262164698291</v>
      </c>
      <c r="U138" s="98">
        <v>0.62106258373749301</v>
      </c>
      <c r="V138" s="98">
        <v>0.70703900675788245</v>
      </c>
      <c r="W138" s="98">
        <v>0.82544737386978995</v>
      </c>
      <c r="X138" s="98">
        <v>0.22117689035044535</v>
      </c>
      <c r="Y138" s="98">
        <v>3.1570122257429264E-2</v>
      </c>
      <c r="DA138" s="63" t="s">
        <v>1701</v>
      </c>
    </row>
    <row r="139" spans="1:105" ht="12" customHeight="1" x14ac:dyDescent="0.25">
      <c r="A139" s="121" t="s">
        <v>54</v>
      </c>
      <c r="B139" s="122">
        <v>14.387356657140883</v>
      </c>
      <c r="C139" s="122">
        <v>16.185815732629948</v>
      </c>
      <c r="D139" s="122">
        <v>14.760020255339329</v>
      </c>
      <c r="E139" s="122">
        <v>16.321381946498775</v>
      </c>
      <c r="F139" s="122">
        <v>16.89169356169279</v>
      </c>
      <c r="G139" s="122">
        <v>16.646525904887181</v>
      </c>
      <c r="H139" s="122">
        <v>14.741277439703865</v>
      </c>
      <c r="I139" s="122">
        <v>16.234522451907214</v>
      </c>
      <c r="J139" s="122">
        <v>12.857538264492453</v>
      </c>
      <c r="K139" s="122">
        <v>11.118936022683403</v>
      </c>
      <c r="L139" s="122">
        <v>8.6496027936447621</v>
      </c>
      <c r="M139" s="122">
        <v>9.1571910251348569</v>
      </c>
      <c r="N139" s="122">
        <v>9.2955498371343541</v>
      </c>
      <c r="O139" s="122">
        <v>9.2332440682186636</v>
      </c>
      <c r="P139" s="122">
        <v>10.866836034715913</v>
      </c>
      <c r="Q139" s="122">
        <v>11.178808866650227</v>
      </c>
      <c r="R139" s="122">
        <v>11.049290920127326</v>
      </c>
      <c r="S139" s="122">
        <v>12.699286384835982</v>
      </c>
      <c r="T139" s="122">
        <v>11.781990470047338</v>
      </c>
      <c r="U139" s="122">
        <v>11.803560164985125</v>
      </c>
      <c r="V139" s="122">
        <v>11.618801237130041</v>
      </c>
      <c r="W139" s="122">
        <v>12.38046716750671</v>
      </c>
      <c r="X139" s="122">
        <v>12.120814498840033</v>
      </c>
      <c r="Y139" s="122">
        <v>11.110866477886844</v>
      </c>
      <c r="DA139" s="130" t="s">
        <v>1702</v>
      </c>
    </row>
    <row r="140" spans="1:105" ht="12" customHeight="1" x14ac:dyDescent="0.25">
      <c r="A140" s="97" t="s">
        <v>50</v>
      </c>
      <c r="B140" s="98">
        <v>1.1443181092719759</v>
      </c>
      <c r="C140" s="98">
        <v>1.2612155018065241</v>
      </c>
      <c r="D140" s="98">
        <v>1.1658951632418879</v>
      </c>
      <c r="E140" s="98">
        <v>1.0799346837084882</v>
      </c>
      <c r="F140" s="98">
        <v>1.1485020662439562</v>
      </c>
      <c r="G140" s="98">
        <v>1.2749130747045536</v>
      </c>
      <c r="H140" s="98">
        <v>1.2231631079500653</v>
      </c>
      <c r="I140" s="98">
        <v>1.2608386563927083</v>
      </c>
      <c r="J140" s="98">
        <v>1.1531868069575439</v>
      </c>
      <c r="K140" s="98">
        <v>0.99935376571736501</v>
      </c>
      <c r="L140" s="98">
        <v>0.76479818517049536</v>
      </c>
      <c r="M140" s="98">
        <v>0.76081216201360125</v>
      </c>
      <c r="N140" s="98">
        <v>0.69005383641315976</v>
      </c>
      <c r="O140" s="98">
        <v>0.60767766669607259</v>
      </c>
      <c r="P140" s="98">
        <v>0.5918492327442465</v>
      </c>
      <c r="Q140" s="98">
        <v>0.56926230642665243</v>
      </c>
      <c r="R140" s="98">
        <v>0.56350614344572714</v>
      </c>
      <c r="S140" s="98">
        <v>0.53121828703543938</v>
      </c>
      <c r="T140" s="98">
        <v>0.23968529882079184</v>
      </c>
      <c r="U140" s="98">
        <v>0.4679454961350209</v>
      </c>
      <c r="V140" s="98">
        <v>0.26321172677360111</v>
      </c>
      <c r="W140" s="98">
        <v>0.5442329288323523</v>
      </c>
      <c r="X140" s="98">
        <v>0.45448605757048754</v>
      </c>
      <c r="Y140" s="98">
        <v>0.37634343429545525</v>
      </c>
      <c r="DA140" s="63" t="s">
        <v>1703</v>
      </c>
    </row>
    <row r="141" spans="1:105" ht="12" customHeight="1" x14ac:dyDescent="0.25">
      <c r="A141" s="109" t="s">
        <v>120</v>
      </c>
      <c r="B141" s="33">
        <v>13.243038547868906</v>
      </c>
      <c r="C141" s="33">
        <v>14.924600230823422</v>
      </c>
      <c r="D141" s="33">
        <v>13.594125092097441</v>
      </c>
      <c r="E141" s="33">
        <v>15.241447262790286</v>
      </c>
      <c r="F141" s="33">
        <v>15.743191495448833</v>
      </c>
      <c r="G141" s="33">
        <v>15.371612830182626</v>
      </c>
      <c r="H141" s="33">
        <v>13.518114331753798</v>
      </c>
      <c r="I141" s="33">
        <v>14.973683795514507</v>
      </c>
      <c r="J141" s="33">
        <v>11.704351457534909</v>
      </c>
      <c r="K141" s="33">
        <v>10.119582256966039</v>
      </c>
      <c r="L141" s="33">
        <v>7.8848046084742665</v>
      </c>
      <c r="M141" s="33">
        <v>8.3963788631212548</v>
      </c>
      <c r="N141" s="33">
        <v>8.6054960007211942</v>
      </c>
      <c r="O141" s="33">
        <v>8.6255664015225904</v>
      </c>
      <c r="P141" s="33">
        <v>10.274986801971666</v>
      </c>
      <c r="Q141" s="33">
        <v>10.609546560223574</v>
      </c>
      <c r="R141" s="33">
        <v>10.4857847766816</v>
      </c>
      <c r="S141" s="33">
        <v>12.168068097800543</v>
      </c>
      <c r="T141" s="33">
        <v>11.542305171226547</v>
      </c>
      <c r="U141" s="33">
        <v>11.335614668850104</v>
      </c>
      <c r="V141" s="33">
        <v>11.35558951035644</v>
      </c>
      <c r="W141" s="33">
        <v>11.836234238674358</v>
      </c>
      <c r="X141" s="33">
        <v>11.666328441269545</v>
      </c>
      <c r="Y141" s="33">
        <v>10.734523043591389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2.5956129447074683</v>
      </c>
      <c r="C143" s="117">
        <f t="shared" si="49"/>
        <v>3.2004247933449728</v>
      </c>
      <c r="D143" s="117">
        <f t="shared" si="49"/>
        <v>3.6256941755023031</v>
      </c>
      <c r="E143" s="117">
        <f t="shared" si="49"/>
        <v>3.9301011338340279</v>
      </c>
      <c r="F143" s="117">
        <f t="shared" si="49"/>
        <v>3.8634077369807525</v>
      </c>
      <c r="G143" s="117">
        <f t="shared" si="49"/>
        <v>4.0354111672350088</v>
      </c>
      <c r="H143" s="117">
        <f t="shared" si="49"/>
        <v>4.0186138806983642</v>
      </c>
      <c r="I143" s="117">
        <f t="shared" si="49"/>
        <v>3.980066263155758</v>
      </c>
      <c r="J143" s="117">
        <f t="shared" si="49"/>
        <v>4.054106535374741</v>
      </c>
      <c r="K143" s="117">
        <f t="shared" si="49"/>
        <v>3.8643059787582206</v>
      </c>
      <c r="L143" s="117">
        <f t="shared" si="49"/>
        <v>4.0558959923302158</v>
      </c>
      <c r="M143" s="117">
        <f t="shared" si="49"/>
        <v>4.0368503209987123</v>
      </c>
      <c r="N143" s="117">
        <f t="shared" si="49"/>
        <v>4.997204309435852</v>
      </c>
      <c r="O143" s="117">
        <f t="shared" si="49"/>
        <v>7.6723699816928503</v>
      </c>
      <c r="P143" s="117">
        <f t="shared" si="49"/>
        <v>9.8217734937028105</v>
      </c>
      <c r="Q143" s="117">
        <f t="shared" si="49"/>
        <v>14.600215360560798</v>
      </c>
      <c r="R143" s="117">
        <f t="shared" ref="R143:V143" si="50">R144+R146+R148+R157</f>
        <v>15.837086949852473</v>
      </c>
      <c r="S143" s="117">
        <f t="shared" si="50"/>
        <v>19.384980963902713</v>
      </c>
      <c r="T143" s="117">
        <f t="shared" si="50"/>
        <v>22.691763495234301</v>
      </c>
      <c r="U143" s="117">
        <f t="shared" si="50"/>
        <v>27.24660069300921</v>
      </c>
      <c r="V143" s="117">
        <f t="shared" si="50"/>
        <v>32.92899656812839</v>
      </c>
      <c r="W143" s="117">
        <f t="shared" ref="W143:Y143" si="51">W144+W146+W148+W157</f>
        <v>48.603794610628064</v>
      </c>
      <c r="X143" s="117">
        <f t="shared" si="51"/>
        <v>57.96913673133993</v>
      </c>
      <c r="Y143" s="117">
        <f t="shared" si="51"/>
        <v>72.012016321458717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1.9271708657263564</v>
      </c>
      <c r="C144" s="122">
        <f t="shared" si="52"/>
        <v>2.5772110380753825</v>
      </c>
      <c r="D144" s="122">
        <f t="shared" si="52"/>
        <v>2.9084850928159502</v>
      </c>
      <c r="E144" s="122">
        <f t="shared" si="52"/>
        <v>3.0876710014118216</v>
      </c>
      <c r="F144" s="122">
        <f t="shared" si="52"/>
        <v>2.9397174002201587</v>
      </c>
      <c r="G144" s="122">
        <f t="shared" si="52"/>
        <v>3.0136544952995132</v>
      </c>
      <c r="H144" s="122">
        <f t="shared" si="52"/>
        <v>2.9026429443835773</v>
      </c>
      <c r="I144" s="122">
        <f t="shared" si="52"/>
        <v>2.6624198830377002</v>
      </c>
      <c r="J144" s="122">
        <f t="shared" si="52"/>
        <v>2.8404432293791468</v>
      </c>
      <c r="K144" s="122">
        <f t="shared" si="52"/>
        <v>2.8797623642538279</v>
      </c>
      <c r="L144" s="122">
        <f t="shared" si="52"/>
        <v>3.2381948493566224</v>
      </c>
      <c r="M144" s="122">
        <f t="shared" si="52"/>
        <v>3.0959280700977385</v>
      </c>
      <c r="N144" s="122">
        <f t="shared" si="52"/>
        <v>3.6378207920844305</v>
      </c>
      <c r="O144" s="122">
        <f t="shared" si="52"/>
        <v>5.2955736660246835</v>
      </c>
      <c r="P144" s="122">
        <f t="shared" si="52"/>
        <v>6.3315281836352586</v>
      </c>
      <c r="Q144" s="122">
        <f t="shared" si="52"/>
        <v>9.4986553936354401</v>
      </c>
      <c r="R144" s="122">
        <f t="shared" si="52"/>
        <v>9.6815276284517005</v>
      </c>
      <c r="S144" s="122">
        <f t="shared" si="52"/>
        <v>11.743143097688321</v>
      </c>
      <c r="T144" s="122">
        <f t="shared" si="52"/>
        <v>12.619787224190798</v>
      </c>
      <c r="U144" s="122">
        <f t="shared" si="52"/>
        <v>13.701091190812097</v>
      </c>
      <c r="V144" s="122">
        <f t="shared" si="52"/>
        <v>17.630048898219286</v>
      </c>
      <c r="W144" s="122">
        <f t="shared" si="52"/>
        <v>23.715826724820161</v>
      </c>
      <c r="X144" s="122">
        <f t="shared" si="52"/>
        <v>32.380115084519034</v>
      </c>
      <c r="Y144" s="122">
        <f t="shared" si="52"/>
        <v>38.505001652413284</v>
      </c>
      <c r="DA144" s="130" t="s">
        <v>1706</v>
      </c>
    </row>
    <row r="145" spans="1:105" ht="12" customHeight="1" x14ac:dyDescent="0.25">
      <c r="A145" s="97" t="s">
        <v>53</v>
      </c>
      <c r="B145" s="98">
        <v>1.9271708657263564</v>
      </c>
      <c r="C145" s="98">
        <v>2.5772110380753825</v>
      </c>
      <c r="D145" s="98">
        <v>2.9084850928159502</v>
      </c>
      <c r="E145" s="98">
        <v>3.0876710014118216</v>
      </c>
      <c r="F145" s="98">
        <v>2.9397174002201587</v>
      </c>
      <c r="G145" s="98">
        <v>3.0136544952995132</v>
      </c>
      <c r="H145" s="98">
        <v>2.9026429443835773</v>
      </c>
      <c r="I145" s="98">
        <v>2.6624198830377002</v>
      </c>
      <c r="J145" s="98">
        <v>2.8404432293791468</v>
      </c>
      <c r="K145" s="98">
        <v>2.8797623642538279</v>
      </c>
      <c r="L145" s="98">
        <v>3.2381948493566224</v>
      </c>
      <c r="M145" s="98">
        <v>3.0959280700977385</v>
      </c>
      <c r="N145" s="98">
        <v>3.6378207920844305</v>
      </c>
      <c r="O145" s="98">
        <v>5.2955736660246835</v>
      </c>
      <c r="P145" s="98">
        <v>6.3315281836352586</v>
      </c>
      <c r="Q145" s="98">
        <v>9.4986553936354401</v>
      </c>
      <c r="R145" s="98">
        <v>9.6815276284517005</v>
      </c>
      <c r="S145" s="98">
        <v>11.743143097688321</v>
      </c>
      <c r="T145" s="98">
        <v>12.619787224190798</v>
      </c>
      <c r="U145" s="98">
        <v>13.701091190812097</v>
      </c>
      <c r="V145" s="98">
        <v>17.630048898219286</v>
      </c>
      <c r="W145" s="98">
        <v>23.715826724820161</v>
      </c>
      <c r="X145" s="98">
        <v>32.380115084519034</v>
      </c>
      <c r="Y145" s="98">
        <v>38.505001652413284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2.2681458184716915E-3</v>
      </c>
      <c r="C146" s="122">
        <f t="shared" si="53"/>
        <v>3.6063516057932062E-3</v>
      </c>
      <c r="D146" s="122">
        <f t="shared" si="53"/>
        <v>5.5519190676397313E-3</v>
      </c>
      <c r="E146" s="122">
        <f t="shared" si="53"/>
        <v>6.9742112497709341E-3</v>
      </c>
      <c r="F146" s="122">
        <f t="shared" si="53"/>
        <v>7.6099331669817836E-3</v>
      </c>
      <c r="G146" s="122">
        <f t="shared" si="53"/>
        <v>9.8484898191991254E-3</v>
      </c>
      <c r="H146" s="122">
        <f t="shared" si="53"/>
        <v>1.3825066158472607E-2</v>
      </c>
      <c r="I146" s="122">
        <f t="shared" si="53"/>
        <v>2.0397257872632218E-2</v>
      </c>
      <c r="J146" s="122">
        <f t="shared" si="53"/>
        <v>1.7713232114615791E-2</v>
      </c>
      <c r="K146" s="122">
        <f t="shared" si="53"/>
        <v>2.0074762406955698E-2</v>
      </c>
      <c r="L146" s="122">
        <f t="shared" si="53"/>
        <v>2.2958607779701403E-2</v>
      </c>
      <c r="M146" s="122">
        <f t="shared" si="53"/>
        <v>2.0684253070551117E-2</v>
      </c>
      <c r="N146" s="122">
        <f t="shared" si="53"/>
        <v>3.6697863921576007E-2</v>
      </c>
      <c r="O146" s="122">
        <f t="shared" si="53"/>
        <v>5.0496421667614186E-2</v>
      </c>
      <c r="P146" s="122">
        <f t="shared" si="53"/>
        <v>7.1625125622494276E-2</v>
      </c>
      <c r="Q146" s="122">
        <f t="shared" si="53"/>
        <v>0.19017183209008437</v>
      </c>
      <c r="R146" s="122">
        <f t="shared" si="53"/>
        <v>0.27190157799757819</v>
      </c>
      <c r="S146" s="122">
        <f t="shared" si="53"/>
        <v>0.33115910035324553</v>
      </c>
      <c r="T146" s="122">
        <f t="shared" si="53"/>
        <v>0.38900245064386685</v>
      </c>
      <c r="U146" s="122">
        <f t="shared" si="53"/>
        <v>0.42165853008062398</v>
      </c>
      <c r="V146" s="122">
        <f t="shared" si="53"/>
        <v>0.48312326517000015</v>
      </c>
      <c r="W146" s="122">
        <f t="shared" si="53"/>
        <v>0.520878493309752</v>
      </c>
      <c r="X146" s="122">
        <f t="shared" si="53"/>
        <v>0.64516866486513214</v>
      </c>
      <c r="Y146" s="122">
        <f t="shared" si="53"/>
        <v>0.51364140466004593</v>
      </c>
      <c r="DA146" s="130" t="s">
        <v>1708</v>
      </c>
    </row>
    <row r="147" spans="1:105" ht="12" customHeight="1" x14ac:dyDescent="0.25">
      <c r="A147" s="97" t="s">
        <v>53</v>
      </c>
      <c r="B147" s="98">
        <v>2.2681458184716915E-3</v>
      </c>
      <c r="C147" s="98">
        <v>3.6063516057932062E-3</v>
      </c>
      <c r="D147" s="98">
        <v>5.5519190676397313E-3</v>
      </c>
      <c r="E147" s="98">
        <v>6.9742112497709341E-3</v>
      </c>
      <c r="F147" s="98">
        <v>7.6099331669817836E-3</v>
      </c>
      <c r="G147" s="98">
        <v>9.8484898191991254E-3</v>
      </c>
      <c r="H147" s="98">
        <v>1.3825066158472607E-2</v>
      </c>
      <c r="I147" s="98">
        <v>2.0397257872632218E-2</v>
      </c>
      <c r="J147" s="98">
        <v>1.7713232114615791E-2</v>
      </c>
      <c r="K147" s="98">
        <v>2.0074762406955698E-2</v>
      </c>
      <c r="L147" s="98">
        <v>2.2958607779701403E-2</v>
      </c>
      <c r="M147" s="98">
        <v>2.0684253070551117E-2</v>
      </c>
      <c r="N147" s="98">
        <v>3.6697863921576007E-2</v>
      </c>
      <c r="O147" s="98">
        <v>5.0496421667614186E-2</v>
      </c>
      <c r="P147" s="98">
        <v>7.1625125622494276E-2</v>
      </c>
      <c r="Q147" s="98">
        <v>0.19017183209008437</v>
      </c>
      <c r="R147" s="98">
        <v>0.27190157799757819</v>
      </c>
      <c r="S147" s="98">
        <v>0.33115910035324553</v>
      </c>
      <c r="T147" s="98">
        <v>0.38900245064386685</v>
      </c>
      <c r="U147" s="98">
        <v>0.42165853008062398</v>
      </c>
      <c r="V147" s="98">
        <v>0.48312326517000015</v>
      </c>
      <c r="W147" s="98">
        <v>0.520878493309752</v>
      </c>
      <c r="X147" s="98">
        <v>0.64516866486513214</v>
      </c>
      <c r="Y147" s="98">
        <v>0.51364140466004593</v>
      </c>
      <c r="DA147" s="63" t="s">
        <v>1709</v>
      </c>
    </row>
    <row r="148" spans="1:105" ht="12" customHeight="1" x14ac:dyDescent="0.25">
      <c r="A148" s="121" t="s">
        <v>55</v>
      </c>
      <c r="B148" s="122">
        <v>0.5567434015515893</v>
      </c>
      <c r="C148" s="122">
        <v>0.49076459896272312</v>
      </c>
      <c r="D148" s="122">
        <v>0.57762920354847469</v>
      </c>
      <c r="E148" s="122">
        <v>0.66896555259136092</v>
      </c>
      <c r="F148" s="122">
        <v>0.72154184577042413</v>
      </c>
      <c r="G148" s="122">
        <v>0.80083685997948972</v>
      </c>
      <c r="H148" s="122">
        <v>0.8939344291356045</v>
      </c>
      <c r="I148" s="122">
        <v>1.0449634306582829</v>
      </c>
      <c r="J148" s="122">
        <v>0.97720809622420512</v>
      </c>
      <c r="K148" s="122">
        <v>0.76687955256615448</v>
      </c>
      <c r="L148" s="122">
        <v>0.63241379062031167</v>
      </c>
      <c r="M148" s="122">
        <v>0.72222276816814235</v>
      </c>
      <c r="N148" s="122">
        <v>1.05225644724583</v>
      </c>
      <c r="O148" s="122">
        <v>1.9316448391575101</v>
      </c>
      <c r="P148" s="122">
        <v>2.7666928644029429</v>
      </c>
      <c r="Q148" s="122">
        <v>4.0225346160202315</v>
      </c>
      <c r="R148" s="122">
        <v>4.8183315080068798</v>
      </c>
      <c r="S148" s="122">
        <v>5.8221325658841003</v>
      </c>
      <c r="T148" s="122">
        <v>8.0103797200787241</v>
      </c>
      <c r="U148" s="122">
        <v>11.085377104185016</v>
      </c>
      <c r="V148" s="122">
        <v>12.187437273549243</v>
      </c>
      <c r="W148" s="122">
        <v>20.460938237089877</v>
      </c>
      <c r="X148" s="122">
        <v>19.36184117207619</v>
      </c>
      <c r="Y148" s="122">
        <v>26.345949346325327</v>
      </c>
      <c r="DA148" s="130" t="s">
        <v>1710</v>
      </c>
    </row>
    <row r="149" spans="1:105" ht="12" customHeight="1" x14ac:dyDescent="0.25">
      <c r="A149" s="97" t="s">
        <v>124</v>
      </c>
      <c r="B149" s="98">
        <v>6.8079710819251849E-2</v>
      </c>
      <c r="C149" s="98">
        <v>9.9753772221403761E-2</v>
      </c>
      <c r="D149" s="98">
        <v>0.12182934165379275</v>
      </c>
      <c r="E149" s="98">
        <v>0.13664408743624418</v>
      </c>
      <c r="F149" s="98">
        <v>0.14561612165108606</v>
      </c>
      <c r="G149" s="98">
        <v>0.15357005680343416</v>
      </c>
      <c r="H149" s="98">
        <v>0.16100816691092204</v>
      </c>
      <c r="I149" s="98">
        <v>0.16322100842331902</v>
      </c>
      <c r="J149" s="98">
        <v>0.14184421703679445</v>
      </c>
      <c r="K149" s="98">
        <v>0.11427829745089803</v>
      </c>
      <c r="L149" s="98">
        <v>8.5812753733513381E-2</v>
      </c>
      <c r="M149" s="98">
        <v>7.2681994345554959E-2</v>
      </c>
      <c r="N149" s="98">
        <v>6.975427575841732E-2</v>
      </c>
      <c r="O149" s="98">
        <v>8.7378910211200145E-2</v>
      </c>
      <c r="P149" s="98">
        <v>9.17948944911888E-2</v>
      </c>
      <c r="Q149" s="98">
        <v>0.12281791810377787</v>
      </c>
      <c r="R149" s="98">
        <v>0.16167952532258795</v>
      </c>
      <c r="S149" s="98">
        <v>0.21505196933763193</v>
      </c>
      <c r="T149" s="98">
        <v>0.38968988590269471</v>
      </c>
      <c r="U149" s="98">
        <v>0.3731923952710387</v>
      </c>
      <c r="V149" s="98">
        <v>0.6892730979267544</v>
      </c>
      <c r="W149" s="98">
        <v>0.97747878874405913</v>
      </c>
      <c r="X149" s="98">
        <v>1.348407476357621</v>
      </c>
      <c r="Y149" s="98">
        <v>1.9674331267242127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2.2558264490921583E-3</v>
      </c>
      <c r="U150" s="98">
        <v>1.7849483091187761E-3</v>
      </c>
      <c r="V150" s="98">
        <v>2.3906864551505856E-3</v>
      </c>
      <c r="W150" s="98">
        <v>3.0983624275933248E-3</v>
      </c>
      <c r="X150" s="98">
        <v>3.6543435285057496E-3</v>
      </c>
      <c r="Y150" s="98">
        <v>6.1183352782923604E-3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7.6589279007909157E-4</v>
      </c>
      <c r="U151" s="101">
        <v>5.8467704769998093E-4</v>
      </c>
      <c r="V151" s="101">
        <v>8.0796760098534454E-4</v>
      </c>
      <c r="W151" s="101">
        <v>1.4140334643052716E-3</v>
      </c>
      <c r="X151" s="101">
        <v>9.6666131959437164E-4</v>
      </c>
      <c r="Y151" s="101">
        <v>2.528450191833195E-3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1.4899336590130665E-3</v>
      </c>
      <c r="U152" s="104">
        <v>1.2002712614187952E-3</v>
      </c>
      <c r="V152" s="104">
        <v>1.582718854165241E-3</v>
      </c>
      <c r="W152" s="104">
        <v>1.6843289632880534E-3</v>
      </c>
      <c r="X152" s="104">
        <v>2.687682208911378E-3</v>
      </c>
      <c r="Y152" s="104">
        <v>3.5898850864591655E-3</v>
      </c>
      <c r="DA152" s="132" t="s">
        <v>1714</v>
      </c>
    </row>
    <row r="153" spans="1:105" ht="12" customHeight="1" x14ac:dyDescent="0.25">
      <c r="A153" s="106" t="s">
        <v>122</v>
      </c>
      <c r="B153" s="101">
        <v>0.48866369073233751</v>
      </c>
      <c r="C153" s="101">
        <v>0.39101082674131937</v>
      </c>
      <c r="D153" s="101">
        <v>0.45579986189468191</v>
      </c>
      <c r="E153" s="101">
        <v>0.5323214651551168</v>
      </c>
      <c r="F153" s="101">
        <v>0.57592572411933807</v>
      </c>
      <c r="G153" s="101">
        <v>0.64726680317605556</v>
      </c>
      <c r="H153" s="101">
        <v>0.73292626222468249</v>
      </c>
      <c r="I153" s="101">
        <v>0.88174242223496391</v>
      </c>
      <c r="J153" s="101">
        <v>0.83536387918741073</v>
      </c>
      <c r="K153" s="101">
        <v>0.65260125511525646</v>
      </c>
      <c r="L153" s="101">
        <v>0.51846223634636623</v>
      </c>
      <c r="M153" s="101">
        <v>0.61531704541574428</v>
      </c>
      <c r="N153" s="101">
        <v>0.94309513585617799</v>
      </c>
      <c r="O153" s="101">
        <v>1.7918996291975711</v>
      </c>
      <c r="P153" s="101">
        <v>2.6328973049952</v>
      </c>
      <c r="Q153" s="101">
        <v>3.851366593698633</v>
      </c>
      <c r="R153" s="101">
        <v>4.5743446100107059</v>
      </c>
      <c r="S153" s="101">
        <v>5.2179035322581013</v>
      </c>
      <c r="T153" s="101">
        <v>6.2690026470005469</v>
      </c>
      <c r="U153" s="101">
        <v>9.2915051871759928</v>
      </c>
      <c r="V153" s="101">
        <v>9.52106376048215</v>
      </c>
      <c r="W153" s="101">
        <v>16.498849301325706</v>
      </c>
      <c r="X153" s="101">
        <v>13.797451865015406</v>
      </c>
      <c r="Y153" s="101">
        <v>18.422080554584902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2.813880054043201E-2</v>
      </c>
      <c r="M154" s="104">
        <v>3.4223728406843061E-2</v>
      </c>
      <c r="N154" s="104">
        <v>3.9407035631234655E-2</v>
      </c>
      <c r="O154" s="104">
        <v>5.2366299748738937E-2</v>
      </c>
      <c r="P154" s="104">
        <v>4.2000664916553868E-2</v>
      </c>
      <c r="Q154" s="104">
        <v>4.8350104217820496E-2</v>
      </c>
      <c r="R154" s="104">
        <v>8.2307372673586565E-2</v>
      </c>
      <c r="S154" s="104">
        <v>0.38917706428836685</v>
      </c>
      <c r="T154" s="104">
        <v>1.3494313607263906</v>
      </c>
      <c r="U154" s="104">
        <v>1.4188945734288658</v>
      </c>
      <c r="V154" s="104">
        <v>1.9747097286851867</v>
      </c>
      <c r="W154" s="104">
        <v>2.9815117845925192</v>
      </c>
      <c r="X154" s="104">
        <v>4.2123274871746572</v>
      </c>
      <c r="Y154" s="104">
        <v>5.9503173297379197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1.2920608472664241E-2</v>
      </c>
      <c r="M155" s="98">
        <v>1.3945724543079732E-2</v>
      </c>
      <c r="N155" s="98">
        <v>1.6959078741633805E-2</v>
      </c>
      <c r="O155" s="98">
        <v>2.4867650345060454E-2</v>
      </c>
      <c r="P155" s="98">
        <v>1.7733943889127499E-2</v>
      </c>
      <c r="Q155" s="98">
        <v>2.0609496758974888E-2</v>
      </c>
      <c r="R155" s="98">
        <v>3.4427790415529715E-2</v>
      </c>
      <c r="S155" s="98">
        <v>0.14392416260120083</v>
      </c>
      <c r="T155" s="98">
        <v>0.52793928303705062</v>
      </c>
      <c r="U155" s="98">
        <v>0.53376697861234434</v>
      </c>
      <c r="V155" s="98">
        <v>0.76194207623566212</v>
      </c>
      <c r="W155" s="98">
        <v>1.5169738707384239</v>
      </c>
      <c r="X155" s="98">
        <v>1.2899315422655144</v>
      </c>
      <c r="Y155" s="98">
        <v>2.7910393024979334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1.5218192067767767E-2</v>
      </c>
      <c r="M156" s="98">
        <v>2.0278003863763328E-2</v>
      </c>
      <c r="N156" s="98">
        <v>2.2447956889600853E-2</v>
      </c>
      <c r="O156" s="98">
        <v>2.749864940367848E-2</v>
      </c>
      <c r="P156" s="98">
        <v>2.4266721027426365E-2</v>
      </c>
      <c r="Q156" s="98">
        <v>2.7740607458845608E-2</v>
      </c>
      <c r="R156" s="98">
        <v>4.7879582258056844E-2</v>
      </c>
      <c r="S156" s="98">
        <v>0.24525290168716599</v>
      </c>
      <c r="T156" s="98">
        <v>0.82149207768933996</v>
      </c>
      <c r="U156" s="98">
        <v>0.88512759481652148</v>
      </c>
      <c r="V156" s="98">
        <v>1.2127676524495246</v>
      </c>
      <c r="W156" s="98">
        <v>1.464537913854095</v>
      </c>
      <c r="X156" s="98">
        <v>2.9223959449091428</v>
      </c>
      <c r="Y156" s="98">
        <v>3.1592780272399863</v>
      </c>
      <c r="DA156" s="63" t="s">
        <v>1718</v>
      </c>
    </row>
    <row r="157" spans="1:105" ht="12" customHeight="1" x14ac:dyDescent="0.25">
      <c r="A157" s="121" t="s">
        <v>54</v>
      </c>
      <c r="B157" s="122">
        <v>0.10943053161105093</v>
      </c>
      <c r="C157" s="122">
        <v>0.12884280470107407</v>
      </c>
      <c r="D157" s="122">
        <v>0.13402796007023854</v>
      </c>
      <c r="E157" s="122">
        <v>0.1664903685810748</v>
      </c>
      <c r="F157" s="122">
        <v>0.19453855782318796</v>
      </c>
      <c r="G157" s="122">
        <v>0.2110713221368066</v>
      </c>
      <c r="H157" s="122">
        <v>0.20821144102070946</v>
      </c>
      <c r="I157" s="122">
        <v>0.2522856915871427</v>
      </c>
      <c r="J157" s="122">
        <v>0.21874197765677378</v>
      </c>
      <c r="K157" s="122">
        <v>0.19758929953128276</v>
      </c>
      <c r="L157" s="122">
        <v>0.16232874457358074</v>
      </c>
      <c r="M157" s="122">
        <v>0.19801522966227983</v>
      </c>
      <c r="N157" s="122">
        <v>0.27042920618401567</v>
      </c>
      <c r="O157" s="122">
        <v>0.39465505484304214</v>
      </c>
      <c r="P157" s="122">
        <v>0.65192732004211384</v>
      </c>
      <c r="Q157" s="122">
        <v>0.8888535188150416</v>
      </c>
      <c r="R157" s="122">
        <v>1.0653262353963142</v>
      </c>
      <c r="S157" s="122">
        <v>1.488546199977046</v>
      </c>
      <c r="T157" s="122">
        <v>1.6725941003209108</v>
      </c>
      <c r="U157" s="122">
        <v>2.0384738679314758</v>
      </c>
      <c r="V157" s="122">
        <v>2.6283871311898639</v>
      </c>
      <c r="W157" s="122">
        <v>3.906151155408276</v>
      </c>
      <c r="X157" s="122">
        <v>5.5820118098795737</v>
      </c>
      <c r="Y157" s="122">
        <v>6.6474239180600545</v>
      </c>
      <c r="DA157" s="130" t="s">
        <v>1719</v>
      </c>
    </row>
    <row r="158" spans="1:105" ht="12" customHeight="1" x14ac:dyDescent="0.25">
      <c r="A158" s="97" t="s">
        <v>50</v>
      </c>
      <c r="B158" s="98">
        <v>8.6910236147238681E-3</v>
      </c>
      <c r="C158" s="98">
        <v>1.0163007566375119E-2</v>
      </c>
      <c r="D158" s="98">
        <v>1.0761030572481447E-2</v>
      </c>
      <c r="E158" s="98">
        <v>1.0825628621722099E-2</v>
      </c>
      <c r="F158" s="98">
        <v>1.3081573852783218E-2</v>
      </c>
      <c r="G158" s="98">
        <v>1.6152385524253472E-2</v>
      </c>
      <c r="H158" s="98">
        <v>1.7279408433773319E-2</v>
      </c>
      <c r="I158" s="98">
        <v>1.9755967916754668E-2</v>
      </c>
      <c r="J158" s="98">
        <v>2.0025362028548693E-2</v>
      </c>
      <c r="K158" s="98">
        <v>1.8231862969007862E-2</v>
      </c>
      <c r="L158" s="98">
        <v>1.4757491059044964E-2</v>
      </c>
      <c r="M158" s="98">
        <v>1.6214607830560425E-2</v>
      </c>
      <c r="N158" s="98">
        <v>1.858274264169664E-2</v>
      </c>
      <c r="O158" s="98">
        <v>2.3395473460043871E-2</v>
      </c>
      <c r="P158" s="98">
        <v>2.8624241344764875E-2</v>
      </c>
      <c r="Q158" s="98">
        <v>3.8427857204254692E-2</v>
      </c>
      <c r="R158" s="98">
        <v>4.7379613178775662E-2</v>
      </c>
      <c r="S158" s="98">
        <v>5.3453245199144267E-2</v>
      </c>
      <c r="T158" s="98">
        <v>2.7936866568964859E-2</v>
      </c>
      <c r="U158" s="98">
        <v>7.5255964827506627E-2</v>
      </c>
      <c r="V158" s="98">
        <v>5.9773155167405397E-2</v>
      </c>
      <c r="W158" s="98">
        <v>0.21134055977629634</v>
      </c>
      <c r="X158" s="98">
        <v>0.24894005778949116</v>
      </c>
      <c r="Y158" s="98">
        <v>0.23764341696100139</v>
      </c>
      <c r="DA158" s="63" t="s">
        <v>1720</v>
      </c>
    </row>
    <row r="159" spans="1:105" ht="12" customHeight="1" x14ac:dyDescent="0.25">
      <c r="A159" s="109" t="s">
        <v>120</v>
      </c>
      <c r="B159" s="33">
        <v>0.10073950799632705</v>
      </c>
      <c r="C159" s="33">
        <v>0.11867979713469894</v>
      </c>
      <c r="D159" s="33">
        <v>0.1232669294977571</v>
      </c>
      <c r="E159" s="33">
        <v>0.1556647399593527</v>
      </c>
      <c r="F159" s="33">
        <v>0.18145698397040474</v>
      </c>
      <c r="G159" s="33">
        <v>0.19491893661255313</v>
      </c>
      <c r="H159" s="33">
        <v>0.19093203258693614</v>
      </c>
      <c r="I159" s="33">
        <v>0.23252972367038802</v>
      </c>
      <c r="J159" s="33">
        <v>0.1987166156282251</v>
      </c>
      <c r="K159" s="33">
        <v>0.1793574365622749</v>
      </c>
      <c r="L159" s="33">
        <v>0.14757125351453576</v>
      </c>
      <c r="M159" s="33">
        <v>0.18180062183171941</v>
      </c>
      <c r="N159" s="33">
        <v>0.25184646354231904</v>
      </c>
      <c r="O159" s="33">
        <v>0.37125958138299825</v>
      </c>
      <c r="P159" s="33">
        <v>0.62330307869734902</v>
      </c>
      <c r="Q159" s="33">
        <v>0.85042566161078692</v>
      </c>
      <c r="R159" s="33">
        <v>1.0179466222175386</v>
      </c>
      <c r="S159" s="33">
        <v>1.4350929547779017</v>
      </c>
      <c r="T159" s="33">
        <v>1.6446572337519461</v>
      </c>
      <c r="U159" s="33">
        <v>1.9632179031039689</v>
      </c>
      <c r="V159" s="33">
        <v>2.5686139760224584</v>
      </c>
      <c r="W159" s="33">
        <v>3.6948105956319797</v>
      </c>
      <c r="X159" s="33">
        <v>5.3330717520900821</v>
      </c>
      <c r="Y159" s="33">
        <v>6.4097805010990534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190.53817844495958</v>
      </c>
      <c r="C161" s="117">
        <f t="shared" si="54"/>
        <v>174.89966894034626</v>
      </c>
      <c r="D161" s="117">
        <f t="shared" si="54"/>
        <v>164.37090962712088</v>
      </c>
      <c r="E161" s="117">
        <f t="shared" si="54"/>
        <v>147.21224166122207</v>
      </c>
      <c r="F161" s="117">
        <f t="shared" si="54"/>
        <v>125.82346500362645</v>
      </c>
      <c r="G161" s="117">
        <f t="shared" si="54"/>
        <v>112.13055431279223</v>
      </c>
      <c r="H161" s="117">
        <f t="shared" si="54"/>
        <v>99.099353180179392</v>
      </c>
      <c r="I161" s="117">
        <f t="shared" si="54"/>
        <v>91.1506242263345</v>
      </c>
      <c r="J161" s="117">
        <f t="shared" si="54"/>
        <v>87.519112938155871</v>
      </c>
      <c r="K161" s="117">
        <f t="shared" si="54"/>
        <v>75.104890953290237</v>
      </c>
      <c r="L161" s="117">
        <f t="shared" si="54"/>
        <v>67.268129569987408</v>
      </c>
      <c r="M161" s="117">
        <f t="shared" si="54"/>
        <v>70.284237188163829</v>
      </c>
      <c r="N161" s="117">
        <f t="shared" si="54"/>
        <v>80.677070257234462</v>
      </c>
      <c r="O161" s="117">
        <f t="shared" si="54"/>
        <v>82.362937551111855</v>
      </c>
      <c r="P161" s="117">
        <f t="shared" si="54"/>
        <v>79.64818924274779</v>
      </c>
      <c r="Q161" s="117">
        <f t="shared" si="54"/>
        <v>85.416171459523042</v>
      </c>
      <c r="R161" s="117">
        <f t="shared" ref="R161:V161" si="55">R162+R164+R166+R175</f>
        <v>85.737682532333011</v>
      </c>
      <c r="S161" s="117">
        <f t="shared" si="55"/>
        <v>56.881130266013884</v>
      </c>
      <c r="T161" s="117">
        <f t="shared" si="55"/>
        <v>55.86415920733932</v>
      </c>
      <c r="U161" s="117">
        <f t="shared" si="55"/>
        <v>80.658491533138701</v>
      </c>
      <c r="V161" s="117">
        <f t="shared" si="55"/>
        <v>114.26214538083933</v>
      </c>
      <c r="W161" s="117">
        <f t="shared" ref="W161:Y161" si="56">W162+W164+W166+W175</f>
        <v>99.09179307359156</v>
      </c>
      <c r="X161" s="117">
        <f t="shared" si="56"/>
        <v>98.388916688442691</v>
      </c>
      <c r="Y161" s="117">
        <f t="shared" si="56"/>
        <v>101.54791344721538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168.58141199511388</v>
      </c>
      <c r="C162" s="122">
        <f t="shared" si="57"/>
        <v>158.30603806384693</v>
      </c>
      <c r="D162" s="122">
        <f t="shared" si="57"/>
        <v>149.18993702685901</v>
      </c>
      <c r="E162" s="122">
        <f t="shared" si="57"/>
        <v>132.69700530535323</v>
      </c>
      <c r="F162" s="122">
        <f t="shared" si="57"/>
        <v>112.32896333270391</v>
      </c>
      <c r="G162" s="122">
        <f t="shared" si="57"/>
        <v>99.298996216086621</v>
      </c>
      <c r="H162" s="122">
        <f t="shared" si="57"/>
        <v>86.685796293808053</v>
      </c>
      <c r="I162" s="122">
        <f t="shared" si="57"/>
        <v>77.758820945414115</v>
      </c>
      <c r="J162" s="122">
        <f t="shared" si="57"/>
        <v>76.278076476985788</v>
      </c>
      <c r="K162" s="122">
        <f t="shared" si="57"/>
        <v>66.903439673925348</v>
      </c>
      <c r="L162" s="122">
        <f t="shared" si="57"/>
        <v>61.149871158051852</v>
      </c>
      <c r="M162" s="122">
        <f t="shared" si="57"/>
        <v>64.112097989744683</v>
      </c>
      <c r="N162" s="122">
        <f t="shared" si="57"/>
        <v>73.606246337229209</v>
      </c>
      <c r="O162" s="122">
        <f t="shared" si="57"/>
        <v>73.821513529683315</v>
      </c>
      <c r="P162" s="122">
        <f t="shared" si="57"/>
        <v>70.889958128386894</v>
      </c>
      <c r="Q162" s="122">
        <f t="shared" si="57"/>
        <v>75.295952862188273</v>
      </c>
      <c r="R162" s="122">
        <f t="shared" si="57"/>
        <v>75.634432569997685</v>
      </c>
      <c r="S162" s="122">
        <f t="shared" si="57"/>
        <v>46.197060298106919</v>
      </c>
      <c r="T162" s="122">
        <f t="shared" si="57"/>
        <v>44.082394870563455</v>
      </c>
      <c r="U162" s="122">
        <f t="shared" si="57"/>
        <v>66.055674975174966</v>
      </c>
      <c r="V162" s="122">
        <f t="shared" si="57"/>
        <v>99.908318004728187</v>
      </c>
      <c r="W162" s="122">
        <f t="shared" si="57"/>
        <v>80.241263071634592</v>
      </c>
      <c r="X162" s="122">
        <f t="shared" si="57"/>
        <v>82.361020263939736</v>
      </c>
      <c r="Y162" s="122">
        <f t="shared" si="57"/>
        <v>82.784399498398528</v>
      </c>
      <c r="DA162" s="130" t="s">
        <v>1723</v>
      </c>
    </row>
    <row r="163" spans="1:105" ht="12" customHeight="1" x14ac:dyDescent="0.25">
      <c r="A163" s="97" t="s">
        <v>53</v>
      </c>
      <c r="B163" s="33">
        <v>168.58141199511388</v>
      </c>
      <c r="C163" s="33">
        <v>158.30603806384693</v>
      </c>
      <c r="D163" s="33">
        <v>149.18993702685901</v>
      </c>
      <c r="E163" s="33">
        <v>132.69700530535323</v>
      </c>
      <c r="F163" s="33">
        <v>112.32896333270391</v>
      </c>
      <c r="G163" s="33">
        <v>99.298996216086621</v>
      </c>
      <c r="H163" s="33">
        <v>86.685796293808053</v>
      </c>
      <c r="I163" s="33">
        <v>77.758820945414115</v>
      </c>
      <c r="J163" s="33">
        <v>76.278076476985788</v>
      </c>
      <c r="K163" s="33">
        <v>66.903439673925348</v>
      </c>
      <c r="L163" s="33">
        <v>61.149871158051852</v>
      </c>
      <c r="M163" s="33">
        <v>64.112097989744683</v>
      </c>
      <c r="N163" s="33">
        <v>73.606246337229209</v>
      </c>
      <c r="O163" s="33">
        <v>73.821513529683315</v>
      </c>
      <c r="P163" s="33">
        <v>70.889958128386894</v>
      </c>
      <c r="Q163" s="33">
        <v>75.295952862188273</v>
      </c>
      <c r="R163" s="33">
        <v>75.634432569997685</v>
      </c>
      <c r="S163" s="33">
        <v>46.197060298106919</v>
      </c>
      <c r="T163" s="33">
        <v>44.082394870563455</v>
      </c>
      <c r="U163" s="33">
        <v>66.055674975174966</v>
      </c>
      <c r="V163" s="33">
        <v>99.908318004728187</v>
      </c>
      <c r="W163" s="33">
        <v>80.241263071634592</v>
      </c>
      <c r="X163" s="33">
        <v>82.361020263939736</v>
      </c>
      <c r="Y163" s="33">
        <v>82.784399498398528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3.7424406004782904E-2</v>
      </c>
      <c r="C164" s="122">
        <f t="shared" si="58"/>
        <v>5.3875336581683496E-2</v>
      </c>
      <c r="D164" s="122">
        <f t="shared" si="58"/>
        <v>7.2017396074906925E-2</v>
      </c>
      <c r="E164" s="122">
        <f t="shared" si="58"/>
        <v>7.1832345054167038E-2</v>
      </c>
      <c r="F164" s="122">
        <f t="shared" si="58"/>
        <v>5.8367547200309094E-2</v>
      </c>
      <c r="G164" s="122">
        <f t="shared" si="58"/>
        <v>5.9035253890029969E-2</v>
      </c>
      <c r="H164" s="122">
        <f t="shared" si="58"/>
        <v>7.2726592869583107E-2</v>
      </c>
      <c r="I164" s="122">
        <f t="shared" si="58"/>
        <v>0.11300942813734655</v>
      </c>
      <c r="J164" s="122">
        <f t="shared" si="58"/>
        <v>0.10249616898470008</v>
      </c>
      <c r="K164" s="122">
        <f t="shared" si="58"/>
        <v>0.11675549046296141</v>
      </c>
      <c r="L164" s="122">
        <f t="shared" si="58"/>
        <v>0.13655903884974363</v>
      </c>
      <c r="M164" s="122">
        <f t="shared" si="58"/>
        <v>0.12697122302402286</v>
      </c>
      <c r="N164" s="122">
        <f t="shared" si="58"/>
        <v>0.21829252151341083</v>
      </c>
      <c r="O164" s="122">
        <f t="shared" si="58"/>
        <v>0.22975554303815549</v>
      </c>
      <c r="P164" s="122">
        <f t="shared" si="58"/>
        <v>0.18741379505272632</v>
      </c>
      <c r="Q164" s="122">
        <f t="shared" si="58"/>
        <v>0.28841966388261125</v>
      </c>
      <c r="R164" s="122">
        <f t="shared" si="58"/>
        <v>0.26851971182964818</v>
      </c>
      <c r="S164" s="122">
        <f t="shared" si="58"/>
        <v>0.2586426994791976</v>
      </c>
      <c r="T164" s="122">
        <f t="shared" si="58"/>
        <v>0.2533674054586163</v>
      </c>
      <c r="U164" s="122">
        <f t="shared" si="58"/>
        <v>0.24474714379282669</v>
      </c>
      <c r="V164" s="122">
        <f t="shared" si="58"/>
        <v>0.25884685615872188</v>
      </c>
      <c r="W164" s="122">
        <f t="shared" si="58"/>
        <v>0.24302985651161021</v>
      </c>
      <c r="X164" s="122">
        <f t="shared" si="58"/>
        <v>0.260435352658754</v>
      </c>
      <c r="Y164" s="122">
        <f t="shared" si="58"/>
        <v>0.19403274112586841</v>
      </c>
      <c r="DA164" s="130" t="s">
        <v>1725</v>
      </c>
    </row>
    <row r="165" spans="1:105" ht="12" customHeight="1" x14ac:dyDescent="0.25">
      <c r="A165" s="97" t="s">
        <v>53</v>
      </c>
      <c r="B165" s="98">
        <v>3.7424406004782904E-2</v>
      </c>
      <c r="C165" s="98">
        <v>5.3875336581683496E-2</v>
      </c>
      <c r="D165" s="98">
        <v>7.2017396074906925E-2</v>
      </c>
      <c r="E165" s="98">
        <v>7.1832345054167038E-2</v>
      </c>
      <c r="F165" s="98">
        <v>5.8367547200309094E-2</v>
      </c>
      <c r="G165" s="98">
        <v>5.9035253890029969E-2</v>
      </c>
      <c r="H165" s="98">
        <v>7.2726592869583107E-2</v>
      </c>
      <c r="I165" s="98">
        <v>0.11300942813734655</v>
      </c>
      <c r="J165" s="98">
        <v>0.10249616898470008</v>
      </c>
      <c r="K165" s="98">
        <v>0.11675549046296141</v>
      </c>
      <c r="L165" s="98">
        <v>0.13655903884974363</v>
      </c>
      <c r="M165" s="98">
        <v>0.12697122302402286</v>
      </c>
      <c r="N165" s="98">
        <v>0.21829252151341083</v>
      </c>
      <c r="O165" s="98">
        <v>0.22975554303815549</v>
      </c>
      <c r="P165" s="98">
        <v>0.18741379505272632</v>
      </c>
      <c r="Q165" s="98">
        <v>0.28841966388261125</v>
      </c>
      <c r="R165" s="98">
        <v>0.26851971182964818</v>
      </c>
      <c r="S165" s="98">
        <v>0.2586426994791976</v>
      </c>
      <c r="T165" s="98">
        <v>0.2533674054586163</v>
      </c>
      <c r="U165" s="98">
        <v>0.24474714379282669</v>
      </c>
      <c r="V165" s="98">
        <v>0.25884685615872188</v>
      </c>
      <c r="W165" s="98">
        <v>0.24302985651161021</v>
      </c>
      <c r="X165" s="98">
        <v>0.260435352658754</v>
      </c>
      <c r="Y165" s="98">
        <v>0.19403274112586841</v>
      </c>
      <c r="DA165" s="63" t="s">
        <v>1726</v>
      </c>
    </row>
    <row r="166" spans="1:105" ht="12" customHeight="1" x14ac:dyDescent="0.25">
      <c r="A166" s="121" t="s">
        <v>55</v>
      </c>
      <c r="B166" s="122">
        <v>18.318600805818516</v>
      </c>
      <c r="C166" s="122">
        <v>13.087244737229309</v>
      </c>
      <c r="D166" s="122">
        <v>12.261529501241943</v>
      </c>
      <c r="E166" s="122">
        <v>11.571134156859916</v>
      </c>
      <c r="F166" s="122">
        <v>10.588077784547529</v>
      </c>
      <c r="G166" s="122">
        <v>10.11199261979746</v>
      </c>
      <c r="H166" s="122">
        <v>10.008410825415258</v>
      </c>
      <c r="I166" s="122">
        <v>10.696909380101431</v>
      </c>
      <c r="J166" s="122">
        <v>9.1030067247350335</v>
      </c>
      <c r="K166" s="122">
        <v>6.4356848548801562</v>
      </c>
      <c r="L166" s="122">
        <v>4.7829557202191335</v>
      </c>
      <c r="M166" s="122">
        <v>4.7680232005480176</v>
      </c>
      <c r="N166" s="122">
        <v>5.4673176584420728</v>
      </c>
      <c r="O166" s="122">
        <v>6.9111565200786309</v>
      </c>
      <c r="P166" s="122">
        <v>6.9599072388088938</v>
      </c>
      <c r="Q166" s="122">
        <v>8.0852719595963105</v>
      </c>
      <c r="R166" s="122">
        <v>8.094293490302567</v>
      </c>
      <c r="S166" s="122">
        <v>8.3657551437654138</v>
      </c>
      <c r="T166" s="122">
        <v>9.6212073920580501</v>
      </c>
      <c r="U166" s="122">
        <v>12.189921119106236</v>
      </c>
      <c r="V166" s="122">
        <v>11.641324182293143</v>
      </c>
      <c r="W166" s="122">
        <v>15.656581447732432</v>
      </c>
      <c r="X166" s="122">
        <v>12.298241497678442</v>
      </c>
      <c r="Y166" s="122">
        <v>14.876594625788544</v>
      </c>
      <c r="DA166" s="130" t="s">
        <v>1727</v>
      </c>
    </row>
    <row r="167" spans="1:105" ht="12" customHeight="1" x14ac:dyDescent="0.25">
      <c r="A167" s="97" t="s">
        <v>124</v>
      </c>
      <c r="B167" s="98">
        <v>2.2398691158923039</v>
      </c>
      <c r="C167" s="98">
        <v>1.9698253317423251</v>
      </c>
      <c r="D167" s="98">
        <v>1.9023982098103942</v>
      </c>
      <c r="E167" s="98">
        <v>1.7971169805188685</v>
      </c>
      <c r="F167" s="98">
        <v>1.7059355876919797</v>
      </c>
      <c r="G167" s="98">
        <v>1.6240536642407684</v>
      </c>
      <c r="H167" s="98">
        <v>1.5712731861610092</v>
      </c>
      <c r="I167" s="98">
        <v>1.5193029133145546</v>
      </c>
      <c r="J167" s="98">
        <v>1.2730617948005232</v>
      </c>
      <c r="K167" s="98">
        <v>1.0375703020663509</v>
      </c>
      <c r="L167" s="98">
        <v>0.75000441573702126</v>
      </c>
      <c r="M167" s="98">
        <v>0.5952022893718244</v>
      </c>
      <c r="N167" s="98">
        <v>0.45494551545514417</v>
      </c>
      <c r="O167" s="98">
        <v>0.34966874076877191</v>
      </c>
      <c r="P167" s="98">
        <v>0.30334593126765252</v>
      </c>
      <c r="Q167" s="98">
        <v>0.2869670103840577</v>
      </c>
      <c r="R167" s="98">
        <v>0.28836268346267979</v>
      </c>
      <c r="S167" s="98">
        <v>0.33391241398932231</v>
      </c>
      <c r="T167" s="98">
        <v>0.45032011862821048</v>
      </c>
      <c r="U167" s="98">
        <v>0.38970709833512973</v>
      </c>
      <c r="V167" s="98">
        <v>0.63594922935670972</v>
      </c>
      <c r="W167" s="98">
        <v>0.78008293724387034</v>
      </c>
      <c r="X167" s="98">
        <v>0.78750362838466237</v>
      </c>
      <c r="Y167" s="98">
        <v>1.0343892239226751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1.3250590296697048E-3</v>
      </c>
      <c r="U168" s="98">
        <v>1.1038130389612434E-3</v>
      </c>
      <c r="V168" s="98">
        <v>1.6885831078720993E-3</v>
      </c>
      <c r="W168" s="98">
        <v>2.187065315187575E-3</v>
      </c>
      <c r="X168" s="98">
        <v>1.9700004399882363E-3</v>
      </c>
      <c r="Y168" s="98">
        <v>2.8876190428798608E-3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4.4988086635017714E-4</v>
      </c>
      <c r="U169" s="101">
        <v>3.6156461536481323E-4</v>
      </c>
      <c r="V169" s="101">
        <v>5.6869644528468374E-4</v>
      </c>
      <c r="W169" s="101">
        <v>9.9528224112365262E-4</v>
      </c>
      <c r="X169" s="101">
        <v>5.2371137583593339E-4</v>
      </c>
      <c r="Y169" s="101">
        <v>1.1988023079070246E-3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8.7517816331952761E-4</v>
      </c>
      <c r="U170" s="104">
        <v>7.4224842359643032E-4</v>
      </c>
      <c r="V170" s="104">
        <v>1.1198866625874155E-3</v>
      </c>
      <c r="W170" s="104">
        <v>1.1917830740639224E-3</v>
      </c>
      <c r="X170" s="104">
        <v>1.4462890641523032E-3</v>
      </c>
      <c r="Y170" s="104">
        <v>1.6888167349728362E-3</v>
      </c>
      <c r="DA170" s="132" t="s">
        <v>1731</v>
      </c>
    </row>
    <row r="171" spans="1:105" ht="12" customHeight="1" x14ac:dyDescent="0.25">
      <c r="A171" s="106" t="s">
        <v>122</v>
      </c>
      <c r="B171" s="101">
        <v>16.078731689926212</v>
      </c>
      <c r="C171" s="101">
        <v>11.117419405486984</v>
      </c>
      <c r="D171" s="101">
        <v>10.359131291431549</v>
      </c>
      <c r="E171" s="101">
        <v>9.7740171763410473</v>
      </c>
      <c r="F171" s="101">
        <v>8.8821421968555487</v>
      </c>
      <c r="G171" s="101">
        <v>8.4879389555566913</v>
      </c>
      <c r="H171" s="101">
        <v>8.4371376392542476</v>
      </c>
      <c r="I171" s="101">
        <v>9.1776064667868766</v>
      </c>
      <c r="J171" s="101">
        <v>7.829944929934511</v>
      </c>
      <c r="K171" s="101">
        <v>5.398114552813805</v>
      </c>
      <c r="L171" s="101">
        <v>4.0071086322342904</v>
      </c>
      <c r="M171" s="101">
        <v>4.1237086852392046</v>
      </c>
      <c r="N171" s="101">
        <v>4.9495014410633047</v>
      </c>
      <c r="O171" s="101">
        <v>6.4732759726438456</v>
      </c>
      <c r="P171" s="101">
        <v>6.5859073647195379</v>
      </c>
      <c r="Q171" s="101">
        <v>7.7213917591044749</v>
      </c>
      <c r="R171" s="101">
        <v>7.7107630389492261</v>
      </c>
      <c r="S171" s="101">
        <v>7.7498653133755324</v>
      </c>
      <c r="T171" s="101">
        <v>8.2987451186448826</v>
      </c>
      <c r="U171" s="101">
        <v>10.896097615446406</v>
      </c>
      <c r="V171" s="101">
        <v>9.5426301427528646</v>
      </c>
      <c r="W171" s="101">
        <v>12.79272290317577</v>
      </c>
      <c r="X171" s="101">
        <v>9.3092360559103149</v>
      </c>
      <c r="Y171" s="101">
        <v>10.911378281942659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2.5842672247822166E-2</v>
      </c>
      <c r="M172" s="104">
        <v>4.9112225936988607E-2</v>
      </c>
      <c r="N172" s="104">
        <v>6.2870701923624567E-2</v>
      </c>
      <c r="O172" s="104">
        <v>8.8211806666013345E-2</v>
      </c>
      <c r="P172" s="104">
        <v>7.0653942821703453E-2</v>
      </c>
      <c r="Q172" s="104">
        <v>7.6913190107776946E-2</v>
      </c>
      <c r="R172" s="104">
        <v>9.516776789066117E-2</v>
      </c>
      <c r="S172" s="104">
        <v>0.28197741640055962</v>
      </c>
      <c r="T172" s="104">
        <v>0.87081709575528721</v>
      </c>
      <c r="U172" s="104">
        <v>0.90301259228573949</v>
      </c>
      <c r="V172" s="104">
        <v>1.4610562270756959</v>
      </c>
      <c r="W172" s="104">
        <v>2.081588541997605</v>
      </c>
      <c r="X172" s="104">
        <v>2.1995318129434769</v>
      </c>
      <c r="Y172" s="104">
        <v>2.9279395008803295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1.1866285825570935E-2</v>
      </c>
      <c r="M173" s="98">
        <v>1.9979330680546966E-2</v>
      </c>
      <c r="N173" s="98">
        <v>2.6989754434485674E-2</v>
      </c>
      <c r="O173" s="98">
        <v>4.1764312558309577E-2</v>
      </c>
      <c r="P173" s="98">
        <v>2.9736842153294443E-2</v>
      </c>
      <c r="Q173" s="98">
        <v>3.2756351485364398E-2</v>
      </c>
      <c r="R173" s="98">
        <v>4.0335583926003525E-2</v>
      </c>
      <c r="S173" s="98">
        <v>0.10532474799343117</v>
      </c>
      <c r="T173" s="98">
        <v>0.34161371636015608</v>
      </c>
      <c r="U173" s="98">
        <v>0.34002263231572505</v>
      </c>
      <c r="V173" s="98">
        <v>0.5625447839467973</v>
      </c>
      <c r="W173" s="98">
        <v>1.0577996838783421</v>
      </c>
      <c r="X173" s="98">
        <v>0.6764652218775985</v>
      </c>
      <c r="Y173" s="98">
        <v>1.3782990253954099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1.3976386422251231E-2</v>
      </c>
      <c r="M174" s="33">
        <v>2.9132895256441641E-2</v>
      </c>
      <c r="N174" s="33">
        <v>3.5880947489138899E-2</v>
      </c>
      <c r="O174" s="33">
        <v>4.6447494107703768E-2</v>
      </c>
      <c r="P174" s="33">
        <v>4.0917100668409007E-2</v>
      </c>
      <c r="Q174" s="33">
        <v>4.4156838622412549E-2</v>
      </c>
      <c r="R174" s="33">
        <v>5.4832183964657645E-2</v>
      </c>
      <c r="S174" s="33">
        <v>0.17665266840712843</v>
      </c>
      <c r="T174" s="33">
        <v>0.52920337939513107</v>
      </c>
      <c r="U174" s="33">
        <v>0.56298995997001444</v>
      </c>
      <c r="V174" s="33">
        <v>0.89851144312889863</v>
      </c>
      <c r="W174" s="33">
        <v>1.0237888581192631</v>
      </c>
      <c r="X174" s="33">
        <v>1.5230665910658785</v>
      </c>
      <c r="Y174" s="33">
        <v>1.5496404754849196</v>
      </c>
      <c r="DA174" s="60" t="s">
        <v>1735</v>
      </c>
    </row>
    <row r="175" spans="1:105" ht="12" customHeight="1" x14ac:dyDescent="0.25">
      <c r="A175" s="121" t="s">
        <v>54</v>
      </c>
      <c r="B175" s="122">
        <v>3.6007412380224064</v>
      </c>
      <c r="C175" s="122">
        <v>3.4525108026883551</v>
      </c>
      <c r="D175" s="122">
        <v>2.8474257029450367</v>
      </c>
      <c r="E175" s="122">
        <v>2.8722698539547373</v>
      </c>
      <c r="F175" s="122">
        <v>2.8480563391747094</v>
      </c>
      <c r="G175" s="122">
        <v>2.6605302230181187</v>
      </c>
      <c r="H175" s="122">
        <v>2.3324194680865018</v>
      </c>
      <c r="I175" s="122">
        <v>2.5818844726816033</v>
      </c>
      <c r="J175" s="122">
        <v>2.0355335674503383</v>
      </c>
      <c r="K175" s="122">
        <v>1.6490109340217798</v>
      </c>
      <c r="L175" s="122">
        <v>1.1987436528666888</v>
      </c>
      <c r="M175" s="122">
        <v>1.2771447748470981</v>
      </c>
      <c r="N175" s="122">
        <v>1.3852137400497837</v>
      </c>
      <c r="O175" s="122">
        <v>1.4005119583117491</v>
      </c>
      <c r="P175" s="122">
        <v>1.6109100804992786</v>
      </c>
      <c r="Q175" s="122">
        <v>1.7465269738558438</v>
      </c>
      <c r="R175" s="122">
        <v>1.740436760203107</v>
      </c>
      <c r="S175" s="122">
        <v>2.0596721246623537</v>
      </c>
      <c r="T175" s="122">
        <v>1.9071895392592022</v>
      </c>
      <c r="U175" s="122">
        <v>2.1681482950646886</v>
      </c>
      <c r="V175" s="122">
        <v>2.4536563376592677</v>
      </c>
      <c r="W175" s="122">
        <v>2.9509186977129174</v>
      </c>
      <c r="X175" s="122">
        <v>3.4692195741657428</v>
      </c>
      <c r="Y175" s="122">
        <v>3.6928865819024392</v>
      </c>
      <c r="DA175" s="130" t="s">
        <v>1736</v>
      </c>
    </row>
    <row r="176" spans="1:105" ht="12" customHeight="1" x14ac:dyDescent="0.25">
      <c r="A176" s="97" t="s">
        <v>50</v>
      </c>
      <c r="B176" s="98">
        <v>0.28637581221395048</v>
      </c>
      <c r="C176" s="98">
        <v>0.25608073368213058</v>
      </c>
      <c r="D176" s="98">
        <v>0.21320172204916615</v>
      </c>
      <c r="E176" s="98">
        <v>0.18217317322140988</v>
      </c>
      <c r="F176" s="98">
        <v>0.18616520871926692</v>
      </c>
      <c r="G176" s="98">
        <v>0.19812757074865103</v>
      </c>
      <c r="H176" s="98">
        <v>0.19359071463838212</v>
      </c>
      <c r="I176" s="98">
        <v>0.20263899594838589</v>
      </c>
      <c r="J176" s="98">
        <v>0.18460192033737577</v>
      </c>
      <c r="K176" s="98">
        <v>0.15229089662540823</v>
      </c>
      <c r="L176" s="98">
        <v>0.1112714493143193</v>
      </c>
      <c r="M176" s="98">
        <v>0.11077720081459844</v>
      </c>
      <c r="N176" s="98">
        <v>0.10262017061771503</v>
      </c>
      <c r="O176" s="98">
        <v>8.7710690176592818E-2</v>
      </c>
      <c r="P176" s="98">
        <v>8.3776811337057527E-2</v>
      </c>
      <c r="Q176" s="98">
        <v>8.4680051512174337E-2</v>
      </c>
      <c r="R176" s="98">
        <v>8.7686177913472121E-2</v>
      </c>
      <c r="S176" s="98">
        <v>9.0324972638779644E-2</v>
      </c>
      <c r="T176" s="98">
        <v>4.2873239490969467E-2</v>
      </c>
      <c r="U176" s="98">
        <v>9.8119416592815867E-2</v>
      </c>
      <c r="V176" s="98">
        <v>6.344639789237691E-2</v>
      </c>
      <c r="W176" s="98">
        <v>0.15388782016279728</v>
      </c>
      <c r="X176" s="98">
        <v>0.15160712444484087</v>
      </c>
      <c r="Y176" s="98">
        <v>0.13513191278072653</v>
      </c>
      <c r="DA176" s="63" t="s">
        <v>1737</v>
      </c>
    </row>
    <row r="177" spans="1:105" ht="12" customHeight="1" x14ac:dyDescent="0.25">
      <c r="A177" s="109" t="s">
        <v>120</v>
      </c>
      <c r="B177" s="33">
        <v>3.3143654258084561</v>
      </c>
      <c r="C177" s="33">
        <v>3.1964300690062246</v>
      </c>
      <c r="D177" s="33">
        <v>2.6342239808958707</v>
      </c>
      <c r="E177" s="33">
        <v>2.6900966807333275</v>
      </c>
      <c r="F177" s="33">
        <v>2.6618911304554422</v>
      </c>
      <c r="G177" s="33">
        <v>2.4624026522694678</v>
      </c>
      <c r="H177" s="33">
        <v>2.1388287534481196</v>
      </c>
      <c r="I177" s="33">
        <v>2.3792454767332174</v>
      </c>
      <c r="J177" s="33">
        <v>1.8509316471129627</v>
      </c>
      <c r="K177" s="33">
        <v>1.4967200373963716</v>
      </c>
      <c r="L177" s="33">
        <v>1.0874722035523696</v>
      </c>
      <c r="M177" s="33">
        <v>1.1663675740324997</v>
      </c>
      <c r="N177" s="33">
        <v>1.2825935694320687</v>
      </c>
      <c r="O177" s="33">
        <v>1.3128012681351564</v>
      </c>
      <c r="P177" s="33">
        <v>1.527133269162221</v>
      </c>
      <c r="Q177" s="33">
        <v>1.6618469223436694</v>
      </c>
      <c r="R177" s="33">
        <v>1.6527505822896349</v>
      </c>
      <c r="S177" s="33">
        <v>1.9693471520235739</v>
      </c>
      <c r="T177" s="33">
        <v>1.8643162997682328</v>
      </c>
      <c r="U177" s="33">
        <v>2.0700288784718728</v>
      </c>
      <c r="V177" s="33">
        <v>2.390209939766891</v>
      </c>
      <c r="W177" s="33">
        <v>2.79703087755012</v>
      </c>
      <c r="X177" s="33">
        <v>3.3176124497209019</v>
      </c>
      <c r="Y177" s="33">
        <v>3.5577546691217128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33.487014204319031</v>
      </c>
      <c r="C3" s="117">
        <f t="shared" si="0"/>
        <v>42.76203349600928</v>
      </c>
      <c r="D3" s="117">
        <f t="shared" si="0"/>
        <v>71.098368067974619</v>
      </c>
      <c r="E3" s="117">
        <f t="shared" si="0"/>
        <v>46.186267602622451</v>
      </c>
      <c r="F3" s="117">
        <f t="shared" si="0"/>
        <v>58.570212940031517</v>
      </c>
      <c r="G3" s="117">
        <f t="shared" si="0"/>
        <v>29.042260484187736</v>
      </c>
      <c r="H3" s="117">
        <f t="shared" si="0"/>
        <v>27.457478984823769</v>
      </c>
      <c r="I3" s="117">
        <f t="shared" si="0"/>
        <v>24.76480600816253</v>
      </c>
      <c r="J3" s="117">
        <f t="shared" si="0"/>
        <v>36.603016158425767</v>
      </c>
      <c r="K3" s="117">
        <f t="shared" si="0"/>
        <v>26.980790695452484</v>
      </c>
      <c r="L3" s="117">
        <f t="shared" si="0"/>
        <v>30.464342579369212</v>
      </c>
      <c r="M3" s="117">
        <f t="shared" si="0"/>
        <v>27.813053656829585</v>
      </c>
      <c r="N3" s="117">
        <f t="shared" si="0"/>
        <v>26.20445510076156</v>
      </c>
      <c r="O3" s="117">
        <f t="shared" si="0"/>
        <v>15.895036438161593</v>
      </c>
      <c r="P3" s="117">
        <f t="shared" si="0"/>
        <v>11.871946118488866</v>
      </c>
      <c r="Q3" s="117">
        <f t="shared" si="0"/>
        <v>10.834570197284034</v>
      </c>
      <c r="R3" s="117">
        <f t="shared" ref="R3:V3" si="1">R4+R7+R9+R19</f>
        <v>18.347626177932444</v>
      </c>
      <c r="S3" s="117">
        <f t="shared" si="1"/>
        <v>22.24791254728645</v>
      </c>
      <c r="T3" s="117">
        <f t="shared" si="1"/>
        <v>20.309827439135578</v>
      </c>
      <c r="U3" s="117">
        <f t="shared" si="1"/>
        <v>20.009080908809107</v>
      </c>
      <c r="V3" s="117">
        <f t="shared" si="1"/>
        <v>38.421932098612089</v>
      </c>
      <c r="W3" s="117">
        <f t="shared" ref="W3:Y3" si="2">W4+W7+W9+W19</f>
        <v>40.739350205631105</v>
      </c>
      <c r="X3" s="117">
        <f t="shared" si="2"/>
        <v>37.281992387248366</v>
      </c>
      <c r="Y3" s="117">
        <f t="shared" si="2"/>
        <v>24.01123849271913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29.019248793939152</v>
      </c>
      <c r="C4" s="122">
        <f t="shared" si="3"/>
        <v>38.617246974835531</v>
      </c>
      <c r="D4" s="122">
        <f t="shared" si="3"/>
        <v>65.207834347768738</v>
      </c>
      <c r="E4" s="122">
        <f t="shared" si="3"/>
        <v>41.720674663884466</v>
      </c>
      <c r="F4" s="122">
        <f t="shared" si="3"/>
        <v>52.982055018919027</v>
      </c>
      <c r="G4" s="122">
        <f t="shared" si="3"/>
        <v>25.235540070115576</v>
      </c>
      <c r="H4" s="122">
        <f t="shared" si="3"/>
        <v>23.675990936207167</v>
      </c>
      <c r="I4" s="122">
        <f t="shared" si="3"/>
        <v>20.795248786216593</v>
      </c>
      <c r="J4" s="122">
        <f t="shared" si="3"/>
        <v>31.621019328105472</v>
      </c>
      <c r="K4" s="122">
        <f t="shared" si="3"/>
        <v>23.454091845110664</v>
      </c>
      <c r="L4" s="122">
        <f t="shared" si="3"/>
        <v>28.31708856592709</v>
      </c>
      <c r="M4" s="122">
        <f t="shared" si="3"/>
        <v>25.566199118102517</v>
      </c>
      <c r="N4" s="122">
        <f t="shared" si="3"/>
        <v>24.047815407707247</v>
      </c>
      <c r="O4" s="122">
        <f t="shared" si="3"/>
        <v>14.392708528002403</v>
      </c>
      <c r="P4" s="122">
        <f t="shared" si="3"/>
        <v>10.294165243188587</v>
      </c>
      <c r="Q4" s="122">
        <f t="shared" si="3"/>
        <v>9.4380400076227069</v>
      </c>
      <c r="R4" s="122">
        <f t="shared" ref="R4:V4" si="4">SUM(R5:R6)</f>
        <v>16.180345975604499</v>
      </c>
      <c r="S4" s="122">
        <f t="shared" si="4"/>
        <v>19.411118015048434</v>
      </c>
      <c r="T4" s="122">
        <f t="shared" si="4"/>
        <v>16.913744701882582</v>
      </c>
      <c r="U4" s="122">
        <f t="shared" si="4"/>
        <v>16.184101757853927</v>
      </c>
      <c r="V4" s="122">
        <f t="shared" si="4"/>
        <v>31.575711853023581</v>
      </c>
      <c r="W4" s="122">
        <f t="shared" ref="W4:Y4" si="5">SUM(W5:W6)</f>
        <v>34.231396440081383</v>
      </c>
      <c r="X4" s="122">
        <f t="shared" si="5"/>
        <v>30.129153602588641</v>
      </c>
      <c r="Y4" s="122">
        <f t="shared" si="5"/>
        <v>19.915386754798377</v>
      </c>
      <c r="DA4" s="130" t="s">
        <v>1741</v>
      </c>
    </row>
    <row r="5" spans="1:105" ht="12" customHeight="1" x14ac:dyDescent="0.25">
      <c r="A5" s="97" t="s">
        <v>51</v>
      </c>
      <c r="B5" s="98">
        <v>28.737081218379565</v>
      </c>
      <c r="C5" s="98">
        <v>38.248630251569097</v>
      </c>
      <c r="D5" s="98">
        <v>64.600109377955292</v>
      </c>
      <c r="E5" s="98">
        <v>41.338691544858051</v>
      </c>
      <c r="F5" s="98">
        <v>52.505982615929312</v>
      </c>
      <c r="G5" s="98">
        <v>25.012850575754435</v>
      </c>
      <c r="H5" s="98">
        <v>23.471721607929027</v>
      </c>
      <c r="I5" s="98">
        <v>20.619226257576301</v>
      </c>
      <c r="J5" s="98">
        <v>31.357216495422652</v>
      </c>
      <c r="K5" s="98">
        <v>23.260873440312775</v>
      </c>
      <c r="L5" s="98">
        <v>28.093926748235699</v>
      </c>
      <c r="M5" s="98">
        <v>25.367304558242036</v>
      </c>
      <c r="N5" s="98">
        <v>23.864157823877864</v>
      </c>
      <c r="O5" s="98">
        <v>14.282087143948123</v>
      </c>
      <c r="P5" s="98">
        <v>10.215267179596642</v>
      </c>
      <c r="Q5" s="98">
        <v>9.3680561547965784</v>
      </c>
      <c r="R5" s="98">
        <v>16.06156886899177</v>
      </c>
      <c r="S5" s="98">
        <v>19.268137017038139</v>
      </c>
      <c r="T5" s="98">
        <v>16.784607856052997</v>
      </c>
      <c r="U5" s="98">
        <v>16.060760596614816</v>
      </c>
      <c r="V5" s="98">
        <v>31.335831235898286</v>
      </c>
      <c r="W5" s="98">
        <v>33.978921450153543</v>
      </c>
      <c r="X5" s="98">
        <v>29.908666499460438</v>
      </c>
      <c r="Y5" s="98">
        <v>19.785396235704521</v>
      </c>
      <c r="DA5" s="63" t="s">
        <v>1742</v>
      </c>
    </row>
    <row r="6" spans="1:105" ht="12" customHeight="1" x14ac:dyDescent="0.25">
      <c r="A6" s="97" t="s">
        <v>53</v>
      </c>
      <c r="B6" s="98">
        <v>0.28216757555958716</v>
      </c>
      <c r="C6" s="98">
        <v>0.36861672326643208</v>
      </c>
      <c r="D6" s="98">
        <v>0.60772496981344593</v>
      </c>
      <c r="E6" s="98">
        <v>0.3819831190264148</v>
      </c>
      <c r="F6" s="98">
        <v>0.47607240298971354</v>
      </c>
      <c r="G6" s="98">
        <v>0.22268949436114113</v>
      </c>
      <c r="H6" s="98">
        <v>0.20426932827813929</v>
      </c>
      <c r="I6" s="98">
        <v>0.17602252864029094</v>
      </c>
      <c r="J6" s="98">
        <v>0.26380283268281896</v>
      </c>
      <c r="K6" s="98">
        <v>0.19321840479788827</v>
      </c>
      <c r="L6" s="98">
        <v>0.2231618176913916</v>
      </c>
      <c r="M6" s="98">
        <v>0.19889455986047996</v>
      </c>
      <c r="N6" s="98">
        <v>0.18365758382938188</v>
      </c>
      <c r="O6" s="98">
        <v>0.11062138405427954</v>
      </c>
      <c r="P6" s="98">
        <v>7.8898063591945025E-2</v>
      </c>
      <c r="Q6" s="98">
        <v>6.998385282612829E-2</v>
      </c>
      <c r="R6" s="98">
        <v>0.11877710661272926</v>
      </c>
      <c r="S6" s="98">
        <v>0.14298099801029354</v>
      </c>
      <c r="T6" s="98">
        <v>0.12913684582958398</v>
      </c>
      <c r="U6" s="98">
        <v>0.12334116123910994</v>
      </c>
      <c r="V6" s="98">
        <v>0.2398806171252951</v>
      </c>
      <c r="W6" s="98">
        <v>0.25247498992784256</v>
      </c>
      <c r="X6" s="98">
        <v>0.22048710312820435</v>
      </c>
      <c r="Y6" s="98">
        <v>0.12999051909385514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5.2570558866971767E-3</v>
      </c>
      <c r="C7" s="122">
        <f t="shared" si="6"/>
        <v>1.0888841936079462E-2</v>
      </c>
      <c r="D7" s="122">
        <f t="shared" si="6"/>
        <v>1.8864982617021579E-2</v>
      </c>
      <c r="E7" s="122">
        <f t="shared" si="6"/>
        <v>2.8224822709250912E-2</v>
      </c>
      <c r="F7" s="122">
        <f t="shared" si="6"/>
        <v>3.2134504322017123E-2</v>
      </c>
      <c r="G7" s="122">
        <f t="shared" si="6"/>
        <v>3.9087311154367477E-2</v>
      </c>
      <c r="H7" s="122">
        <f t="shared" si="6"/>
        <v>4.950417937356117E-2</v>
      </c>
      <c r="I7" s="122">
        <f t="shared" si="6"/>
        <v>6.7286607410448188E-2</v>
      </c>
      <c r="J7" s="122">
        <f t="shared" si="6"/>
        <v>5.6688411818672874E-2</v>
      </c>
      <c r="K7" s="122">
        <f t="shared" si="6"/>
        <v>6.4862789561113035E-2</v>
      </c>
      <c r="L7" s="122">
        <f t="shared" si="6"/>
        <v>7.4460768785381923E-2</v>
      </c>
      <c r="M7" s="122">
        <f t="shared" si="6"/>
        <v>5.9808171941769954E-2</v>
      </c>
      <c r="N7" s="122">
        <f t="shared" si="6"/>
        <v>7.7177217473629114E-2</v>
      </c>
      <c r="O7" s="122">
        <f t="shared" si="6"/>
        <v>5.7190898190053373E-2</v>
      </c>
      <c r="P7" s="122">
        <f t="shared" si="6"/>
        <v>3.3640042988298161E-2</v>
      </c>
      <c r="Q7" s="122">
        <f t="shared" si="6"/>
        <v>3.7092598378343763E-2</v>
      </c>
      <c r="R7" s="122">
        <f t="shared" si="6"/>
        <v>3.9985773788730236E-2</v>
      </c>
      <c r="S7" s="122">
        <f t="shared" si="6"/>
        <v>6.6340331868988994E-2</v>
      </c>
      <c r="T7" s="122">
        <f t="shared" si="6"/>
        <v>0.13486506706528836</v>
      </c>
      <c r="U7" s="122">
        <f t="shared" si="6"/>
        <v>0.1868770038905678</v>
      </c>
      <c r="V7" s="122">
        <f t="shared" si="6"/>
        <v>0.25735412709111671</v>
      </c>
      <c r="W7" s="122">
        <f t="shared" si="6"/>
        <v>0.30601535282161318</v>
      </c>
      <c r="X7" s="122">
        <f t="shared" si="6"/>
        <v>0.34479217982145632</v>
      </c>
      <c r="Y7" s="122">
        <f t="shared" si="6"/>
        <v>0.20712401780445955</v>
      </c>
      <c r="DA7" s="130" t="s">
        <v>1744</v>
      </c>
    </row>
    <row r="8" spans="1:105" ht="12" customHeight="1" x14ac:dyDescent="0.25">
      <c r="A8" s="97" t="s">
        <v>53</v>
      </c>
      <c r="B8" s="98">
        <v>5.2570558866971767E-3</v>
      </c>
      <c r="C8" s="98">
        <v>1.0888841936079462E-2</v>
      </c>
      <c r="D8" s="98">
        <v>1.8864982617021579E-2</v>
      </c>
      <c r="E8" s="98">
        <v>2.8224822709250912E-2</v>
      </c>
      <c r="F8" s="98">
        <v>3.2134504322017123E-2</v>
      </c>
      <c r="G8" s="98">
        <v>3.9087311154367477E-2</v>
      </c>
      <c r="H8" s="98">
        <v>4.950417937356117E-2</v>
      </c>
      <c r="I8" s="98">
        <v>6.7286607410448188E-2</v>
      </c>
      <c r="J8" s="98">
        <v>5.6688411818672874E-2</v>
      </c>
      <c r="K8" s="98">
        <v>6.4862789561113035E-2</v>
      </c>
      <c r="L8" s="98">
        <v>7.4460768785381923E-2</v>
      </c>
      <c r="M8" s="98">
        <v>5.9808171941769954E-2</v>
      </c>
      <c r="N8" s="98">
        <v>7.7177217473629114E-2</v>
      </c>
      <c r="O8" s="98">
        <v>5.7190898190053373E-2</v>
      </c>
      <c r="P8" s="98">
        <v>3.3640042988298161E-2</v>
      </c>
      <c r="Q8" s="98">
        <v>3.7092598378343763E-2</v>
      </c>
      <c r="R8" s="98">
        <v>3.9985773788730236E-2</v>
      </c>
      <c r="S8" s="98">
        <v>6.6340331868988994E-2</v>
      </c>
      <c r="T8" s="98">
        <v>0.13486506706528836</v>
      </c>
      <c r="U8" s="98">
        <v>0.1868770038905678</v>
      </c>
      <c r="V8" s="98">
        <v>0.25735412709111671</v>
      </c>
      <c r="W8" s="98">
        <v>0.30601535282161318</v>
      </c>
      <c r="X8" s="98">
        <v>0.34479217982145632</v>
      </c>
      <c r="Y8" s="98">
        <v>0.20712401780445955</v>
      </c>
      <c r="DA8" s="63" t="s">
        <v>1745</v>
      </c>
    </row>
    <row r="9" spans="1:105" ht="12" customHeight="1" x14ac:dyDescent="0.25">
      <c r="A9" s="121" t="s">
        <v>55</v>
      </c>
      <c r="B9" s="122">
        <v>3.3068915851853449</v>
      </c>
      <c r="C9" s="122">
        <v>2.9242875279999847</v>
      </c>
      <c r="D9" s="122">
        <v>4.3877842902407309</v>
      </c>
      <c r="E9" s="122">
        <v>3.1917927079195203</v>
      </c>
      <c r="F9" s="122">
        <v>4.074926723975862</v>
      </c>
      <c r="G9" s="122">
        <v>2.7697610407471323</v>
      </c>
      <c r="H9" s="122">
        <v>2.8066543535290087</v>
      </c>
      <c r="I9" s="122">
        <v>2.9398393203436806</v>
      </c>
      <c r="J9" s="122">
        <v>3.8714076133108062</v>
      </c>
      <c r="K9" s="122">
        <v>2.6894315054876961</v>
      </c>
      <c r="L9" s="122">
        <v>1.4533002840104918</v>
      </c>
      <c r="M9" s="122">
        <v>1.5787339153531053</v>
      </c>
      <c r="N9" s="122">
        <v>1.5608241779313545</v>
      </c>
      <c r="O9" s="122">
        <v>1.125081648848101</v>
      </c>
      <c r="P9" s="122">
        <v>1.2425223112024024</v>
      </c>
      <c r="Q9" s="122">
        <v>1.0658291925814249</v>
      </c>
      <c r="R9" s="122">
        <v>1.6591209466089423</v>
      </c>
      <c r="S9" s="122">
        <v>2.216712749785545</v>
      </c>
      <c r="T9" s="122">
        <v>2.5908786964827528</v>
      </c>
      <c r="U9" s="122">
        <v>3.0068047115935546</v>
      </c>
      <c r="V9" s="122">
        <v>5.41964862244701</v>
      </c>
      <c r="W9" s="122">
        <v>4.8052925400795399</v>
      </c>
      <c r="X9" s="122">
        <v>5.2209863360784121</v>
      </c>
      <c r="Y9" s="122">
        <v>3.1741828280280293</v>
      </c>
      <c r="DA9" s="130" t="s">
        <v>1746</v>
      </c>
    </row>
    <row r="10" spans="1:105" ht="12" customHeight="1" x14ac:dyDescent="0.25">
      <c r="A10" s="97" t="s">
        <v>143</v>
      </c>
      <c r="B10" s="98">
        <v>1.9911199112504514</v>
      </c>
      <c r="C10" s="98">
        <v>2.0260064309734522</v>
      </c>
      <c r="D10" s="98">
        <v>3.6169657188341975</v>
      </c>
      <c r="E10" s="98">
        <v>2.4981765485346275</v>
      </c>
      <c r="F10" s="98">
        <v>3.4231594231037872</v>
      </c>
      <c r="G10" s="98">
        <v>2.0420395077745859</v>
      </c>
      <c r="H10" s="98">
        <v>2.1500674257435759</v>
      </c>
      <c r="I10" s="98">
        <v>2.1914164390294513</v>
      </c>
      <c r="J10" s="98">
        <v>3.2659000818533594</v>
      </c>
      <c r="K10" s="98">
        <v>2.3505920708647055</v>
      </c>
      <c r="L10" s="98">
        <v>1.243490883674732</v>
      </c>
      <c r="M10" s="98">
        <v>1.4194143533856767</v>
      </c>
      <c r="N10" s="98">
        <v>1.4186836689969851</v>
      </c>
      <c r="O10" s="98">
        <v>0.96739290996424343</v>
      </c>
      <c r="P10" s="98">
        <v>1.101325007788915</v>
      </c>
      <c r="Q10" s="98">
        <v>0.95840863541025745</v>
      </c>
      <c r="R10" s="98">
        <v>1.5375009858850963</v>
      </c>
      <c r="S10" s="98">
        <v>2.0416531186473152</v>
      </c>
      <c r="T10" s="98">
        <v>2.2242872287923885</v>
      </c>
      <c r="U10" s="98">
        <v>2.4459274843664511</v>
      </c>
      <c r="V10" s="98">
        <v>4.8484071452878945</v>
      </c>
      <c r="W10" s="98">
        <v>3.9112598199993873</v>
      </c>
      <c r="X10" s="98">
        <v>4.6892286739652018</v>
      </c>
      <c r="Y10" s="98">
        <v>2.4655222703995485</v>
      </c>
      <c r="DA10" s="63" t="s">
        <v>1747</v>
      </c>
    </row>
    <row r="11" spans="1:105" ht="12" customHeight="1" x14ac:dyDescent="0.25">
      <c r="A11" s="97" t="s">
        <v>124</v>
      </c>
      <c r="B11" s="98">
        <v>0.14463358548197908</v>
      </c>
      <c r="C11" s="98">
        <v>0.11666810860611794</v>
      </c>
      <c r="D11" s="98">
        <v>9.7592536841299274E-2</v>
      </c>
      <c r="E11" s="98">
        <v>8.7417857873854185E-2</v>
      </c>
      <c r="F11" s="98">
        <v>8.5861173846883465E-2</v>
      </c>
      <c r="G11" s="98">
        <v>9.4349639777101327E-2</v>
      </c>
      <c r="H11" s="98">
        <v>8.4807921439111908E-2</v>
      </c>
      <c r="I11" s="98">
        <v>8.8494937314074457E-2</v>
      </c>
      <c r="J11" s="98">
        <v>7.2330291328656343E-2</v>
      </c>
      <c r="K11" s="98">
        <v>4.7288711971600228E-2</v>
      </c>
      <c r="L11" s="98">
        <v>3.0113410590289796E-2</v>
      </c>
      <c r="M11" s="98">
        <v>2.1384498124048426E-2</v>
      </c>
      <c r="N11" s="98">
        <v>1.7358165518106688E-2</v>
      </c>
      <c r="O11" s="98">
        <v>1.3619817283176468E-2</v>
      </c>
      <c r="P11" s="98">
        <v>7.4401788569342098E-3</v>
      </c>
      <c r="Q11" s="98">
        <v>2.8483232388959575E-3</v>
      </c>
      <c r="R11" s="98">
        <v>3.6719093479583602E-3</v>
      </c>
      <c r="S11" s="98">
        <v>6.0905606625272926E-3</v>
      </c>
      <c r="T11" s="98">
        <v>2.3537209317417519E-2</v>
      </c>
      <c r="U11" s="98">
        <v>2.538543823292725E-2</v>
      </c>
      <c r="V11" s="98">
        <v>3.8671026738071566E-2</v>
      </c>
      <c r="W11" s="98">
        <v>5.3437314347319013E-2</v>
      </c>
      <c r="X11" s="98">
        <v>3.4505704804931765E-2</v>
      </c>
      <c r="Y11" s="98">
        <v>4.9868084722803907E-2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2.2418523920410391E-4</v>
      </c>
      <c r="U12" s="98">
        <v>1.8709359000413354E-4</v>
      </c>
      <c r="V12" s="98">
        <v>2.2588394331811084E-4</v>
      </c>
      <c r="W12" s="98">
        <v>2.876096508428014E-4</v>
      </c>
      <c r="X12" s="98">
        <v>2.2238678566712509E-4</v>
      </c>
      <c r="Y12" s="98">
        <v>2.6399778736499154E-4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6.8444909541232787E-5</v>
      </c>
      <c r="U13" s="101">
        <v>5.5008468336798663E-5</v>
      </c>
      <c r="V13" s="101">
        <v>6.8848526126462508E-5</v>
      </c>
      <c r="W13" s="101">
        <v>1.2049260365414041E-4</v>
      </c>
      <c r="X13" s="101">
        <v>5.3305089758171943E-5</v>
      </c>
      <c r="Y13" s="101">
        <v>1.0150942443992942E-4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1.5574032966287113E-4</v>
      </c>
      <c r="U14" s="104">
        <v>1.3208512166733486E-4</v>
      </c>
      <c r="V14" s="104">
        <v>1.5703541719164834E-4</v>
      </c>
      <c r="W14" s="104">
        <v>1.6711704718866101E-4</v>
      </c>
      <c r="X14" s="104">
        <v>1.6908169590895315E-4</v>
      </c>
      <c r="Y14" s="104">
        <v>1.6248836292506209E-4</v>
      </c>
      <c r="DA14" s="132" t="s">
        <v>1751</v>
      </c>
    </row>
    <row r="15" spans="1:105" ht="12" customHeight="1" x14ac:dyDescent="0.25">
      <c r="A15" s="106" t="s">
        <v>122</v>
      </c>
      <c r="B15" s="101">
        <v>1.1711380884529146</v>
      </c>
      <c r="C15" s="101">
        <v>0.78161298842041416</v>
      </c>
      <c r="D15" s="101">
        <v>0.67322603456523455</v>
      </c>
      <c r="E15" s="101">
        <v>0.60619830151103893</v>
      </c>
      <c r="F15" s="101">
        <v>0.56590612702519172</v>
      </c>
      <c r="G15" s="101">
        <v>0.63337189319544518</v>
      </c>
      <c r="H15" s="101">
        <v>0.57177900634632095</v>
      </c>
      <c r="I15" s="101">
        <v>0.65992794400015486</v>
      </c>
      <c r="J15" s="101">
        <v>0.53317724012879031</v>
      </c>
      <c r="K15" s="101">
        <v>0.29155072265139048</v>
      </c>
      <c r="L15" s="101">
        <v>0.17969598974546999</v>
      </c>
      <c r="M15" s="101">
        <v>0.13793506384338006</v>
      </c>
      <c r="N15" s="101">
        <v>0.12478234341626276</v>
      </c>
      <c r="O15" s="101">
        <v>0.14383181860837652</v>
      </c>
      <c r="P15" s="101">
        <v>0.13351506849977457</v>
      </c>
      <c r="Q15" s="101">
        <v>0.10429343880895889</v>
      </c>
      <c r="R15" s="101">
        <v>0.11715789769797601</v>
      </c>
      <c r="S15" s="101">
        <v>0.14703278947206788</v>
      </c>
      <c r="T15" s="101">
        <v>0.20195258553134446</v>
      </c>
      <c r="U15" s="101">
        <v>0.38512689165872899</v>
      </c>
      <c r="V15" s="101">
        <v>0.37320129795384938</v>
      </c>
      <c r="W15" s="101">
        <v>0.62064075274587305</v>
      </c>
      <c r="X15" s="101">
        <v>0.37113882171417073</v>
      </c>
      <c r="Y15" s="101">
        <v>0.49301381917486181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2.371029923045897E-4</v>
      </c>
      <c r="P16" s="104">
        <v>2.4205605677860822E-4</v>
      </c>
      <c r="Q16" s="104">
        <v>2.7879512331279013E-4</v>
      </c>
      <c r="R16" s="104">
        <v>7.9015367791160883E-4</v>
      </c>
      <c r="S16" s="104">
        <v>2.1936281003634268E-2</v>
      </c>
      <c r="T16" s="104">
        <v>0.14087748760239829</v>
      </c>
      <c r="U16" s="104">
        <v>0.15017780374544296</v>
      </c>
      <c r="V16" s="104">
        <v>0.15914326852387684</v>
      </c>
      <c r="W16" s="104">
        <v>0.21966704333611803</v>
      </c>
      <c r="X16" s="104">
        <v>0.12589074880844014</v>
      </c>
      <c r="Y16" s="104">
        <v>0.16551465594345016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8.2682802527305344E-5</v>
      </c>
      <c r="P17" s="98">
        <v>7.3125640816824181E-5</v>
      </c>
      <c r="Q17" s="98">
        <v>8.5791395749337644E-5</v>
      </c>
      <c r="R17" s="98">
        <v>2.4480579518563008E-4</v>
      </c>
      <c r="S17" s="98">
        <v>6.156370537974314E-3</v>
      </c>
      <c r="T17" s="98">
        <v>4.2775676114289903E-2</v>
      </c>
      <c r="U17" s="98">
        <v>4.3629288634694556E-2</v>
      </c>
      <c r="V17" s="98">
        <v>4.8026027579749955E-2</v>
      </c>
      <c r="W17" s="98">
        <v>9.1630408164677227E-2</v>
      </c>
      <c r="X17" s="98">
        <v>3.0002366971111825E-2</v>
      </c>
      <c r="Y17" s="98">
        <v>6.410303876989458E-2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1.5442018977728436E-4</v>
      </c>
      <c r="P18" s="98">
        <v>1.6893041596178406E-4</v>
      </c>
      <c r="Q18" s="98">
        <v>1.9300372756345249E-4</v>
      </c>
      <c r="R18" s="98">
        <v>5.4534788272597875E-4</v>
      </c>
      <c r="S18" s="98">
        <v>1.5779910465659953E-2</v>
      </c>
      <c r="T18" s="98">
        <v>9.8101811488108384E-2</v>
      </c>
      <c r="U18" s="98">
        <v>0.10654851511074841</v>
      </c>
      <c r="V18" s="98">
        <v>0.11111724094412688</v>
      </c>
      <c r="W18" s="98">
        <v>0.12803663517144082</v>
      </c>
      <c r="X18" s="98">
        <v>9.5888381837328326E-2</v>
      </c>
      <c r="Y18" s="98">
        <v>0.1014116171735556</v>
      </c>
      <c r="DA18" s="63" t="s">
        <v>1755</v>
      </c>
    </row>
    <row r="19" spans="1:105" ht="12" customHeight="1" x14ac:dyDescent="0.25">
      <c r="A19" s="121" t="s">
        <v>54</v>
      </c>
      <c r="B19" s="122">
        <v>1.1556167693078336</v>
      </c>
      <c r="C19" s="122">
        <v>1.2096101512376825</v>
      </c>
      <c r="D19" s="122">
        <v>1.4838844473481261</v>
      </c>
      <c r="E19" s="122">
        <v>1.2455754081092176</v>
      </c>
      <c r="F19" s="122">
        <v>1.4810966928146096</v>
      </c>
      <c r="G19" s="122">
        <v>0.99787206217066038</v>
      </c>
      <c r="H19" s="122">
        <v>0.92532951571403288</v>
      </c>
      <c r="I19" s="122">
        <v>0.96243129419180873</v>
      </c>
      <c r="J19" s="122">
        <v>1.0539008051908114</v>
      </c>
      <c r="K19" s="122">
        <v>0.77240455529301211</v>
      </c>
      <c r="L19" s="122">
        <v>0.61949296064624715</v>
      </c>
      <c r="M19" s="122">
        <v>0.60831245143218959</v>
      </c>
      <c r="N19" s="122">
        <v>0.51863829764932845</v>
      </c>
      <c r="O19" s="122">
        <v>0.32005536312103544</v>
      </c>
      <c r="P19" s="122">
        <v>0.30161852110957987</v>
      </c>
      <c r="Q19" s="122">
        <v>0.29360839870155853</v>
      </c>
      <c r="R19" s="122">
        <v>0.46817348193027292</v>
      </c>
      <c r="S19" s="122">
        <v>0.55374145058348478</v>
      </c>
      <c r="T19" s="122">
        <v>0.67033897370495366</v>
      </c>
      <c r="U19" s="122">
        <v>0.63129743547105843</v>
      </c>
      <c r="V19" s="122">
        <v>1.1692174960503765</v>
      </c>
      <c r="W19" s="122">
        <v>1.3966458726485684</v>
      </c>
      <c r="X19" s="122">
        <v>1.5870602687598574</v>
      </c>
      <c r="Y19" s="122">
        <v>0.71454489208826422</v>
      </c>
      <c r="DA19" s="130" t="s">
        <v>1756</v>
      </c>
    </row>
    <row r="20" spans="1:105" ht="12" customHeight="1" x14ac:dyDescent="0.25">
      <c r="A20" s="97" t="s">
        <v>51</v>
      </c>
      <c r="B20" s="98">
        <v>0.46661676741166253</v>
      </c>
      <c r="C20" s="98">
        <v>0.47638669193797961</v>
      </c>
      <c r="D20" s="98">
        <v>0.86236492284381128</v>
      </c>
      <c r="E20" s="98">
        <v>0.59435343799483209</v>
      </c>
      <c r="F20" s="98">
        <v>0.79906252742384065</v>
      </c>
      <c r="G20" s="98">
        <v>0.41194910927668904</v>
      </c>
      <c r="H20" s="98">
        <v>0.44669226435004517</v>
      </c>
      <c r="I20" s="98">
        <v>0.44517814238653092</v>
      </c>
      <c r="J20" s="98">
        <v>0.65455008629366729</v>
      </c>
      <c r="K20" s="98">
        <v>0.48171998478478473</v>
      </c>
      <c r="L20" s="98">
        <v>0.4615891927381251</v>
      </c>
      <c r="M20" s="98">
        <v>0.51279255300698023</v>
      </c>
      <c r="N20" s="98">
        <v>0.49570933586387184</v>
      </c>
      <c r="O20" s="98">
        <v>0.29196477018031242</v>
      </c>
      <c r="P20" s="98">
        <v>0.24823847335017232</v>
      </c>
      <c r="Q20" s="98">
        <v>0.22939784465051113</v>
      </c>
      <c r="R20" s="98">
        <v>0.39464627014698739</v>
      </c>
      <c r="S20" s="98">
        <v>0.45615291112724721</v>
      </c>
      <c r="T20" s="98">
        <v>0.62053345054749143</v>
      </c>
      <c r="U20" s="98">
        <v>0.60096916243181886</v>
      </c>
      <c r="V20" s="98">
        <v>1.1520972060863857</v>
      </c>
      <c r="W20" s="98">
        <v>1.3002318785021276</v>
      </c>
      <c r="X20" s="98">
        <v>1.3645292738691843</v>
      </c>
      <c r="Y20" s="98">
        <v>0.1733160274661483</v>
      </c>
      <c r="DA20" s="63" t="s">
        <v>1757</v>
      </c>
    </row>
    <row r="21" spans="1:105" ht="12" customHeight="1" x14ac:dyDescent="0.25">
      <c r="A21" s="97" t="s">
        <v>50</v>
      </c>
      <c r="B21" s="98">
        <v>4.371656185888749E-2</v>
      </c>
      <c r="C21" s="98">
        <v>4.4764403420453062E-2</v>
      </c>
      <c r="D21" s="98">
        <v>3.8369237104439118E-2</v>
      </c>
      <c r="E21" s="98">
        <v>3.3941745190859879E-2</v>
      </c>
      <c r="F21" s="98">
        <v>3.6620161507457262E-2</v>
      </c>
      <c r="G21" s="98">
        <v>3.4727153207911761E-2</v>
      </c>
      <c r="H21" s="98">
        <v>3.0754772245486575E-2</v>
      </c>
      <c r="I21" s="98">
        <v>3.1189333894364762E-2</v>
      </c>
      <c r="J21" s="98">
        <v>2.7668691162953493E-2</v>
      </c>
      <c r="K21" s="98">
        <v>2.0451906516776093E-2</v>
      </c>
      <c r="L21" s="98">
        <v>1.2120700468723673E-2</v>
      </c>
      <c r="M21" s="98">
        <v>6.6399219663592062E-3</v>
      </c>
      <c r="N21" s="98">
        <v>9.8985131490159453E-4</v>
      </c>
      <c r="O21" s="98">
        <v>1.194534555703517E-3</v>
      </c>
      <c r="P21" s="98">
        <v>1.669497046583082E-3</v>
      </c>
      <c r="Q21" s="98">
        <v>2.0570732484074717E-3</v>
      </c>
      <c r="R21" s="98">
        <v>2.4576130558287054E-3</v>
      </c>
      <c r="S21" s="98">
        <v>2.6800487279911478E-3</v>
      </c>
      <c r="T21" s="98">
        <v>5.5681442352301905E-4</v>
      </c>
      <c r="U21" s="98">
        <v>3.748205115491199E-4</v>
      </c>
      <c r="V21" s="98">
        <v>1.3027629600940421E-4</v>
      </c>
      <c r="W21" s="98">
        <v>5.1128001439259413E-3</v>
      </c>
      <c r="X21" s="98">
        <v>7.9861552262498938E-3</v>
      </c>
      <c r="Y21" s="98">
        <v>1.0094789353629872E-2</v>
      </c>
      <c r="DA21" s="63" t="s">
        <v>1758</v>
      </c>
    </row>
    <row r="22" spans="1:105" ht="12" customHeight="1" x14ac:dyDescent="0.25">
      <c r="A22" s="109" t="s">
        <v>120</v>
      </c>
      <c r="B22" s="33">
        <v>0.64528344003728377</v>
      </c>
      <c r="C22" s="33">
        <v>0.68845905587924983</v>
      </c>
      <c r="D22" s="33">
        <v>0.58315028739987573</v>
      </c>
      <c r="E22" s="33">
        <v>0.61728022492352552</v>
      </c>
      <c r="F22" s="33">
        <v>0.64541400388331183</v>
      </c>
      <c r="G22" s="33">
        <v>0.55119579968605958</v>
      </c>
      <c r="H22" s="33">
        <v>0.44788247911850115</v>
      </c>
      <c r="I22" s="33">
        <v>0.48606381791091297</v>
      </c>
      <c r="J22" s="33">
        <v>0.37168202773419079</v>
      </c>
      <c r="K22" s="33">
        <v>0.27023266399145129</v>
      </c>
      <c r="L22" s="33">
        <v>0.14578306743939839</v>
      </c>
      <c r="M22" s="33">
        <v>8.8879976458850179E-2</v>
      </c>
      <c r="N22" s="33">
        <v>2.1939110470555068E-2</v>
      </c>
      <c r="O22" s="33">
        <v>2.6896058385019506E-2</v>
      </c>
      <c r="P22" s="33">
        <v>5.1710550712824488E-2</v>
      </c>
      <c r="Q22" s="33">
        <v>6.2153480802639882E-2</v>
      </c>
      <c r="R22" s="33">
        <v>7.1069598727456815E-2</v>
      </c>
      <c r="S22" s="33">
        <v>9.4908490728246406E-2</v>
      </c>
      <c r="T22" s="33">
        <v>4.9248708733939106E-2</v>
      </c>
      <c r="U22" s="33">
        <v>2.995345252769049E-2</v>
      </c>
      <c r="V22" s="33">
        <v>1.6990013667981529E-2</v>
      </c>
      <c r="W22" s="33">
        <v>9.1301194002514893E-2</v>
      </c>
      <c r="X22" s="33">
        <v>0.21454483966442323</v>
      </c>
      <c r="Y22" s="33">
        <v>0.53113407526848611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4.968111036454502</v>
      </c>
      <c r="C24" s="117">
        <f t="shared" si="7"/>
        <v>4.977254398224793</v>
      </c>
      <c r="D24" s="117">
        <f t="shared" si="7"/>
        <v>8.9435690078399492</v>
      </c>
      <c r="E24" s="117">
        <f t="shared" si="7"/>
        <v>3.4777019836301832</v>
      </c>
      <c r="F24" s="117">
        <f t="shared" si="7"/>
        <v>1.2341377184416953</v>
      </c>
      <c r="G24" s="117">
        <f t="shared" si="7"/>
        <v>2.3046878058609352</v>
      </c>
      <c r="H24" s="117">
        <f t="shared" si="7"/>
        <v>7.2193062144481868</v>
      </c>
      <c r="I24" s="117">
        <f t="shared" si="7"/>
        <v>4.9509380148084539</v>
      </c>
      <c r="J24" s="117">
        <f t="shared" si="7"/>
        <v>7.8955446507768503</v>
      </c>
      <c r="K24" s="117">
        <f t="shared" si="7"/>
        <v>7.864177041427503</v>
      </c>
      <c r="L24" s="117">
        <f t="shared" si="7"/>
        <v>5.4727790097602433</v>
      </c>
      <c r="M24" s="117">
        <f t="shared" si="7"/>
        <v>1.6653395911037567</v>
      </c>
      <c r="N24" s="117">
        <f t="shared" si="7"/>
        <v>4.1599380168202744</v>
      </c>
      <c r="O24" s="117">
        <f t="shared" si="7"/>
        <v>3.0932376238098973</v>
      </c>
      <c r="P24" s="117">
        <f t="shared" si="7"/>
        <v>0.58973543805424733</v>
      </c>
      <c r="Q24" s="117">
        <f t="shared" si="7"/>
        <v>0.60367798274440965</v>
      </c>
      <c r="R24" s="117">
        <f t="shared" ref="R24:V24" si="8">R25+R28+R30+R39</f>
        <v>3.1508129520247072</v>
      </c>
      <c r="S24" s="117">
        <f t="shared" si="8"/>
        <v>3.086631146386094</v>
      </c>
      <c r="T24" s="117">
        <f t="shared" si="8"/>
        <v>2.9341640540904459</v>
      </c>
      <c r="U24" s="117">
        <f t="shared" si="8"/>
        <v>2.5858850801185218</v>
      </c>
      <c r="V24" s="117">
        <f t="shared" si="8"/>
        <v>2.624408692252246</v>
      </c>
      <c r="W24" s="117">
        <f t="shared" ref="W24:Y24" si="9">W25+W28+W30+W39</f>
        <v>3.4059388506294037</v>
      </c>
      <c r="X24" s="117">
        <f t="shared" si="9"/>
        <v>2.6417754875448196</v>
      </c>
      <c r="Y24" s="117">
        <f t="shared" si="9"/>
        <v>1.2541802724801228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4.4021886788116422</v>
      </c>
      <c r="C25" s="122">
        <f t="shared" si="10"/>
        <v>4.4266760714414186</v>
      </c>
      <c r="D25" s="122">
        <f t="shared" si="10"/>
        <v>8.4110901644960929</v>
      </c>
      <c r="E25" s="122">
        <f t="shared" si="10"/>
        <v>2.9480353459384796</v>
      </c>
      <c r="F25" s="122">
        <f t="shared" si="10"/>
        <v>0.6941365882231727</v>
      </c>
      <c r="G25" s="122">
        <f t="shared" si="10"/>
        <v>1.7656231681957411</v>
      </c>
      <c r="H25" s="122">
        <f t="shared" si="10"/>
        <v>6.5497909600163986</v>
      </c>
      <c r="I25" s="122">
        <f t="shared" si="10"/>
        <v>4.210159807884156</v>
      </c>
      <c r="J25" s="122">
        <f t="shared" si="10"/>
        <v>7.2348104692722126</v>
      </c>
      <c r="K25" s="122">
        <f t="shared" si="10"/>
        <v>7.3270852235562645</v>
      </c>
      <c r="L25" s="122">
        <f t="shared" si="10"/>
        <v>5.0086506679115024</v>
      </c>
      <c r="M25" s="122">
        <f t="shared" si="10"/>
        <v>1.3491699311467151</v>
      </c>
      <c r="N25" s="122">
        <f t="shared" si="10"/>
        <v>3.881025816626686</v>
      </c>
      <c r="O25" s="122">
        <f t="shared" si="10"/>
        <v>2.7823108292944356</v>
      </c>
      <c r="P25" s="122">
        <f t="shared" si="10"/>
        <v>0.26649824547249945</v>
      </c>
      <c r="Q25" s="122">
        <f t="shared" si="10"/>
        <v>0.25217110847627427</v>
      </c>
      <c r="R25" s="122">
        <f t="shared" ref="R25:V25" si="11">SUM(R26:R27)</f>
        <v>2.7974883026880866</v>
      </c>
      <c r="S25" s="122">
        <f t="shared" si="11"/>
        <v>2.7225839900645981</v>
      </c>
      <c r="T25" s="122">
        <f t="shared" si="11"/>
        <v>2.507005070119372</v>
      </c>
      <c r="U25" s="122">
        <f t="shared" si="11"/>
        <v>2.0943271864163742</v>
      </c>
      <c r="V25" s="122">
        <f t="shared" si="11"/>
        <v>2.1746440354228862</v>
      </c>
      <c r="W25" s="122">
        <f t="shared" ref="W25:Y25" si="12">SUM(W26:W27)</f>
        <v>2.8584502035965627</v>
      </c>
      <c r="X25" s="122">
        <f t="shared" si="12"/>
        <v>2.2403526412030992</v>
      </c>
      <c r="Y25" s="122">
        <f t="shared" si="12"/>
        <v>0.94732924092834847</v>
      </c>
      <c r="DA25" s="130" t="s">
        <v>1761</v>
      </c>
    </row>
    <row r="26" spans="1:105" ht="12" customHeight="1" x14ac:dyDescent="0.25">
      <c r="A26" s="97" t="s">
        <v>74</v>
      </c>
      <c r="B26" s="98">
        <v>4.2967157315397824</v>
      </c>
      <c r="C26" s="98">
        <v>4.3225313394545246</v>
      </c>
      <c r="D26" s="98">
        <v>8.2178175459156577</v>
      </c>
      <c r="E26" s="98">
        <v>2.8814709944371231</v>
      </c>
      <c r="F26" s="98">
        <v>0.67875097911913351</v>
      </c>
      <c r="G26" s="98">
        <v>1.7271804348747399</v>
      </c>
      <c r="H26" s="98">
        <v>6.4103218407159019</v>
      </c>
      <c r="I26" s="98">
        <v>4.1221839980984685</v>
      </c>
      <c r="J26" s="98">
        <v>7.0857818302923752</v>
      </c>
      <c r="K26" s="98">
        <v>7.178023089821628</v>
      </c>
      <c r="L26" s="98">
        <v>4.9111229064376385</v>
      </c>
      <c r="M26" s="98">
        <v>1.323232629565636</v>
      </c>
      <c r="N26" s="98">
        <v>3.8077648105133979</v>
      </c>
      <c r="O26" s="98">
        <v>2.7294585261200197</v>
      </c>
      <c r="P26" s="98">
        <v>0.26144994520769865</v>
      </c>
      <c r="Q26" s="98">
        <v>0.24754785673469654</v>
      </c>
      <c r="R26" s="98">
        <v>2.7467077711550889</v>
      </c>
      <c r="S26" s="98">
        <v>2.6729959540177068</v>
      </c>
      <c r="T26" s="98">
        <v>2.4596942891745415</v>
      </c>
      <c r="U26" s="98">
        <v>2.0548753329009455</v>
      </c>
      <c r="V26" s="98">
        <v>2.133807472834456</v>
      </c>
      <c r="W26" s="98">
        <v>2.8063204062065332</v>
      </c>
      <c r="X26" s="98">
        <v>2.1998100656246629</v>
      </c>
      <c r="Y26" s="98">
        <v>0.93202074532784396</v>
      </c>
      <c r="DA26" s="63" t="s">
        <v>1762</v>
      </c>
    </row>
    <row r="27" spans="1:105" ht="12" customHeight="1" x14ac:dyDescent="0.25">
      <c r="A27" s="97" t="s">
        <v>53</v>
      </c>
      <c r="B27" s="98">
        <v>0.10547294727185966</v>
      </c>
      <c r="C27" s="98">
        <v>0.10414473198689402</v>
      </c>
      <c r="D27" s="98">
        <v>0.19327261858043593</v>
      </c>
      <c r="E27" s="98">
        <v>6.6564351501356714E-2</v>
      </c>
      <c r="F27" s="98">
        <v>1.5385609104039213E-2</v>
      </c>
      <c r="G27" s="98">
        <v>3.8442733321001225E-2</v>
      </c>
      <c r="H27" s="98">
        <v>0.13946911930049696</v>
      </c>
      <c r="I27" s="98">
        <v>8.7975809785687739E-2</v>
      </c>
      <c r="J27" s="98">
        <v>0.14902863897983745</v>
      </c>
      <c r="K27" s="98">
        <v>0.14906213373463667</v>
      </c>
      <c r="L27" s="98">
        <v>9.7527761473863855E-2</v>
      </c>
      <c r="M27" s="98">
        <v>2.5937301581079122E-2</v>
      </c>
      <c r="N27" s="98">
        <v>7.3261006113288035E-2</v>
      </c>
      <c r="O27" s="98">
        <v>5.2852303174416054E-2</v>
      </c>
      <c r="P27" s="98">
        <v>5.0483002648008231E-3</v>
      </c>
      <c r="Q27" s="98">
        <v>4.6232517415777264E-3</v>
      </c>
      <c r="R27" s="98">
        <v>5.0780531532997664E-2</v>
      </c>
      <c r="S27" s="98">
        <v>4.9588036046891007E-2</v>
      </c>
      <c r="T27" s="98">
        <v>4.731078094483037E-2</v>
      </c>
      <c r="U27" s="98">
        <v>3.9451853515428487E-2</v>
      </c>
      <c r="V27" s="98">
        <v>4.0836562588429992E-2</v>
      </c>
      <c r="W27" s="98">
        <v>5.2129797390029597E-2</v>
      </c>
      <c r="X27" s="98">
        <v>4.0542575578436275E-2</v>
      </c>
      <c r="Y27" s="98">
        <v>1.5308495600504509E-2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5.7201126228311242E-4</v>
      </c>
      <c r="C28" s="122">
        <f t="shared" si="13"/>
        <v>1.4457733219890793E-3</v>
      </c>
      <c r="D28" s="122">
        <f t="shared" si="13"/>
        <v>2.2646543443091646E-3</v>
      </c>
      <c r="E28" s="122">
        <f t="shared" si="13"/>
        <v>3.2387802222820145E-3</v>
      </c>
      <c r="F28" s="122">
        <f t="shared" si="13"/>
        <v>3.6919945347613876E-3</v>
      </c>
      <c r="G28" s="122">
        <f t="shared" si="13"/>
        <v>4.950481534852556E-3</v>
      </c>
      <c r="H28" s="122">
        <f t="shared" si="13"/>
        <v>8.6978836960209562E-3</v>
      </c>
      <c r="I28" s="122">
        <f t="shared" si="13"/>
        <v>1.4246540722476556E-2</v>
      </c>
      <c r="J28" s="122">
        <f t="shared" si="13"/>
        <v>1.2943006461262247E-2</v>
      </c>
      <c r="K28" s="122">
        <f t="shared" si="13"/>
        <v>1.4870575061346654E-2</v>
      </c>
      <c r="L28" s="122">
        <f t="shared" si="13"/>
        <v>1.7882735877217087E-2</v>
      </c>
      <c r="M28" s="122">
        <f t="shared" si="13"/>
        <v>1.5305155876337278E-2</v>
      </c>
      <c r="N28" s="122">
        <f t="shared" si="13"/>
        <v>1.9886568750327006E-2</v>
      </c>
      <c r="O28" s="122">
        <f t="shared" si="13"/>
        <v>1.4451059228316243E-2</v>
      </c>
      <c r="P28" s="122">
        <f t="shared" si="13"/>
        <v>8.1474040900549292E-3</v>
      </c>
      <c r="Q28" s="122">
        <f t="shared" si="13"/>
        <v>8.8277937054392387E-3</v>
      </c>
      <c r="R28" s="122">
        <f t="shared" si="13"/>
        <v>6.2253780503984391E-3</v>
      </c>
      <c r="S28" s="122">
        <f t="shared" si="13"/>
        <v>5.3192238005619731E-3</v>
      </c>
      <c r="T28" s="122">
        <f t="shared" si="13"/>
        <v>6.4758939473768306E-3</v>
      </c>
      <c r="U28" s="122">
        <f t="shared" si="13"/>
        <v>7.995747471478229E-3</v>
      </c>
      <c r="V28" s="122">
        <f t="shared" si="13"/>
        <v>1.0875310300899261E-2</v>
      </c>
      <c r="W28" s="122">
        <f t="shared" si="13"/>
        <v>1.2884792172146964E-2</v>
      </c>
      <c r="X28" s="122">
        <f t="shared" si="13"/>
        <v>1.4594975203025206E-2</v>
      </c>
      <c r="Y28" s="122">
        <f t="shared" si="13"/>
        <v>9.3174379685217988E-3</v>
      </c>
      <c r="DA28" s="130" t="s">
        <v>1764</v>
      </c>
    </row>
    <row r="29" spans="1:105" ht="12" customHeight="1" x14ac:dyDescent="0.25">
      <c r="A29" s="97" t="s">
        <v>53</v>
      </c>
      <c r="B29" s="98">
        <v>5.7201126228311242E-4</v>
      </c>
      <c r="C29" s="98">
        <v>1.4457733219890793E-3</v>
      </c>
      <c r="D29" s="98">
        <v>2.2646543443091646E-3</v>
      </c>
      <c r="E29" s="98">
        <v>3.2387802222820145E-3</v>
      </c>
      <c r="F29" s="98">
        <v>3.6919945347613876E-3</v>
      </c>
      <c r="G29" s="98">
        <v>4.950481534852556E-3</v>
      </c>
      <c r="H29" s="98">
        <v>8.6978836960209562E-3</v>
      </c>
      <c r="I29" s="98">
        <v>1.4246540722476556E-2</v>
      </c>
      <c r="J29" s="98">
        <v>1.2943006461262247E-2</v>
      </c>
      <c r="K29" s="98">
        <v>1.4870575061346654E-2</v>
      </c>
      <c r="L29" s="98">
        <v>1.7882735877217087E-2</v>
      </c>
      <c r="M29" s="98">
        <v>1.5305155876337278E-2</v>
      </c>
      <c r="N29" s="98">
        <v>1.9886568750327006E-2</v>
      </c>
      <c r="O29" s="98">
        <v>1.4451059228316243E-2</v>
      </c>
      <c r="P29" s="98">
        <v>8.1474040900549292E-3</v>
      </c>
      <c r="Q29" s="98">
        <v>8.8277937054392387E-3</v>
      </c>
      <c r="R29" s="98">
        <v>6.2253780503984391E-3</v>
      </c>
      <c r="S29" s="98">
        <v>5.3192238005619731E-3</v>
      </c>
      <c r="T29" s="98">
        <v>6.4758939473768306E-3</v>
      </c>
      <c r="U29" s="98">
        <v>7.995747471478229E-3</v>
      </c>
      <c r="V29" s="98">
        <v>1.0875310300899261E-2</v>
      </c>
      <c r="W29" s="98">
        <v>1.2884792172146964E-2</v>
      </c>
      <c r="X29" s="98">
        <v>1.4594975203025206E-2</v>
      </c>
      <c r="Y29" s="98">
        <v>9.3174379685217988E-3</v>
      </c>
      <c r="DA29" s="63" t="s">
        <v>1765</v>
      </c>
    </row>
    <row r="30" spans="1:105" ht="12" customHeight="1" x14ac:dyDescent="0.25">
      <c r="A30" s="121" t="s">
        <v>55</v>
      </c>
      <c r="B30" s="122">
        <v>0.44845369371365912</v>
      </c>
      <c r="C30" s="122">
        <v>0.40677363680106676</v>
      </c>
      <c r="D30" s="122">
        <v>0.40530502102371707</v>
      </c>
      <c r="E30" s="122">
        <v>0.39574770472418602</v>
      </c>
      <c r="F30" s="122">
        <v>0.39544017263090953</v>
      </c>
      <c r="G30" s="122">
        <v>0.39680861017354463</v>
      </c>
      <c r="H30" s="122">
        <v>0.5066035802302109</v>
      </c>
      <c r="I30" s="122">
        <v>0.5527071786898381</v>
      </c>
      <c r="J30" s="122">
        <v>0.50214197872878064</v>
      </c>
      <c r="K30" s="122">
        <v>0.39158678301265021</v>
      </c>
      <c r="L30" s="122">
        <v>0.33663047529535051</v>
      </c>
      <c r="M30" s="122">
        <v>0.22389864165413362</v>
      </c>
      <c r="N30" s="122">
        <v>0.19614173884718095</v>
      </c>
      <c r="O30" s="122">
        <v>0.23648194498070313</v>
      </c>
      <c r="P30" s="122">
        <v>0.24465893182938597</v>
      </c>
      <c r="Q30" s="122">
        <v>0.27065331416261301</v>
      </c>
      <c r="R30" s="122">
        <v>0.27470460043555939</v>
      </c>
      <c r="S30" s="122">
        <v>0.27614294929731592</v>
      </c>
      <c r="T30" s="122">
        <v>0.3399334992520025</v>
      </c>
      <c r="U30" s="122">
        <v>0.39987273753277558</v>
      </c>
      <c r="V30" s="122">
        <v>0.35290720796733871</v>
      </c>
      <c r="W30" s="122">
        <v>0.43956496884118923</v>
      </c>
      <c r="X30" s="122">
        <v>0.29387345437077178</v>
      </c>
      <c r="Y30" s="122">
        <v>0.23256486689330802</v>
      </c>
      <c r="DA30" s="130" t="s">
        <v>1766</v>
      </c>
    </row>
    <row r="31" spans="1:105" ht="12" customHeight="1" x14ac:dyDescent="0.25">
      <c r="A31" s="97" t="s">
        <v>141</v>
      </c>
      <c r="B31" s="98">
        <v>4.9279587297184006E-2</v>
      </c>
      <c r="C31" s="98">
        <v>7.8469071898382758E-2</v>
      </c>
      <c r="D31" s="98">
        <v>8.0365615840142623E-2</v>
      </c>
      <c r="E31" s="98">
        <v>7.8217347658218986E-2</v>
      </c>
      <c r="F31" s="98">
        <v>7.8921721565584135E-2</v>
      </c>
      <c r="G31" s="98">
        <v>7.7530669037124106E-2</v>
      </c>
      <c r="H31" s="98">
        <v>8.7266055740558277E-2</v>
      </c>
      <c r="I31" s="98">
        <v>8.3282576606849068E-2</v>
      </c>
      <c r="J31" s="98">
        <v>6.9315647485300905E-2</v>
      </c>
      <c r="K31" s="98">
        <v>5.2879685491474718E-2</v>
      </c>
      <c r="L31" s="98">
        <v>4.2267742577279999E-2</v>
      </c>
      <c r="M31" s="98">
        <v>2.5017566615909679E-2</v>
      </c>
      <c r="N31" s="98">
        <v>1.8842727374843389E-2</v>
      </c>
      <c r="O31" s="98">
        <v>1.5615735061854621E-2</v>
      </c>
      <c r="P31" s="98">
        <v>1.0721354087786608E-2</v>
      </c>
      <c r="Q31" s="98">
        <v>8.9445675073302807E-3</v>
      </c>
      <c r="R31" s="98">
        <v>8.9203939568350751E-3</v>
      </c>
      <c r="S31" s="98">
        <v>9.4132954729831513E-3</v>
      </c>
      <c r="T31" s="98">
        <v>1.5462193632877388E-2</v>
      </c>
      <c r="U31" s="98">
        <v>1.3481144862030954E-2</v>
      </c>
      <c r="V31" s="98">
        <v>1.9282307570402484E-2</v>
      </c>
      <c r="W31" s="98">
        <v>2.2757736031656092E-2</v>
      </c>
      <c r="X31" s="98">
        <v>1.9036136717706105E-2</v>
      </c>
      <c r="Y31" s="98">
        <v>1.6950670544019185E-2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0.39917410641647511</v>
      </c>
      <c r="C35" s="101">
        <v>0.328304564902684</v>
      </c>
      <c r="D35" s="101">
        <v>0.32493940518357445</v>
      </c>
      <c r="E35" s="101">
        <v>0.31753035706596705</v>
      </c>
      <c r="F35" s="101">
        <v>0.31651845106532539</v>
      </c>
      <c r="G35" s="101">
        <v>0.3192779411364205</v>
      </c>
      <c r="H35" s="101">
        <v>0.41933752448965267</v>
      </c>
      <c r="I35" s="101">
        <v>0.46942460208298908</v>
      </c>
      <c r="J35" s="101">
        <v>0.43282633124347969</v>
      </c>
      <c r="K35" s="101">
        <v>0.3387070975211755</v>
      </c>
      <c r="L35" s="101">
        <v>0.27781590024823161</v>
      </c>
      <c r="M35" s="101">
        <v>0.18513910198735839</v>
      </c>
      <c r="N35" s="101">
        <v>0.16382396478072039</v>
      </c>
      <c r="O35" s="101">
        <v>0.20431161201799214</v>
      </c>
      <c r="P35" s="101">
        <v>0.2199560838455441</v>
      </c>
      <c r="Q35" s="101">
        <v>0.24707693667606775</v>
      </c>
      <c r="R35" s="101">
        <v>0.24907659108559638</v>
      </c>
      <c r="S35" s="101">
        <v>0.24038903236328885</v>
      </c>
      <c r="T35" s="101">
        <v>0.2723864998488324</v>
      </c>
      <c r="U35" s="101">
        <v>0.33172749260719009</v>
      </c>
      <c r="V35" s="101">
        <v>0.27223063134172548</v>
      </c>
      <c r="W35" s="101">
        <v>0.337641528028371</v>
      </c>
      <c r="X35" s="101">
        <v>0.21133439817721408</v>
      </c>
      <c r="Y35" s="101">
        <v>0.16334698825118418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1.6546832469838874E-2</v>
      </c>
      <c r="M36" s="104">
        <v>1.3741973050865558E-2</v>
      </c>
      <c r="N36" s="104">
        <v>1.3475046691617162E-2</v>
      </c>
      <c r="O36" s="104">
        <v>1.6554597900856373E-2</v>
      </c>
      <c r="P36" s="104">
        <v>1.3981493896055281E-2</v>
      </c>
      <c r="Q36" s="104">
        <v>1.4631809979214972E-2</v>
      </c>
      <c r="R36" s="104">
        <v>1.6707615393127914E-2</v>
      </c>
      <c r="S36" s="104">
        <v>2.634062146104392E-2</v>
      </c>
      <c r="T36" s="104">
        <v>5.2084805770292723E-2</v>
      </c>
      <c r="U36" s="104">
        <v>5.466410006355453E-2</v>
      </c>
      <c r="V36" s="104">
        <v>6.139426905521074E-2</v>
      </c>
      <c r="W36" s="104">
        <v>7.9165704781162166E-2</v>
      </c>
      <c r="X36" s="104">
        <v>6.3502919475851585E-2</v>
      </c>
      <c r="Y36" s="104">
        <v>5.2267208098104659E-2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5.5117174089913488E-3</v>
      </c>
      <c r="M37" s="98">
        <v>3.9617944007529892E-3</v>
      </c>
      <c r="N37" s="98">
        <v>4.152981936091699E-3</v>
      </c>
      <c r="O37" s="98">
        <v>5.7729366291466881E-3</v>
      </c>
      <c r="P37" s="98">
        <v>4.2238385369579145E-3</v>
      </c>
      <c r="Q37" s="98">
        <v>4.5025299780713599E-3</v>
      </c>
      <c r="R37" s="98">
        <v>5.1763614930966598E-3</v>
      </c>
      <c r="S37" s="98">
        <v>7.3924393058166348E-3</v>
      </c>
      <c r="T37" s="98">
        <v>1.5814895765274922E-2</v>
      </c>
      <c r="U37" s="98">
        <v>1.5880880796946769E-2</v>
      </c>
      <c r="V37" s="98">
        <v>1.8527474559451831E-2</v>
      </c>
      <c r="W37" s="98">
        <v>3.3022640681892021E-2</v>
      </c>
      <c r="X37" s="98">
        <v>1.5134057997784563E-2</v>
      </c>
      <c r="Y37" s="98">
        <v>2.0242841022197332E-2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1.1035115060847523E-2</v>
      </c>
      <c r="M38" s="98">
        <v>9.7801786501125684E-3</v>
      </c>
      <c r="N38" s="98">
        <v>9.3220647555254631E-3</v>
      </c>
      <c r="O38" s="98">
        <v>1.0781661271709686E-2</v>
      </c>
      <c r="P38" s="98">
        <v>9.7576553590973669E-3</v>
      </c>
      <c r="Q38" s="98">
        <v>1.0129280001143612E-2</v>
      </c>
      <c r="R38" s="98">
        <v>1.1531253900031256E-2</v>
      </c>
      <c r="S38" s="98">
        <v>1.8948182155227283E-2</v>
      </c>
      <c r="T38" s="98">
        <v>3.6269910005017801E-2</v>
      </c>
      <c r="U38" s="98">
        <v>3.8783219266607757E-2</v>
      </c>
      <c r="V38" s="98">
        <v>4.2866794495758906E-2</v>
      </c>
      <c r="W38" s="98">
        <v>4.6143064099270145E-2</v>
      </c>
      <c r="X38" s="98">
        <v>4.8368861478067023E-2</v>
      </c>
      <c r="Y38" s="98">
        <v>3.2024367075907327E-2</v>
      </c>
      <c r="DA38" s="63" t="s">
        <v>1774</v>
      </c>
    </row>
    <row r="39" spans="1:105" ht="12" customHeight="1" x14ac:dyDescent="0.25">
      <c r="A39" s="121" t="s">
        <v>54</v>
      </c>
      <c r="B39" s="122">
        <v>0.1168966526669183</v>
      </c>
      <c r="C39" s="122">
        <v>0.14235891666031902</v>
      </c>
      <c r="D39" s="122">
        <v>0.12490916797583175</v>
      </c>
      <c r="E39" s="122">
        <v>0.13068015274523534</v>
      </c>
      <c r="F39" s="122">
        <v>0.14086896305285171</v>
      </c>
      <c r="G39" s="122">
        <v>0.13730554595679731</v>
      </c>
      <c r="H39" s="122">
        <v>0.15421379050555648</v>
      </c>
      <c r="I39" s="122">
        <v>0.17382448751198334</v>
      </c>
      <c r="J39" s="122">
        <v>0.14564919631459469</v>
      </c>
      <c r="K39" s="122">
        <v>0.13063445979724131</v>
      </c>
      <c r="L39" s="122">
        <v>0.10961513067617396</v>
      </c>
      <c r="M39" s="122">
        <v>7.6965862426570789E-2</v>
      </c>
      <c r="N39" s="122">
        <v>6.2883892596081056E-2</v>
      </c>
      <c r="O39" s="122">
        <v>5.9993790306442328E-2</v>
      </c>
      <c r="P39" s="122">
        <v>7.0430856662307001E-2</v>
      </c>
      <c r="Q39" s="122">
        <v>7.2025766400083235E-2</v>
      </c>
      <c r="R39" s="122">
        <v>7.2394670850663201E-2</v>
      </c>
      <c r="S39" s="122">
        <v>8.2584983223617875E-2</v>
      </c>
      <c r="T39" s="122">
        <v>8.0749590771694177E-2</v>
      </c>
      <c r="U39" s="122">
        <v>8.3689408697894083E-2</v>
      </c>
      <c r="V39" s="122">
        <v>8.5982138561122162E-2</v>
      </c>
      <c r="W39" s="122">
        <v>9.5038886019504429E-2</v>
      </c>
      <c r="X39" s="122">
        <v>9.2954416767923334E-2</v>
      </c>
      <c r="Y39" s="122">
        <v>6.4968726689944634E-2</v>
      </c>
      <c r="DA39" s="130" t="s">
        <v>1775</v>
      </c>
    </row>
    <row r="40" spans="1:105" ht="12" customHeight="1" x14ac:dyDescent="0.25">
      <c r="A40" s="97" t="s">
        <v>50</v>
      </c>
      <c r="B40" s="98">
        <v>7.4192598455030991E-3</v>
      </c>
      <c r="C40" s="98">
        <v>9.0194012136489768E-3</v>
      </c>
      <c r="D40" s="98">
        <v>7.9855646369804828E-3</v>
      </c>
      <c r="E40" s="98">
        <v>7.1143527938820851E-3</v>
      </c>
      <c r="F40" s="98">
        <v>7.8627782163128903E-3</v>
      </c>
      <c r="G40" s="98">
        <v>8.5909045676872669E-3</v>
      </c>
      <c r="H40" s="98">
        <v>1.0839224497416098E-2</v>
      </c>
      <c r="I40" s="98">
        <v>1.135122015883344E-2</v>
      </c>
      <c r="J40" s="98">
        <v>1.0986839113886818E-2</v>
      </c>
      <c r="K40" s="98">
        <v>9.8031343640902283E-3</v>
      </c>
      <c r="L40" s="98">
        <v>7.9752287342338066E-3</v>
      </c>
      <c r="M40" s="98">
        <v>5.4961322764047098E-3</v>
      </c>
      <c r="N40" s="98">
        <v>4.477173639708747E-3</v>
      </c>
      <c r="O40" s="98">
        <v>3.8439509420715736E-3</v>
      </c>
      <c r="P40" s="98">
        <v>3.1175301992316727E-3</v>
      </c>
      <c r="Q40" s="98">
        <v>2.7983609054912429E-3</v>
      </c>
      <c r="R40" s="98">
        <v>2.4787993752755045E-3</v>
      </c>
      <c r="S40" s="98">
        <v>2.0339655524932825E-3</v>
      </c>
      <c r="T40" s="98">
        <v>9.8834560175335923E-4</v>
      </c>
      <c r="U40" s="98">
        <v>2.2489230692947174E-3</v>
      </c>
      <c r="V40" s="98">
        <v>1.3213738595239568E-3</v>
      </c>
      <c r="W40" s="98">
        <v>2.9482570173003614E-3</v>
      </c>
      <c r="X40" s="98">
        <v>2.5272643121044E-3</v>
      </c>
      <c r="Y40" s="98">
        <v>1.7296368051390768E-3</v>
      </c>
      <c r="DA40" s="63" t="s">
        <v>1776</v>
      </c>
    </row>
    <row r="41" spans="1:105" ht="12" customHeight="1" x14ac:dyDescent="0.25">
      <c r="A41" s="109" t="s">
        <v>120</v>
      </c>
      <c r="B41" s="33">
        <v>0.10947739282141521</v>
      </c>
      <c r="C41" s="33">
        <v>0.13333951544667005</v>
      </c>
      <c r="D41" s="33">
        <v>0.11692360333885127</v>
      </c>
      <c r="E41" s="33">
        <v>0.12356579995135325</v>
      </c>
      <c r="F41" s="33">
        <v>0.13300618483653881</v>
      </c>
      <c r="G41" s="33">
        <v>0.12871464138911004</v>
      </c>
      <c r="H41" s="33">
        <v>0.14337456600814039</v>
      </c>
      <c r="I41" s="33">
        <v>0.1624732673531499</v>
      </c>
      <c r="J41" s="33">
        <v>0.13466235720070788</v>
      </c>
      <c r="K41" s="33">
        <v>0.12083132543315109</v>
      </c>
      <c r="L41" s="33">
        <v>0.10163990194194014</v>
      </c>
      <c r="M41" s="33">
        <v>7.1469730150166083E-2</v>
      </c>
      <c r="N41" s="33">
        <v>5.8406718956372311E-2</v>
      </c>
      <c r="O41" s="33">
        <v>5.6149839364370756E-2</v>
      </c>
      <c r="P41" s="33">
        <v>6.7313326463075335E-2</v>
      </c>
      <c r="Q41" s="33">
        <v>6.9227405494591998E-2</v>
      </c>
      <c r="R41" s="33">
        <v>6.9915871475387692E-2</v>
      </c>
      <c r="S41" s="33">
        <v>8.0551017671124589E-2</v>
      </c>
      <c r="T41" s="33">
        <v>7.976124516994082E-2</v>
      </c>
      <c r="U41" s="33">
        <v>8.144048562859936E-2</v>
      </c>
      <c r="V41" s="33">
        <v>8.466076470159821E-2</v>
      </c>
      <c r="W41" s="33">
        <v>9.2090629002204064E-2</v>
      </c>
      <c r="X41" s="33">
        <v>9.0427152455818935E-2</v>
      </c>
      <c r="Y41" s="33">
        <v>6.323908988480556E-2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1779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1780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1782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1783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1784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1792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1793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1794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753.41689836097385</v>
      </c>
      <c r="C62" s="117">
        <f t="shared" si="21"/>
        <v>757.93515445281901</v>
      </c>
      <c r="D62" s="117">
        <f t="shared" si="21"/>
        <v>739.95946098404806</v>
      </c>
      <c r="E62" s="117">
        <f t="shared" si="21"/>
        <v>749.99697951590781</v>
      </c>
      <c r="F62" s="117">
        <f t="shared" si="21"/>
        <v>701.32231601012677</v>
      </c>
      <c r="G62" s="117">
        <f t="shared" si="21"/>
        <v>674.89181485297092</v>
      </c>
      <c r="H62" s="117">
        <f t="shared" si="21"/>
        <v>619.63870568072468</v>
      </c>
      <c r="I62" s="117">
        <f t="shared" si="21"/>
        <v>547.37183537939222</v>
      </c>
      <c r="J62" s="117">
        <f t="shared" si="21"/>
        <v>584.67109836392626</v>
      </c>
      <c r="K62" s="117">
        <f t="shared" si="21"/>
        <v>599.773340985392</v>
      </c>
      <c r="L62" s="117">
        <f t="shared" si="21"/>
        <v>658.51708886259348</v>
      </c>
      <c r="M62" s="117">
        <f t="shared" si="21"/>
        <v>591.04307893041141</v>
      </c>
      <c r="N62" s="117">
        <f t="shared" si="21"/>
        <v>557.49018835020615</v>
      </c>
      <c r="O62" s="117">
        <f t="shared" si="21"/>
        <v>604.21945664156328</v>
      </c>
      <c r="P62" s="117">
        <f t="shared" si="21"/>
        <v>555.27859269687815</v>
      </c>
      <c r="Q62" s="117">
        <f t="shared" si="21"/>
        <v>573.06705521572371</v>
      </c>
      <c r="R62" s="117">
        <f t="shared" ref="R62:V62" si="22">R63+R66+R68+R77</f>
        <v>595.87485748307188</v>
      </c>
      <c r="S62" s="117">
        <f t="shared" si="22"/>
        <v>665.32212421922293</v>
      </c>
      <c r="T62" s="117">
        <f t="shared" si="22"/>
        <v>673.68502753644555</v>
      </c>
      <c r="U62" s="117">
        <f t="shared" si="22"/>
        <v>703.34595077537608</v>
      </c>
      <c r="V62" s="117">
        <f t="shared" si="22"/>
        <v>740.17779372234713</v>
      </c>
      <c r="W62" s="117">
        <f t="shared" ref="W62:Y62" si="23">W63+W66+W68+W77</f>
        <v>820.4571088596548</v>
      </c>
      <c r="X62" s="117">
        <f t="shared" si="23"/>
        <v>751.12761468987185</v>
      </c>
      <c r="Y62" s="117">
        <f t="shared" si="23"/>
        <v>720.70387126318565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662.87534483544448</v>
      </c>
      <c r="C63" s="122">
        <f t="shared" si="24"/>
        <v>691.84659147032858</v>
      </c>
      <c r="D63" s="122">
        <f t="shared" si="24"/>
        <v>673.03881677272716</v>
      </c>
      <c r="E63" s="122">
        <f t="shared" si="24"/>
        <v>675.83884493612311</v>
      </c>
      <c r="F63" s="122">
        <f t="shared" si="24"/>
        <v>626.67519046654263</v>
      </c>
      <c r="G63" s="122">
        <f t="shared" si="24"/>
        <v>599.87481094648888</v>
      </c>
      <c r="H63" s="122">
        <f t="shared" si="24"/>
        <v>543.11781064886804</v>
      </c>
      <c r="I63" s="122">
        <f t="shared" si="24"/>
        <v>466.62998593619983</v>
      </c>
      <c r="J63" s="122">
        <f t="shared" si="24"/>
        <v>503.91038266888501</v>
      </c>
      <c r="K63" s="122">
        <f t="shared" si="24"/>
        <v>519.5392428482246</v>
      </c>
      <c r="L63" s="122">
        <f t="shared" si="24"/>
        <v>614.6757031290033</v>
      </c>
      <c r="M63" s="122">
        <f t="shared" si="24"/>
        <v>541.19816121136557</v>
      </c>
      <c r="N63" s="122">
        <f t="shared" si="24"/>
        <v>508.35567088289173</v>
      </c>
      <c r="O63" s="122">
        <f t="shared" si="24"/>
        <v>546.56581382672073</v>
      </c>
      <c r="P63" s="122">
        <f t="shared" si="24"/>
        <v>477.03844303789703</v>
      </c>
      <c r="Q63" s="122">
        <f t="shared" si="24"/>
        <v>501.41039803552576</v>
      </c>
      <c r="R63" s="122">
        <f t="shared" ref="R63:V63" si="25">SUM(R64:R65)</f>
        <v>525.54116180633275</v>
      </c>
      <c r="S63" s="122">
        <f t="shared" si="25"/>
        <v>578.89325772645645</v>
      </c>
      <c r="T63" s="122">
        <f t="shared" si="25"/>
        <v>556.26467785541217</v>
      </c>
      <c r="U63" s="122">
        <f t="shared" si="25"/>
        <v>575.25501764879687</v>
      </c>
      <c r="V63" s="122">
        <f t="shared" si="25"/>
        <v>603.0613758381935</v>
      </c>
      <c r="W63" s="122">
        <f t="shared" ref="W63:Y63" si="26">SUM(W64:W65)</f>
        <v>690.72548820037127</v>
      </c>
      <c r="X63" s="122">
        <f t="shared" si="26"/>
        <v>615.11038034732314</v>
      </c>
      <c r="Y63" s="122">
        <f t="shared" si="26"/>
        <v>587.32470557997442</v>
      </c>
      <c r="DA63" s="130" t="s">
        <v>1797</v>
      </c>
    </row>
    <row r="64" spans="1:105" ht="12" customHeight="1" x14ac:dyDescent="0.25">
      <c r="A64" s="97" t="s">
        <v>212</v>
      </c>
      <c r="B64" s="98">
        <v>646.99337761533025</v>
      </c>
      <c r="C64" s="98">
        <v>675.56977864691771</v>
      </c>
      <c r="D64" s="98">
        <v>657.57352369181103</v>
      </c>
      <c r="E64" s="98">
        <v>660.57892802414392</v>
      </c>
      <c r="F64" s="98">
        <v>612.78487020493787</v>
      </c>
      <c r="G64" s="98">
        <v>586.81379781605551</v>
      </c>
      <c r="H64" s="98">
        <v>531.55283656190545</v>
      </c>
      <c r="I64" s="98">
        <v>456.8792513426709</v>
      </c>
      <c r="J64" s="98">
        <v>493.53041780098607</v>
      </c>
      <c r="K64" s="98">
        <v>508.96974273529349</v>
      </c>
      <c r="L64" s="98">
        <v>602.70682182078826</v>
      </c>
      <c r="M64" s="98">
        <v>530.79382325629877</v>
      </c>
      <c r="N64" s="98">
        <v>498.75958735447892</v>
      </c>
      <c r="O64" s="98">
        <v>536.18334261142991</v>
      </c>
      <c r="P64" s="98">
        <v>468.00186084937792</v>
      </c>
      <c r="Q64" s="98">
        <v>492.21764590000095</v>
      </c>
      <c r="R64" s="98">
        <v>516.00144022345751</v>
      </c>
      <c r="S64" s="98">
        <v>568.34953167936374</v>
      </c>
      <c r="T64" s="98">
        <v>545.76716565049628</v>
      </c>
      <c r="U64" s="98">
        <v>564.41866082857666</v>
      </c>
      <c r="V64" s="98">
        <v>591.73678513832192</v>
      </c>
      <c r="W64" s="98">
        <v>678.12866922947956</v>
      </c>
      <c r="X64" s="98">
        <v>603.97902601244493</v>
      </c>
      <c r="Y64" s="98">
        <v>577.83375218912613</v>
      </c>
      <c r="DA64" s="63" t="s">
        <v>1798</v>
      </c>
    </row>
    <row r="65" spans="1:105" ht="12" customHeight="1" x14ac:dyDescent="0.25">
      <c r="A65" s="97" t="s">
        <v>53</v>
      </c>
      <c r="B65" s="98">
        <v>15.881967220114266</v>
      </c>
      <c r="C65" s="98">
        <v>16.276812823410818</v>
      </c>
      <c r="D65" s="98">
        <v>15.465293080916137</v>
      </c>
      <c r="E65" s="98">
        <v>15.259916911979186</v>
      </c>
      <c r="F65" s="98">
        <v>13.890320261604773</v>
      </c>
      <c r="G65" s="98">
        <v>13.061013130433341</v>
      </c>
      <c r="H65" s="98">
        <v>11.564974086962621</v>
      </c>
      <c r="I65" s="98">
        <v>9.7507345935289553</v>
      </c>
      <c r="J65" s="98">
        <v>10.379964867898948</v>
      </c>
      <c r="K65" s="98">
        <v>10.569500112931118</v>
      </c>
      <c r="L65" s="98">
        <v>11.968881308215082</v>
      </c>
      <c r="M65" s="98">
        <v>10.404337955066829</v>
      </c>
      <c r="N65" s="98">
        <v>9.5960835284128052</v>
      </c>
      <c r="O65" s="98">
        <v>10.382471215290778</v>
      </c>
      <c r="P65" s="98">
        <v>9.036582188519132</v>
      </c>
      <c r="Q65" s="98">
        <v>9.192752135524815</v>
      </c>
      <c r="R65" s="98">
        <v>9.5397215828752824</v>
      </c>
      <c r="S65" s="98">
        <v>10.543726047092704</v>
      </c>
      <c r="T65" s="98">
        <v>10.497512204915855</v>
      </c>
      <c r="U65" s="98">
        <v>10.836356820220152</v>
      </c>
      <c r="V65" s="98">
        <v>11.324590699871534</v>
      </c>
      <c r="W65" s="98">
        <v>12.596818970891768</v>
      </c>
      <c r="X65" s="98">
        <v>11.131354334878218</v>
      </c>
      <c r="Y65" s="98">
        <v>9.4909533908482864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7.6540554619787912E-2</v>
      </c>
      <c r="C66" s="122">
        <f t="shared" si="27"/>
        <v>0.16457478909517981</v>
      </c>
      <c r="D66" s="122">
        <f t="shared" si="27"/>
        <v>0.29297397181177448</v>
      </c>
      <c r="E66" s="122">
        <f t="shared" si="27"/>
        <v>0.46512426703320275</v>
      </c>
      <c r="F66" s="122">
        <f t="shared" si="27"/>
        <v>0.55860114658480953</v>
      </c>
      <c r="G66" s="122">
        <f t="shared" si="27"/>
        <v>0.77617004826132308</v>
      </c>
      <c r="H66" s="122">
        <f t="shared" si="27"/>
        <v>1.088383892211823</v>
      </c>
      <c r="I66" s="122">
        <f t="shared" si="27"/>
        <v>1.6378581804563588</v>
      </c>
      <c r="J66" s="122">
        <f t="shared" si="27"/>
        <v>1.3829571461925885</v>
      </c>
      <c r="K66" s="122">
        <f t="shared" si="27"/>
        <v>1.6703245495722268</v>
      </c>
      <c r="L66" s="122">
        <f t="shared" si="27"/>
        <v>1.9683288538189516</v>
      </c>
      <c r="M66" s="122">
        <f t="shared" si="27"/>
        <v>1.6981491516103433</v>
      </c>
      <c r="N66" s="122">
        <f t="shared" si="27"/>
        <v>2.4830665692013105</v>
      </c>
      <c r="O66" s="122">
        <f t="shared" si="27"/>
        <v>2.2068743622268618</v>
      </c>
      <c r="P66" s="122">
        <f t="shared" si="27"/>
        <v>1.7186265399993192</v>
      </c>
      <c r="Q66" s="122">
        <f t="shared" si="27"/>
        <v>2.9931068729068433</v>
      </c>
      <c r="R66" s="122">
        <f t="shared" si="27"/>
        <v>3.314380731552268</v>
      </c>
      <c r="S66" s="122">
        <f t="shared" si="27"/>
        <v>3.7934769177382104</v>
      </c>
      <c r="T66" s="122">
        <f t="shared" si="27"/>
        <v>4.7434251038988062</v>
      </c>
      <c r="U66" s="122">
        <f t="shared" si="27"/>
        <v>5.2849071380710084</v>
      </c>
      <c r="V66" s="122">
        <f t="shared" si="27"/>
        <v>6.0020437420744335</v>
      </c>
      <c r="W66" s="122">
        <f t="shared" si="27"/>
        <v>6.0071996837332096</v>
      </c>
      <c r="X66" s="122">
        <f t="shared" si="27"/>
        <v>6.1013061701721414</v>
      </c>
      <c r="Y66" s="122">
        <f t="shared" si="27"/>
        <v>3.548513162132843</v>
      </c>
      <c r="DA66" s="130" t="s">
        <v>1800</v>
      </c>
    </row>
    <row r="67" spans="1:105" ht="12" customHeight="1" x14ac:dyDescent="0.25">
      <c r="A67" s="97" t="s">
        <v>53</v>
      </c>
      <c r="B67" s="98">
        <v>7.6540554619787912E-2</v>
      </c>
      <c r="C67" s="98">
        <v>0.16457478909517981</v>
      </c>
      <c r="D67" s="98">
        <v>0.29297397181177448</v>
      </c>
      <c r="E67" s="98">
        <v>0.46512426703320275</v>
      </c>
      <c r="F67" s="98">
        <v>0.55860114658480953</v>
      </c>
      <c r="G67" s="98">
        <v>0.77617004826132308</v>
      </c>
      <c r="H67" s="98">
        <v>1.088383892211823</v>
      </c>
      <c r="I67" s="98">
        <v>1.6378581804563588</v>
      </c>
      <c r="J67" s="98">
        <v>1.3829571461925885</v>
      </c>
      <c r="K67" s="98">
        <v>1.6703245495722268</v>
      </c>
      <c r="L67" s="98">
        <v>1.9683288538189516</v>
      </c>
      <c r="M67" s="98">
        <v>1.6981491516103433</v>
      </c>
      <c r="N67" s="98">
        <v>2.4830665692013105</v>
      </c>
      <c r="O67" s="98">
        <v>2.2068743622268618</v>
      </c>
      <c r="P67" s="98">
        <v>1.7186265399993192</v>
      </c>
      <c r="Q67" s="98">
        <v>2.9931068729068433</v>
      </c>
      <c r="R67" s="98">
        <v>3.314380731552268</v>
      </c>
      <c r="S67" s="98">
        <v>3.7934769177382104</v>
      </c>
      <c r="T67" s="98">
        <v>4.7434251038988062</v>
      </c>
      <c r="U67" s="98">
        <v>5.2849071380710084</v>
      </c>
      <c r="V67" s="98">
        <v>6.0020437420744335</v>
      </c>
      <c r="W67" s="98">
        <v>6.0071996837332096</v>
      </c>
      <c r="X67" s="98">
        <v>6.1013061701721414</v>
      </c>
      <c r="Y67" s="98">
        <v>3.548513162132843</v>
      </c>
      <c r="DA67" s="63" t="s">
        <v>1801</v>
      </c>
    </row>
    <row r="68" spans="1:105" ht="12" customHeight="1" x14ac:dyDescent="0.25">
      <c r="A68" s="121" t="s">
        <v>55</v>
      </c>
      <c r="B68" s="122">
        <v>66.662768367649321</v>
      </c>
      <c r="C68" s="122">
        <v>50.247794835932766</v>
      </c>
      <c r="D68" s="122">
        <v>51.523399583031612</v>
      </c>
      <c r="E68" s="122">
        <v>54.73327324640502</v>
      </c>
      <c r="F68" s="122">
        <v>54.358712935043528</v>
      </c>
      <c r="G68" s="122">
        <v>55.354169632757554</v>
      </c>
      <c r="H68" s="122">
        <v>57.861307002217941</v>
      </c>
      <c r="I68" s="122">
        <v>60.219312556973307</v>
      </c>
      <c r="J68" s="122">
        <v>61.134728182997158</v>
      </c>
      <c r="K68" s="122">
        <v>60.392658255369227</v>
      </c>
      <c r="L68" s="122">
        <v>31.595907295997076</v>
      </c>
      <c r="M68" s="122">
        <v>35.691057399008585</v>
      </c>
      <c r="N68" s="122">
        <v>35.202518082215072</v>
      </c>
      <c r="O68" s="122">
        <v>43.792848675007221</v>
      </c>
      <c r="P68" s="122">
        <v>60.560822878914095</v>
      </c>
      <c r="Q68" s="122">
        <v>54.064151785919449</v>
      </c>
      <c r="R68" s="122">
        <v>52.419966143090193</v>
      </c>
      <c r="S68" s="122">
        <v>63.339571944788077</v>
      </c>
      <c r="T68" s="122">
        <v>92.356141090826313</v>
      </c>
      <c r="U68" s="122">
        <v>101.1656567876973</v>
      </c>
      <c r="V68" s="122">
        <v>108.53920742836632</v>
      </c>
      <c r="W68" s="122">
        <v>95.846828986688863</v>
      </c>
      <c r="X68" s="122">
        <v>101.05601516671396</v>
      </c>
      <c r="Y68" s="122">
        <v>103.00209149724266</v>
      </c>
      <c r="DA68" s="130" t="s">
        <v>1802</v>
      </c>
    </row>
    <row r="69" spans="1:105" ht="12" customHeight="1" x14ac:dyDescent="0.25">
      <c r="A69" s="97" t="s">
        <v>134</v>
      </c>
      <c r="B69" s="98">
        <v>45.811182065602189</v>
      </c>
      <c r="C69" s="98">
        <v>35.160325137108302</v>
      </c>
      <c r="D69" s="98">
        <v>36.405839999942906</v>
      </c>
      <c r="E69" s="98">
        <v>39.982093146437244</v>
      </c>
      <c r="F69" s="98">
        <v>40.63111838180339</v>
      </c>
      <c r="G69" s="98">
        <v>42.624597720604399</v>
      </c>
      <c r="H69" s="98">
        <v>45.452197719721667</v>
      </c>
      <c r="I69" s="98">
        <v>47.247368319196305</v>
      </c>
      <c r="J69" s="98">
        <v>50.710471714078935</v>
      </c>
      <c r="K69" s="98">
        <v>53.096862047865436</v>
      </c>
      <c r="L69" s="98">
        <v>28.791790711548771</v>
      </c>
      <c r="M69" s="98">
        <v>32.014702561073378</v>
      </c>
      <c r="N69" s="98">
        <v>31.838983748941313</v>
      </c>
      <c r="O69" s="98">
        <v>41.213082900192241</v>
      </c>
      <c r="P69" s="98">
        <v>59.355470007573778</v>
      </c>
      <c r="Q69" s="98">
        <v>52.387046134787198</v>
      </c>
      <c r="R69" s="98">
        <v>50.95095594207438</v>
      </c>
      <c r="S69" s="98">
        <v>61.879072140298405</v>
      </c>
      <c r="T69" s="98">
        <v>88.855983801356913</v>
      </c>
      <c r="U69" s="98">
        <v>92.577306520008065</v>
      </c>
      <c r="V69" s="98">
        <v>99.970409479647302</v>
      </c>
      <c r="W69" s="98">
        <v>82.272578428132903</v>
      </c>
      <c r="X69" s="98">
        <v>94.790333463651635</v>
      </c>
      <c r="Y69" s="98">
        <v>101.06155466233926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7.7417261550198693E-2</v>
      </c>
      <c r="M70" s="98">
        <v>8.9146551008685168E-2</v>
      </c>
      <c r="N70" s="98">
        <v>8.8992820092832658E-2</v>
      </c>
      <c r="O70" s="98">
        <v>0.10330276735793986</v>
      </c>
      <c r="P70" s="98">
        <v>0.1353890099087022</v>
      </c>
      <c r="Q70" s="98">
        <v>9.8856151022457775E-2</v>
      </c>
      <c r="R70" s="98">
        <v>8.6600333643901822E-2</v>
      </c>
      <c r="S70" s="98">
        <v>0.11067398978425566</v>
      </c>
      <c r="T70" s="98">
        <v>0.20716125530998714</v>
      </c>
      <c r="U70" s="98">
        <v>0.17553587545568364</v>
      </c>
      <c r="V70" s="98">
        <v>0.29230563177842245</v>
      </c>
      <c r="W70" s="98">
        <v>0.22536753306564034</v>
      </c>
      <c r="X70" s="98">
        <v>0.29985544589608337</v>
      </c>
      <c r="Y70" s="98">
        <v>0.33620799264266693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2.5632617328537263E-2</v>
      </c>
      <c r="M71" s="101">
        <v>2.5729754376165644E-2</v>
      </c>
      <c r="N71" s="101">
        <v>2.7558997361348384E-2</v>
      </c>
      <c r="O71" s="101">
        <v>3.6090710799262238E-2</v>
      </c>
      <c r="P71" s="101">
        <v>4.1319535877007235E-2</v>
      </c>
      <c r="Q71" s="101">
        <v>3.0547076448882118E-2</v>
      </c>
      <c r="R71" s="101">
        <v>2.6868497634978325E-2</v>
      </c>
      <c r="S71" s="101">
        <v>3.1056299045473922E-2</v>
      </c>
      <c r="T71" s="101">
        <v>6.3616428337586073E-2</v>
      </c>
      <c r="U71" s="101">
        <v>5.1122872947660589E-2</v>
      </c>
      <c r="V71" s="101">
        <v>9.0482691132478976E-2</v>
      </c>
      <c r="W71" s="101">
        <v>9.498488131984964E-2</v>
      </c>
      <c r="X71" s="101">
        <v>7.3421734271078606E-2</v>
      </c>
      <c r="Y71" s="101">
        <v>0.13042518944211828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5.178464422166143E-2</v>
      </c>
      <c r="M72" s="104">
        <v>6.341679663251952E-2</v>
      </c>
      <c r="N72" s="104">
        <v>6.1433822731484275E-2</v>
      </c>
      <c r="O72" s="104">
        <v>6.7212056558677624E-2</v>
      </c>
      <c r="P72" s="104">
        <v>9.4069474031694966E-2</v>
      </c>
      <c r="Q72" s="104">
        <v>6.8309074573575657E-2</v>
      </c>
      <c r="R72" s="104">
        <v>5.9731836008923497E-2</v>
      </c>
      <c r="S72" s="104">
        <v>7.9617690738781735E-2</v>
      </c>
      <c r="T72" s="104">
        <v>0.14354482697240106</v>
      </c>
      <c r="U72" s="104">
        <v>0.12441300250802305</v>
      </c>
      <c r="V72" s="104">
        <v>0.20182294064594347</v>
      </c>
      <c r="W72" s="104">
        <v>0.1303826517457907</v>
      </c>
      <c r="X72" s="104">
        <v>0.22643371162500475</v>
      </c>
      <c r="Y72" s="104">
        <v>0.20578280320054865</v>
      </c>
      <c r="DA72" s="132" t="s">
        <v>1806</v>
      </c>
    </row>
    <row r="73" spans="1:105" ht="12" customHeight="1" x14ac:dyDescent="0.25">
      <c r="A73" s="106" t="s">
        <v>122</v>
      </c>
      <c r="B73" s="101">
        <v>20.851586302047131</v>
      </c>
      <c r="C73" s="101">
        <v>15.08746969882446</v>
      </c>
      <c r="D73" s="101">
        <v>15.117559583088704</v>
      </c>
      <c r="E73" s="101">
        <v>14.75118009996778</v>
      </c>
      <c r="F73" s="101">
        <v>13.727594553240138</v>
      </c>
      <c r="G73" s="101">
        <v>12.729571912153155</v>
      </c>
      <c r="H73" s="101">
        <v>12.409109282496278</v>
      </c>
      <c r="I73" s="101">
        <v>12.971944237777004</v>
      </c>
      <c r="J73" s="101">
        <v>10.424256468918221</v>
      </c>
      <c r="K73" s="101">
        <v>7.2957962075037885</v>
      </c>
      <c r="L73" s="101">
        <v>2.7266993228981078</v>
      </c>
      <c r="M73" s="101">
        <v>3.5501658909635734</v>
      </c>
      <c r="N73" s="101">
        <v>3.2338072169329437</v>
      </c>
      <c r="O73" s="101">
        <v>2.4277510151992874</v>
      </c>
      <c r="P73" s="101">
        <v>1.0345807244271015</v>
      </c>
      <c r="Q73" s="101">
        <v>1.5396992222133226</v>
      </c>
      <c r="R73" s="101">
        <v>1.3474815243283147</v>
      </c>
      <c r="S73" s="101">
        <v>1.3123090149271324</v>
      </c>
      <c r="T73" s="101">
        <v>1.6884207481168603</v>
      </c>
      <c r="U73" s="101">
        <v>6.7137128287144616</v>
      </c>
      <c r="V73" s="101">
        <v>6.5413105097935471</v>
      </c>
      <c r="W73" s="101">
        <v>10.930153355594802</v>
      </c>
      <c r="X73" s="101">
        <v>5.6521267969162672</v>
      </c>
      <c r="Y73" s="101">
        <v>1.5005758781060696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3.7042395962946381E-2</v>
      </c>
      <c r="N74" s="104">
        <v>4.073429624798626E-2</v>
      </c>
      <c r="O74" s="104">
        <v>4.8711992257757963E-2</v>
      </c>
      <c r="P74" s="104">
        <v>3.5383137004515598E-2</v>
      </c>
      <c r="Q74" s="104">
        <v>3.8550277896469504E-2</v>
      </c>
      <c r="R74" s="104">
        <v>3.4928343043596953E-2</v>
      </c>
      <c r="S74" s="104">
        <v>3.7516799778285918E-2</v>
      </c>
      <c r="T74" s="104">
        <v>1.6045752860425582</v>
      </c>
      <c r="U74" s="104">
        <v>1.6991015635190996</v>
      </c>
      <c r="V74" s="104">
        <v>1.7351818071470642</v>
      </c>
      <c r="W74" s="104">
        <v>2.4187296698955247</v>
      </c>
      <c r="X74" s="104">
        <v>0.31369946024997875</v>
      </c>
      <c r="Y74" s="104">
        <v>0.10375296415465016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1.067927846847528E-2</v>
      </c>
      <c r="N75" s="98">
        <v>1.2554227110955753E-2</v>
      </c>
      <c r="O75" s="98">
        <v>1.6986896695870436E-2</v>
      </c>
      <c r="P75" s="98">
        <v>1.0689319664209912E-2</v>
      </c>
      <c r="Q75" s="98">
        <v>1.1862769003862385E-2</v>
      </c>
      <c r="R75" s="98">
        <v>1.0821516158608262E-2</v>
      </c>
      <c r="S75" s="98">
        <v>1.0529009944568792E-2</v>
      </c>
      <c r="T75" s="98">
        <v>0.48720909142322089</v>
      </c>
      <c r="U75" s="98">
        <v>0.49361883504495607</v>
      </c>
      <c r="V75" s="98">
        <v>0.52364067986590557</v>
      </c>
      <c r="W75" s="98">
        <v>1.0089323529220611</v>
      </c>
      <c r="X75" s="98">
        <v>7.4761063971275479E-2</v>
      </c>
      <c r="Y75" s="98">
        <v>4.0183029386650596E-2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2.6363117494471101E-2</v>
      </c>
      <c r="N76" s="98">
        <v>2.8180069137030507E-2</v>
      </c>
      <c r="O76" s="98">
        <v>3.1725095561887524E-2</v>
      </c>
      <c r="P76" s="98">
        <v>2.4693817340305686E-2</v>
      </c>
      <c r="Q76" s="98">
        <v>2.6687508892607122E-2</v>
      </c>
      <c r="R76" s="98">
        <v>2.4106826884988691E-2</v>
      </c>
      <c r="S76" s="98">
        <v>2.6987789833717125E-2</v>
      </c>
      <c r="T76" s="98">
        <v>1.1173661946193372</v>
      </c>
      <c r="U76" s="98">
        <v>1.2054827284741434</v>
      </c>
      <c r="V76" s="98">
        <v>1.2115411272811587</v>
      </c>
      <c r="W76" s="98">
        <v>1.4097973169734639</v>
      </c>
      <c r="X76" s="98">
        <v>0.23893839627870328</v>
      </c>
      <c r="Y76" s="98">
        <v>6.3569934767999561E-2</v>
      </c>
      <c r="DA76" s="63" t="s">
        <v>1810</v>
      </c>
    </row>
    <row r="77" spans="1:105" ht="12" customHeight="1" x14ac:dyDescent="0.25">
      <c r="A77" s="121" t="s">
        <v>54</v>
      </c>
      <c r="B77" s="122">
        <v>23.802244603260277</v>
      </c>
      <c r="C77" s="122">
        <v>15.676193357462537</v>
      </c>
      <c r="D77" s="122">
        <v>15.104270656477576</v>
      </c>
      <c r="E77" s="122">
        <v>18.959737066346573</v>
      </c>
      <c r="F77" s="122">
        <v>19.729811461955791</v>
      </c>
      <c r="G77" s="122">
        <v>18.886664225463218</v>
      </c>
      <c r="H77" s="122">
        <v>17.571204137426875</v>
      </c>
      <c r="I77" s="122">
        <v>18.884678705762823</v>
      </c>
      <c r="J77" s="122">
        <v>18.243030365851546</v>
      </c>
      <c r="K77" s="122">
        <v>18.171115332225895</v>
      </c>
      <c r="L77" s="122">
        <v>10.277149583774095</v>
      </c>
      <c r="M77" s="122">
        <v>12.455711168426852</v>
      </c>
      <c r="N77" s="122">
        <v>11.448932815898047</v>
      </c>
      <c r="O77" s="122">
        <v>11.653919777608472</v>
      </c>
      <c r="P77" s="122">
        <v>15.960700240067739</v>
      </c>
      <c r="Q77" s="122">
        <v>14.599398521371604</v>
      </c>
      <c r="R77" s="122">
        <v>14.599348802096591</v>
      </c>
      <c r="S77" s="122">
        <v>19.295817630240165</v>
      </c>
      <c r="T77" s="122">
        <v>20.320783486308223</v>
      </c>
      <c r="U77" s="122">
        <v>21.640369200810778</v>
      </c>
      <c r="V77" s="122">
        <v>22.575166713712843</v>
      </c>
      <c r="W77" s="122">
        <v>27.877591988861489</v>
      </c>
      <c r="X77" s="122">
        <v>28.859913005662683</v>
      </c>
      <c r="Y77" s="122">
        <v>26.828561023835764</v>
      </c>
      <c r="DA77" s="130" t="s">
        <v>1811</v>
      </c>
    </row>
    <row r="78" spans="1:105" ht="12" customHeight="1" x14ac:dyDescent="0.25">
      <c r="A78" s="97" t="s">
        <v>189</v>
      </c>
      <c r="B78" s="98">
        <v>23.611651581505406</v>
      </c>
      <c r="C78" s="98">
        <v>15.304505100354625</v>
      </c>
      <c r="D78" s="98">
        <v>14.581627096955026</v>
      </c>
      <c r="E78" s="98">
        <v>18.458723936092301</v>
      </c>
      <c r="F78" s="98">
        <v>19.226663445327077</v>
      </c>
      <c r="G78" s="98">
        <v>18.57171658134903</v>
      </c>
      <c r="H78" s="98">
        <v>17.264422030127442</v>
      </c>
      <c r="I78" s="98">
        <v>18.510747243690631</v>
      </c>
      <c r="J78" s="98">
        <v>17.82887084409904</v>
      </c>
      <c r="K78" s="98">
        <v>17.811632591242976</v>
      </c>
      <c r="L78" s="98">
        <v>10.002176643563198</v>
      </c>
      <c r="M78" s="98">
        <v>11.33711399397753</v>
      </c>
      <c r="N78" s="98">
        <v>10.431013554107617</v>
      </c>
      <c r="O78" s="98">
        <v>11.06373826195729</v>
      </c>
      <c r="P78" s="98">
        <v>15.626329944428919</v>
      </c>
      <c r="Q78" s="98">
        <v>14.121152683952372</v>
      </c>
      <c r="R78" s="98">
        <v>14.192044624541129</v>
      </c>
      <c r="S78" s="98">
        <v>18.823582627625971</v>
      </c>
      <c r="T78" s="98">
        <v>20.151604838289575</v>
      </c>
      <c r="U78" s="98">
        <v>21.129974951156793</v>
      </c>
      <c r="V78" s="98">
        <v>21.774453143865014</v>
      </c>
      <c r="W78" s="98">
        <v>26.288277157179532</v>
      </c>
      <c r="X78" s="98">
        <v>27.606773797265223</v>
      </c>
      <c r="Y78" s="98">
        <v>25.036122794361901</v>
      </c>
      <c r="DA78" s="63" t="s">
        <v>1812</v>
      </c>
    </row>
    <row r="79" spans="1:105" ht="12" customHeight="1" x14ac:dyDescent="0.25">
      <c r="A79" s="109" t="s">
        <v>120</v>
      </c>
      <c r="B79" s="33">
        <v>0.19059302175487314</v>
      </c>
      <c r="C79" s="33">
        <v>0.37168825710791187</v>
      </c>
      <c r="D79" s="33">
        <v>0.52264355952254937</v>
      </c>
      <c r="E79" s="33">
        <v>0.50101313025427296</v>
      </c>
      <c r="F79" s="33">
        <v>0.50314801662871311</v>
      </c>
      <c r="G79" s="33">
        <v>0.31494764411418813</v>
      </c>
      <c r="H79" s="33">
        <v>0.30678210729943345</v>
      </c>
      <c r="I79" s="33">
        <v>0.37393146207219097</v>
      </c>
      <c r="J79" s="33">
        <v>0.41415952175250603</v>
      </c>
      <c r="K79" s="33">
        <v>0.3594827409829206</v>
      </c>
      <c r="L79" s="33">
        <v>0.2749729402108978</v>
      </c>
      <c r="M79" s="33">
        <v>1.1185971744493222</v>
      </c>
      <c r="N79" s="33">
        <v>1.0179192617904311</v>
      </c>
      <c r="O79" s="33">
        <v>0.59018151565118182</v>
      </c>
      <c r="P79" s="33">
        <v>0.33437029563882076</v>
      </c>
      <c r="Q79" s="33">
        <v>0.47824583741923221</v>
      </c>
      <c r="R79" s="33">
        <v>0.4073041775554625</v>
      </c>
      <c r="S79" s="33">
        <v>0.47223500261419432</v>
      </c>
      <c r="T79" s="33">
        <v>0.16917864801864632</v>
      </c>
      <c r="U79" s="33">
        <v>0.51039424965398283</v>
      </c>
      <c r="V79" s="33">
        <v>0.80071356984782915</v>
      </c>
      <c r="W79" s="33">
        <v>1.5893148316819565</v>
      </c>
      <c r="X79" s="33">
        <v>1.2531392083974588</v>
      </c>
      <c r="Y79" s="33">
        <v>1.7924382294738628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0.41524531660048591</v>
      </c>
      <c r="C81" s="117">
        <f t="shared" si="28"/>
        <v>9.5815043178782027</v>
      </c>
      <c r="D81" s="117">
        <f t="shared" si="28"/>
        <v>10.030009120089485</v>
      </c>
      <c r="E81" s="117">
        <f t="shared" si="28"/>
        <v>11.964453313207251</v>
      </c>
      <c r="F81" s="117">
        <f t="shared" si="28"/>
        <v>17.001558462253541</v>
      </c>
      <c r="G81" s="117">
        <f t="shared" si="28"/>
        <v>19.86939542627962</v>
      </c>
      <c r="H81" s="117">
        <f t="shared" si="28"/>
        <v>15.394740165269198</v>
      </c>
      <c r="I81" s="117">
        <f t="shared" si="28"/>
        <v>23.571840462701303</v>
      </c>
      <c r="J81" s="117">
        <f t="shared" si="28"/>
        <v>26.255400068162523</v>
      </c>
      <c r="K81" s="117">
        <f t="shared" si="28"/>
        <v>34.208718751613958</v>
      </c>
      <c r="L81" s="117">
        <f t="shared" si="28"/>
        <v>461.38374913788959</v>
      </c>
      <c r="M81" s="117">
        <f t="shared" si="28"/>
        <v>443.35911311385757</v>
      </c>
      <c r="N81" s="117">
        <f t="shared" si="28"/>
        <v>495.07315456107949</v>
      </c>
      <c r="O81" s="117">
        <f t="shared" si="28"/>
        <v>470.92155059591926</v>
      </c>
      <c r="P81" s="117">
        <f t="shared" si="28"/>
        <v>281.70180311993539</v>
      </c>
      <c r="Q81" s="117">
        <f t="shared" si="28"/>
        <v>406.48036360552163</v>
      </c>
      <c r="R81" s="117">
        <f t="shared" ref="R81:V81" si="29">R82+R85+R87+R100</f>
        <v>456.63733350825913</v>
      </c>
      <c r="S81" s="117">
        <f t="shared" si="29"/>
        <v>448.95152086219531</v>
      </c>
      <c r="T81" s="117">
        <f t="shared" si="29"/>
        <v>360.30642628389717</v>
      </c>
      <c r="U81" s="117">
        <f t="shared" si="29"/>
        <v>385.51606276186902</v>
      </c>
      <c r="V81" s="117">
        <f t="shared" si="29"/>
        <v>382.5605764379136</v>
      </c>
      <c r="W81" s="117">
        <f t="shared" ref="W81:Y81" si="30">W82+W85+W87+W100</f>
        <v>452.33585183928147</v>
      </c>
      <c r="X81" s="117">
        <f t="shared" si="30"/>
        <v>395.93324447439903</v>
      </c>
      <c r="Y81" s="117">
        <f t="shared" si="30"/>
        <v>305.73505078927479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9.3992364735050529E-2</v>
      </c>
      <c r="C82" s="122">
        <f t="shared" si="31"/>
        <v>8.9277096469487685</v>
      </c>
      <c r="D82" s="122">
        <f t="shared" si="31"/>
        <v>9.108009928015333</v>
      </c>
      <c r="E82" s="122">
        <f t="shared" si="31"/>
        <v>10.634192147428706</v>
      </c>
      <c r="F82" s="122">
        <f t="shared" si="31"/>
        <v>15.309634608874715</v>
      </c>
      <c r="G82" s="122">
        <f t="shared" si="31"/>
        <v>17.775877664486742</v>
      </c>
      <c r="H82" s="122">
        <f t="shared" si="31"/>
        <v>13.05858770193521</v>
      </c>
      <c r="I82" s="122">
        <f t="shared" si="31"/>
        <v>20.396030596693809</v>
      </c>
      <c r="J82" s="122">
        <f t="shared" si="31"/>
        <v>19.426910177038874</v>
      </c>
      <c r="K82" s="122">
        <f t="shared" si="31"/>
        <v>21.784444806254061</v>
      </c>
      <c r="L82" s="122">
        <f t="shared" si="31"/>
        <v>437.24324121784542</v>
      </c>
      <c r="M82" s="122">
        <f t="shared" si="31"/>
        <v>413.12961986887569</v>
      </c>
      <c r="N82" s="122">
        <f t="shared" si="31"/>
        <v>457.44960989575083</v>
      </c>
      <c r="O82" s="122">
        <f t="shared" si="31"/>
        <v>427.23821019493101</v>
      </c>
      <c r="P82" s="122">
        <f t="shared" si="31"/>
        <v>237.78862847978664</v>
      </c>
      <c r="Q82" s="122">
        <f t="shared" si="31"/>
        <v>355.28941841438518</v>
      </c>
      <c r="R82" s="122">
        <f t="shared" ref="R82:V82" si="32">SUM(R83:R84)</f>
        <v>403.64440196448629</v>
      </c>
      <c r="S82" s="122">
        <f t="shared" si="32"/>
        <v>392.72355148210033</v>
      </c>
      <c r="T82" s="122">
        <f t="shared" si="32"/>
        <v>298.26907473043235</v>
      </c>
      <c r="U82" s="122">
        <f t="shared" si="32"/>
        <v>310.23083001937675</v>
      </c>
      <c r="V82" s="122">
        <f t="shared" si="32"/>
        <v>316.16601018791027</v>
      </c>
      <c r="W82" s="122">
        <f t="shared" ref="W82:Y82" si="33">SUM(W83:W84)</f>
        <v>376.14336307174784</v>
      </c>
      <c r="X82" s="122">
        <f t="shared" si="33"/>
        <v>330.55118617780943</v>
      </c>
      <c r="Y82" s="122">
        <f t="shared" si="33"/>
        <v>246.97137897523251</v>
      </c>
      <c r="DA82" s="130" t="s">
        <v>1815</v>
      </c>
    </row>
    <row r="83" spans="1:105" ht="12" customHeight="1" x14ac:dyDescent="0.25">
      <c r="A83" s="97" t="s">
        <v>199</v>
      </c>
      <c r="B83" s="98">
        <v>9.3078433507308309E-2</v>
      </c>
      <c r="C83" s="98">
        <v>8.8424911672762825</v>
      </c>
      <c r="D83" s="98">
        <v>9.0231249580737867</v>
      </c>
      <c r="E83" s="98">
        <v>10.536828384317815</v>
      </c>
      <c r="F83" s="98">
        <v>15.172069266523632</v>
      </c>
      <c r="G83" s="98">
        <v>17.619015509053114</v>
      </c>
      <c r="H83" s="98">
        <v>12.945922135145514</v>
      </c>
      <c r="I83" s="98">
        <v>20.223387272405503</v>
      </c>
      <c r="J83" s="98">
        <v>19.264838427175249</v>
      </c>
      <c r="K83" s="98">
        <v>21.604981209766546</v>
      </c>
      <c r="L83" s="98">
        <v>433.79740686745743</v>
      </c>
      <c r="M83" s="98">
        <v>409.91564060157953</v>
      </c>
      <c r="N83" s="98">
        <v>453.95598319192055</v>
      </c>
      <c r="O83" s="98">
        <v>423.95448621478619</v>
      </c>
      <c r="P83" s="98">
        <v>235.96613370842542</v>
      </c>
      <c r="Q83" s="98">
        <v>352.654917781954</v>
      </c>
      <c r="R83" s="98">
        <v>400.68131858925727</v>
      </c>
      <c r="S83" s="98">
        <v>389.83077604847892</v>
      </c>
      <c r="T83" s="98">
        <v>295.99178320226417</v>
      </c>
      <c r="U83" s="98">
        <v>307.86652019240762</v>
      </c>
      <c r="V83" s="98">
        <v>313.76409766758633</v>
      </c>
      <c r="W83" s="98">
        <v>373.36910313265378</v>
      </c>
      <c r="X83" s="98">
        <v>328.13219112613046</v>
      </c>
      <c r="Y83" s="98">
        <v>245.35936218893633</v>
      </c>
      <c r="DA83" s="63" t="s">
        <v>1816</v>
      </c>
    </row>
    <row r="84" spans="1:105" ht="12" customHeight="1" x14ac:dyDescent="0.25">
      <c r="A84" s="97" t="s">
        <v>53</v>
      </c>
      <c r="B84" s="98">
        <v>9.1393122774221646E-4</v>
      </c>
      <c r="C84" s="98">
        <v>8.5218479672485373E-2</v>
      </c>
      <c r="D84" s="98">
        <v>8.4884969941546359E-2</v>
      </c>
      <c r="E84" s="98">
        <v>9.7363763110891649E-2</v>
      </c>
      <c r="F84" s="98">
        <v>0.1375653423510822</v>
      </c>
      <c r="G84" s="98">
        <v>0.15686215543362955</v>
      </c>
      <c r="H84" s="98">
        <v>0.11266556678969561</v>
      </c>
      <c r="I84" s="98">
        <v>0.17264332428830564</v>
      </c>
      <c r="J84" s="98">
        <v>0.16207174986362435</v>
      </c>
      <c r="K84" s="98">
        <v>0.17946359648751498</v>
      </c>
      <c r="L84" s="98">
        <v>3.4458343503879716</v>
      </c>
      <c r="M84" s="98">
        <v>3.2139792672961791</v>
      </c>
      <c r="N84" s="98">
        <v>3.4936267038302633</v>
      </c>
      <c r="O84" s="98">
        <v>3.2837239801448312</v>
      </c>
      <c r="P84" s="98">
        <v>1.8224947713612201</v>
      </c>
      <c r="Q84" s="98">
        <v>2.634500632431207</v>
      </c>
      <c r="R84" s="98">
        <v>2.9630833752289947</v>
      </c>
      <c r="S84" s="98">
        <v>2.8927754336213862</v>
      </c>
      <c r="T84" s="98">
        <v>2.2772915281681723</v>
      </c>
      <c r="U84" s="98">
        <v>2.364309826969158</v>
      </c>
      <c r="V84" s="98">
        <v>2.4019125203239335</v>
      </c>
      <c r="W84" s="98">
        <v>2.7742599390940481</v>
      </c>
      <c r="X84" s="98">
        <v>2.4189950516789507</v>
      </c>
      <c r="Y84" s="98">
        <v>1.6120167862961883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3.2686357844749291E-4</v>
      </c>
      <c r="C85" s="122">
        <f t="shared" si="34"/>
        <v>2.7517130414022239E-3</v>
      </c>
      <c r="D85" s="122">
        <f t="shared" si="34"/>
        <v>6.8282779358541197E-3</v>
      </c>
      <c r="E85" s="122">
        <f t="shared" si="34"/>
        <v>1.6930883880249492E-2</v>
      </c>
      <c r="F85" s="122">
        <f t="shared" si="34"/>
        <v>2.3623562550795039E-2</v>
      </c>
      <c r="G85" s="122">
        <f t="shared" si="34"/>
        <v>3.7578621143200631E-2</v>
      </c>
      <c r="H85" s="122">
        <f t="shared" si="34"/>
        <v>5.4779082887662381E-2</v>
      </c>
      <c r="I85" s="122">
        <f t="shared" si="34"/>
        <v>8.8260789816491783E-2</v>
      </c>
      <c r="J85" s="122">
        <f t="shared" si="34"/>
        <v>0.13635585016880036</v>
      </c>
      <c r="K85" s="122">
        <f t="shared" si="34"/>
        <v>0.42654989466555088</v>
      </c>
      <c r="L85" s="122">
        <f t="shared" si="34"/>
        <v>0.96523448919353605</v>
      </c>
      <c r="M85" s="122">
        <f t="shared" si="34"/>
        <v>1.3056179232147063</v>
      </c>
      <c r="N85" s="122">
        <f t="shared" si="34"/>
        <v>2.7352496353883815</v>
      </c>
      <c r="O85" s="122">
        <f t="shared" si="34"/>
        <v>2.7710792519409373</v>
      </c>
      <c r="P85" s="122">
        <f t="shared" si="34"/>
        <v>2.0952578842454979</v>
      </c>
      <c r="Q85" s="122">
        <f t="shared" si="34"/>
        <v>2.9923201419705281</v>
      </c>
      <c r="R85" s="122">
        <f t="shared" si="34"/>
        <v>2.6672070146121762</v>
      </c>
      <c r="S85" s="122">
        <f t="shared" si="34"/>
        <v>2.3356018390939215</v>
      </c>
      <c r="T85" s="122">
        <f t="shared" si="34"/>
        <v>1.988655684265386</v>
      </c>
      <c r="U85" s="122">
        <f t="shared" si="34"/>
        <v>1.4820364603409826</v>
      </c>
      <c r="V85" s="122">
        <f t="shared" si="34"/>
        <v>1.1488348772215904</v>
      </c>
      <c r="W85" s="122">
        <f t="shared" si="34"/>
        <v>1.0286846414284068</v>
      </c>
      <c r="X85" s="122">
        <f t="shared" si="34"/>
        <v>1.1833415642147067</v>
      </c>
      <c r="Y85" s="122">
        <f t="shared" si="34"/>
        <v>0.82144477611602806</v>
      </c>
      <c r="DA85" s="130" t="s">
        <v>1818</v>
      </c>
    </row>
    <row r="86" spans="1:105" ht="12" customHeight="1" x14ac:dyDescent="0.25">
      <c r="A86" s="97" t="s">
        <v>53</v>
      </c>
      <c r="B86" s="98">
        <v>3.2686357844749291E-4</v>
      </c>
      <c r="C86" s="98">
        <v>2.7517130414022239E-3</v>
      </c>
      <c r="D86" s="98">
        <v>6.8282779358541197E-3</v>
      </c>
      <c r="E86" s="98">
        <v>1.6930883880249492E-2</v>
      </c>
      <c r="F86" s="98">
        <v>2.3623562550795039E-2</v>
      </c>
      <c r="G86" s="98">
        <v>3.7578621143200631E-2</v>
      </c>
      <c r="H86" s="98">
        <v>5.4779082887662381E-2</v>
      </c>
      <c r="I86" s="98">
        <v>8.8260789816491783E-2</v>
      </c>
      <c r="J86" s="98">
        <v>0.13635585016880036</v>
      </c>
      <c r="K86" s="98">
        <v>0.42654989466555088</v>
      </c>
      <c r="L86" s="98">
        <v>0.96523448919353605</v>
      </c>
      <c r="M86" s="98">
        <v>1.3056179232147063</v>
      </c>
      <c r="N86" s="98">
        <v>2.7352496353883815</v>
      </c>
      <c r="O86" s="98">
        <v>2.7710792519409373</v>
      </c>
      <c r="P86" s="98">
        <v>2.0952578842454979</v>
      </c>
      <c r="Q86" s="98">
        <v>2.9923201419705281</v>
      </c>
      <c r="R86" s="98">
        <v>2.6672070146121762</v>
      </c>
      <c r="S86" s="98">
        <v>2.3356018390939215</v>
      </c>
      <c r="T86" s="98">
        <v>1.988655684265386</v>
      </c>
      <c r="U86" s="98">
        <v>1.4820364603409826</v>
      </c>
      <c r="V86" s="98">
        <v>1.1488348772215904</v>
      </c>
      <c r="W86" s="98">
        <v>1.0286846414284068</v>
      </c>
      <c r="X86" s="98">
        <v>1.1833415642147067</v>
      </c>
      <c r="Y86" s="98">
        <v>0.82144477611602806</v>
      </c>
      <c r="DA86" s="63" t="s">
        <v>1819</v>
      </c>
    </row>
    <row r="87" spans="1:105" ht="12" customHeight="1" x14ac:dyDescent="0.25">
      <c r="A87" s="121" t="s">
        <v>55</v>
      </c>
      <c r="B87" s="122">
        <v>0.25616592820244466</v>
      </c>
      <c r="C87" s="122">
        <v>0.48304968593919362</v>
      </c>
      <c r="D87" s="122">
        <v>0.69963071598727522</v>
      </c>
      <c r="E87" s="122">
        <v>0.98709083043670998</v>
      </c>
      <c r="F87" s="122">
        <v>1.2297806344340561</v>
      </c>
      <c r="G87" s="122">
        <v>1.52691645964698</v>
      </c>
      <c r="H87" s="122">
        <v>1.7494175412522146</v>
      </c>
      <c r="I87" s="122">
        <v>2.3476487829486521</v>
      </c>
      <c r="J87" s="122">
        <v>5.2195428055269977</v>
      </c>
      <c r="K87" s="122">
        <v>9.0619792072311842</v>
      </c>
      <c r="L87" s="122">
        <v>17.365908996010887</v>
      </c>
      <c r="M87" s="122">
        <v>21.44754848575899</v>
      </c>
      <c r="N87" s="122">
        <v>26.330957445937912</v>
      </c>
      <c r="O87" s="122">
        <v>32.576220737898424</v>
      </c>
      <c r="P87" s="122">
        <v>32.527035866847946</v>
      </c>
      <c r="Q87" s="122">
        <v>38.030978400452511</v>
      </c>
      <c r="R87" s="122">
        <v>39.564091261262632</v>
      </c>
      <c r="S87" s="122">
        <v>41.313928179969821</v>
      </c>
      <c r="T87" s="122">
        <v>48.564046337202861</v>
      </c>
      <c r="U87" s="122">
        <v>62.144538690955955</v>
      </c>
      <c r="V87" s="122">
        <v>53.170375220511303</v>
      </c>
      <c r="W87" s="122">
        <v>61.363454771547048</v>
      </c>
      <c r="X87" s="122">
        <v>49.648206914009663</v>
      </c>
      <c r="Y87" s="122">
        <v>44.918939104567542</v>
      </c>
      <c r="DA87" s="130" t="s">
        <v>1820</v>
      </c>
    </row>
    <row r="88" spans="1:105" ht="12" customHeight="1" x14ac:dyDescent="0.25">
      <c r="A88" s="97" t="s">
        <v>132</v>
      </c>
      <c r="B88" s="98">
        <v>1.3650244617697648E-4</v>
      </c>
      <c r="C88" s="98">
        <v>1.0482565476835681E-2</v>
      </c>
      <c r="D88" s="98">
        <v>1.1009519535932632E-2</v>
      </c>
      <c r="E88" s="98">
        <v>1.374274834345574E-2</v>
      </c>
      <c r="F88" s="98">
        <v>2.1395743232948277E-2</v>
      </c>
      <c r="G88" s="98">
        <v>2.699076981940431E-2</v>
      </c>
      <c r="H88" s="98">
        <v>2.3221281752404857E-2</v>
      </c>
      <c r="I88" s="98">
        <v>4.3634719543660133E-2</v>
      </c>
      <c r="J88" s="98">
        <v>4.035564374510759E-2</v>
      </c>
      <c r="K88" s="98">
        <v>4.4941703557045867E-2</v>
      </c>
      <c r="L88" s="98">
        <v>0.86853041738017978</v>
      </c>
      <c r="M88" s="98">
        <v>0.94820035567499816</v>
      </c>
      <c r="N88" s="98">
        <v>1.1365854209890449</v>
      </c>
      <c r="O88" s="98">
        <v>0.99989860381808382</v>
      </c>
      <c r="P88" s="98">
        <v>0.75009591503549444</v>
      </c>
      <c r="Q88" s="98">
        <v>1.2310513140715067</v>
      </c>
      <c r="R88" s="98">
        <v>1.6904624191547526</v>
      </c>
      <c r="S88" s="98">
        <v>1.6333559910218913</v>
      </c>
      <c r="T88" s="98">
        <v>14.535812175202091</v>
      </c>
      <c r="U88" s="98">
        <v>33.689631331457072</v>
      </c>
      <c r="V88" s="98">
        <v>33.913534930060486</v>
      </c>
      <c r="W88" s="98">
        <v>41.218840845031906</v>
      </c>
      <c r="X88" s="98">
        <v>35.9315836958462</v>
      </c>
      <c r="Y88" s="98">
        <v>31.136129593604391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3.2917163965929851E-3</v>
      </c>
      <c r="M89" s="98">
        <v>2.9172003106659461E-3</v>
      </c>
      <c r="N89" s="98">
        <v>3.31165660046253E-3</v>
      </c>
      <c r="O89" s="98">
        <v>2.8765745177178927E-3</v>
      </c>
      <c r="P89" s="98">
        <v>1.9072869204923464E-3</v>
      </c>
      <c r="Q89" s="98">
        <v>2.557887192407095E-3</v>
      </c>
      <c r="R89" s="98">
        <v>1.9492133654971755E-3</v>
      </c>
      <c r="S89" s="98">
        <v>1.8859012563125703E-3</v>
      </c>
      <c r="T89" s="98">
        <v>3.0676864399280232E-2</v>
      </c>
      <c r="U89" s="98">
        <v>7.8136432962561952E-2</v>
      </c>
      <c r="V89" s="98">
        <v>9.3864159381307155E-2</v>
      </c>
      <c r="W89" s="98">
        <v>9.4232538033948196E-2</v>
      </c>
      <c r="X89" s="98">
        <v>0.11036454194740952</v>
      </c>
      <c r="Y89" s="98">
        <v>9.4015942346320228E-2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1.0974136921353924E-3</v>
      </c>
      <c r="M90" s="101">
        <v>8.4347290881649803E-4</v>
      </c>
      <c r="N90" s="101">
        <v>1.0271786278263026E-3</v>
      </c>
      <c r="O90" s="101">
        <v>1.0072552270974674E-3</v>
      </c>
      <c r="P90" s="101">
        <v>5.8184151124373511E-4</v>
      </c>
      <c r="Q90" s="101">
        <v>7.9069893627613306E-4</v>
      </c>
      <c r="R90" s="101">
        <v>6.0920759727902058E-4</v>
      </c>
      <c r="S90" s="101">
        <v>3.3736711874735818E-4</v>
      </c>
      <c r="T90" s="101">
        <v>9.3722209242204542E-3</v>
      </c>
      <c r="U90" s="101">
        <v>2.282987435655142E-2</v>
      </c>
      <c r="V90" s="101">
        <v>2.8739134954062308E-2</v>
      </c>
      <c r="W90" s="101">
        <v>3.944013700773874E-2</v>
      </c>
      <c r="X90" s="101">
        <v>2.6934014900565621E-2</v>
      </c>
      <c r="Y90" s="101">
        <v>3.6334322380190361E-2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2.1943027044575929E-3</v>
      </c>
      <c r="M91" s="104">
        <v>2.0737274018494483E-3</v>
      </c>
      <c r="N91" s="104">
        <v>2.2844779726362277E-3</v>
      </c>
      <c r="O91" s="104">
        <v>1.8693192906204252E-3</v>
      </c>
      <c r="P91" s="104">
        <v>1.3254454092486113E-3</v>
      </c>
      <c r="Q91" s="104">
        <v>1.767188256130962E-3</v>
      </c>
      <c r="R91" s="104">
        <v>1.3400057682181549E-3</v>
      </c>
      <c r="S91" s="104">
        <v>1.5485341375652121E-3</v>
      </c>
      <c r="T91" s="104">
        <v>2.1304643475059778E-2</v>
      </c>
      <c r="U91" s="104">
        <v>5.5306558606010532E-2</v>
      </c>
      <c r="V91" s="104">
        <v>6.5125024427244854E-2</v>
      </c>
      <c r="W91" s="104">
        <v>5.4792401026209456E-2</v>
      </c>
      <c r="X91" s="104">
        <v>8.3430527046843894E-2</v>
      </c>
      <c r="Y91" s="104">
        <v>5.7681619966129867E-2</v>
      </c>
      <c r="DA91" s="132" t="s">
        <v>1824</v>
      </c>
    </row>
    <row r="92" spans="1:105" ht="12" customHeight="1" x14ac:dyDescent="0.25">
      <c r="A92" s="106" t="s">
        <v>124</v>
      </c>
      <c r="B92" s="101">
        <v>2.8159764169819433E-2</v>
      </c>
      <c r="C92" s="101">
        <v>0.14143680388525831</v>
      </c>
      <c r="D92" s="101">
        <v>0.18481067342998972</v>
      </c>
      <c r="E92" s="101">
        <v>0.22684402561668923</v>
      </c>
      <c r="F92" s="101">
        <v>0.25794673118427869</v>
      </c>
      <c r="G92" s="101">
        <v>0.28785131988961177</v>
      </c>
      <c r="H92" s="101">
        <v>0.3045879923483964</v>
      </c>
      <c r="I92" s="101">
        <v>0.33441896030048401</v>
      </c>
      <c r="J92" s="101">
        <v>0.5236589901990798</v>
      </c>
      <c r="K92" s="101">
        <v>0.72145477419252091</v>
      </c>
      <c r="L92" s="101">
        <v>0.93857330865393152</v>
      </c>
      <c r="M92" s="101">
        <v>1.0361471531141164</v>
      </c>
      <c r="N92" s="101">
        <v>1.1096900204481894</v>
      </c>
      <c r="O92" s="101">
        <v>1.1744097257958728</v>
      </c>
      <c r="P92" s="101">
        <v>1.2076103312117987</v>
      </c>
      <c r="Q92" s="101">
        <v>1.281869782019988</v>
      </c>
      <c r="R92" s="101">
        <v>1.3881944932385981</v>
      </c>
      <c r="S92" s="101">
        <v>1.638063779056395</v>
      </c>
      <c r="T92" s="101">
        <v>1.5802204347013953</v>
      </c>
      <c r="U92" s="101">
        <v>1.01737817355371</v>
      </c>
      <c r="V92" s="101">
        <v>0.91223031065251126</v>
      </c>
      <c r="W92" s="101">
        <v>0.90626148512344451</v>
      </c>
      <c r="X92" s="101">
        <v>0.73090441495023029</v>
      </c>
      <c r="Y92" s="101">
        <v>0.84232970612098856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5.5748901719965861E-3</v>
      </c>
      <c r="M93" s="104">
        <v>5.557896146049829E-3</v>
      </c>
      <c r="N93" s="104">
        <v>5.502939566766534E-3</v>
      </c>
      <c r="O93" s="104">
        <v>5.4608548569815389E-3</v>
      </c>
      <c r="P93" s="104">
        <v>4.9724640808627473E-3</v>
      </c>
      <c r="Q93" s="104">
        <v>4.8154864397692279E-3</v>
      </c>
      <c r="R93" s="104">
        <v>4.5138650770061087E-3</v>
      </c>
      <c r="S93" s="104">
        <v>3.8745082282894117E-3</v>
      </c>
      <c r="T93" s="104">
        <v>9.2646974340745091E-4</v>
      </c>
      <c r="U93" s="104">
        <v>7.7318449216229811E-4</v>
      </c>
      <c r="V93" s="104">
        <v>9.3348982184890622E-4</v>
      </c>
      <c r="W93" s="104">
        <v>1.1885779829386685E-3</v>
      </c>
      <c r="X93" s="104">
        <v>1.0061154291350651E-3</v>
      </c>
      <c r="Y93" s="104">
        <v>1.4281487409440932E-3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1.8640639316924985E-3</v>
      </c>
      <c r="M94" s="98">
        <v>1.6206851296011486E-3</v>
      </c>
      <c r="N94" s="98">
        <v>1.7183730987146084E-3</v>
      </c>
      <c r="O94" s="98">
        <v>1.9195525480826914E-3</v>
      </c>
      <c r="P94" s="98">
        <v>1.5238845754974133E-3</v>
      </c>
      <c r="Q94" s="98">
        <v>1.4901949992759428E-3</v>
      </c>
      <c r="R94" s="98">
        <v>1.3944497887168584E-3</v>
      </c>
      <c r="S94" s="98">
        <v>1.0853608811583703E-3</v>
      </c>
      <c r="T94" s="98">
        <v>2.8285599000779941E-4</v>
      </c>
      <c r="U94" s="98">
        <v>2.2732844377337485E-4</v>
      </c>
      <c r="V94" s="98">
        <v>2.8452397919156687E-4</v>
      </c>
      <c r="W94" s="98">
        <v>4.9794871413596446E-4</v>
      </c>
      <c r="X94" s="98">
        <v>2.4116124119624114E-4</v>
      </c>
      <c r="Y94" s="98">
        <v>5.4913549903134215E-4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3.7108262403040874E-3</v>
      </c>
      <c r="M95" s="98">
        <v>3.9372110164486804E-3</v>
      </c>
      <c r="N95" s="98">
        <v>3.7845664680519258E-3</v>
      </c>
      <c r="O95" s="98">
        <v>3.541302308898848E-3</v>
      </c>
      <c r="P95" s="98">
        <v>3.448579505365334E-3</v>
      </c>
      <c r="Q95" s="98">
        <v>3.3252914404932853E-3</v>
      </c>
      <c r="R95" s="98">
        <v>3.1194152882892501E-3</v>
      </c>
      <c r="S95" s="98">
        <v>2.7891473471310414E-3</v>
      </c>
      <c r="T95" s="98">
        <v>6.436137533996515E-4</v>
      </c>
      <c r="U95" s="98">
        <v>5.4585604838892324E-4</v>
      </c>
      <c r="V95" s="98">
        <v>6.4896584265733935E-4</v>
      </c>
      <c r="W95" s="98">
        <v>6.9062926880270417E-4</v>
      </c>
      <c r="X95" s="98">
        <v>7.6495418793882399E-4</v>
      </c>
      <c r="Y95" s="98">
        <v>8.79013241912751E-4</v>
      </c>
      <c r="DA95" s="63" t="s">
        <v>1828</v>
      </c>
    </row>
    <row r="96" spans="1:105" ht="12" customHeight="1" x14ac:dyDescent="0.25">
      <c r="A96" s="106" t="s">
        <v>122</v>
      </c>
      <c r="B96" s="101">
        <v>0.22786966158644825</v>
      </c>
      <c r="C96" s="101">
        <v>0.33113031657709963</v>
      </c>
      <c r="D96" s="101">
        <v>0.50381052302135287</v>
      </c>
      <c r="E96" s="101">
        <v>0.74650405647656504</v>
      </c>
      <c r="F96" s="101">
        <v>0.95043816001682901</v>
      </c>
      <c r="G96" s="101">
        <v>1.2120743699379639</v>
      </c>
      <c r="H96" s="101">
        <v>1.4216082671514134</v>
      </c>
      <c r="I96" s="101">
        <v>1.969595103104508</v>
      </c>
      <c r="J96" s="101">
        <v>4.6555281715828105</v>
      </c>
      <c r="K96" s="101">
        <v>8.2955827294816178</v>
      </c>
      <c r="L96" s="101">
        <v>10.039994536299629</v>
      </c>
      <c r="M96" s="101">
        <v>13.410491703606857</v>
      </c>
      <c r="N96" s="101">
        <v>17.495776907066798</v>
      </c>
      <c r="O96" s="101">
        <v>22.645482207910902</v>
      </c>
      <c r="P96" s="101">
        <v>24.326595532962603</v>
      </c>
      <c r="Q96" s="101">
        <v>29.114437836871637</v>
      </c>
      <c r="R96" s="101">
        <v>30.052697105219707</v>
      </c>
      <c r="S96" s="101">
        <v>30.755413896048296</v>
      </c>
      <c r="T96" s="101">
        <v>28.11174491422922</v>
      </c>
      <c r="U96" s="101">
        <v>22.892210361388944</v>
      </c>
      <c r="V96" s="101">
        <v>14.383419863881777</v>
      </c>
      <c r="W96" s="101">
        <v>14.60387297153471</v>
      </c>
      <c r="X96" s="101">
        <v>9.2964667127969136</v>
      </c>
      <c r="Y96" s="101">
        <v>8.9294772792026826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5.5099441271085592</v>
      </c>
      <c r="M97" s="104">
        <v>6.0442341769063024</v>
      </c>
      <c r="N97" s="104">
        <v>6.5800905012666497</v>
      </c>
      <c r="O97" s="104">
        <v>7.7480927709988645</v>
      </c>
      <c r="P97" s="104">
        <v>6.2358543366366961</v>
      </c>
      <c r="Q97" s="104">
        <v>6.3962460938572026</v>
      </c>
      <c r="R97" s="104">
        <v>6.4262741652070661</v>
      </c>
      <c r="S97" s="104">
        <v>7.2813341043586375</v>
      </c>
      <c r="T97" s="104">
        <v>4.3046654789274665</v>
      </c>
      <c r="U97" s="104">
        <v>4.4664092071015071</v>
      </c>
      <c r="V97" s="104">
        <v>3.8663924667133758</v>
      </c>
      <c r="W97" s="104">
        <v>4.5390583538400948</v>
      </c>
      <c r="X97" s="104">
        <v>3.5778814330397672</v>
      </c>
      <c r="Y97" s="104">
        <v>3.9155584345522243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1.835351570961401</v>
      </c>
      <c r="M98" s="98">
        <v>1.7425454867559194</v>
      </c>
      <c r="N98" s="98">
        <v>2.0279704861140933</v>
      </c>
      <c r="O98" s="98">
        <v>2.7019229842732781</v>
      </c>
      <c r="P98" s="98">
        <v>1.8838646323318509</v>
      </c>
      <c r="Q98" s="98">
        <v>1.9682657050374739</v>
      </c>
      <c r="R98" s="98">
        <v>1.9909913743012062</v>
      </c>
      <c r="S98" s="98">
        <v>2.0434909066762241</v>
      </c>
      <c r="T98" s="98">
        <v>1.3070574968418966</v>
      </c>
      <c r="U98" s="98">
        <v>1.2975702906642217</v>
      </c>
      <c r="V98" s="98">
        <v>1.1667943794471889</v>
      </c>
      <c r="W98" s="98">
        <v>1.8933917593148135</v>
      </c>
      <c r="X98" s="98">
        <v>0.85268308234885759</v>
      </c>
      <c r="Y98" s="98">
        <v>1.5164771524622283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3.6745925561471577</v>
      </c>
      <c r="M99" s="98">
        <v>4.3016886901503835</v>
      </c>
      <c r="N99" s="98">
        <v>4.5521200151525569</v>
      </c>
      <c r="O99" s="98">
        <v>5.0461697867255859</v>
      </c>
      <c r="P99" s="98">
        <v>4.3519897043048452</v>
      </c>
      <c r="Q99" s="98">
        <v>4.4279803888197291</v>
      </c>
      <c r="R99" s="98">
        <v>4.4352827909058599</v>
      </c>
      <c r="S99" s="98">
        <v>5.2378431976824134</v>
      </c>
      <c r="T99" s="98">
        <v>2.9976079820855697</v>
      </c>
      <c r="U99" s="98">
        <v>3.1688389164372852</v>
      </c>
      <c r="V99" s="98">
        <v>2.6995980872661871</v>
      </c>
      <c r="W99" s="98">
        <v>2.6456665945252813</v>
      </c>
      <c r="X99" s="98">
        <v>2.7251983506909094</v>
      </c>
      <c r="Y99" s="98">
        <v>2.399081282089996</v>
      </c>
      <c r="DA99" s="63" t="s">
        <v>1832</v>
      </c>
    </row>
    <row r="100" spans="1:105" ht="12" customHeight="1" x14ac:dyDescent="0.25">
      <c r="A100" s="121" t="s">
        <v>54</v>
      </c>
      <c r="B100" s="122">
        <v>6.4760160084543189E-2</v>
      </c>
      <c r="C100" s="122">
        <v>0.16799327194884026</v>
      </c>
      <c r="D100" s="122">
        <v>0.21554019815102238</v>
      </c>
      <c r="E100" s="122">
        <v>0.32623945146158567</v>
      </c>
      <c r="F100" s="122">
        <v>0.43851965639397639</v>
      </c>
      <c r="G100" s="122">
        <v>0.52902268100269567</v>
      </c>
      <c r="H100" s="122">
        <v>0.5319558391941106</v>
      </c>
      <c r="I100" s="122">
        <v>0.73990029324235029</v>
      </c>
      <c r="J100" s="122">
        <v>1.4725912354278485</v>
      </c>
      <c r="K100" s="122">
        <v>2.9357448434631603</v>
      </c>
      <c r="L100" s="122">
        <v>5.809364434839714</v>
      </c>
      <c r="M100" s="122">
        <v>7.4763268360081723</v>
      </c>
      <c r="N100" s="122">
        <v>8.5573375840024415</v>
      </c>
      <c r="O100" s="122">
        <v>8.3360404111488737</v>
      </c>
      <c r="P100" s="122">
        <v>9.2908808890552876</v>
      </c>
      <c r="Q100" s="122">
        <v>10.167646648713408</v>
      </c>
      <c r="R100" s="122">
        <v>10.761633267898041</v>
      </c>
      <c r="S100" s="122">
        <v>12.578439361031252</v>
      </c>
      <c r="T100" s="122">
        <v>11.484649531996578</v>
      </c>
      <c r="U100" s="122">
        <v>11.658657591195297</v>
      </c>
      <c r="V100" s="122">
        <v>12.075356152270462</v>
      </c>
      <c r="W100" s="122">
        <v>13.800349354558215</v>
      </c>
      <c r="X100" s="122">
        <v>14.550509818365267</v>
      </c>
      <c r="Y100" s="122">
        <v>13.023287933358692</v>
      </c>
      <c r="DA100" s="130" t="s">
        <v>1833</v>
      </c>
    </row>
    <row r="101" spans="1:105" ht="12" customHeight="1" x14ac:dyDescent="0.25">
      <c r="A101" s="97" t="s">
        <v>202</v>
      </c>
      <c r="B101" s="98">
        <v>1.0547313341299421E-4</v>
      </c>
      <c r="C101" s="98">
        <v>6.5221077471193118E-3</v>
      </c>
      <c r="D101" s="98">
        <v>6.9174636663622427E-3</v>
      </c>
      <c r="E101" s="98">
        <v>8.5588736328699126E-3</v>
      </c>
      <c r="F101" s="98">
        <v>1.2981687536714694E-2</v>
      </c>
      <c r="G101" s="98">
        <v>1.6084568294670878E-2</v>
      </c>
      <c r="H101" s="98">
        <v>1.3896476391776744E-2</v>
      </c>
      <c r="I101" s="98">
        <v>2.5205036134961091E-2</v>
      </c>
      <c r="J101" s="98">
        <v>2.2273789116566363E-2</v>
      </c>
      <c r="K101" s="98">
        <v>2.4357542263325222E-2</v>
      </c>
      <c r="L101" s="98">
        <v>0.42990980935730438</v>
      </c>
      <c r="M101" s="98">
        <v>0.46962194272403696</v>
      </c>
      <c r="N101" s="98">
        <v>0.55974385000464721</v>
      </c>
      <c r="O101" s="98">
        <v>0.50612679731607579</v>
      </c>
      <c r="P101" s="98">
        <v>0.3495378386614556</v>
      </c>
      <c r="Q101" s="98">
        <v>0.54526611382347501</v>
      </c>
      <c r="R101" s="98">
        <v>0.72812012426632899</v>
      </c>
      <c r="S101" s="98">
        <v>0.71761576006940775</v>
      </c>
      <c r="T101" s="98">
        <v>0.82827608410246389</v>
      </c>
      <c r="U101" s="98">
        <v>0.87911998508679656</v>
      </c>
      <c r="V101" s="98">
        <v>0.881346679838244</v>
      </c>
      <c r="W101" s="98">
        <v>0.89877942086584217</v>
      </c>
      <c r="X101" s="98">
        <v>0.76445407186594316</v>
      </c>
      <c r="Y101" s="98">
        <v>0.57483806737590226</v>
      </c>
      <c r="DA101" s="63" t="s">
        <v>1834</v>
      </c>
    </row>
    <row r="102" spans="1:105" ht="12" customHeight="1" x14ac:dyDescent="0.25">
      <c r="A102" s="97" t="s">
        <v>50</v>
      </c>
      <c r="B102" s="98">
        <v>4.1091285298171009E-3</v>
      </c>
      <c r="C102" s="98">
        <v>1.1562833226174718E-2</v>
      </c>
      <c r="D102" s="98">
        <v>1.4552640818707848E-2</v>
      </c>
      <c r="E102" s="98">
        <v>1.6860506740632247E-2</v>
      </c>
      <c r="F102" s="98">
        <v>2.3169714512422016E-2</v>
      </c>
      <c r="G102" s="98">
        <v>3.1684939786392224E-2</v>
      </c>
      <c r="H102" s="98">
        <v>3.4140938996692245E-2</v>
      </c>
      <c r="I102" s="98">
        <v>4.4839087730220564E-2</v>
      </c>
      <c r="J102" s="98">
        <v>0.12308955686154238</v>
      </c>
      <c r="K102" s="98">
        <v>0.21238036460989068</v>
      </c>
      <c r="L102" s="98">
        <v>0.31921505028331676</v>
      </c>
      <c r="M102" s="98">
        <v>0.38352605201214446</v>
      </c>
      <c r="N102" s="98">
        <v>0.41454973068078743</v>
      </c>
      <c r="O102" s="98">
        <v>0.40506973074818026</v>
      </c>
      <c r="P102" s="98">
        <v>0.41389898207941395</v>
      </c>
      <c r="Q102" s="98">
        <v>0.42092166388359437</v>
      </c>
      <c r="R102" s="98">
        <v>0.41444678101828564</v>
      </c>
      <c r="S102" s="98">
        <v>0.36128014013580639</v>
      </c>
      <c r="T102" s="98">
        <v>0.1393428094866353</v>
      </c>
      <c r="U102" s="98">
        <v>0.26819849218691588</v>
      </c>
      <c r="V102" s="98">
        <v>0.16070511657731598</v>
      </c>
      <c r="W102" s="98">
        <v>0.36819624978082666</v>
      </c>
      <c r="X102" s="98">
        <v>0.33407064520270568</v>
      </c>
      <c r="Y102" s="98">
        <v>0.26542062973406977</v>
      </c>
      <c r="DA102" s="63" t="s">
        <v>1835</v>
      </c>
    </row>
    <row r="103" spans="1:105" ht="12" customHeight="1" x14ac:dyDescent="0.25">
      <c r="A103" s="109" t="s">
        <v>120</v>
      </c>
      <c r="B103" s="33">
        <v>6.0545558421313095E-2</v>
      </c>
      <c r="C103" s="33">
        <v>0.14990833097554623</v>
      </c>
      <c r="D103" s="33">
        <v>0.19407009366595229</v>
      </c>
      <c r="E103" s="33">
        <v>0.30082007108808351</v>
      </c>
      <c r="F103" s="33">
        <v>0.40236825434483969</v>
      </c>
      <c r="G103" s="33">
        <v>0.48125317292163255</v>
      </c>
      <c r="H103" s="33">
        <v>0.4839184238056416</v>
      </c>
      <c r="I103" s="33">
        <v>0.66985616937716863</v>
      </c>
      <c r="J103" s="33">
        <v>1.3272278894497398</v>
      </c>
      <c r="K103" s="33">
        <v>2.6990069365899445</v>
      </c>
      <c r="L103" s="33">
        <v>5.060239575199093</v>
      </c>
      <c r="M103" s="33">
        <v>6.623178841271991</v>
      </c>
      <c r="N103" s="33">
        <v>7.5830440033170063</v>
      </c>
      <c r="O103" s="33">
        <v>7.424843883084618</v>
      </c>
      <c r="P103" s="33">
        <v>8.5274440683144181</v>
      </c>
      <c r="Q103" s="33">
        <v>9.2014588710063379</v>
      </c>
      <c r="R103" s="33">
        <v>9.6190663626134274</v>
      </c>
      <c r="S103" s="33">
        <v>11.499543460826038</v>
      </c>
      <c r="T103" s="33">
        <v>10.517030638407478</v>
      </c>
      <c r="U103" s="33">
        <v>10.511339113921585</v>
      </c>
      <c r="V103" s="33">
        <v>11.033304355854902</v>
      </c>
      <c r="W103" s="33">
        <v>12.533373683911545</v>
      </c>
      <c r="X103" s="33">
        <v>13.451985101296618</v>
      </c>
      <c r="Y103" s="33">
        <v>12.18302923624872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285.17074237477408</v>
      </c>
      <c r="C124" s="117">
        <f t="shared" si="42"/>
        <v>597.76031938811855</v>
      </c>
      <c r="D124" s="117">
        <f t="shared" si="42"/>
        <v>541.37095034866979</v>
      </c>
      <c r="E124" s="117">
        <f t="shared" si="42"/>
        <v>477.17986369178038</v>
      </c>
      <c r="F124" s="117">
        <f t="shared" si="42"/>
        <v>439.06673947934706</v>
      </c>
      <c r="G124" s="117">
        <f t="shared" si="42"/>
        <v>441.80350434703325</v>
      </c>
      <c r="H124" s="117">
        <f t="shared" si="42"/>
        <v>386.50680822516796</v>
      </c>
      <c r="I124" s="117">
        <f t="shared" si="42"/>
        <v>347.11046638772461</v>
      </c>
      <c r="J124" s="117">
        <f t="shared" si="42"/>
        <v>317.99814216647053</v>
      </c>
      <c r="K124" s="117">
        <f t="shared" si="42"/>
        <v>327.4840875533306</v>
      </c>
      <c r="L124" s="117">
        <f t="shared" si="42"/>
        <v>347.10735121628369</v>
      </c>
      <c r="M124" s="117">
        <f t="shared" si="42"/>
        <v>326.03064508289594</v>
      </c>
      <c r="N124" s="117">
        <f t="shared" si="42"/>
        <v>346.05038544778029</v>
      </c>
      <c r="O124" s="117">
        <f t="shared" si="42"/>
        <v>362.12244007390711</v>
      </c>
      <c r="P124" s="117">
        <f t="shared" si="42"/>
        <v>314.39291570059618</v>
      </c>
      <c r="Q124" s="117">
        <f t="shared" si="42"/>
        <v>333.73377905358791</v>
      </c>
      <c r="R124" s="117">
        <f t="shared" ref="R124:V124" si="43">R125+R128+R130+R139</f>
        <v>331.41293054155221</v>
      </c>
      <c r="S124" s="117">
        <f t="shared" si="43"/>
        <v>337.0485869040898</v>
      </c>
      <c r="T124" s="117">
        <f t="shared" si="43"/>
        <v>315.24533236287886</v>
      </c>
      <c r="U124" s="117">
        <f t="shared" si="43"/>
        <v>308.96943192344855</v>
      </c>
      <c r="V124" s="117">
        <f t="shared" si="43"/>
        <v>314.16459752498997</v>
      </c>
      <c r="W124" s="117">
        <f t="shared" ref="W124:Y124" si="44">W125+W128+W130+W139</f>
        <v>321.24915915138615</v>
      </c>
      <c r="X124" s="117">
        <f t="shared" si="44"/>
        <v>263.39545995806481</v>
      </c>
      <c r="Y124" s="117">
        <f t="shared" si="44"/>
        <v>228.31643881280334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248.96205863511017</v>
      </c>
      <c r="C125" s="122">
        <f t="shared" si="45"/>
        <v>546.46807023315876</v>
      </c>
      <c r="D125" s="122">
        <f t="shared" si="45"/>
        <v>493.24108134276821</v>
      </c>
      <c r="E125" s="122">
        <f t="shared" si="45"/>
        <v>429.9761194539829</v>
      </c>
      <c r="F125" s="122">
        <f t="shared" si="45"/>
        <v>392.19258733645819</v>
      </c>
      <c r="G125" s="122">
        <f t="shared" si="45"/>
        <v>392.62846095127708</v>
      </c>
      <c r="H125" s="122">
        <f t="shared" si="45"/>
        <v>338.71546236571663</v>
      </c>
      <c r="I125" s="122">
        <f t="shared" si="45"/>
        <v>295.93485226949832</v>
      </c>
      <c r="J125" s="122">
        <f t="shared" si="45"/>
        <v>274.05484254086758</v>
      </c>
      <c r="K125" s="122">
        <f t="shared" si="45"/>
        <v>284.99381280097043</v>
      </c>
      <c r="L125" s="122">
        <f t="shared" si="45"/>
        <v>323.79539958181397</v>
      </c>
      <c r="M125" s="122">
        <f t="shared" si="45"/>
        <v>299.94574491001134</v>
      </c>
      <c r="N125" s="122">
        <f t="shared" si="45"/>
        <v>317.12650388667191</v>
      </c>
      <c r="O125" s="122">
        <f t="shared" si="45"/>
        <v>329.72374240287292</v>
      </c>
      <c r="P125" s="122">
        <f t="shared" si="45"/>
        <v>270.36361935236539</v>
      </c>
      <c r="Q125" s="122">
        <f t="shared" si="45"/>
        <v>291.81811099359135</v>
      </c>
      <c r="R125" s="122">
        <f t="shared" ref="R125:V125" si="46">SUM(R126:R127)</f>
        <v>291.69257435676559</v>
      </c>
      <c r="S125" s="122">
        <f t="shared" si="46"/>
        <v>292.93459190279515</v>
      </c>
      <c r="T125" s="122">
        <f t="shared" si="46"/>
        <v>261.46636667265682</v>
      </c>
      <c r="U125" s="122">
        <f t="shared" si="46"/>
        <v>250.72556855039787</v>
      </c>
      <c r="V125" s="122">
        <f t="shared" si="46"/>
        <v>257.38853651761377</v>
      </c>
      <c r="W125" s="122">
        <f t="shared" ref="W125:Y125" si="47">SUM(W126:W127)</f>
        <v>271.93628912933491</v>
      </c>
      <c r="X125" s="122">
        <f t="shared" si="47"/>
        <v>215.72237877172344</v>
      </c>
      <c r="Y125" s="122">
        <f t="shared" si="47"/>
        <v>185.50855654489382</v>
      </c>
      <c r="DA125" s="130" t="s">
        <v>1856</v>
      </c>
    </row>
    <row r="126" spans="1:105" ht="12" customHeight="1" x14ac:dyDescent="0.25">
      <c r="A126" s="97" t="s">
        <v>198</v>
      </c>
      <c r="B126" s="98">
        <v>247.74575869921725</v>
      </c>
      <c r="C126" s="98">
        <v>543.84743703820084</v>
      </c>
      <c r="D126" s="98">
        <v>490.93186271818888</v>
      </c>
      <c r="E126" s="98">
        <v>427.99869503199619</v>
      </c>
      <c r="F126" s="98">
        <v>390.42260401252594</v>
      </c>
      <c r="G126" s="98">
        <v>390.88842047799636</v>
      </c>
      <c r="H126" s="98">
        <v>337.24796423608637</v>
      </c>
      <c r="I126" s="98">
        <v>294.67705047545928</v>
      </c>
      <c r="J126" s="98">
        <v>272.90688336374319</v>
      </c>
      <c r="K126" s="98">
        <v>283.81504600642774</v>
      </c>
      <c r="L126" s="98">
        <v>322.51446589309438</v>
      </c>
      <c r="M126" s="98">
        <v>298.77446132239498</v>
      </c>
      <c r="N126" s="98">
        <v>315.91088525225319</v>
      </c>
      <c r="O126" s="98">
        <v>328.45173694004615</v>
      </c>
      <c r="P126" s="98">
        <v>269.32355322118798</v>
      </c>
      <c r="Q126" s="98">
        <v>290.73215697339521</v>
      </c>
      <c r="R126" s="98">
        <v>290.61799798096695</v>
      </c>
      <c r="S126" s="98">
        <v>291.85173546548128</v>
      </c>
      <c r="T126" s="98">
        <v>260.46439063170413</v>
      </c>
      <c r="U126" s="98">
        <v>249.76650777236182</v>
      </c>
      <c r="V126" s="98">
        <v>256.40711851466392</v>
      </c>
      <c r="W126" s="98">
        <v>270.92973888909961</v>
      </c>
      <c r="X126" s="98">
        <v>214.93014477164724</v>
      </c>
      <c r="Y126" s="98">
        <v>184.90115407710394</v>
      </c>
      <c r="DA126" s="63" t="s">
        <v>1857</v>
      </c>
    </row>
    <row r="127" spans="1:105" ht="12" customHeight="1" x14ac:dyDescent="0.25">
      <c r="A127" s="97" t="s">
        <v>53</v>
      </c>
      <c r="B127" s="98">
        <v>1.2162999358929065</v>
      </c>
      <c r="C127" s="98">
        <v>2.6206331949579384</v>
      </c>
      <c r="D127" s="98">
        <v>2.3092186245793118</v>
      </c>
      <c r="E127" s="98">
        <v>1.9774244219867287</v>
      </c>
      <c r="F127" s="98">
        <v>1.7699833239322642</v>
      </c>
      <c r="G127" s="98">
        <v>1.7400404732806962</v>
      </c>
      <c r="H127" s="98">
        <v>1.4674981296302447</v>
      </c>
      <c r="I127" s="98">
        <v>1.2578017940390465</v>
      </c>
      <c r="J127" s="98">
        <v>1.1479591771244169</v>
      </c>
      <c r="K127" s="98">
        <v>1.1787667945426881</v>
      </c>
      <c r="L127" s="98">
        <v>1.2809336887195957</v>
      </c>
      <c r="M127" s="98">
        <v>1.1712835876163721</v>
      </c>
      <c r="N127" s="98">
        <v>1.2156186344187083</v>
      </c>
      <c r="O127" s="98">
        <v>1.2720054628267734</v>
      </c>
      <c r="P127" s="98">
        <v>1.040066131177438</v>
      </c>
      <c r="Q127" s="98">
        <v>1.0859540201961324</v>
      </c>
      <c r="R127" s="98">
        <v>1.0745763757986513</v>
      </c>
      <c r="S127" s="98">
        <v>1.0828564373138663</v>
      </c>
      <c r="T127" s="98">
        <v>1.0019760409526934</v>
      </c>
      <c r="U127" s="98">
        <v>0.95906077803605105</v>
      </c>
      <c r="V127" s="98">
        <v>0.98141800294982817</v>
      </c>
      <c r="W127" s="98">
        <v>1.0065502402353235</v>
      </c>
      <c r="X127" s="98">
        <v>0.79223400007621603</v>
      </c>
      <c r="Y127" s="98">
        <v>0.60740246778989559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5.0282513817839318E-2</v>
      </c>
      <c r="C128" s="122">
        <f t="shared" si="48"/>
        <v>0.10860578010094771</v>
      </c>
      <c r="D128" s="122">
        <f t="shared" si="48"/>
        <v>0.19810323913939654</v>
      </c>
      <c r="E128" s="122">
        <f t="shared" si="48"/>
        <v>0.31684320243338954</v>
      </c>
      <c r="F128" s="122">
        <f t="shared" si="48"/>
        <v>0.35697253096008025</v>
      </c>
      <c r="G128" s="122">
        <f t="shared" si="48"/>
        <v>0.48794389204457367</v>
      </c>
      <c r="H128" s="122">
        <f t="shared" si="48"/>
        <v>0.65769764922745666</v>
      </c>
      <c r="I128" s="122">
        <f t="shared" si="48"/>
        <v>0.93361338162865937</v>
      </c>
      <c r="J128" s="122">
        <f t="shared" si="48"/>
        <v>0.73321401072244874</v>
      </c>
      <c r="K128" s="122">
        <f t="shared" si="48"/>
        <v>0.79657577996933926</v>
      </c>
      <c r="L128" s="122">
        <f t="shared" si="48"/>
        <v>0.86715340651774864</v>
      </c>
      <c r="M128" s="122">
        <f t="shared" si="48"/>
        <v>0.7024645954452533</v>
      </c>
      <c r="N128" s="122">
        <f t="shared" si="48"/>
        <v>1.0813740461379731</v>
      </c>
      <c r="O128" s="122">
        <f t="shared" si="48"/>
        <v>1.0627436470659417</v>
      </c>
      <c r="P128" s="122">
        <f t="shared" si="48"/>
        <v>0.98522376539950751</v>
      </c>
      <c r="Q128" s="122">
        <f t="shared" si="48"/>
        <v>1.8459374686902312</v>
      </c>
      <c r="R128" s="122">
        <f t="shared" si="48"/>
        <v>2.0149136452084773</v>
      </c>
      <c r="S128" s="122">
        <f t="shared" si="48"/>
        <v>2.143294491810209</v>
      </c>
      <c r="T128" s="122">
        <f t="shared" si="48"/>
        <v>2.3904123266236028</v>
      </c>
      <c r="U128" s="122">
        <f t="shared" si="48"/>
        <v>2.3827352896482266</v>
      </c>
      <c r="V128" s="122">
        <f t="shared" si="48"/>
        <v>2.3579623181412628</v>
      </c>
      <c r="W128" s="122">
        <f t="shared" si="48"/>
        <v>2.0477858549454697</v>
      </c>
      <c r="X128" s="122">
        <f t="shared" si="48"/>
        <v>1.7912869013937689</v>
      </c>
      <c r="Y128" s="122">
        <f t="shared" si="48"/>
        <v>0.91418722530746765</v>
      </c>
      <c r="DA128" s="130" t="s">
        <v>1859</v>
      </c>
    </row>
    <row r="129" spans="1:105" ht="12" customHeight="1" x14ac:dyDescent="0.25">
      <c r="A129" s="97" t="s">
        <v>53</v>
      </c>
      <c r="B129" s="98">
        <v>5.0282513817839318E-2</v>
      </c>
      <c r="C129" s="98">
        <v>0.10860578010094771</v>
      </c>
      <c r="D129" s="98">
        <v>0.19810323913939654</v>
      </c>
      <c r="E129" s="98">
        <v>0.31684320243338954</v>
      </c>
      <c r="F129" s="98">
        <v>0.35697253096008025</v>
      </c>
      <c r="G129" s="98">
        <v>0.48794389204457367</v>
      </c>
      <c r="H129" s="98">
        <v>0.65769764922745666</v>
      </c>
      <c r="I129" s="98">
        <v>0.93361338162865937</v>
      </c>
      <c r="J129" s="98">
        <v>0.73321401072244874</v>
      </c>
      <c r="K129" s="98">
        <v>0.79657577996933926</v>
      </c>
      <c r="L129" s="98">
        <v>0.86715340651774864</v>
      </c>
      <c r="M129" s="98">
        <v>0.7024645954452533</v>
      </c>
      <c r="N129" s="98">
        <v>1.0813740461379731</v>
      </c>
      <c r="O129" s="98">
        <v>1.0627436470659417</v>
      </c>
      <c r="P129" s="98">
        <v>0.98522376539950751</v>
      </c>
      <c r="Q129" s="98">
        <v>1.8459374686902312</v>
      </c>
      <c r="R129" s="98">
        <v>2.0149136452084773</v>
      </c>
      <c r="S129" s="98">
        <v>2.143294491810209</v>
      </c>
      <c r="T129" s="98">
        <v>2.3904123266236028</v>
      </c>
      <c r="U129" s="98">
        <v>2.3827352896482266</v>
      </c>
      <c r="V129" s="98">
        <v>2.3579623181412628</v>
      </c>
      <c r="W129" s="98">
        <v>2.0477858549454697</v>
      </c>
      <c r="X129" s="98">
        <v>1.7912869013937689</v>
      </c>
      <c r="Y129" s="98">
        <v>0.91418722530746765</v>
      </c>
      <c r="DA129" s="63" t="s">
        <v>1860</v>
      </c>
    </row>
    <row r="130" spans="1:105" ht="12" customHeight="1" x14ac:dyDescent="0.25">
      <c r="A130" s="121" t="s">
        <v>55</v>
      </c>
      <c r="B130" s="122">
        <v>25.737342807718925</v>
      </c>
      <c r="C130" s="122">
        <v>39.423531221746941</v>
      </c>
      <c r="D130" s="122">
        <v>37.177986404149969</v>
      </c>
      <c r="E130" s="122">
        <v>34.924342121288831</v>
      </c>
      <c r="F130" s="122">
        <v>34.10311539373189</v>
      </c>
      <c r="G130" s="122">
        <v>36.431346096557675</v>
      </c>
      <c r="H130" s="122">
        <v>36.253058592337929</v>
      </c>
      <c r="I130" s="122">
        <v>38.218975669047829</v>
      </c>
      <c r="J130" s="122">
        <v>33.705756027259497</v>
      </c>
      <c r="K130" s="122">
        <v>33.461631031295923</v>
      </c>
      <c r="L130" s="122">
        <v>16.029104773642327</v>
      </c>
      <c r="M130" s="122">
        <v>18.565203500950098</v>
      </c>
      <c r="N130" s="122">
        <v>20.882284765888436</v>
      </c>
      <c r="O130" s="122">
        <v>24.374291108677163</v>
      </c>
      <c r="P130" s="122">
        <v>34.798517402292511</v>
      </c>
      <c r="Q130" s="122">
        <v>31.547967957364413</v>
      </c>
      <c r="R130" s="122">
        <v>29.243436227583139</v>
      </c>
      <c r="S130" s="122">
        <v>32.145289013869977</v>
      </c>
      <c r="T130" s="122">
        <v>42.122479765134415</v>
      </c>
      <c r="U130" s="122">
        <v>46.484916604833067</v>
      </c>
      <c r="V130" s="122">
        <v>44.979006773210443</v>
      </c>
      <c r="W130" s="122">
        <v>37.098972714347326</v>
      </c>
      <c r="X130" s="122">
        <v>35.803521319333939</v>
      </c>
      <c r="Y130" s="122">
        <v>32.554425471878041</v>
      </c>
      <c r="DA130" s="130" t="s">
        <v>1861</v>
      </c>
    </row>
    <row r="131" spans="1:105" ht="12" customHeight="1" x14ac:dyDescent="0.25">
      <c r="A131" s="97" t="s">
        <v>128</v>
      </c>
      <c r="B131" s="98">
        <v>24.427977090605268</v>
      </c>
      <c r="C131" s="98">
        <v>38.094549931503686</v>
      </c>
      <c r="D131" s="98">
        <v>35.693315646809857</v>
      </c>
      <c r="E131" s="98">
        <v>33.197144232248661</v>
      </c>
      <c r="F131" s="98">
        <v>32.275060372447577</v>
      </c>
      <c r="G131" s="98">
        <v>34.335275064901772</v>
      </c>
      <c r="H131" s="98">
        <v>33.939085033727501</v>
      </c>
      <c r="I131" s="98">
        <v>35.520109227665202</v>
      </c>
      <c r="J131" s="98">
        <v>31.415800158933884</v>
      </c>
      <c r="K131" s="98">
        <v>31.94926570916892</v>
      </c>
      <c r="L131" s="98">
        <v>15.104152346900893</v>
      </c>
      <c r="M131" s="98">
        <v>17.667131975087941</v>
      </c>
      <c r="N131" s="98">
        <v>19.81950168046173</v>
      </c>
      <c r="O131" s="98">
        <v>22.479305928755501</v>
      </c>
      <c r="P131" s="98">
        <v>33.256025084883468</v>
      </c>
      <c r="Q131" s="98">
        <v>30.04424354406417</v>
      </c>
      <c r="R131" s="98">
        <v>27.912300794475186</v>
      </c>
      <c r="S131" s="98">
        <v>31.004264358570722</v>
      </c>
      <c r="T131" s="98">
        <v>39.75415651070518</v>
      </c>
      <c r="U131" s="98">
        <v>42.898766327503537</v>
      </c>
      <c r="V131" s="98">
        <v>41.314560864055522</v>
      </c>
      <c r="W131" s="98">
        <v>31.398979756092974</v>
      </c>
      <c r="X131" s="98">
        <v>33.038739545197451</v>
      </c>
      <c r="Y131" s="98">
        <v>31.67531575467514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3.7590803720636459E-2</v>
      </c>
      <c r="M132" s="98">
        <v>4.6432860993782382E-2</v>
      </c>
      <c r="N132" s="98">
        <v>5.156073274469708E-2</v>
      </c>
      <c r="O132" s="98">
        <v>5.4838478347603775E-2</v>
      </c>
      <c r="P132" s="98">
        <v>7.5428517819453866E-2</v>
      </c>
      <c r="Q132" s="98">
        <v>5.9641330132214558E-2</v>
      </c>
      <c r="R132" s="98">
        <v>5.4352313028178487E-2</v>
      </c>
      <c r="S132" s="98">
        <v>5.6848171689983906E-2</v>
      </c>
      <c r="T132" s="98">
        <v>8.7923083496604604E-2</v>
      </c>
      <c r="U132" s="98">
        <v>8.4425234408425975E-2</v>
      </c>
      <c r="V132" s="98">
        <v>0.12039417150453066</v>
      </c>
      <c r="W132" s="98">
        <v>9.3704539720708122E-2</v>
      </c>
      <c r="X132" s="98">
        <v>0.10400239186540913</v>
      </c>
      <c r="Y132" s="98">
        <v>9.8880941268574954E-2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1.242440870030412E-2</v>
      </c>
      <c r="M133" s="101">
        <v>1.3388451482567156E-2</v>
      </c>
      <c r="N133" s="101">
        <v>1.5956318325771043E-2</v>
      </c>
      <c r="O133" s="101">
        <v>1.9156634986068833E-2</v>
      </c>
      <c r="P133" s="101">
        <v>2.2996207018051763E-2</v>
      </c>
      <c r="Q133" s="101">
        <v>1.841620917609451E-2</v>
      </c>
      <c r="R133" s="101">
        <v>1.6828274015480978E-2</v>
      </c>
      <c r="S133" s="101">
        <v>1.5944075018707135E-2</v>
      </c>
      <c r="T133" s="101">
        <v>2.6899182505522E-2</v>
      </c>
      <c r="U133" s="101">
        <v>2.4644345987436513E-2</v>
      </c>
      <c r="V133" s="101">
        <v>3.7232766357133983E-2</v>
      </c>
      <c r="W133" s="101">
        <v>3.9616762058835034E-2</v>
      </c>
      <c r="X133" s="101">
        <v>2.5438389644310222E-2</v>
      </c>
      <c r="Y133" s="101">
        <v>3.8259450701107277E-2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2.5166395020332341E-2</v>
      </c>
      <c r="M134" s="104">
        <v>3.3044409511215227E-2</v>
      </c>
      <c r="N134" s="104">
        <v>3.5604414418926034E-2</v>
      </c>
      <c r="O134" s="104">
        <v>3.5681843361534939E-2</v>
      </c>
      <c r="P134" s="104">
        <v>5.2432310801402107E-2</v>
      </c>
      <c r="Q134" s="104">
        <v>4.1225120956120048E-2</v>
      </c>
      <c r="R134" s="104">
        <v>3.7524039012697512E-2</v>
      </c>
      <c r="S134" s="104">
        <v>4.0904096671276771E-2</v>
      </c>
      <c r="T134" s="104">
        <v>6.1023900991082611E-2</v>
      </c>
      <c r="U134" s="104">
        <v>5.9780888420989463E-2</v>
      </c>
      <c r="V134" s="104">
        <v>8.3161405147396686E-2</v>
      </c>
      <c r="W134" s="104">
        <v>5.4087777661873088E-2</v>
      </c>
      <c r="X134" s="104">
        <v>7.8564002221098911E-2</v>
      </c>
      <c r="Y134" s="104">
        <v>6.0621490567467677E-2</v>
      </c>
      <c r="DA134" s="132" t="s">
        <v>1865</v>
      </c>
    </row>
    <row r="135" spans="1:105" ht="12" customHeight="1" x14ac:dyDescent="0.25">
      <c r="A135" s="106" t="s">
        <v>122</v>
      </c>
      <c r="B135" s="101">
        <v>1.3093657171136577</v>
      </c>
      <c r="C135" s="101">
        <v>1.3289812902432534</v>
      </c>
      <c r="D135" s="101">
        <v>1.4846707573401141</v>
      </c>
      <c r="E135" s="101">
        <v>1.7271978890401662</v>
      </c>
      <c r="F135" s="101">
        <v>1.8280550212843105</v>
      </c>
      <c r="G135" s="101">
        <v>2.0960710316558999</v>
      </c>
      <c r="H135" s="101">
        <v>2.3139735586104297</v>
      </c>
      <c r="I135" s="101">
        <v>2.6988664413826249</v>
      </c>
      <c r="J135" s="101">
        <v>2.2899558683256114</v>
      </c>
      <c r="K135" s="101">
        <v>1.5123653221269999</v>
      </c>
      <c r="L135" s="101">
        <v>0.88736162302079735</v>
      </c>
      <c r="M135" s="101">
        <v>0.85083956694425655</v>
      </c>
      <c r="N135" s="101">
        <v>1.0083398582166929</v>
      </c>
      <c r="O135" s="101">
        <v>1.8287502938876394</v>
      </c>
      <c r="P135" s="101">
        <v>1.4575401828508445</v>
      </c>
      <c r="Q135" s="101">
        <v>1.4354025486389204</v>
      </c>
      <c r="R135" s="101">
        <v>1.2688894104617576</v>
      </c>
      <c r="S135" s="101">
        <v>1.0766161201047189</v>
      </c>
      <c r="T135" s="101">
        <v>1.4590570464481298</v>
      </c>
      <c r="U135" s="101">
        <v>2.6263509026318577</v>
      </c>
      <c r="V135" s="101">
        <v>2.5314231162656706</v>
      </c>
      <c r="W135" s="101">
        <v>4.1901032477444566</v>
      </c>
      <c r="X135" s="101">
        <v>2.3703987979728027</v>
      </c>
      <c r="Y135" s="101">
        <v>0.7287029441887567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7.9909792411919569E-4</v>
      </c>
      <c r="N136" s="104">
        <v>2.8824944653154595E-3</v>
      </c>
      <c r="O136" s="104">
        <v>1.1396407686416676E-2</v>
      </c>
      <c r="P136" s="104">
        <v>9.5236167387474611E-3</v>
      </c>
      <c r="Q136" s="104">
        <v>8.6805345291082227E-3</v>
      </c>
      <c r="R136" s="104">
        <v>7.8937096180182534E-3</v>
      </c>
      <c r="S136" s="104">
        <v>7.5603635045504948E-3</v>
      </c>
      <c r="T136" s="104">
        <v>0.82134312448449665</v>
      </c>
      <c r="U136" s="104">
        <v>0.87537414028924454</v>
      </c>
      <c r="V136" s="104">
        <v>1.0126286213847189</v>
      </c>
      <c r="W136" s="104">
        <v>1.416185170789189</v>
      </c>
      <c r="X136" s="104">
        <v>0.2903805842982784</v>
      </c>
      <c r="Y136" s="104">
        <v>5.1525831745572744E-2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2.3037897612740262E-4</v>
      </c>
      <c r="N137" s="98">
        <v>8.8837892137223859E-4</v>
      </c>
      <c r="O137" s="98">
        <v>3.9741671629608295E-3</v>
      </c>
      <c r="P137" s="98">
        <v>2.8771045276991714E-3</v>
      </c>
      <c r="Q137" s="98">
        <v>2.6711915339601953E-3</v>
      </c>
      <c r="R137" s="98">
        <v>2.4456329370140407E-3</v>
      </c>
      <c r="S137" s="98">
        <v>2.1217999134894245E-3</v>
      </c>
      <c r="T137" s="98">
        <v>0.24939050283751374</v>
      </c>
      <c r="U137" s="98">
        <v>0.25431155655175147</v>
      </c>
      <c r="V137" s="98">
        <v>0.30558961462683643</v>
      </c>
      <c r="W137" s="98">
        <v>0.59073779691939898</v>
      </c>
      <c r="X137" s="98">
        <v>6.9203693947833017E-2</v>
      </c>
      <c r="Y137" s="98">
        <v>1.9955709488143479E-2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5.687189479917931E-4</v>
      </c>
      <c r="N138" s="98">
        <v>1.9941155439432211E-3</v>
      </c>
      <c r="O138" s="98">
        <v>7.4222405234558465E-3</v>
      </c>
      <c r="P138" s="98">
        <v>6.6465122110482902E-3</v>
      </c>
      <c r="Q138" s="98">
        <v>6.0093429951480282E-3</v>
      </c>
      <c r="R138" s="98">
        <v>5.4480766810042118E-3</v>
      </c>
      <c r="S138" s="98">
        <v>5.4385635910610703E-3</v>
      </c>
      <c r="T138" s="98">
        <v>0.57195262164698291</v>
      </c>
      <c r="U138" s="98">
        <v>0.62106258373749301</v>
      </c>
      <c r="V138" s="98">
        <v>0.70703900675788245</v>
      </c>
      <c r="W138" s="98">
        <v>0.82544737386978995</v>
      </c>
      <c r="X138" s="98">
        <v>0.22117689035044535</v>
      </c>
      <c r="Y138" s="98">
        <v>3.1570122257429264E-2</v>
      </c>
      <c r="DA138" s="63" t="s">
        <v>1869</v>
      </c>
    </row>
    <row r="139" spans="1:105" ht="12" customHeight="1" x14ac:dyDescent="0.25">
      <c r="A139" s="121" t="s">
        <v>54</v>
      </c>
      <c r="B139" s="122">
        <v>10.421058418127108</v>
      </c>
      <c r="C139" s="122">
        <v>11.760112153111894</v>
      </c>
      <c r="D139" s="122">
        <v>10.753779362612258</v>
      </c>
      <c r="E139" s="122">
        <v>11.96255891407526</v>
      </c>
      <c r="F139" s="122">
        <v>12.414064218196858</v>
      </c>
      <c r="G139" s="122">
        <v>12.2557534071539</v>
      </c>
      <c r="H139" s="122">
        <v>10.880589617885972</v>
      </c>
      <c r="I139" s="122">
        <v>12.023025067549794</v>
      </c>
      <c r="J139" s="122">
        <v>9.5043295876210028</v>
      </c>
      <c r="K139" s="122">
        <v>8.2320679410948756</v>
      </c>
      <c r="L139" s="122">
        <v>6.4156934543096975</v>
      </c>
      <c r="M139" s="122">
        <v>6.8172320764892733</v>
      </c>
      <c r="N139" s="122">
        <v>6.9602227490819777</v>
      </c>
      <c r="O139" s="122">
        <v>6.961662915291126</v>
      </c>
      <c r="P139" s="122">
        <v>8.2455551805387586</v>
      </c>
      <c r="Q139" s="122">
        <v>8.5217626339419486</v>
      </c>
      <c r="R139" s="122">
        <v>8.4620063119950082</v>
      </c>
      <c r="S139" s="122">
        <v>9.8254114956145315</v>
      </c>
      <c r="T139" s="122">
        <v>9.266073598464013</v>
      </c>
      <c r="U139" s="122">
        <v>9.3762114785694095</v>
      </c>
      <c r="V139" s="122">
        <v>9.4390919160244753</v>
      </c>
      <c r="W139" s="122">
        <v>10.166111452758438</v>
      </c>
      <c r="X139" s="122">
        <v>10.078272965613703</v>
      </c>
      <c r="Y139" s="122">
        <v>9.3392695707240154</v>
      </c>
      <c r="DA139" s="130" t="s">
        <v>1870</v>
      </c>
    </row>
    <row r="140" spans="1:105" ht="12" customHeight="1" x14ac:dyDescent="0.25">
      <c r="A140" s="97" t="s">
        <v>50</v>
      </c>
      <c r="B140" s="98">
        <v>0.6612653134094556</v>
      </c>
      <c r="C140" s="98">
        <v>0.73047367399739294</v>
      </c>
      <c r="D140" s="98">
        <v>0.67653143213997813</v>
      </c>
      <c r="E140" s="98">
        <v>0.62752327101740835</v>
      </c>
      <c r="F140" s="98">
        <v>0.66857275976810537</v>
      </c>
      <c r="G140" s="98">
        <v>0.74377334801716455</v>
      </c>
      <c r="H140" s="98">
        <v>0.71509209087703673</v>
      </c>
      <c r="I140" s="98">
        <v>0.73784699135245835</v>
      </c>
      <c r="J140" s="98">
        <v>0.67508582536932971</v>
      </c>
      <c r="K140" s="98">
        <v>0.58532228933961661</v>
      </c>
      <c r="L140" s="98">
        <v>0.44810902242523659</v>
      </c>
      <c r="M140" s="98">
        <v>0.44597399820134837</v>
      </c>
      <c r="N140" s="98">
        <v>0.40474258842237759</v>
      </c>
      <c r="O140" s="98">
        <v>0.356675766696602</v>
      </c>
      <c r="P140" s="98">
        <v>0.34751092095151354</v>
      </c>
      <c r="Q140" s="98">
        <v>0.33441339430191691</v>
      </c>
      <c r="R140" s="98">
        <v>0.33124810455070586</v>
      </c>
      <c r="S140" s="98">
        <v>0.31253675389546731</v>
      </c>
      <c r="T140" s="98">
        <v>0.14109677492073286</v>
      </c>
      <c r="U140" s="98">
        <v>0.2771365197700103</v>
      </c>
      <c r="V140" s="98">
        <v>0.15688988219418343</v>
      </c>
      <c r="W140" s="98">
        <v>0.32695797124770148</v>
      </c>
      <c r="X140" s="98">
        <v>0.27388805771712632</v>
      </c>
      <c r="Y140" s="98">
        <v>0.22733717207909854</v>
      </c>
      <c r="DA140" s="63" t="s">
        <v>1871</v>
      </c>
    </row>
    <row r="141" spans="1:105" ht="12" customHeight="1" x14ac:dyDescent="0.25">
      <c r="A141" s="109" t="s">
        <v>120</v>
      </c>
      <c r="B141" s="33">
        <v>9.7597931047176534</v>
      </c>
      <c r="C141" s="33">
        <v>11.029638479114501</v>
      </c>
      <c r="D141" s="33">
        <v>10.07724793047228</v>
      </c>
      <c r="E141" s="33">
        <v>11.335035643057852</v>
      </c>
      <c r="F141" s="33">
        <v>11.745491458428752</v>
      </c>
      <c r="G141" s="33">
        <v>11.511980059136736</v>
      </c>
      <c r="H141" s="33">
        <v>10.165497527008936</v>
      </c>
      <c r="I141" s="33">
        <v>11.285178076197335</v>
      </c>
      <c r="J141" s="33">
        <v>8.8292437622516733</v>
      </c>
      <c r="K141" s="33">
        <v>7.6467456517552597</v>
      </c>
      <c r="L141" s="33">
        <v>5.9675844318844611</v>
      </c>
      <c r="M141" s="33">
        <v>6.3712580782879247</v>
      </c>
      <c r="N141" s="33">
        <v>6.5554801606596005</v>
      </c>
      <c r="O141" s="33">
        <v>6.6049871485945237</v>
      </c>
      <c r="P141" s="33">
        <v>7.8980442595872455</v>
      </c>
      <c r="Q141" s="33">
        <v>8.1873492396400316</v>
      </c>
      <c r="R141" s="33">
        <v>8.1307582074443019</v>
      </c>
      <c r="S141" s="33">
        <v>9.5128747417190649</v>
      </c>
      <c r="T141" s="33">
        <v>9.12497682354328</v>
      </c>
      <c r="U141" s="33">
        <v>9.0990749587993989</v>
      </c>
      <c r="V141" s="33">
        <v>9.2822020338302913</v>
      </c>
      <c r="W141" s="33">
        <v>9.8391534815107367</v>
      </c>
      <c r="X141" s="33">
        <v>9.8043849078965764</v>
      </c>
      <c r="Y141" s="33">
        <v>9.1119323986449174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3.114354282315253</v>
      </c>
      <c r="C143" s="117">
        <f t="shared" si="49"/>
        <v>4.0525419584370841</v>
      </c>
      <c r="D143" s="117">
        <f t="shared" si="49"/>
        <v>4.6902159704277651</v>
      </c>
      <c r="E143" s="117">
        <f t="shared" si="49"/>
        <v>5.161508230476473</v>
      </c>
      <c r="F143" s="117">
        <f t="shared" si="49"/>
        <v>5.1215927878559757</v>
      </c>
      <c r="G143" s="117">
        <f t="shared" si="49"/>
        <v>5.4520291260574147</v>
      </c>
      <c r="H143" s="117">
        <f t="shared" si="49"/>
        <v>5.4936214389739595</v>
      </c>
      <c r="I143" s="117">
        <f t="shared" si="49"/>
        <v>5.3789121360054049</v>
      </c>
      <c r="J143" s="117">
        <f t="shared" si="49"/>
        <v>5.725724870504072</v>
      </c>
      <c r="K143" s="117">
        <f t="shared" si="49"/>
        <v>5.7439274938120457</v>
      </c>
      <c r="L143" s="117">
        <f t="shared" si="49"/>
        <v>6.3578838978160626</v>
      </c>
      <c r="M143" s="117">
        <f t="shared" si="49"/>
        <v>6.4489958183783624</v>
      </c>
      <c r="N143" s="117">
        <f t="shared" si="49"/>
        <v>8.5315682930325938</v>
      </c>
      <c r="O143" s="117">
        <f t="shared" si="49"/>
        <v>14.078971376442082</v>
      </c>
      <c r="P143" s="117">
        <f t="shared" si="49"/>
        <v>18.560297431146363</v>
      </c>
      <c r="Q143" s="117">
        <f t="shared" si="49"/>
        <v>29.541793133436624</v>
      </c>
      <c r="R143" s="117">
        <f t="shared" ref="R143:V143" si="50">R144+R146+R148+R157</f>
        <v>32.038721759654052</v>
      </c>
      <c r="S143" s="117">
        <f t="shared" si="50"/>
        <v>40.307457250133744</v>
      </c>
      <c r="T143" s="117">
        <f t="shared" si="50"/>
        <v>45.962304970662473</v>
      </c>
      <c r="U143" s="117">
        <f t="shared" si="50"/>
        <v>52.658449722057703</v>
      </c>
      <c r="V143" s="117">
        <f t="shared" si="50"/>
        <v>67.47521515351437</v>
      </c>
      <c r="W143" s="117">
        <f t="shared" ref="W143:Y143" si="51">W144+W146+W148+W157</f>
        <v>95.003202976075471</v>
      </c>
      <c r="X143" s="117">
        <f t="shared" si="51"/>
        <v>126.08267440316632</v>
      </c>
      <c r="Y143" s="117">
        <f t="shared" si="51"/>
        <v>153.27543571260995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2.7271870624680381</v>
      </c>
      <c r="C144" s="122">
        <f t="shared" si="52"/>
        <v>3.6844695042225974</v>
      </c>
      <c r="D144" s="122">
        <f t="shared" si="52"/>
        <v>4.2637113556887041</v>
      </c>
      <c r="E144" s="122">
        <f t="shared" si="52"/>
        <v>4.6538414761766225</v>
      </c>
      <c r="F144" s="122">
        <f t="shared" si="52"/>
        <v>4.5590912530071286</v>
      </c>
      <c r="G144" s="122">
        <f t="shared" si="52"/>
        <v>4.823835637465363</v>
      </c>
      <c r="H144" s="122">
        <f t="shared" si="52"/>
        <v>4.800762804550164</v>
      </c>
      <c r="I144" s="122">
        <f t="shared" si="52"/>
        <v>4.5460756773943949</v>
      </c>
      <c r="J144" s="122">
        <f t="shared" si="52"/>
        <v>4.9601928993742304</v>
      </c>
      <c r="K144" s="122">
        <f t="shared" si="52"/>
        <v>5.1047958093936154</v>
      </c>
      <c r="L144" s="122">
        <f t="shared" si="52"/>
        <v>5.8048127022821543</v>
      </c>
      <c r="M144" s="122">
        <f t="shared" si="52"/>
        <v>5.8156868986316619</v>
      </c>
      <c r="N144" s="122">
        <f t="shared" si="52"/>
        <v>7.5888427062242467</v>
      </c>
      <c r="O144" s="122">
        <f t="shared" si="52"/>
        <v>12.441567370243616</v>
      </c>
      <c r="P144" s="122">
        <f t="shared" si="52"/>
        <v>16.103507883705312</v>
      </c>
      <c r="Q144" s="122">
        <f t="shared" si="52"/>
        <v>25.643409930685511</v>
      </c>
      <c r="R144" s="122">
        <f t="shared" si="52"/>
        <v>27.141033118420349</v>
      </c>
      <c r="S144" s="122">
        <f t="shared" si="52"/>
        <v>34.08663353380399</v>
      </c>
      <c r="T144" s="122">
        <f t="shared" si="52"/>
        <v>37.664888825950307</v>
      </c>
      <c r="U144" s="122">
        <f t="shared" si="52"/>
        <v>41.758356882987499</v>
      </c>
      <c r="V144" s="122">
        <f t="shared" si="52"/>
        <v>54.749051477754989</v>
      </c>
      <c r="W144" s="122">
        <f t="shared" si="52"/>
        <v>74.996050284579454</v>
      </c>
      <c r="X144" s="122">
        <f t="shared" si="52"/>
        <v>104.15810304668581</v>
      </c>
      <c r="Y144" s="122">
        <f t="shared" si="52"/>
        <v>125.52108075817419</v>
      </c>
      <c r="DA144" s="130" t="s">
        <v>1874</v>
      </c>
    </row>
    <row r="145" spans="1:105" ht="12" customHeight="1" x14ac:dyDescent="0.25">
      <c r="A145" s="97" t="s">
        <v>53</v>
      </c>
      <c r="B145" s="98">
        <v>2.7271870624680381</v>
      </c>
      <c r="C145" s="98">
        <v>3.6844695042225974</v>
      </c>
      <c r="D145" s="98">
        <v>4.2637113556887041</v>
      </c>
      <c r="E145" s="98">
        <v>4.6538414761766225</v>
      </c>
      <c r="F145" s="98">
        <v>4.5590912530071286</v>
      </c>
      <c r="G145" s="98">
        <v>4.823835637465363</v>
      </c>
      <c r="H145" s="98">
        <v>4.800762804550164</v>
      </c>
      <c r="I145" s="98">
        <v>4.5460756773943949</v>
      </c>
      <c r="J145" s="98">
        <v>4.9601928993742304</v>
      </c>
      <c r="K145" s="98">
        <v>5.1047958093936154</v>
      </c>
      <c r="L145" s="98">
        <v>5.8048127022821543</v>
      </c>
      <c r="M145" s="98">
        <v>5.8156868986316619</v>
      </c>
      <c r="N145" s="98">
        <v>7.5888427062242467</v>
      </c>
      <c r="O145" s="98">
        <v>12.441567370243616</v>
      </c>
      <c r="P145" s="98">
        <v>16.103507883705312</v>
      </c>
      <c r="Q145" s="98">
        <v>25.643409930685511</v>
      </c>
      <c r="R145" s="98">
        <v>27.141033118420349</v>
      </c>
      <c r="S145" s="98">
        <v>34.08663353380399</v>
      </c>
      <c r="T145" s="98">
        <v>37.664888825950307</v>
      </c>
      <c r="U145" s="98">
        <v>41.758356882987499</v>
      </c>
      <c r="V145" s="98">
        <v>54.749051477754989</v>
      </c>
      <c r="W145" s="98">
        <v>74.996050284579454</v>
      </c>
      <c r="X145" s="98">
        <v>104.15810304668581</v>
      </c>
      <c r="Y145" s="98">
        <v>125.52108075817419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3.8134084152207505E-3</v>
      </c>
      <c r="C146" s="122">
        <f t="shared" si="53"/>
        <v>6.9345474893121586E-3</v>
      </c>
      <c r="D146" s="122">
        <f t="shared" si="53"/>
        <v>1.142959268221614E-2</v>
      </c>
      <c r="E146" s="122">
        <f t="shared" si="53"/>
        <v>1.4958115338328986E-2</v>
      </c>
      <c r="F146" s="122">
        <f t="shared" si="53"/>
        <v>1.7054401110479782E-2</v>
      </c>
      <c r="G146" s="122">
        <f t="shared" si="53"/>
        <v>2.3054358551888369E-2</v>
      </c>
      <c r="H146" s="122">
        <f t="shared" si="53"/>
        <v>3.3755069345137806E-2</v>
      </c>
      <c r="I146" s="122">
        <f t="shared" si="53"/>
        <v>5.175838893030936E-2</v>
      </c>
      <c r="J146" s="122">
        <f t="shared" si="53"/>
        <v>4.6269120351358231E-2</v>
      </c>
      <c r="K146" s="122">
        <f t="shared" si="53"/>
        <v>5.4106343791851932E-2</v>
      </c>
      <c r="L146" s="122">
        <f t="shared" si="53"/>
        <v>6.3075212024317567E-2</v>
      </c>
      <c r="M146" s="122">
        <f t="shared" si="53"/>
        <v>5.8163388176725742E-2</v>
      </c>
      <c r="N146" s="122">
        <f t="shared" si="53"/>
        <v>0.10922493930505534</v>
      </c>
      <c r="O146" s="122">
        <f t="shared" si="53"/>
        <v>0.16219988985380968</v>
      </c>
      <c r="P146" s="122">
        <f t="shared" si="53"/>
        <v>0.24664766355772166</v>
      </c>
      <c r="Q146" s="122">
        <f t="shared" si="53"/>
        <v>0.68351557953962672</v>
      </c>
      <c r="R146" s="122">
        <f t="shared" si="53"/>
        <v>0.99500729840172886</v>
      </c>
      <c r="S146" s="122">
        <f t="shared" si="53"/>
        <v>1.2214368753308249</v>
      </c>
      <c r="T146" s="122">
        <f t="shared" si="53"/>
        <v>1.4415230101863663</v>
      </c>
      <c r="U146" s="122">
        <f t="shared" si="53"/>
        <v>1.5692626483993124</v>
      </c>
      <c r="V146" s="122">
        <f t="shared" si="53"/>
        <v>1.806582527484337</v>
      </c>
      <c r="W146" s="122">
        <f t="shared" si="53"/>
        <v>1.9585185079076854</v>
      </c>
      <c r="X146" s="122">
        <f t="shared" si="53"/>
        <v>2.445419307693776</v>
      </c>
      <c r="Y146" s="122">
        <f t="shared" si="53"/>
        <v>1.9655653665957886</v>
      </c>
      <c r="DA146" s="130" t="s">
        <v>1876</v>
      </c>
    </row>
    <row r="147" spans="1:105" ht="12" customHeight="1" x14ac:dyDescent="0.25">
      <c r="A147" s="97" t="s">
        <v>53</v>
      </c>
      <c r="B147" s="98">
        <v>3.8134084152207505E-3</v>
      </c>
      <c r="C147" s="98">
        <v>6.9345474893121586E-3</v>
      </c>
      <c r="D147" s="98">
        <v>1.142959268221614E-2</v>
      </c>
      <c r="E147" s="98">
        <v>1.4958115338328986E-2</v>
      </c>
      <c r="F147" s="98">
        <v>1.7054401110479782E-2</v>
      </c>
      <c r="G147" s="98">
        <v>2.3054358551888369E-2</v>
      </c>
      <c r="H147" s="98">
        <v>3.3755069345137806E-2</v>
      </c>
      <c r="I147" s="98">
        <v>5.175838893030936E-2</v>
      </c>
      <c r="J147" s="98">
        <v>4.6269120351358231E-2</v>
      </c>
      <c r="K147" s="98">
        <v>5.4106343791851932E-2</v>
      </c>
      <c r="L147" s="98">
        <v>6.3075212024317567E-2</v>
      </c>
      <c r="M147" s="98">
        <v>5.8163388176725742E-2</v>
      </c>
      <c r="N147" s="98">
        <v>0.10922493930505534</v>
      </c>
      <c r="O147" s="98">
        <v>0.16219988985380968</v>
      </c>
      <c r="P147" s="98">
        <v>0.24664766355772166</v>
      </c>
      <c r="Q147" s="98">
        <v>0.68351557953962672</v>
      </c>
      <c r="R147" s="98">
        <v>0.99500729840172886</v>
      </c>
      <c r="S147" s="98">
        <v>1.2214368753308249</v>
      </c>
      <c r="T147" s="98">
        <v>1.4415230101863663</v>
      </c>
      <c r="U147" s="98">
        <v>1.5692626483993124</v>
      </c>
      <c r="V147" s="98">
        <v>1.806582527484337</v>
      </c>
      <c r="W147" s="98">
        <v>1.9585185079076854</v>
      </c>
      <c r="X147" s="98">
        <v>2.445419307693776</v>
      </c>
      <c r="Y147" s="98">
        <v>1.9655653665957886</v>
      </c>
      <c r="DA147" s="63" t="s">
        <v>1877</v>
      </c>
    </row>
    <row r="148" spans="1:105" ht="12" customHeight="1" x14ac:dyDescent="0.25">
      <c r="A148" s="121" t="s">
        <v>55</v>
      </c>
      <c r="B148" s="122">
        <v>0.30408900803114325</v>
      </c>
      <c r="C148" s="122">
        <v>0.26748737210552659</v>
      </c>
      <c r="D148" s="122">
        <v>0.31726324370711589</v>
      </c>
      <c r="E148" s="122">
        <v>0.37034341832651685</v>
      </c>
      <c r="F148" s="122">
        <v>0.40208111898310706</v>
      </c>
      <c r="G148" s="122">
        <v>0.44944056766055768</v>
      </c>
      <c r="H148" s="122">
        <v>0.50528842189834633</v>
      </c>
      <c r="I148" s="122">
        <v>0.59417839353137414</v>
      </c>
      <c r="J148" s="122">
        <v>0.55752879189163451</v>
      </c>
      <c r="K148" s="122">
        <v>0.43875152559525393</v>
      </c>
      <c r="L148" s="122">
        <v>0.36960746515710124</v>
      </c>
      <c r="M148" s="122">
        <v>0.42753129744590807</v>
      </c>
      <c r="N148" s="122">
        <v>0.63027548433012115</v>
      </c>
      <c r="O148" s="122">
        <v>1.1761675176985664</v>
      </c>
      <c r="P148" s="122">
        <v>1.7114338260987527</v>
      </c>
      <c r="Q148" s="122">
        <v>2.5308369261009118</v>
      </c>
      <c r="R148" s="122">
        <v>3.0782668516114762</v>
      </c>
      <c r="S148" s="122">
        <v>3.8348445838251402</v>
      </c>
      <c r="T148" s="122">
        <v>5.5251047546860566</v>
      </c>
      <c r="U148" s="122">
        <v>7.694198935223084</v>
      </c>
      <c r="V148" s="122">
        <v>8.7610850039725214</v>
      </c>
      <c r="W148" s="122">
        <v>14.810290352442831</v>
      </c>
      <c r="X148" s="122">
        <v>14.766483917718354</v>
      </c>
      <c r="Y148" s="122">
        <v>20.104088425224656</v>
      </c>
      <c r="DA148" s="130" t="s">
        <v>1878</v>
      </c>
    </row>
    <row r="149" spans="1:105" ht="12" customHeight="1" x14ac:dyDescent="0.25">
      <c r="A149" s="97" t="s">
        <v>124</v>
      </c>
      <c r="B149" s="98">
        <v>3.3425411128403547E-2</v>
      </c>
      <c r="C149" s="98">
        <v>4.9895768193329207E-2</v>
      </c>
      <c r="D149" s="98">
        <v>6.1548088292428554E-2</v>
      </c>
      <c r="E149" s="98">
        <v>6.9579077507100628E-2</v>
      </c>
      <c r="F149" s="98">
        <v>7.4648427964773986E-2</v>
      </c>
      <c r="G149" s="98">
        <v>7.928620953846606E-2</v>
      </c>
      <c r="H149" s="98">
        <v>8.3841219694050131E-2</v>
      </c>
      <c r="I149" s="98">
        <v>8.5570737907676428E-2</v>
      </c>
      <c r="J149" s="98">
        <v>7.4769323709946864E-2</v>
      </c>
      <c r="K149" s="98">
        <v>6.0694365265195872E-2</v>
      </c>
      <c r="L149" s="98">
        <v>4.589900445584659E-2</v>
      </c>
      <c r="M149" s="98">
        <v>3.9466844373950705E-2</v>
      </c>
      <c r="N149" s="98">
        <v>3.9202093081908342E-2</v>
      </c>
      <c r="O149" s="98">
        <v>5.2654899771516279E-2</v>
      </c>
      <c r="P149" s="98">
        <v>5.7317348276647001E-2</v>
      </c>
      <c r="Q149" s="98">
        <v>8.2865123790073048E-2</v>
      </c>
      <c r="R149" s="98">
        <v>0.11522165817440809</v>
      </c>
      <c r="S149" s="98">
        <v>0.15833872858347145</v>
      </c>
      <c r="T149" s="98">
        <v>0.30427405745954339</v>
      </c>
      <c r="U149" s="98">
        <v>0.30253996709248415</v>
      </c>
      <c r="V149" s="98">
        <v>0.58839428217275425</v>
      </c>
      <c r="W149" s="98">
        <v>0.85195855234897921</v>
      </c>
      <c r="X149" s="98">
        <v>1.2032852615933631</v>
      </c>
      <c r="Y149" s="98">
        <v>1.7701619585480868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2.1447311333367596E-3</v>
      </c>
      <c r="U150" s="98">
        <v>1.7001389440607032E-3</v>
      </c>
      <c r="V150" s="98">
        <v>2.2766251227674026E-3</v>
      </c>
      <c r="W150" s="98">
        <v>2.8987423676102601E-3</v>
      </c>
      <c r="X150" s="98">
        <v>3.5350071698853269E-3</v>
      </c>
      <c r="Y150" s="98">
        <v>5.8325513449654243E-3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6.5479747432369299E-4</v>
      </c>
      <c r="U151" s="101">
        <v>4.9986768264190804E-4</v>
      </c>
      <c r="V151" s="101">
        <v>6.9390626860216145E-4</v>
      </c>
      <c r="W151" s="101">
        <v>1.2144134043222067E-3</v>
      </c>
      <c r="X151" s="101">
        <v>8.4732496097394906E-4</v>
      </c>
      <c r="Y151" s="101">
        <v>2.2426662585062593E-3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1.4899336590130665E-3</v>
      </c>
      <c r="U152" s="104">
        <v>1.2002712614187952E-3</v>
      </c>
      <c r="V152" s="104">
        <v>1.582718854165241E-3</v>
      </c>
      <c r="W152" s="104">
        <v>1.6843289632880534E-3</v>
      </c>
      <c r="X152" s="104">
        <v>2.687682208911378E-3</v>
      </c>
      <c r="Y152" s="104">
        <v>3.5898850864591655E-3</v>
      </c>
      <c r="DA152" s="132" t="s">
        <v>1882</v>
      </c>
    </row>
    <row r="153" spans="1:105" ht="12" customHeight="1" x14ac:dyDescent="0.25">
      <c r="A153" s="106" t="s">
        <v>122</v>
      </c>
      <c r="B153" s="101">
        <v>0.27066359690273972</v>
      </c>
      <c r="C153" s="101">
        <v>0.21759160391219737</v>
      </c>
      <c r="D153" s="101">
        <v>0.25571515541468737</v>
      </c>
      <c r="E153" s="101">
        <v>0.30076434081941622</v>
      </c>
      <c r="F153" s="101">
        <v>0.32743269101833306</v>
      </c>
      <c r="G153" s="101">
        <v>0.37015435812209163</v>
      </c>
      <c r="H153" s="101">
        <v>0.42144720220429616</v>
      </c>
      <c r="I153" s="101">
        <v>0.5086076556236977</v>
      </c>
      <c r="J153" s="101">
        <v>0.48275946818168763</v>
      </c>
      <c r="K153" s="101">
        <v>0.37805716033005804</v>
      </c>
      <c r="L153" s="101">
        <v>0.30088922653371852</v>
      </c>
      <c r="M153" s="101">
        <v>0.3595721532285413</v>
      </c>
      <c r="N153" s="101">
        <v>0.55862486453748728</v>
      </c>
      <c r="O153" s="101">
        <v>1.0812900816942517</v>
      </c>
      <c r="P153" s="101">
        <v>1.6193453161612348</v>
      </c>
      <c r="Q153" s="101">
        <v>2.4079003167758355</v>
      </c>
      <c r="R153" s="101">
        <v>2.8936725430309336</v>
      </c>
      <c r="S153" s="101">
        <v>3.3355700444793634</v>
      </c>
      <c r="T153" s="101">
        <v>4.0389958234276984</v>
      </c>
      <c r="U153" s="101">
        <v>6.1423908261424298</v>
      </c>
      <c r="V153" s="101">
        <v>6.4334756474232559</v>
      </c>
      <c r="W153" s="101">
        <v>11.442787259441983</v>
      </c>
      <c r="X153" s="101">
        <v>9.7228837724994133</v>
      </c>
      <c r="Y153" s="101">
        <v>13.17181270926991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2.2819234167536107E-2</v>
      </c>
      <c r="M154" s="104">
        <v>2.8492299843416051E-2</v>
      </c>
      <c r="N154" s="104">
        <v>3.2448526710725498E-2</v>
      </c>
      <c r="O154" s="104">
        <v>4.2222536232798369E-2</v>
      </c>
      <c r="P154" s="104">
        <v>3.4771161660870915E-2</v>
      </c>
      <c r="Q154" s="104">
        <v>4.0071485535003101E-2</v>
      </c>
      <c r="R154" s="104">
        <v>6.9372650406134634E-2</v>
      </c>
      <c r="S154" s="104">
        <v>0.34093581076230517</v>
      </c>
      <c r="T154" s="104">
        <v>1.179690142665478</v>
      </c>
      <c r="U154" s="104">
        <v>1.2475680030441092</v>
      </c>
      <c r="V154" s="104">
        <v>1.7369384492537441</v>
      </c>
      <c r="W154" s="104">
        <v>2.5126457982842569</v>
      </c>
      <c r="X154" s="104">
        <v>3.8367798764556924</v>
      </c>
      <c r="Y154" s="104">
        <v>5.1562812060616938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7.6010420997683391E-3</v>
      </c>
      <c r="M155" s="98">
        <v>8.2142959796527235E-3</v>
      </c>
      <c r="N155" s="98">
        <v>1.0000569821124645E-2</v>
      </c>
      <c r="O155" s="98">
        <v>1.4723886829119886E-2</v>
      </c>
      <c r="P155" s="98">
        <v>1.0504440633444552E-2</v>
      </c>
      <c r="Q155" s="98">
        <v>1.233087807615749E-2</v>
      </c>
      <c r="R155" s="98">
        <v>2.1493068148077783E-2</v>
      </c>
      <c r="S155" s="98">
        <v>9.5682909075139197E-2</v>
      </c>
      <c r="T155" s="98">
        <v>0.35819806497613793</v>
      </c>
      <c r="U155" s="98">
        <v>0.36244040822758766</v>
      </c>
      <c r="V155" s="98">
        <v>0.52417079680421952</v>
      </c>
      <c r="W155" s="98">
        <v>1.0481078844301619</v>
      </c>
      <c r="X155" s="98">
        <v>0.91438393154654962</v>
      </c>
      <c r="Y155" s="98">
        <v>1.9970031788217073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1.5218192067767767E-2</v>
      </c>
      <c r="M156" s="98">
        <v>2.0278003863763328E-2</v>
      </c>
      <c r="N156" s="98">
        <v>2.2447956889600853E-2</v>
      </c>
      <c r="O156" s="98">
        <v>2.749864940367848E-2</v>
      </c>
      <c r="P156" s="98">
        <v>2.4266721027426365E-2</v>
      </c>
      <c r="Q156" s="98">
        <v>2.7740607458845608E-2</v>
      </c>
      <c r="R156" s="98">
        <v>4.7879582258056844E-2</v>
      </c>
      <c r="S156" s="98">
        <v>0.24525290168716599</v>
      </c>
      <c r="T156" s="98">
        <v>0.82149207768933996</v>
      </c>
      <c r="U156" s="98">
        <v>0.88512759481652148</v>
      </c>
      <c r="V156" s="98">
        <v>1.2127676524495246</v>
      </c>
      <c r="W156" s="98">
        <v>1.464537913854095</v>
      </c>
      <c r="X156" s="98">
        <v>2.9223959449091428</v>
      </c>
      <c r="Y156" s="98">
        <v>3.1592780272399863</v>
      </c>
      <c r="DA156" s="63" t="s">
        <v>1886</v>
      </c>
    </row>
    <row r="157" spans="1:105" ht="12" customHeight="1" x14ac:dyDescent="0.25">
      <c r="A157" s="121" t="s">
        <v>54</v>
      </c>
      <c r="B157" s="122">
        <v>7.9264803400851055E-2</v>
      </c>
      <c r="C157" s="122">
        <v>9.3650534619647688E-2</v>
      </c>
      <c r="D157" s="122">
        <v>9.7811778349729733E-2</v>
      </c>
      <c r="E157" s="122">
        <v>0.12236522063500449</v>
      </c>
      <c r="F157" s="122">
        <v>0.14336601475526017</v>
      </c>
      <c r="G157" s="122">
        <v>0.15569856237960494</v>
      </c>
      <c r="H157" s="122">
        <v>0.15381514318031064</v>
      </c>
      <c r="I157" s="122">
        <v>0.18689967614932607</v>
      </c>
      <c r="J157" s="122">
        <v>0.16173405888684944</v>
      </c>
      <c r="K157" s="122">
        <v>0.14627381503132375</v>
      </c>
      <c r="L157" s="122">
        <v>0.12038851835248929</v>
      </c>
      <c r="M157" s="122">
        <v>0.14761423412406688</v>
      </c>
      <c r="N157" s="122">
        <v>0.20322516317317024</v>
      </c>
      <c r="O157" s="122">
        <v>0.29903659864609022</v>
      </c>
      <c r="P157" s="122">
        <v>0.49870805778457811</v>
      </c>
      <c r="Q157" s="122">
        <v>0.68403069711057451</v>
      </c>
      <c r="R157" s="122">
        <v>0.82441449122049559</v>
      </c>
      <c r="S157" s="122">
        <v>1.1645422571737956</v>
      </c>
      <c r="T157" s="122">
        <v>1.330788379839746</v>
      </c>
      <c r="U157" s="122">
        <v>1.6366312554478082</v>
      </c>
      <c r="V157" s="122">
        <v>2.1584961443025246</v>
      </c>
      <c r="W157" s="122">
        <v>3.2383438311454946</v>
      </c>
      <c r="X157" s="122">
        <v>4.712668131068372</v>
      </c>
      <c r="Y157" s="122">
        <v>5.6847011626153083</v>
      </c>
      <c r="DA157" s="130" t="s">
        <v>1887</v>
      </c>
    </row>
    <row r="158" spans="1:105" ht="12" customHeight="1" x14ac:dyDescent="0.25">
      <c r="A158" s="97" t="s">
        <v>50</v>
      </c>
      <c r="B158" s="98">
        <v>5.0222682031097893E-3</v>
      </c>
      <c r="C158" s="98">
        <v>5.8890233520788324E-3</v>
      </c>
      <c r="D158" s="98">
        <v>6.2518565250044558E-3</v>
      </c>
      <c r="E158" s="98">
        <v>6.2993434046068105E-3</v>
      </c>
      <c r="F158" s="98">
        <v>7.6261668348034731E-3</v>
      </c>
      <c r="G158" s="98">
        <v>9.4327749484851269E-3</v>
      </c>
      <c r="H158" s="98">
        <v>1.010613685024786E-2</v>
      </c>
      <c r="I158" s="98">
        <v>1.1563392498250884E-2</v>
      </c>
      <c r="J158" s="98">
        <v>1.1726014834087155E-2</v>
      </c>
      <c r="K158" s="98">
        <v>1.0680092070782007E-2</v>
      </c>
      <c r="L158" s="98">
        <v>8.6478383865185825E-3</v>
      </c>
      <c r="M158" s="98">
        <v>9.5068233970243658E-3</v>
      </c>
      <c r="N158" s="98">
        <v>1.0903592945685251E-2</v>
      </c>
      <c r="O158" s="98">
        <v>1.3737147390590478E-2</v>
      </c>
      <c r="P158" s="98">
        <v>1.6814220254872485E-2</v>
      </c>
      <c r="Q158" s="98">
        <v>2.2590741349628008E-2</v>
      </c>
      <c r="R158" s="98">
        <v>2.7881196391987773E-2</v>
      </c>
      <c r="S158" s="98">
        <v>3.1490572553896E-2</v>
      </c>
      <c r="T158" s="98">
        <v>1.6467786575693304E-2</v>
      </c>
      <c r="U158" s="98">
        <v>4.4718970262514326E-2</v>
      </c>
      <c r="V158" s="98">
        <v>3.5770148704296359E-2</v>
      </c>
      <c r="W158" s="98">
        <v>0.12748412621643077</v>
      </c>
      <c r="X158" s="98">
        <v>0.15059125614392777</v>
      </c>
      <c r="Y158" s="98">
        <v>0.14393723012948303</v>
      </c>
      <c r="DA158" s="63" t="s">
        <v>1888</v>
      </c>
    </row>
    <row r="159" spans="1:105" ht="12" customHeight="1" x14ac:dyDescent="0.25">
      <c r="A159" s="109" t="s">
        <v>120</v>
      </c>
      <c r="B159" s="33">
        <v>7.4242535197741266E-2</v>
      </c>
      <c r="C159" s="33">
        <v>8.7761511267568856E-2</v>
      </c>
      <c r="D159" s="33">
        <v>9.1559921824725277E-2</v>
      </c>
      <c r="E159" s="33">
        <v>0.11606587723039768</v>
      </c>
      <c r="F159" s="33">
        <v>0.13573984792045671</v>
      </c>
      <c r="G159" s="33">
        <v>0.14626578743111981</v>
      </c>
      <c r="H159" s="33">
        <v>0.14370900633006278</v>
      </c>
      <c r="I159" s="33">
        <v>0.17533628365107518</v>
      </c>
      <c r="J159" s="33">
        <v>0.15000804405276227</v>
      </c>
      <c r="K159" s="33">
        <v>0.13559372296054176</v>
      </c>
      <c r="L159" s="33">
        <v>0.1117406799659707</v>
      </c>
      <c r="M159" s="33">
        <v>0.13810741072704252</v>
      </c>
      <c r="N159" s="33">
        <v>0.192321570227485</v>
      </c>
      <c r="O159" s="33">
        <v>0.28529945125549977</v>
      </c>
      <c r="P159" s="33">
        <v>0.4818938375297056</v>
      </c>
      <c r="Q159" s="33">
        <v>0.6614399557609465</v>
      </c>
      <c r="R159" s="33">
        <v>0.79653329482850777</v>
      </c>
      <c r="S159" s="33">
        <v>1.1330516846198995</v>
      </c>
      <c r="T159" s="33">
        <v>1.3143205932640527</v>
      </c>
      <c r="U159" s="33">
        <v>1.5919122851852938</v>
      </c>
      <c r="V159" s="33">
        <v>2.1227259955982283</v>
      </c>
      <c r="W159" s="33">
        <v>3.1108597049290641</v>
      </c>
      <c r="X159" s="33">
        <v>4.5620768749244442</v>
      </c>
      <c r="Y159" s="33">
        <v>5.5407639324858255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112.723879389177</v>
      </c>
      <c r="C161" s="117">
        <f t="shared" si="54"/>
        <v>103.68641959789355</v>
      </c>
      <c r="D161" s="117">
        <f t="shared" si="54"/>
        <v>97.456826790829666</v>
      </c>
      <c r="E161" s="117">
        <f t="shared" si="54"/>
        <v>87.356522093749732</v>
      </c>
      <c r="F161" s="117">
        <f t="shared" si="54"/>
        <v>74.756366821242281</v>
      </c>
      <c r="G161" s="117">
        <f t="shared" si="54"/>
        <v>67.103786127355107</v>
      </c>
      <c r="H161" s="117">
        <f t="shared" si="54"/>
        <v>59.930756146199528</v>
      </c>
      <c r="I161" s="117">
        <f t="shared" si="54"/>
        <v>55.874435363690516</v>
      </c>
      <c r="J161" s="117">
        <f t="shared" si="54"/>
        <v>54.058898285889143</v>
      </c>
      <c r="K161" s="117">
        <f t="shared" si="54"/>
        <v>46.776946728190673</v>
      </c>
      <c r="L161" s="117">
        <f t="shared" si="54"/>
        <v>42.311664498785817</v>
      </c>
      <c r="M161" s="117">
        <f t="shared" si="54"/>
        <v>45.044334717633177</v>
      </c>
      <c r="N161" s="117">
        <f t="shared" si="54"/>
        <v>53.512746524323717</v>
      </c>
      <c r="O161" s="117">
        <f t="shared" si="54"/>
        <v>55.976379381076988</v>
      </c>
      <c r="P161" s="117">
        <f t="shared" si="54"/>
        <v>54.160556471810004</v>
      </c>
      <c r="Q161" s="117">
        <f t="shared" si="54"/>
        <v>58.512428527769316</v>
      </c>
      <c r="R161" s="117">
        <f t="shared" ref="R161:V161" si="55">R162+R164+R166+R175</f>
        <v>58.790394512893002</v>
      </c>
      <c r="S161" s="117">
        <f t="shared" si="55"/>
        <v>39.390816704113618</v>
      </c>
      <c r="T161" s="117">
        <f t="shared" si="55"/>
        <v>38.970619094141163</v>
      </c>
      <c r="U161" s="117">
        <f t="shared" si="55"/>
        <v>57.443351051008044</v>
      </c>
      <c r="V161" s="117">
        <f t="shared" si="55"/>
        <v>84.096904400517175</v>
      </c>
      <c r="W161" s="117">
        <f t="shared" ref="W161:Y161" si="56">W162+W164+W166+W175</f>
        <v>74.99427785628879</v>
      </c>
      <c r="X161" s="117">
        <f t="shared" si="56"/>
        <v>77.18260488766812</v>
      </c>
      <c r="Y161" s="117">
        <f t="shared" si="56"/>
        <v>81.388161529991166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100.04737416020974</v>
      </c>
      <c r="C162" s="122">
        <f t="shared" si="57"/>
        <v>93.949286784080002</v>
      </c>
      <c r="D162" s="122">
        <f t="shared" si="57"/>
        <v>88.539188716113642</v>
      </c>
      <c r="E162" s="122">
        <f t="shared" si="57"/>
        <v>78.751190790291872</v>
      </c>
      <c r="F162" s="122">
        <f t="shared" si="57"/>
        <v>66.685878870697977</v>
      </c>
      <c r="G162" s="122">
        <f t="shared" si="57"/>
        <v>59.367505119878473</v>
      </c>
      <c r="H162" s="122">
        <f t="shared" si="57"/>
        <v>52.376443517772039</v>
      </c>
      <c r="I162" s="122">
        <f t="shared" si="57"/>
        <v>47.581258152420013</v>
      </c>
      <c r="J162" s="122">
        <f t="shared" si="57"/>
        <v>47.088661778748452</v>
      </c>
      <c r="K162" s="122">
        <f t="shared" si="57"/>
        <v>41.565129979289786</v>
      </c>
      <c r="L162" s="122">
        <f t="shared" si="57"/>
        <v>38.302283495646194</v>
      </c>
      <c r="M162" s="122">
        <f t="shared" si="57"/>
        <v>40.975359285063455</v>
      </c>
      <c r="N162" s="122">
        <f t="shared" si="57"/>
        <v>48.611094170482332</v>
      </c>
      <c r="O162" s="122">
        <f t="shared" si="57"/>
        <v>50.041015484405989</v>
      </c>
      <c r="P162" s="122">
        <f t="shared" si="57"/>
        <v>48.089016128030714</v>
      </c>
      <c r="Q162" s="122">
        <f t="shared" si="57"/>
        <v>51.207081368767078</v>
      </c>
      <c r="R162" s="122">
        <f t="shared" si="57"/>
        <v>51.485075716315251</v>
      </c>
      <c r="S162" s="122">
        <f t="shared" si="57"/>
        <v>31.589865633696316</v>
      </c>
      <c r="T162" s="122">
        <f t="shared" si="57"/>
        <v>30.282999201579983</v>
      </c>
      <c r="U162" s="122">
        <f t="shared" si="57"/>
        <v>46.627576503959368</v>
      </c>
      <c r="V162" s="122">
        <f t="shared" si="57"/>
        <v>72.868795204052276</v>
      </c>
      <c r="W162" s="122">
        <f t="shared" si="57"/>
        <v>60.349856652984279</v>
      </c>
      <c r="X162" s="122">
        <f t="shared" si="57"/>
        <v>64.062576140282047</v>
      </c>
      <c r="Y162" s="122">
        <f t="shared" si="57"/>
        <v>66.309093676397396</v>
      </c>
      <c r="DA162" s="130" t="s">
        <v>1891</v>
      </c>
    </row>
    <row r="163" spans="1:105" ht="12" customHeight="1" x14ac:dyDescent="0.25">
      <c r="A163" s="97" t="s">
        <v>53</v>
      </c>
      <c r="B163" s="33">
        <v>100.04737416020974</v>
      </c>
      <c r="C163" s="33">
        <v>93.949286784080002</v>
      </c>
      <c r="D163" s="33">
        <v>88.539188716113642</v>
      </c>
      <c r="E163" s="33">
        <v>78.751190790291872</v>
      </c>
      <c r="F163" s="33">
        <v>66.685878870697977</v>
      </c>
      <c r="G163" s="33">
        <v>59.367505119878473</v>
      </c>
      <c r="H163" s="33">
        <v>52.376443517772039</v>
      </c>
      <c r="I163" s="33">
        <v>47.581258152420013</v>
      </c>
      <c r="J163" s="33">
        <v>47.088661778748452</v>
      </c>
      <c r="K163" s="33">
        <v>41.565129979289786</v>
      </c>
      <c r="L163" s="33">
        <v>38.302283495646194</v>
      </c>
      <c r="M163" s="33">
        <v>40.975359285063455</v>
      </c>
      <c r="N163" s="33">
        <v>48.611094170482332</v>
      </c>
      <c r="O163" s="33">
        <v>50.041015484405989</v>
      </c>
      <c r="P163" s="33">
        <v>48.089016128030714</v>
      </c>
      <c r="Q163" s="33">
        <v>51.207081368767078</v>
      </c>
      <c r="R163" s="33">
        <v>51.485075716315251</v>
      </c>
      <c r="S163" s="33">
        <v>31.589865633696316</v>
      </c>
      <c r="T163" s="33">
        <v>30.282999201579983</v>
      </c>
      <c r="U163" s="33">
        <v>46.627576503959368</v>
      </c>
      <c r="V163" s="33">
        <v>72.868795204052276</v>
      </c>
      <c r="W163" s="33">
        <v>60.349856652984279</v>
      </c>
      <c r="X163" s="33">
        <v>64.062576140282047</v>
      </c>
      <c r="Y163" s="33">
        <v>66.309093676397396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6.2921238851142369E-2</v>
      </c>
      <c r="C164" s="122">
        <f t="shared" si="58"/>
        <v>0.10203645646570782</v>
      </c>
      <c r="D164" s="122">
        <f t="shared" si="58"/>
        <v>0.14434766047696873</v>
      </c>
      <c r="E164" s="122">
        <f t="shared" si="58"/>
        <v>0.14653037273050895</v>
      </c>
      <c r="F164" s="122">
        <f t="shared" si="58"/>
        <v>0.12159428509472196</v>
      </c>
      <c r="G164" s="122">
        <f t="shared" si="58"/>
        <v>0.12836378044188454</v>
      </c>
      <c r="H164" s="122">
        <f t="shared" si="58"/>
        <v>0.17012860955944978</v>
      </c>
      <c r="I164" s="122">
        <f t="shared" si="58"/>
        <v>0.28447882506005334</v>
      </c>
      <c r="J164" s="122">
        <f t="shared" si="58"/>
        <v>0.27002398501637664</v>
      </c>
      <c r="K164" s="122">
        <f t="shared" si="58"/>
        <v>0.32176653228401353</v>
      </c>
      <c r="L164" s="122">
        <f t="shared" si="58"/>
        <v>0.38323573808294531</v>
      </c>
      <c r="M164" s="122">
        <f t="shared" si="58"/>
        <v>0.35986977281221089</v>
      </c>
      <c r="N164" s="122">
        <f t="shared" si="58"/>
        <v>0.64173627305930436</v>
      </c>
      <c r="O164" s="122">
        <f t="shared" si="58"/>
        <v>0.71388768731976993</v>
      </c>
      <c r="P164" s="122">
        <f t="shared" si="58"/>
        <v>0.61136692201705367</v>
      </c>
      <c r="Q164" s="122">
        <f t="shared" si="58"/>
        <v>0.98328947397836997</v>
      </c>
      <c r="R164" s="122">
        <f t="shared" si="58"/>
        <v>0.93896558373687555</v>
      </c>
      <c r="S164" s="122">
        <f t="shared" si="58"/>
        <v>0.91965583144796548</v>
      </c>
      <c r="T164" s="122">
        <f t="shared" si="58"/>
        <v>0.90975469358128891</v>
      </c>
      <c r="U164" s="122">
        <f t="shared" si="58"/>
        <v>0.89122191108701876</v>
      </c>
      <c r="V164" s="122">
        <f t="shared" si="58"/>
        <v>0.95920139399215121</v>
      </c>
      <c r="W164" s="122">
        <f t="shared" si="58"/>
        <v>0.91237096098556958</v>
      </c>
      <c r="X164" s="122">
        <f t="shared" si="58"/>
        <v>0.98638631175896918</v>
      </c>
      <c r="Y164" s="122">
        <f t="shared" si="58"/>
        <v>0.74146264441032161</v>
      </c>
      <c r="DA164" s="130" t="s">
        <v>1893</v>
      </c>
    </row>
    <row r="165" spans="1:105" ht="12" customHeight="1" x14ac:dyDescent="0.25">
      <c r="A165" s="97" t="s">
        <v>53</v>
      </c>
      <c r="B165" s="98">
        <v>6.2921238851142369E-2</v>
      </c>
      <c r="C165" s="98">
        <v>0.10203645646570782</v>
      </c>
      <c r="D165" s="98">
        <v>0.14434766047696873</v>
      </c>
      <c r="E165" s="98">
        <v>0.14653037273050895</v>
      </c>
      <c r="F165" s="98">
        <v>0.12159428509472196</v>
      </c>
      <c r="G165" s="98">
        <v>0.12836378044188454</v>
      </c>
      <c r="H165" s="98">
        <v>0.17012860955944978</v>
      </c>
      <c r="I165" s="98">
        <v>0.28447882506005334</v>
      </c>
      <c r="J165" s="98">
        <v>0.27002398501637664</v>
      </c>
      <c r="K165" s="98">
        <v>0.32176653228401353</v>
      </c>
      <c r="L165" s="98">
        <v>0.38323573808294531</v>
      </c>
      <c r="M165" s="98">
        <v>0.35986977281221089</v>
      </c>
      <c r="N165" s="98">
        <v>0.64173627305930436</v>
      </c>
      <c r="O165" s="98">
        <v>0.71388768731976993</v>
      </c>
      <c r="P165" s="98">
        <v>0.61136692201705367</v>
      </c>
      <c r="Q165" s="98">
        <v>0.98328947397836997</v>
      </c>
      <c r="R165" s="98">
        <v>0.93896558373687555</v>
      </c>
      <c r="S165" s="98">
        <v>0.91965583144796548</v>
      </c>
      <c r="T165" s="98">
        <v>0.90975469358128891</v>
      </c>
      <c r="U165" s="98">
        <v>0.89122191108701876</v>
      </c>
      <c r="V165" s="98">
        <v>0.95920139399215121</v>
      </c>
      <c r="W165" s="98">
        <v>0.91237096098556958</v>
      </c>
      <c r="X165" s="98">
        <v>0.98638631175896918</v>
      </c>
      <c r="Y165" s="98">
        <v>0.74146264441032161</v>
      </c>
      <c r="DA165" s="63" t="s">
        <v>1894</v>
      </c>
    </row>
    <row r="166" spans="1:105" ht="12" customHeight="1" x14ac:dyDescent="0.25">
      <c r="A166" s="121" t="s">
        <v>55</v>
      </c>
      <c r="B166" s="122">
        <v>10.00549079436531</v>
      </c>
      <c r="C166" s="122">
        <v>7.1305169907364219</v>
      </c>
      <c r="D166" s="122">
        <v>6.7038542790277384</v>
      </c>
      <c r="E166" s="122">
        <v>6.3602925716948953</v>
      </c>
      <c r="F166" s="122">
        <v>5.860859697974055</v>
      </c>
      <c r="G166" s="122">
        <v>5.6517850653924127</v>
      </c>
      <c r="H166" s="122">
        <v>5.6624516333692405</v>
      </c>
      <c r="I166" s="122">
        <v>6.0954125137462132</v>
      </c>
      <c r="J166" s="122">
        <v>5.1950820180144737</v>
      </c>
      <c r="K166" s="122">
        <v>3.6705518346811941</v>
      </c>
      <c r="L166" s="122">
        <v>2.7391071966815828</v>
      </c>
      <c r="M166" s="122">
        <v>2.7602687697690231</v>
      </c>
      <c r="N166" s="122">
        <v>3.2221947639215638</v>
      </c>
      <c r="O166" s="122">
        <v>4.1628206737534308</v>
      </c>
      <c r="P166" s="122">
        <v>4.2354422645676957</v>
      </c>
      <c r="Q166" s="122">
        <v>4.9873641928150558</v>
      </c>
      <c r="R166" s="122">
        <v>5.0332851236035294</v>
      </c>
      <c r="S166" s="122">
        <v>5.2929720688034063</v>
      </c>
      <c r="T166" s="122">
        <v>6.2858734587621479</v>
      </c>
      <c r="U166" s="122">
        <v>8.1989830876760692</v>
      </c>
      <c r="V166" s="122">
        <v>8.2558656288982455</v>
      </c>
      <c r="W166" s="122">
        <v>11.286733740412766</v>
      </c>
      <c r="X166" s="122">
        <v>9.2187064640879353</v>
      </c>
      <c r="Y166" s="122">
        <v>11.197641390701236</v>
      </c>
      <c r="DA166" s="130" t="s">
        <v>1895</v>
      </c>
    </row>
    <row r="167" spans="1:105" ht="12" customHeight="1" x14ac:dyDescent="0.25">
      <c r="A167" s="97" t="s">
        <v>124</v>
      </c>
      <c r="B167" s="98">
        <v>1.0997189202416882</v>
      </c>
      <c r="C167" s="98">
        <v>0.96979667503066369</v>
      </c>
      <c r="D167" s="98">
        <v>0.94380438401180144</v>
      </c>
      <c r="E167" s="98">
        <v>0.89942223629887819</v>
      </c>
      <c r="F167" s="98">
        <v>0.86292089546344619</v>
      </c>
      <c r="G167" s="98">
        <v>0.83218334459828025</v>
      </c>
      <c r="H167" s="98">
        <v>0.81910966460014034</v>
      </c>
      <c r="I167" s="98">
        <v>0.79944344345508733</v>
      </c>
      <c r="J167" s="98">
        <v>0.67203321364956992</v>
      </c>
      <c r="K167" s="98">
        <v>0.54956091278242569</v>
      </c>
      <c r="L167" s="98">
        <v>0.3989697934557615</v>
      </c>
      <c r="M167" s="98">
        <v>0.31976199295602081</v>
      </c>
      <c r="N167" s="98">
        <v>0.25116212485030942</v>
      </c>
      <c r="O167" s="98">
        <v>0.20548899801409423</v>
      </c>
      <c r="P167" s="98">
        <v>0.18387075944769551</v>
      </c>
      <c r="Q167" s="98">
        <v>0.1839565464474783</v>
      </c>
      <c r="R167" s="98">
        <v>0.19044674789293808</v>
      </c>
      <c r="S167" s="98">
        <v>0.22556241215194631</v>
      </c>
      <c r="T167" s="98">
        <v>0.32215356659293415</v>
      </c>
      <c r="U167" s="98">
        <v>0.3019819035842381</v>
      </c>
      <c r="V167" s="98">
        <v>0.53871536660897423</v>
      </c>
      <c r="W167" s="98">
        <v>0.68104387328152693</v>
      </c>
      <c r="X167" s="98">
        <v>0.69870040349525286</v>
      </c>
      <c r="Y167" s="98">
        <v>0.92644572350027576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1.2598023024268175E-3</v>
      </c>
      <c r="U168" s="98">
        <v>1.051366879877039E-3</v>
      </c>
      <c r="V168" s="98">
        <v>1.6108749219666961E-3</v>
      </c>
      <c r="W168" s="98">
        <v>2.051067318254665E-3</v>
      </c>
      <c r="X168" s="98">
        <v>1.9022495273263583E-3</v>
      </c>
      <c r="Y168" s="98">
        <v>2.7438511489183779E-3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3.8462413910728978E-4</v>
      </c>
      <c r="U169" s="101">
        <v>3.0911845628060877E-4</v>
      </c>
      <c r="V169" s="101">
        <v>4.9098825937928057E-4</v>
      </c>
      <c r="W169" s="101">
        <v>8.592842441907428E-4</v>
      </c>
      <c r="X169" s="101">
        <v>4.5596046317405515E-4</v>
      </c>
      <c r="Y169" s="101">
        <v>1.055034413945542E-3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8.7517816331952761E-4</v>
      </c>
      <c r="U170" s="104">
        <v>7.4224842359643032E-4</v>
      </c>
      <c r="V170" s="104">
        <v>1.1198866625874155E-3</v>
      </c>
      <c r="W170" s="104">
        <v>1.1917830740639224E-3</v>
      </c>
      <c r="X170" s="104">
        <v>1.4462890641523032E-3</v>
      </c>
      <c r="Y170" s="104">
        <v>1.6888167349728362E-3</v>
      </c>
      <c r="DA170" s="132" t="s">
        <v>1899</v>
      </c>
    </row>
    <row r="171" spans="1:105" ht="12" customHeight="1" x14ac:dyDescent="0.25">
      <c r="A171" s="106" t="s">
        <v>122</v>
      </c>
      <c r="B171" s="101">
        <v>8.9057718741236211</v>
      </c>
      <c r="C171" s="101">
        <v>6.160720315705758</v>
      </c>
      <c r="D171" s="101">
        <v>5.7600498950159373</v>
      </c>
      <c r="E171" s="101">
        <v>5.4608703353960175</v>
      </c>
      <c r="F171" s="101">
        <v>4.9979388025106086</v>
      </c>
      <c r="G171" s="101">
        <v>4.8196017207941324</v>
      </c>
      <c r="H171" s="101">
        <v>4.8433419687691002</v>
      </c>
      <c r="I171" s="101">
        <v>5.2959690702911262</v>
      </c>
      <c r="J171" s="101">
        <v>4.5230488043649038</v>
      </c>
      <c r="K171" s="101">
        <v>3.1209909218987684</v>
      </c>
      <c r="L171" s="101">
        <v>2.3191802203249154</v>
      </c>
      <c r="M171" s="101">
        <v>2.3995726102880277</v>
      </c>
      <c r="N171" s="101">
        <v>2.919166721440825</v>
      </c>
      <c r="O171" s="101">
        <v>3.88601431850859</v>
      </c>
      <c r="P171" s="101">
        <v>3.99294244186801</v>
      </c>
      <c r="Q171" s="101">
        <v>4.7396228095447173</v>
      </c>
      <c r="R171" s="101">
        <v>4.7633921117752998</v>
      </c>
      <c r="S171" s="101">
        <v>4.8218377579608083</v>
      </c>
      <c r="T171" s="101">
        <v>5.2025063093097179</v>
      </c>
      <c r="U171" s="101">
        <v>7.1024277711172683</v>
      </c>
      <c r="V171" s="101">
        <v>6.4286819505673831</v>
      </c>
      <c r="W171" s="101">
        <v>8.8471675276463255</v>
      </c>
      <c r="X171" s="101">
        <v>6.5184872781710714</v>
      </c>
      <c r="Y171" s="101">
        <v>7.7392720506117776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2.0957182900905806E-2</v>
      </c>
      <c r="M172" s="104">
        <v>4.0934166524974697E-2</v>
      </c>
      <c r="N172" s="104">
        <v>5.1865917630429151E-2</v>
      </c>
      <c r="O172" s="104">
        <v>7.1317357230747183E-2</v>
      </c>
      <c r="P172" s="104">
        <v>5.8629063251990125E-2</v>
      </c>
      <c r="Q172" s="104">
        <v>6.3784836822859667E-2</v>
      </c>
      <c r="R172" s="104">
        <v>7.9446263935290945E-2</v>
      </c>
      <c r="S172" s="104">
        <v>0.24557189869065132</v>
      </c>
      <c r="T172" s="104">
        <v>0.75995378055706908</v>
      </c>
      <c r="U172" s="104">
        <v>0.79352204609468613</v>
      </c>
      <c r="V172" s="104">
        <v>1.2868574367999213</v>
      </c>
      <c r="W172" s="104">
        <v>1.756471272166658</v>
      </c>
      <c r="X172" s="104">
        <v>1.9996165328942841</v>
      </c>
      <c r="Y172" s="104">
        <v>2.5291797654402624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6.9807964786545744E-3</v>
      </c>
      <c r="M173" s="98">
        <v>1.1801271268533052E-2</v>
      </c>
      <c r="N173" s="98">
        <v>1.5984970141290251E-2</v>
      </c>
      <c r="O173" s="98">
        <v>2.4869863123043415E-2</v>
      </c>
      <c r="P173" s="98">
        <v>1.7711962583581119E-2</v>
      </c>
      <c r="Q173" s="98">
        <v>1.9627998200447114E-2</v>
      </c>
      <c r="R173" s="98">
        <v>2.4614079970633293E-2</v>
      </c>
      <c r="S173" s="98">
        <v>6.8919230283522898E-2</v>
      </c>
      <c r="T173" s="98">
        <v>0.23075040116193804</v>
      </c>
      <c r="U173" s="98">
        <v>0.23053208612467163</v>
      </c>
      <c r="V173" s="98">
        <v>0.38834599367102257</v>
      </c>
      <c r="W173" s="98">
        <v>0.73268241404739476</v>
      </c>
      <c r="X173" s="98">
        <v>0.4765499418284056</v>
      </c>
      <c r="Y173" s="98">
        <v>0.97953928995534256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1.3976386422251231E-2</v>
      </c>
      <c r="M174" s="33">
        <v>2.9132895256441641E-2</v>
      </c>
      <c r="N174" s="33">
        <v>3.5880947489138899E-2</v>
      </c>
      <c r="O174" s="33">
        <v>4.6447494107703768E-2</v>
      </c>
      <c r="P174" s="33">
        <v>4.0917100668409007E-2</v>
      </c>
      <c r="Q174" s="33">
        <v>4.4156838622412549E-2</v>
      </c>
      <c r="R174" s="33">
        <v>5.4832183964657645E-2</v>
      </c>
      <c r="S174" s="33">
        <v>0.17665266840712843</v>
      </c>
      <c r="T174" s="33">
        <v>0.52920337939513107</v>
      </c>
      <c r="U174" s="33">
        <v>0.56298995997001444</v>
      </c>
      <c r="V174" s="33">
        <v>0.89851144312889863</v>
      </c>
      <c r="W174" s="33">
        <v>1.0237888581192631</v>
      </c>
      <c r="X174" s="33">
        <v>1.5230665910658785</v>
      </c>
      <c r="Y174" s="33">
        <v>1.5496404754849196</v>
      </c>
      <c r="DA174" s="60" t="s">
        <v>1903</v>
      </c>
    </row>
    <row r="175" spans="1:105" ht="12" customHeight="1" x14ac:dyDescent="0.25">
      <c r="A175" s="121" t="s">
        <v>54</v>
      </c>
      <c r="B175" s="122">
        <v>2.6080931957507967</v>
      </c>
      <c r="C175" s="122">
        <v>2.5045793666114156</v>
      </c>
      <c r="D175" s="122">
        <v>2.0694361352113182</v>
      </c>
      <c r="E175" s="122">
        <v>2.0985083590324489</v>
      </c>
      <c r="F175" s="122">
        <v>2.0880339674755328</v>
      </c>
      <c r="G175" s="122">
        <v>1.9561321616423326</v>
      </c>
      <c r="H175" s="122">
        <v>1.7217323854987947</v>
      </c>
      <c r="I175" s="122">
        <v>1.9132858724642388</v>
      </c>
      <c r="J175" s="122">
        <v>1.505130504109838</v>
      </c>
      <c r="K175" s="122">
        <v>1.2194983819356815</v>
      </c>
      <c r="L175" s="122">
        <v>0.88703806837509613</v>
      </c>
      <c r="M175" s="122">
        <v>0.94883688998849491</v>
      </c>
      <c r="N175" s="122">
        <v>1.0377213168605184</v>
      </c>
      <c r="O175" s="122">
        <v>1.0586555355977978</v>
      </c>
      <c r="P175" s="122">
        <v>1.2247311571945372</v>
      </c>
      <c r="Q175" s="122">
        <v>1.3346934922088145</v>
      </c>
      <c r="R175" s="122">
        <v>1.3330680892373523</v>
      </c>
      <c r="S175" s="122">
        <v>1.5883231701659288</v>
      </c>
      <c r="T175" s="122">
        <v>1.4919917402177392</v>
      </c>
      <c r="U175" s="122">
        <v>1.7255695482855946</v>
      </c>
      <c r="V175" s="122">
        <v>2.0130421735745032</v>
      </c>
      <c r="W175" s="122">
        <v>2.4453165019061807</v>
      </c>
      <c r="X175" s="122">
        <v>2.9149359715391836</v>
      </c>
      <c r="Y175" s="122">
        <v>3.139963818482217</v>
      </c>
      <c r="DA175" s="130" t="s">
        <v>1904</v>
      </c>
    </row>
    <row r="176" spans="1:105" ht="12" customHeight="1" x14ac:dyDescent="0.25">
      <c r="A176" s="97" t="s">
        <v>50</v>
      </c>
      <c r="B176" s="98">
        <v>0.16548754204110627</v>
      </c>
      <c r="C176" s="98">
        <v>0.14802774312899816</v>
      </c>
      <c r="D176" s="98">
        <v>0.12340849560702073</v>
      </c>
      <c r="E176" s="98">
        <v>0.10557767463570121</v>
      </c>
      <c r="F176" s="98">
        <v>0.10814960222530369</v>
      </c>
      <c r="G176" s="98">
        <v>0.11545104267577939</v>
      </c>
      <c r="H176" s="98">
        <v>0.11317476914854424</v>
      </c>
      <c r="I176" s="98">
        <v>0.11862201876263785</v>
      </c>
      <c r="J176" s="98">
        <v>0.10808764963111279</v>
      </c>
      <c r="K176" s="98">
        <v>8.9183466778744072E-2</v>
      </c>
      <c r="L176" s="98">
        <v>6.5174502633635292E-2</v>
      </c>
      <c r="M176" s="98">
        <v>6.4913778507807038E-2</v>
      </c>
      <c r="N176" s="98">
        <v>6.0182959946016953E-2</v>
      </c>
      <c r="O176" s="98">
        <v>5.1487502259938769E-2</v>
      </c>
      <c r="P176" s="98">
        <v>4.9199055821754475E-2</v>
      </c>
      <c r="Q176" s="98">
        <v>4.975893398174823E-2</v>
      </c>
      <c r="R176" s="98">
        <v>5.1546315214062499E-2</v>
      </c>
      <c r="S176" s="98">
        <v>5.3122394429824367E-2</v>
      </c>
      <c r="T176" s="98">
        <v>2.5223693385592733E-2</v>
      </c>
      <c r="U176" s="98">
        <v>5.824134102532489E-2</v>
      </c>
      <c r="V176" s="98">
        <v>3.7966234837026325E-2</v>
      </c>
      <c r="W176" s="98">
        <v>9.2739477063182252E-2</v>
      </c>
      <c r="X176" s="98">
        <v>9.1588058670663539E-2</v>
      </c>
      <c r="Y176" s="98">
        <v>8.1764648970211032E-2</v>
      </c>
      <c r="DA176" s="63" t="s">
        <v>1905</v>
      </c>
    </row>
    <row r="177" spans="1:105" ht="12" customHeight="1" x14ac:dyDescent="0.25">
      <c r="A177" s="109" t="s">
        <v>120</v>
      </c>
      <c r="B177" s="33">
        <v>2.4426056537096903</v>
      </c>
      <c r="C177" s="33">
        <v>2.3565516234824173</v>
      </c>
      <c r="D177" s="33">
        <v>1.9460276396042973</v>
      </c>
      <c r="E177" s="33">
        <v>1.9929306843967478</v>
      </c>
      <c r="F177" s="33">
        <v>1.9798843652502292</v>
      </c>
      <c r="G177" s="33">
        <v>1.8406811189665533</v>
      </c>
      <c r="H177" s="33">
        <v>1.6085576163502504</v>
      </c>
      <c r="I177" s="33">
        <v>1.7946638537016009</v>
      </c>
      <c r="J177" s="33">
        <v>1.3970428544787252</v>
      </c>
      <c r="K177" s="33">
        <v>1.1303149151569374</v>
      </c>
      <c r="L177" s="33">
        <v>0.8218635657414608</v>
      </c>
      <c r="M177" s="33">
        <v>0.88392311148068792</v>
      </c>
      <c r="N177" s="33">
        <v>0.97753835691450142</v>
      </c>
      <c r="O177" s="33">
        <v>1.007168033337859</v>
      </c>
      <c r="P177" s="33">
        <v>1.1755321013727826</v>
      </c>
      <c r="Q177" s="33">
        <v>1.2849345582270664</v>
      </c>
      <c r="R177" s="33">
        <v>1.2815217740232898</v>
      </c>
      <c r="S177" s="33">
        <v>1.5352007757361044</v>
      </c>
      <c r="T177" s="33">
        <v>1.4667680468321465</v>
      </c>
      <c r="U177" s="33">
        <v>1.6673282072602698</v>
      </c>
      <c r="V177" s="33">
        <v>1.975075938737477</v>
      </c>
      <c r="W177" s="33">
        <v>2.3525770248429985</v>
      </c>
      <c r="X177" s="33">
        <v>2.8233479128685199</v>
      </c>
      <c r="Y177" s="33">
        <v>3.0581991695120059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0.5387373421191507</v>
      </c>
      <c r="C3" s="119">
        <f>IF(RES_hhdet_tes!C3=0,"",RES_hhdet_tes!C3/RES_hhdet_fec!C3)</f>
        <v>0.53968745371149951</v>
      </c>
      <c r="D3" s="119">
        <f>IF(RES_hhdet_tes!D3=0,"",RES_hhdet_tes!D3/RES_hhdet_fec!D3)</f>
        <v>0.54107171644660379</v>
      </c>
      <c r="E3" s="119">
        <f>IF(RES_hhdet_tes!E3=0,"",RES_hhdet_tes!E3/RES_hhdet_fec!E3)</f>
        <v>0.5449452981715065</v>
      </c>
      <c r="F3" s="119">
        <f>IF(RES_hhdet_tes!F3=0,"",RES_hhdet_tes!F3/RES_hhdet_fec!F3)</f>
        <v>0.5480481766379478</v>
      </c>
      <c r="G3" s="119">
        <f>IF(RES_hhdet_tes!G3=0,"",RES_hhdet_tes!G3/RES_hhdet_fec!G3)</f>
        <v>0.5519757630746096</v>
      </c>
      <c r="H3" s="119">
        <f>IF(RES_hhdet_tes!H3=0,"",RES_hhdet_tes!H3/RES_hhdet_fec!H3)</f>
        <v>0.55513954822515943</v>
      </c>
      <c r="I3" s="119">
        <f>IF(RES_hhdet_tes!I3=0,"",RES_hhdet_tes!I3/RES_hhdet_fec!I3)</f>
        <v>0.56163377709823359</v>
      </c>
      <c r="J3" s="119">
        <f>IF(RES_hhdet_tes!J3=0,"",RES_hhdet_tes!J3/RES_hhdet_fec!J3)</f>
        <v>0.5653813987230657</v>
      </c>
      <c r="K3" s="119">
        <f>IF(RES_hhdet_tes!K3=0,"",RES_hhdet_tes!K3/RES_hhdet_fec!K3)</f>
        <v>0.56891460200877908</v>
      </c>
      <c r="L3" s="119">
        <f>IF(RES_hhdet_tes!L3=0,"",RES_hhdet_tes!L3/RES_hhdet_fec!L3)</f>
        <v>0.56957739955385311</v>
      </c>
      <c r="M3" s="119">
        <f>IF(RES_hhdet_tes!M3=0,"",RES_hhdet_tes!M3/RES_hhdet_fec!M3)</f>
        <v>0.57443743430642935</v>
      </c>
      <c r="N3" s="119">
        <f>IF(RES_hhdet_tes!N3=0,"",RES_hhdet_tes!N3/RES_hhdet_fec!N3)</f>
        <v>0.58131982991723452</v>
      </c>
      <c r="O3" s="119">
        <f>IF(RES_hhdet_tes!O3=0,"",RES_hhdet_tes!O3/RES_hhdet_fec!O3)</f>
        <v>0.59075804990681691</v>
      </c>
      <c r="P3" s="119">
        <f>IF(RES_hhdet_tes!P3=0,"",RES_hhdet_tes!P3/RES_hhdet_fec!P3)</f>
        <v>0.59368860022072678</v>
      </c>
      <c r="Q3" s="119">
        <f>IF(RES_hhdet_tes!Q3=0,"",RES_hhdet_tes!Q3/RES_hhdet_fec!Q3)</f>
        <v>0.59481308248197473</v>
      </c>
      <c r="R3" s="119">
        <f>IF(RES_hhdet_tes!R3=0,"",RES_hhdet_tes!R3/RES_hhdet_fec!R3)</f>
        <v>0.61133119021947346</v>
      </c>
      <c r="S3" s="119">
        <f>IF(RES_hhdet_tes!S3=0,"",RES_hhdet_tes!S3/RES_hhdet_fec!S3)</f>
        <v>0.63303685504075591</v>
      </c>
      <c r="T3" s="119">
        <f>IF(RES_hhdet_tes!T3=0,"",RES_hhdet_tes!T3/RES_hhdet_fec!T3)</f>
        <v>0.65658163288178939</v>
      </c>
      <c r="U3" s="119">
        <f>IF(RES_hhdet_tes!U3=0,"",RES_hhdet_tes!U3/RES_hhdet_fec!U3)</f>
        <v>0.67885871874725556</v>
      </c>
      <c r="V3" s="119">
        <f>IF(RES_hhdet_tes!V3=0,"",RES_hhdet_tes!V3/RES_hhdet_fec!V3)</f>
        <v>0.70002849442341797</v>
      </c>
      <c r="W3" s="119">
        <f>IF(RES_hhdet_tes!W3=0,"",RES_hhdet_tes!W3/RES_hhdet_fec!W3)</f>
        <v>0.71050895079669885</v>
      </c>
      <c r="X3" s="119">
        <f>IF(RES_hhdet_tes!X3=0,"",RES_hhdet_tes!X3/RES_hhdet_fec!X3)</f>
        <v>0.71934906583509972</v>
      </c>
      <c r="Y3" s="119">
        <f>IF(RES_hhdet_tes!Y3=0,"",RES_hhdet_tes!Y3/RES_hhdet_fec!Y3)</f>
        <v>0.73320813445772526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0.53226656124506433</v>
      </c>
      <c r="C4" s="124">
        <f>IF(RES_hhdet_tes!C4=0,"",RES_hhdet_tes!C4/RES_hhdet_fec!C4)</f>
        <v>0.53451402813062576</v>
      </c>
      <c r="D4" s="124">
        <f>IF(RES_hhdet_tes!D4=0,"",RES_hhdet_tes!D4/RES_hhdet_fec!D4)</f>
        <v>0.53699508052328782</v>
      </c>
      <c r="E4" s="124">
        <f>IF(RES_hhdet_tes!E4=0,"",RES_hhdet_tes!E4/RES_hhdet_fec!E4)</f>
        <v>0.53973905982687165</v>
      </c>
      <c r="F4" s="124">
        <f>IF(RES_hhdet_tes!F4=0,"",RES_hhdet_tes!F4/RES_hhdet_fec!F4)</f>
        <v>0.54306198001061345</v>
      </c>
      <c r="G4" s="124">
        <f>IF(RES_hhdet_tes!G4=0,"",RES_hhdet_tes!G4/RES_hhdet_fec!G4)</f>
        <v>0.54451995941871467</v>
      </c>
      <c r="H4" s="124">
        <f>IF(RES_hhdet_tes!H4=0,"",RES_hhdet_tes!H4/RES_hhdet_fec!H4)</f>
        <v>0.54755170322732194</v>
      </c>
      <c r="I4" s="124">
        <f>IF(RES_hhdet_tes!I4=0,"",RES_hhdet_tes!I4/RES_hhdet_fec!I4)</f>
        <v>0.5527508814718961</v>
      </c>
      <c r="J4" s="124">
        <f>IF(RES_hhdet_tes!J4=0,"",RES_hhdet_tes!J4/RES_hhdet_fec!J4)</f>
        <v>0.55880809415438737</v>
      </c>
      <c r="K4" s="124">
        <f>IF(RES_hhdet_tes!K4=0,"",RES_hhdet_tes!K4/RES_hhdet_fec!K4)</f>
        <v>0.56202878187572458</v>
      </c>
      <c r="L4" s="124">
        <f>IF(RES_hhdet_tes!L4=0,"",RES_hhdet_tes!L4/RES_hhdet_fec!L4)</f>
        <v>0.56559247320620798</v>
      </c>
      <c r="M4" s="124">
        <f>IF(RES_hhdet_tes!M4=0,"",RES_hhdet_tes!M4/RES_hhdet_fec!M4)</f>
        <v>0.57026592729717818</v>
      </c>
      <c r="N4" s="124">
        <f>IF(RES_hhdet_tes!N4=0,"",RES_hhdet_tes!N4/RES_hhdet_fec!N4)</f>
        <v>0.576980712358657</v>
      </c>
      <c r="O4" s="124">
        <f>IF(RES_hhdet_tes!O4=0,"",RES_hhdet_tes!O4/RES_hhdet_fec!O4)</f>
        <v>0.58560791105696541</v>
      </c>
      <c r="P4" s="124">
        <f>IF(RES_hhdet_tes!P4=0,"",RES_hhdet_tes!P4/RES_hhdet_fec!P4)</f>
        <v>0.58633127022649845</v>
      </c>
      <c r="Q4" s="124">
        <f>IF(RES_hhdet_tes!Q4=0,"",RES_hhdet_tes!Q4/RES_hhdet_fec!Q4)</f>
        <v>0.58702525457355292</v>
      </c>
      <c r="R4" s="124">
        <f>IF(RES_hhdet_tes!R4=0,"",RES_hhdet_tes!R4/RES_hhdet_fec!R4)</f>
        <v>0.60588285252543816</v>
      </c>
      <c r="S4" s="124">
        <f>IF(RES_hhdet_tes!S4=0,"",RES_hhdet_tes!S4/RES_hhdet_fec!S4)</f>
        <v>0.62784908662030392</v>
      </c>
      <c r="T4" s="124">
        <f>IF(RES_hhdet_tes!T4=0,"",RES_hhdet_tes!T4/RES_hhdet_fec!T4)</f>
        <v>0.65011077186378485</v>
      </c>
      <c r="U4" s="124">
        <f>IF(RES_hhdet_tes!U4=0,"",RES_hhdet_tes!U4/RES_hhdet_fec!U4)</f>
        <v>0.67232160008935904</v>
      </c>
      <c r="V4" s="124">
        <f>IF(RES_hhdet_tes!V4=0,"",RES_hhdet_tes!V4/RES_hhdet_fec!V4)</f>
        <v>0.69761437527794457</v>
      </c>
      <c r="W4" s="124">
        <f>IF(RES_hhdet_tes!W4=0,"",RES_hhdet_tes!W4/RES_hhdet_fec!W4)</f>
        <v>0.70904396884916721</v>
      </c>
      <c r="X4" s="124">
        <f>IF(RES_hhdet_tes!X4=0,"",RES_hhdet_tes!X4/RES_hhdet_fec!X4)</f>
        <v>0.71756855976892464</v>
      </c>
      <c r="Y4" s="124">
        <f>IF(RES_hhdet_tes!Y4=0,"",RES_hhdet_tes!Y4/RES_hhdet_fec!Y4)</f>
        <v>0.72462641157507091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0.52983322536770838</v>
      </c>
      <c r="C5" s="111">
        <f>IF(RES_hhdet_tes!C5=0,"",RES_hhdet_tes!C5/RES_hhdet_fec!C5)</f>
        <v>0.53212687139273829</v>
      </c>
      <c r="D5" s="111">
        <f>IF(RES_hhdet_tes!D5=0,"",RES_hhdet_tes!D5/RES_hhdet_fec!D5)</f>
        <v>0.5346662269403315</v>
      </c>
      <c r="E5" s="111">
        <f>IF(RES_hhdet_tes!E5=0,"",RES_hhdet_tes!E5/RES_hhdet_fec!E5)</f>
        <v>0.53745329107521933</v>
      </c>
      <c r="F5" s="111">
        <f>IF(RES_hhdet_tes!F5=0,"",RES_hhdet_tes!F5/RES_hhdet_fec!F5)</f>
        <v>0.54082132332673793</v>
      </c>
      <c r="G5" s="111">
        <f>IF(RES_hhdet_tes!G5=0,"",RES_hhdet_tes!G5/RES_hhdet_fec!G5)</f>
        <v>0.5423207725649476</v>
      </c>
      <c r="H5" s="111">
        <f>IF(RES_hhdet_tes!H5=0,"",RES_hhdet_tes!H5/RES_hhdet_fec!H5)</f>
        <v>0.5454041417523684</v>
      </c>
      <c r="I5" s="111">
        <f>IF(RES_hhdet_tes!I5=0,"",RES_hhdet_tes!I5/RES_hhdet_fec!I5)</f>
        <v>0.5506484598541268</v>
      </c>
      <c r="J5" s="111">
        <f>IF(RES_hhdet_tes!J5=0,"",RES_hhdet_tes!J5/RES_hhdet_fec!J5)</f>
        <v>0.55674165224866401</v>
      </c>
      <c r="K5" s="111">
        <f>IF(RES_hhdet_tes!K5=0,"",RES_hhdet_tes!K5/RES_hhdet_fec!K5)</f>
        <v>0.55999150767235062</v>
      </c>
      <c r="L5" s="111">
        <f>IF(RES_hhdet_tes!L5=0,"",RES_hhdet_tes!L5/RES_hhdet_fec!L5)</f>
        <v>0.56364750558730303</v>
      </c>
      <c r="M5" s="111">
        <f>IF(RES_hhdet_tes!M5=0,"",RES_hhdet_tes!M5/RES_hhdet_fec!M5)</f>
        <v>0.56835094414876264</v>
      </c>
      <c r="N5" s="111">
        <f>IF(RES_hhdet_tes!N5=0,"",RES_hhdet_tes!N5/RES_hhdet_fec!N5)</f>
        <v>0.57510842436273246</v>
      </c>
      <c r="O5" s="111">
        <f>IF(RES_hhdet_tes!O5=0,"",RES_hhdet_tes!O5/RES_hhdet_fec!O5)</f>
        <v>0.5837343230608778</v>
      </c>
      <c r="P5" s="111">
        <f>IF(RES_hhdet_tes!P5=0,"",RES_hhdet_tes!P5/RES_hhdet_fec!P5)</f>
        <v>0.58446391470690695</v>
      </c>
      <c r="Q5" s="111">
        <f>IF(RES_hhdet_tes!Q5=0,"",RES_hhdet_tes!Q5/RES_hhdet_fec!Q5)</f>
        <v>0.58521978216874238</v>
      </c>
      <c r="R5" s="111">
        <f>IF(RES_hhdet_tes!R5=0,"",RES_hhdet_tes!R5/RES_hhdet_fec!R5)</f>
        <v>0.6041221141012294</v>
      </c>
      <c r="S5" s="111">
        <f>IF(RES_hhdet_tes!S5=0,"",RES_hhdet_tes!S5/RES_hhdet_fec!S5)</f>
        <v>0.62612000590102923</v>
      </c>
      <c r="T5" s="111">
        <f>IF(RES_hhdet_tes!T5=0,"",RES_hhdet_tes!T5/RES_hhdet_fec!T5)</f>
        <v>0.64836539435778251</v>
      </c>
      <c r="U5" s="111">
        <f>IF(RES_hhdet_tes!U5=0,"",RES_hhdet_tes!U5/RES_hhdet_fec!U5)</f>
        <v>0.67063397764794497</v>
      </c>
      <c r="V5" s="111">
        <f>IF(RES_hhdet_tes!V5=0,"",RES_hhdet_tes!V5/RES_hhdet_fec!V5)</f>
        <v>0.69600326097412868</v>
      </c>
      <c r="W5" s="111">
        <f>IF(RES_hhdet_tes!W5=0,"",RES_hhdet_tes!W5/RES_hhdet_fec!W5)</f>
        <v>0.70751439159634022</v>
      </c>
      <c r="X5" s="111">
        <f>IF(RES_hhdet_tes!X5=0,"",RES_hhdet_tes!X5/RES_hhdet_fec!X5)</f>
        <v>0.71607762279688381</v>
      </c>
      <c r="Y5" s="111">
        <f>IF(RES_hhdet_tes!Y5=0,"",RES_hhdet_tes!Y5/RES_hhdet_fec!Y5)</f>
        <v>0.72331777712562539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1.681288911922902</v>
      </c>
      <c r="C7" s="124">
        <f>IF(RES_hhdet_tes!C7=0,"",RES_hhdet_tes!C7/RES_hhdet_fec!C7)</f>
        <v>1.9521511263827214</v>
      </c>
      <c r="D7" s="124">
        <f>IF(RES_hhdet_tes!D7=0,"",RES_hhdet_tes!D7/RES_hhdet_fec!D7)</f>
        <v>2.085956557761941</v>
      </c>
      <c r="E7" s="124">
        <f>IF(RES_hhdet_tes!E7=0,"",RES_hhdet_tes!E7/RES_hhdet_fec!E7)</f>
        <v>2.187197156550523</v>
      </c>
      <c r="F7" s="124">
        <f>IF(RES_hhdet_tes!F7=0,"",RES_hhdet_tes!F7/RES_hhdet_fec!F7)</f>
        <v>2.2692250886146197</v>
      </c>
      <c r="G7" s="124">
        <f>IF(RES_hhdet_tes!G7=0,"",RES_hhdet_tes!G7/RES_hhdet_fec!G7)</f>
        <v>2.334375782189567</v>
      </c>
      <c r="H7" s="124">
        <f>IF(RES_hhdet_tes!H7=0,"",RES_hhdet_tes!H7/RES_hhdet_fec!H7)</f>
        <v>2.3981254782330228</v>
      </c>
      <c r="I7" s="124">
        <f>IF(RES_hhdet_tes!I7=0,"",RES_hhdet_tes!I7/RES_hhdet_fec!I7)</f>
        <v>2.4764193279248716</v>
      </c>
      <c r="J7" s="124">
        <f>IF(RES_hhdet_tes!J7=0,"",RES_hhdet_tes!J7/RES_hhdet_fec!J7)</f>
        <v>2.5562612037493677</v>
      </c>
      <c r="K7" s="124">
        <f>IF(RES_hhdet_tes!K7=0,"",RES_hhdet_tes!K7/RES_hhdet_fec!K7)</f>
        <v>2.6651128049765154</v>
      </c>
      <c r="L7" s="124">
        <f>IF(RES_hhdet_tes!L7=0,"",RES_hhdet_tes!L7/RES_hhdet_fec!L7)</f>
        <v>2.7434051758665139</v>
      </c>
      <c r="M7" s="124">
        <f>IF(RES_hhdet_tes!M7=0,"",RES_hhdet_tes!M7/RES_hhdet_fec!M7)</f>
        <v>2.7967709829817213</v>
      </c>
      <c r="N7" s="124">
        <f>IF(RES_hhdet_tes!N7=0,"",RES_hhdet_tes!N7/RES_hhdet_fec!N7)</f>
        <v>2.8492920443704692</v>
      </c>
      <c r="O7" s="124">
        <f>IF(RES_hhdet_tes!O7=0,"",RES_hhdet_tes!O7/RES_hhdet_fec!O7)</f>
        <v>2.8982778012680619</v>
      </c>
      <c r="P7" s="124">
        <f>IF(RES_hhdet_tes!P7=0,"",RES_hhdet_tes!P7/RES_hhdet_fec!P7)</f>
        <v>2.9581913117832146</v>
      </c>
      <c r="Q7" s="124">
        <f>IF(RES_hhdet_tes!Q7=0,"",RES_hhdet_tes!Q7/RES_hhdet_fec!Q7)</f>
        <v>3.0677478268780134</v>
      </c>
      <c r="R7" s="124">
        <f>IF(RES_hhdet_tes!R7=0,"",RES_hhdet_tes!R7/RES_hhdet_fec!R7)</f>
        <v>3.4172806032754379</v>
      </c>
      <c r="S7" s="124">
        <f>IF(RES_hhdet_tes!S7=0,"",RES_hhdet_tes!S7/RES_hhdet_fec!S7)</f>
        <v>3.684911074478026</v>
      </c>
      <c r="T7" s="124">
        <f>IF(RES_hhdet_tes!T7=0,"",RES_hhdet_tes!T7/RES_hhdet_fec!T7)</f>
        <v>3.746500141202104</v>
      </c>
      <c r="U7" s="124">
        <f>IF(RES_hhdet_tes!U7=0,"",RES_hhdet_tes!U7/RES_hhdet_fec!U7)</f>
        <v>3.7549382473290454</v>
      </c>
      <c r="V7" s="124">
        <f>IF(RES_hhdet_tes!V7=0,"",RES_hhdet_tes!V7/RES_hhdet_fec!V7)</f>
        <v>3.7609534865541439</v>
      </c>
      <c r="W7" s="124">
        <f>IF(RES_hhdet_tes!W7=0,"",RES_hhdet_tes!W7/RES_hhdet_fec!W7)</f>
        <v>3.7705047178843194</v>
      </c>
      <c r="X7" s="124">
        <f>IF(RES_hhdet_tes!X7=0,"",RES_hhdet_tes!X7/RES_hhdet_fec!X7)</f>
        <v>3.7814847340256414</v>
      </c>
      <c r="Y7" s="124">
        <f>IF(RES_hhdet_tes!Y7=0,"",RES_hhdet_tes!Y7/RES_hhdet_fec!Y7)</f>
        <v>3.7883719073371904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1.681288911922902</v>
      </c>
      <c r="C8" s="111">
        <f>IF(RES_hhdet_tes!C8=0,"",RES_hhdet_tes!C8/RES_hhdet_fec!C8)</f>
        <v>1.9521511263827214</v>
      </c>
      <c r="D8" s="111">
        <f>IF(RES_hhdet_tes!D8=0,"",RES_hhdet_tes!D8/RES_hhdet_fec!D8)</f>
        <v>2.085956557761941</v>
      </c>
      <c r="E8" s="111">
        <f>IF(RES_hhdet_tes!E8=0,"",RES_hhdet_tes!E8/RES_hhdet_fec!E8)</f>
        <v>2.187197156550523</v>
      </c>
      <c r="F8" s="111">
        <f>IF(RES_hhdet_tes!F8=0,"",RES_hhdet_tes!F8/RES_hhdet_fec!F8)</f>
        <v>2.2692250886146197</v>
      </c>
      <c r="G8" s="111">
        <f>IF(RES_hhdet_tes!G8=0,"",RES_hhdet_tes!G8/RES_hhdet_fec!G8)</f>
        <v>2.334375782189567</v>
      </c>
      <c r="H8" s="111">
        <f>IF(RES_hhdet_tes!H8=0,"",RES_hhdet_tes!H8/RES_hhdet_fec!H8)</f>
        <v>2.3981254782330228</v>
      </c>
      <c r="I8" s="111">
        <f>IF(RES_hhdet_tes!I8=0,"",RES_hhdet_tes!I8/RES_hhdet_fec!I8)</f>
        <v>2.4764193279248716</v>
      </c>
      <c r="J8" s="111">
        <f>IF(RES_hhdet_tes!J8=0,"",RES_hhdet_tes!J8/RES_hhdet_fec!J8)</f>
        <v>2.5562612037493677</v>
      </c>
      <c r="K8" s="111">
        <f>IF(RES_hhdet_tes!K8=0,"",RES_hhdet_tes!K8/RES_hhdet_fec!K8)</f>
        <v>2.6651128049765154</v>
      </c>
      <c r="L8" s="111">
        <f>IF(RES_hhdet_tes!L8=0,"",RES_hhdet_tes!L8/RES_hhdet_fec!L8)</f>
        <v>2.7434051758665139</v>
      </c>
      <c r="M8" s="111">
        <f>IF(RES_hhdet_tes!M8=0,"",RES_hhdet_tes!M8/RES_hhdet_fec!M8)</f>
        <v>2.7967709829817213</v>
      </c>
      <c r="N8" s="111">
        <f>IF(RES_hhdet_tes!N8=0,"",RES_hhdet_tes!N8/RES_hhdet_fec!N8)</f>
        <v>2.8492920443704692</v>
      </c>
      <c r="O8" s="111">
        <f>IF(RES_hhdet_tes!O8=0,"",RES_hhdet_tes!O8/RES_hhdet_fec!O8)</f>
        <v>2.8982778012680619</v>
      </c>
      <c r="P8" s="111">
        <f>IF(RES_hhdet_tes!P8=0,"",RES_hhdet_tes!P8/RES_hhdet_fec!P8)</f>
        <v>2.9581913117832146</v>
      </c>
      <c r="Q8" s="111">
        <f>IF(RES_hhdet_tes!Q8=0,"",RES_hhdet_tes!Q8/RES_hhdet_fec!Q8)</f>
        <v>3.0677478268780134</v>
      </c>
      <c r="R8" s="111">
        <f>IF(RES_hhdet_tes!R8=0,"",RES_hhdet_tes!R8/RES_hhdet_fec!R8)</f>
        <v>3.4172806032754379</v>
      </c>
      <c r="S8" s="111">
        <f>IF(RES_hhdet_tes!S8=0,"",RES_hhdet_tes!S8/RES_hhdet_fec!S8)</f>
        <v>3.684911074478026</v>
      </c>
      <c r="T8" s="111">
        <f>IF(RES_hhdet_tes!T8=0,"",RES_hhdet_tes!T8/RES_hhdet_fec!T8)</f>
        <v>3.746500141202104</v>
      </c>
      <c r="U8" s="111">
        <f>IF(RES_hhdet_tes!U8=0,"",RES_hhdet_tes!U8/RES_hhdet_fec!U8)</f>
        <v>3.7549382473290454</v>
      </c>
      <c r="V8" s="111">
        <f>IF(RES_hhdet_tes!V8=0,"",RES_hhdet_tes!V8/RES_hhdet_fec!V8)</f>
        <v>3.7609534865541439</v>
      </c>
      <c r="W8" s="111">
        <f>IF(RES_hhdet_tes!W8=0,"",RES_hhdet_tes!W8/RES_hhdet_fec!W8)</f>
        <v>3.7705047178843194</v>
      </c>
      <c r="X8" s="111">
        <f>IF(RES_hhdet_tes!X8=0,"",RES_hhdet_tes!X8/RES_hhdet_fec!X8)</f>
        <v>3.7814847340256414</v>
      </c>
      <c r="Y8" s="111">
        <f>IF(RES_hhdet_tes!Y8=0,"",RES_hhdet_tes!Y8/RES_hhdet_fec!Y8)</f>
        <v>3.7883719073371904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0.5633606156090526</v>
      </c>
      <c r="C9" s="124">
        <f>IF(RES_hhdet_tes!C9=0,"",RES_hhdet_tes!C9/RES_hhdet_fec!C9)</f>
        <v>0.56859125630052021</v>
      </c>
      <c r="D9" s="124">
        <f>IF(RES_hhdet_tes!D9=0,"",RES_hhdet_tes!D9/RES_hhdet_fec!D9)</f>
        <v>0.57651395426997898</v>
      </c>
      <c r="E9" s="124">
        <f>IF(RES_hhdet_tes!E9=0,"",RES_hhdet_tes!E9/RES_hhdet_fec!E9)</f>
        <v>0.57795405960379098</v>
      </c>
      <c r="F9" s="124">
        <f>IF(RES_hhdet_tes!F9=0,"",RES_hhdet_tes!F9/RES_hhdet_fec!F9)</f>
        <v>0.58360324600221136</v>
      </c>
      <c r="G9" s="124">
        <f>IF(RES_hhdet_tes!G9=0,"",RES_hhdet_tes!G9/RES_hhdet_fec!G9)</f>
        <v>0.58371639579082724</v>
      </c>
      <c r="H9" s="124">
        <f>IF(RES_hhdet_tes!H9=0,"",RES_hhdet_tes!H9/RES_hhdet_fec!H9)</f>
        <v>0.58705085841701021</v>
      </c>
      <c r="I9" s="124">
        <f>IF(RES_hhdet_tes!I9=0,"",RES_hhdet_tes!I9/RES_hhdet_fec!I9)</f>
        <v>0.59029982114862845</v>
      </c>
      <c r="J9" s="124">
        <f>IF(RES_hhdet_tes!J9=0,"",RES_hhdet_tes!J9/RES_hhdet_fec!J9)</f>
        <v>0.5989005800932139</v>
      </c>
      <c r="K9" s="124">
        <f>IF(RES_hhdet_tes!K9=0,"",RES_hhdet_tes!K9/RES_hhdet_fec!K9)</f>
        <v>0.60469462639161431</v>
      </c>
      <c r="L9" s="124">
        <f>IF(RES_hhdet_tes!L9=0,"",RES_hhdet_tes!L9/RES_hhdet_fec!L9)</f>
        <v>0.60931175190255393</v>
      </c>
      <c r="M9" s="124">
        <f>IF(RES_hhdet_tes!M9=0,"",RES_hhdet_tes!M9/RES_hhdet_fec!M9)</f>
        <v>0.6180709801914811</v>
      </c>
      <c r="N9" s="124">
        <f>IF(RES_hhdet_tes!N9=0,"",RES_hhdet_tes!N9/RES_hhdet_fec!N9)</f>
        <v>0.62703329058198887</v>
      </c>
      <c r="O9" s="124">
        <f>IF(RES_hhdet_tes!O9=0,"",RES_hhdet_tes!O9/RES_hhdet_fec!O9)</f>
        <v>0.63555570781418125</v>
      </c>
      <c r="P9" s="124">
        <f>IF(RES_hhdet_tes!P9=0,"",RES_hhdet_tes!P9/RES_hhdet_fec!P9)</f>
        <v>0.64302210059595866</v>
      </c>
      <c r="Q9" s="124">
        <f>IF(RES_hhdet_tes!Q9=0,"",RES_hhdet_tes!Q9/RES_hhdet_fec!Q9)</f>
        <v>0.64693904003889247</v>
      </c>
      <c r="R9" s="124">
        <f>IF(RES_hhdet_tes!R9=0,"",RES_hhdet_tes!R9/RES_hhdet_fec!R9)</f>
        <v>0.65739997669430761</v>
      </c>
      <c r="S9" s="124">
        <f>IF(RES_hhdet_tes!S9=0,"",RES_hhdet_tes!S9/RES_hhdet_fec!S9)</f>
        <v>0.67067855077756044</v>
      </c>
      <c r="T9" s="124">
        <f>IF(RES_hhdet_tes!T9=0,"",RES_hhdet_tes!T9/RES_hhdet_fec!T9)</f>
        <v>0.68866313079729435</v>
      </c>
      <c r="U9" s="124">
        <f>IF(RES_hhdet_tes!U9=0,"",RES_hhdet_tes!U9/RES_hhdet_fec!U9)</f>
        <v>0.69966859235920764</v>
      </c>
      <c r="V9" s="124">
        <f>IF(RES_hhdet_tes!V9=0,"",RES_hhdet_tes!V9/RES_hhdet_fec!V9)</f>
        <v>0.71392925713826327</v>
      </c>
      <c r="W9" s="124">
        <f>IF(RES_hhdet_tes!W9=0,"",RES_hhdet_tes!W9/RES_hhdet_fec!W9)</f>
        <v>0.72008626258077246</v>
      </c>
      <c r="X9" s="124">
        <f>IF(RES_hhdet_tes!X9=0,"",RES_hhdet_tes!X9/RES_hhdet_fec!X9)</f>
        <v>0.72605871466055838</v>
      </c>
      <c r="Y9" s="124">
        <f>IF(RES_hhdet_tes!Y9=0,"",RES_hhdet_tes!Y9/RES_hhdet_fec!Y9)</f>
        <v>0.73891224861682492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0.57531070418947172</v>
      </c>
      <c r="C10" s="111">
        <f>IF(RES_hhdet_tes!C10=0,"",RES_hhdet_tes!C10/RES_hhdet_fec!C10)</f>
        <v>0.57980849876429774</v>
      </c>
      <c r="D10" s="111">
        <f>IF(RES_hhdet_tes!D10=0,"",RES_hhdet_tes!D10/RES_hhdet_fec!D10)</f>
        <v>0.58364996796202384</v>
      </c>
      <c r="E10" s="111">
        <f>IF(RES_hhdet_tes!E10=0,"",RES_hhdet_tes!E10/RES_hhdet_fec!E10)</f>
        <v>0.58695237000626088</v>
      </c>
      <c r="F10" s="111">
        <f>IF(RES_hhdet_tes!F10=0,"",RES_hhdet_tes!F10/RES_hhdet_fec!F10)</f>
        <v>0.58987202098446401</v>
      </c>
      <c r="G10" s="111">
        <f>IF(RES_hhdet_tes!G10=0,"",RES_hhdet_tes!G10/RES_hhdet_fec!G10)</f>
        <v>0.59236768875657309</v>
      </c>
      <c r="H10" s="111">
        <f>IF(RES_hhdet_tes!H10=0,"",RES_hhdet_tes!H10/RES_hhdet_fec!H10)</f>
        <v>0.59344407363927087</v>
      </c>
      <c r="I10" s="111">
        <f>IF(RES_hhdet_tes!I10=0,"",RES_hhdet_tes!I10/RES_hhdet_fec!I10)</f>
        <v>0.59706670637392079</v>
      </c>
      <c r="J10" s="111">
        <f>IF(RES_hhdet_tes!J10=0,"",RES_hhdet_tes!J10/RES_hhdet_fec!J10)</f>
        <v>0.60422595910068244</v>
      </c>
      <c r="K10" s="111">
        <f>IF(RES_hhdet_tes!K10=0,"",RES_hhdet_tes!K10/RES_hhdet_fec!K10)</f>
        <v>0.60973155959395609</v>
      </c>
      <c r="L10" s="111">
        <f>IF(RES_hhdet_tes!L10=0,"",RES_hhdet_tes!L10/RES_hhdet_fec!L10)</f>
        <v>0.6159895145713179</v>
      </c>
      <c r="M10" s="111">
        <f>IF(RES_hhdet_tes!M10=0,"",RES_hhdet_tes!M10/RES_hhdet_fec!M10)</f>
        <v>0.62348432952969091</v>
      </c>
      <c r="N10" s="111">
        <f>IF(RES_hhdet_tes!N10=0,"",RES_hhdet_tes!N10/RES_hhdet_fec!N10)</f>
        <v>0.63284548159038134</v>
      </c>
      <c r="O10" s="111">
        <f>IF(RES_hhdet_tes!O10=0,"",RES_hhdet_tes!O10/RES_hhdet_fec!O10)</f>
        <v>0.64420661055935258</v>
      </c>
      <c r="P10" s="111">
        <f>IF(RES_hhdet_tes!P10=0,"",RES_hhdet_tes!P10/RES_hhdet_fec!P10)</f>
        <v>0.64754508930207821</v>
      </c>
      <c r="Q10" s="111">
        <f>IF(RES_hhdet_tes!Q10=0,"",RES_hhdet_tes!Q10/RES_hhdet_fec!Q10)</f>
        <v>0.64926892488042443</v>
      </c>
      <c r="R10" s="111">
        <f>IF(RES_hhdet_tes!R10=0,"",RES_hhdet_tes!R10/RES_hhdet_fec!R10)</f>
        <v>0.65955598578230923</v>
      </c>
      <c r="S10" s="111">
        <f>IF(RES_hhdet_tes!S10=0,"",RES_hhdet_tes!S10/RES_hhdet_fec!S10)</f>
        <v>0.67123569372999914</v>
      </c>
      <c r="T10" s="111">
        <f>IF(RES_hhdet_tes!T10=0,"",RES_hhdet_tes!T10/RES_hhdet_fec!T10)</f>
        <v>0.68210423815409615</v>
      </c>
      <c r="U10" s="111">
        <f>IF(RES_hhdet_tes!U10=0,"",RES_hhdet_tes!U10/RES_hhdet_fec!U10)</f>
        <v>0.69452434280580799</v>
      </c>
      <c r="V10" s="111">
        <f>IF(RES_hhdet_tes!V10=0,"",RES_hhdet_tes!V10/RES_hhdet_fec!V10)</f>
        <v>0.71133857627425423</v>
      </c>
      <c r="W10" s="111">
        <f>IF(RES_hhdet_tes!W10=0,"",RES_hhdet_tes!W10/RES_hhdet_fec!W10)</f>
        <v>0.71675161199579218</v>
      </c>
      <c r="X10" s="111">
        <f>IF(RES_hhdet_tes!X10=0,"",RES_hhdet_tes!X10/RES_hhdet_fec!X10)</f>
        <v>0.72325681851816248</v>
      </c>
      <c r="Y10" s="111">
        <f>IF(RES_hhdet_tes!Y10=0,"",RES_hhdet_tes!Y10/RES_hhdet_fec!Y10)</f>
        <v>0.73601047302679246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0.49097463438330846</v>
      </c>
      <c r="C11" s="111">
        <f>IF(RES_hhdet_tes!C11=0,"",RES_hhdet_tes!C11/RES_hhdet_fec!C11)</f>
        <v>0.49097463438330846</v>
      </c>
      <c r="D11" s="111">
        <f>IF(RES_hhdet_tes!D11=0,"",RES_hhdet_tes!D11/RES_hhdet_fec!D11)</f>
        <v>0.49133492038104126</v>
      </c>
      <c r="E11" s="111">
        <f>IF(RES_hhdet_tes!E11=0,"",RES_hhdet_tes!E11/RES_hhdet_fec!E11)</f>
        <v>0.49542473479685395</v>
      </c>
      <c r="F11" s="111">
        <f>IF(RES_hhdet_tes!F11=0,"",RES_hhdet_tes!F11/RES_hhdet_fec!F11)</f>
        <v>0.50305733225122473</v>
      </c>
      <c r="G11" s="111">
        <f>IF(RES_hhdet_tes!G11=0,"",RES_hhdet_tes!G11/RES_hhdet_fec!G11)</f>
        <v>0.513756252518764</v>
      </c>
      <c r="H11" s="111">
        <f>IF(RES_hhdet_tes!H11=0,"",RES_hhdet_tes!H11/RES_hhdet_fec!H11)</f>
        <v>0.52293691929211827</v>
      </c>
      <c r="I11" s="111">
        <f>IF(RES_hhdet_tes!I11=0,"",RES_hhdet_tes!I11/RES_hhdet_fec!I11)</f>
        <v>0.52890048826246017</v>
      </c>
      <c r="J11" s="111">
        <f>IF(RES_hhdet_tes!J11=0,"",RES_hhdet_tes!J11/RES_hhdet_fec!J11)</f>
        <v>0.53014364176396167</v>
      </c>
      <c r="K11" s="111">
        <f>IF(RES_hhdet_tes!K11=0,"",RES_hhdet_tes!K11/RES_hhdet_fec!K11)</f>
        <v>0.53314965349896482</v>
      </c>
      <c r="L11" s="111">
        <f>IF(RES_hhdet_tes!L11=0,"",RES_hhdet_tes!L11/RES_hhdet_fec!L11)</f>
        <v>0.53494406306040532</v>
      </c>
      <c r="M11" s="111">
        <f>IF(RES_hhdet_tes!M11=0,"",RES_hhdet_tes!M11/RES_hhdet_fec!M11)</f>
        <v>0.53662031206253691</v>
      </c>
      <c r="N11" s="111">
        <f>IF(RES_hhdet_tes!N11=0,"",RES_hhdet_tes!N11/RES_hhdet_fec!N11)</f>
        <v>0.53692321501098261</v>
      </c>
      <c r="O11" s="111">
        <f>IF(RES_hhdet_tes!O11=0,"",RES_hhdet_tes!O11/RES_hhdet_fec!O11)</f>
        <v>0.55186822836602889</v>
      </c>
      <c r="P11" s="111">
        <f>IF(RES_hhdet_tes!P11=0,"",RES_hhdet_tes!P11/RES_hhdet_fec!P11)</f>
        <v>0.58022090261670178</v>
      </c>
      <c r="Q11" s="111">
        <f>IF(RES_hhdet_tes!Q11=0,"",RES_hhdet_tes!Q11/RES_hhdet_fec!Q11)</f>
        <v>0.67077679025120707</v>
      </c>
      <c r="R11" s="111">
        <f>IF(RES_hhdet_tes!R11=0,"",RES_hhdet_tes!R11/RES_hhdet_fec!R11)</f>
        <v>0.68938735505769744</v>
      </c>
      <c r="S11" s="111">
        <f>IF(RES_hhdet_tes!S11=0,"",RES_hhdet_tes!S11/RES_hhdet_fec!S11)</f>
        <v>0.72813884875166868</v>
      </c>
      <c r="T11" s="111">
        <f>IF(RES_hhdet_tes!T11=0,"",RES_hhdet_tes!T11/RES_hhdet_fec!T11)</f>
        <v>0.81323430217776371</v>
      </c>
      <c r="U11" s="111">
        <f>IF(RES_hhdet_tes!U11=0,"",RES_hhdet_tes!U11/RES_hhdet_fec!U11)</f>
        <v>0.83449442539074303</v>
      </c>
      <c r="V11" s="111">
        <f>IF(RES_hhdet_tes!V11=0,"",RES_hhdet_tes!V11/RES_hhdet_fec!V11)</f>
        <v>0.85718411853393917</v>
      </c>
      <c r="W11" s="111">
        <f>IF(RES_hhdet_tes!W11=0,"",RES_hhdet_tes!W11/RES_hhdet_fec!W11)</f>
        <v>0.87036361515977023</v>
      </c>
      <c r="X11" s="111">
        <f>IF(RES_hhdet_tes!X11=0,"",RES_hhdet_tes!X11/RES_hhdet_fec!X11)</f>
        <v>0.8786303511747896</v>
      </c>
      <c r="Y11" s="111">
        <f>IF(RES_hhdet_tes!Y11=0,"",RES_hhdet_tes!Y11/RES_hhdet_fec!Y11)</f>
        <v>0.88500413882301909</v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>
        <f>IF(RES_hhdet_tes!T12=0,"",RES_hhdet_tes!T12/RES_hhdet_fec!T12)</f>
        <v>0.95075183385667439</v>
      </c>
      <c r="U12" s="111">
        <f>IF(RES_hhdet_tes!U12=0,"",RES_hhdet_tes!U12/RES_hhdet_fec!U12)</f>
        <v>0.95248637474552811</v>
      </c>
      <c r="V12" s="111">
        <f>IF(RES_hhdet_tes!V12=0,"",RES_hhdet_tes!V12/RES_hhdet_fec!V12)</f>
        <v>0.95082992395013344</v>
      </c>
      <c r="W12" s="111">
        <f>IF(RES_hhdet_tes!W12=0,"",RES_hhdet_tes!W12/RES_hhdet_fec!W12)</f>
        <v>0.93363732383963283</v>
      </c>
      <c r="X12" s="111">
        <f>IF(RES_hhdet_tes!X12=0,"",RES_hhdet_tes!X12/RES_hhdet_fec!X12)</f>
        <v>0.96092163154627563</v>
      </c>
      <c r="Y12" s="111">
        <f>IF(RES_hhdet_tes!Y12=0,"",RES_hhdet_tes!Y12/RES_hhdet_fec!Y12)</f>
        <v>0.93875811697979195</v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>
        <f>IF(RES_hhdet_tes!T13=0,"",RES_hhdet_tes!T13/RES_hhdet_fec!T13)</f>
        <v>0.85494664893773675</v>
      </c>
      <c r="U13" s="112">
        <f>IF(RES_hhdet_tes!U13=0,"",RES_hhdet_tes!U13/RES_hhdet_fec!U13)</f>
        <v>0.85494664893773697</v>
      </c>
      <c r="V13" s="112">
        <f>IF(RES_hhdet_tes!V13=0,"",RES_hhdet_tes!V13/RES_hhdet_fec!V13)</f>
        <v>0.85494664893773697</v>
      </c>
      <c r="W13" s="112">
        <f>IF(RES_hhdet_tes!W13=0,"",RES_hhdet_tes!W13/RES_hhdet_fec!W13)</f>
        <v>0.85494664893773697</v>
      </c>
      <c r="X13" s="112">
        <f>IF(RES_hhdet_tes!X13=0,"",RES_hhdet_tes!X13/RES_hhdet_fec!X13)</f>
        <v>0.85494664893773686</v>
      </c>
      <c r="Y13" s="112">
        <f>IF(RES_hhdet_tes!Y13=0,"",RES_hhdet_tes!Y13/RES_hhdet_fec!Y13)</f>
        <v>0.85494664893773697</v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X14" s="113">
        <f>IF(RES_hhdet_tes!X14=0,"",RES_hhdet_tes!X14/RES_hhdet_fec!X14)</f>
        <v>1</v>
      </c>
      <c r="Y14" s="113">
        <f>IF(RES_hhdet_tes!Y14=0,"",RES_hhdet_tes!Y14/RES_hhdet_fec!Y14)</f>
        <v>1</v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0.5538852221598638</v>
      </c>
      <c r="C15" s="112">
        <f>IF(RES_hhdet_tes!C15=0,"",RES_hhdet_tes!C15/RES_hhdet_fec!C15)</f>
        <v>0.5538852221598638</v>
      </c>
      <c r="D15" s="112">
        <f>IF(RES_hhdet_tes!D15=0,"",RES_hhdet_tes!D15/RES_hhdet_fec!D15)</f>
        <v>0.55404358575720269</v>
      </c>
      <c r="E15" s="112">
        <f>IF(RES_hhdet_tes!E15=0,"",RES_hhdet_tes!E15/RES_hhdet_fec!E15)</f>
        <v>0.55617656933405579</v>
      </c>
      <c r="F15" s="112">
        <f>IF(RES_hhdet_tes!F15=0,"",RES_hhdet_tes!F15/RES_hhdet_fec!F15)</f>
        <v>0.56116136509496306</v>
      </c>
      <c r="G15" s="112">
        <f>IF(RES_hhdet_tes!G15=0,"",RES_hhdet_tes!G15/RES_hhdet_fec!G15)</f>
        <v>0.56848035621519033</v>
      </c>
      <c r="H15" s="112">
        <f>IF(RES_hhdet_tes!H15=0,"",RES_hhdet_tes!H15/RES_hhdet_fec!H15)</f>
        <v>0.5742310418255685</v>
      </c>
      <c r="I15" s="112">
        <f>IF(RES_hhdet_tes!I15=0,"",RES_hhdet_tes!I15/RES_hhdet_fec!I15)</f>
        <v>0.57755436765695667</v>
      </c>
      <c r="J15" s="112">
        <f>IF(RES_hhdet_tes!J15=0,"",RES_hhdet_tes!J15/RES_hhdet_fec!J15)</f>
        <v>0.57787077835681855</v>
      </c>
      <c r="K15" s="112">
        <f>IF(RES_hhdet_tes!K15=0,"",RES_hhdet_tes!K15/RES_hhdet_fec!K15)</f>
        <v>0.57874553767651093</v>
      </c>
      <c r="L15" s="112">
        <f>IF(RES_hhdet_tes!L15=0,"",RES_hhdet_tes!L15/RES_hhdet_fec!L15)</f>
        <v>0.5793475966784859</v>
      </c>
      <c r="M15" s="112">
        <f>IF(RES_hhdet_tes!M15=0,"",RES_hhdet_tes!M15/RES_hhdet_fec!M15)</f>
        <v>0.57990491180769121</v>
      </c>
      <c r="N15" s="112">
        <f>IF(RES_hhdet_tes!N15=0,"",RES_hhdet_tes!N15/RES_hhdet_fec!N15)</f>
        <v>0.58001074392271279</v>
      </c>
      <c r="O15" s="112">
        <f>IF(RES_hhdet_tes!O15=0,"",RES_hhdet_tes!O15/RES_hhdet_fec!O15)</f>
        <v>0.59048220517842742</v>
      </c>
      <c r="P15" s="112">
        <f>IF(RES_hhdet_tes!P15=0,"",RES_hhdet_tes!P15/RES_hhdet_fec!P15)</f>
        <v>0.61123095824090956</v>
      </c>
      <c r="Q15" s="112">
        <f>IF(RES_hhdet_tes!Q15=0,"",RES_hhdet_tes!Q15/RES_hhdet_fec!Q15)</f>
        <v>0.62532841131898587</v>
      </c>
      <c r="R15" s="112">
        <f>IF(RES_hhdet_tes!R15=0,"",RES_hhdet_tes!R15/RES_hhdet_fec!R15)</f>
        <v>0.62854728049393249</v>
      </c>
      <c r="S15" s="112">
        <f>IF(RES_hhdet_tes!S15=0,"",RES_hhdet_tes!S15/RES_hhdet_fec!S15)</f>
        <v>0.63863272741075205</v>
      </c>
      <c r="T15" s="112">
        <f>IF(RES_hhdet_tes!T15=0,"",RES_hhdet_tes!T15/RES_hhdet_fec!T15)</f>
        <v>0.64899742324442478</v>
      </c>
      <c r="U15" s="112">
        <f>IF(RES_hhdet_tes!U15=0,"",RES_hhdet_tes!U15/RES_hhdet_fec!U15)</f>
        <v>0.67035535147266978</v>
      </c>
      <c r="V15" s="112">
        <f>IF(RES_hhdet_tes!V15=0,"",RES_hhdet_tes!V15/RES_hhdet_fec!V15)</f>
        <v>0.6800714264632679</v>
      </c>
      <c r="W15" s="112">
        <f>IF(RES_hhdet_tes!W15=0,"",RES_hhdet_tes!W15/RES_hhdet_fec!W15)</f>
        <v>0.69500604263763577</v>
      </c>
      <c r="X15" s="112">
        <f>IF(RES_hhdet_tes!X15=0,"",RES_hhdet_tes!X15/RES_hhdet_fec!X15)</f>
        <v>0.70230698203298725</v>
      </c>
      <c r="Y15" s="112">
        <f>IF(RES_hhdet_tes!Y15=0,"",RES_hhdet_tes!Y15/RES_hhdet_fec!Y15)</f>
        <v>0.70853691092517623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>
        <f>IF(RES_hhdet_tes!O16=0,"",RES_hhdet_tes!O16/RES_hhdet_fec!O16)</f>
        <v>0.82135133205650246</v>
      </c>
      <c r="P16" s="113">
        <f>IF(RES_hhdet_tes!P16=0,"",RES_hhdet_tes!P16/RES_hhdet_fec!P16)</f>
        <v>0.84144740050187361</v>
      </c>
      <c r="Q16" s="113">
        <f>IF(RES_hhdet_tes!Q16=0,"",RES_hhdet_tes!Q16/RES_hhdet_fec!Q16)</f>
        <v>0.83897284256674343</v>
      </c>
      <c r="R16" s="113">
        <f>IF(RES_hhdet_tes!R16=0,"",RES_hhdet_tes!R16/RES_hhdet_fec!R16)</f>
        <v>0.85372960536379705</v>
      </c>
      <c r="S16" s="113">
        <f>IF(RES_hhdet_tes!S16=0,"",RES_hhdet_tes!S16/RES_hhdet_fec!S16)</f>
        <v>0.87920034832366944</v>
      </c>
      <c r="T16" s="113">
        <f>IF(RES_hhdet_tes!T16=0,"",RES_hhdet_tes!T16/RES_hhdet_fec!T16)</f>
        <v>0.87549789530630673</v>
      </c>
      <c r="U16" s="113">
        <f>IF(RES_hhdet_tes!U16=0,"",RES_hhdet_tes!U16/RES_hhdet_fec!U16)</f>
        <v>0.88023317768381959</v>
      </c>
      <c r="V16" s="113">
        <f>IF(RES_hhdet_tes!V16=0,"",RES_hhdet_tes!V16/RES_hhdet_fec!V16)</f>
        <v>0.87786368453330488</v>
      </c>
      <c r="W16" s="113">
        <f>IF(RES_hhdet_tes!W16=0,"",RES_hhdet_tes!W16/RES_hhdet_fec!W16)</f>
        <v>0.83974512371735133</v>
      </c>
      <c r="X16" s="113">
        <f>IF(RES_hhdet_tes!X16=0,"",RES_hhdet_tes!X16/RES_hhdet_fec!X16)</f>
        <v>0.90303197130769142</v>
      </c>
      <c r="Y16" s="113">
        <f>IF(RES_hhdet_tes!Y16=0,"",RES_hhdet_tes!Y16/RES_hhdet_fec!Y16)</f>
        <v>0.85557009979805254</v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>
        <f>IF(RES_hhdet_tes!O17=0,"",RES_hhdet_tes!O17/RES_hhdet_fec!O17)</f>
        <v>0.6158681010455308</v>
      </c>
      <c r="P17" s="111">
        <f>IF(RES_hhdet_tes!P17=0,"",RES_hhdet_tes!P17/RES_hhdet_fec!P17)</f>
        <v>0.6158681010455308</v>
      </c>
      <c r="Q17" s="111">
        <f>IF(RES_hhdet_tes!Q17=0,"",RES_hhdet_tes!Q17/RES_hhdet_fec!Q17)</f>
        <v>0.6158681010455308</v>
      </c>
      <c r="R17" s="111">
        <f>IF(RES_hhdet_tes!R17=0,"",RES_hhdet_tes!R17/RES_hhdet_fec!R17)</f>
        <v>0.64391456433913907</v>
      </c>
      <c r="S17" s="111">
        <f>IF(RES_hhdet_tes!S17=0,"",RES_hhdet_tes!S17/RES_hhdet_fec!S17)</f>
        <v>0.67133402862830927</v>
      </c>
      <c r="T17" s="111">
        <f>IF(RES_hhdet_tes!T17=0,"",RES_hhdet_tes!T17/RES_hhdet_fec!T17)</f>
        <v>0.68103864969130634</v>
      </c>
      <c r="U17" s="111">
        <f>IF(RES_hhdet_tes!U17=0,"",RES_hhdet_tes!U17/RES_hhdet_fec!U17)</f>
        <v>0.68103859575923387</v>
      </c>
      <c r="V17" s="111">
        <f>IF(RES_hhdet_tes!V17=0,"",RES_hhdet_tes!V17/RES_hhdet_fec!V17)</f>
        <v>0.68444856691700484</v>
      </c>
      <c r="W17" s="111">
        <f>IF(RES_hhdet_tes!W17=0,"",RES_hhdet_tes!W17/RES_hhdet_fec!W17)</f>
        <v>0.68610736423335961</v>
      </c>
      <c r="X17" s="111">
        <f>IF(RES_hhdet_tes!X17=0,"",RES_hhdet_tes!X17/RES_hhdet_fec!X17)</f>
        <v>0.68938345020183445</v>
      </c>
      <c r="Y17" s="111">
        <f>IF(RES_hhdet_tes!Y17=0,"",RES_hhdet_tes!Y17/RES_hhdet_fec!Y17)</f>
        <v>0.69644072367991672</v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0.6546941988917061</v>
      </c>
      <c r="C19" s="124">
        <f>IF(RES_hhdet_tes!C19=0,"",RES_hhdet_tes!C19/RES_hhdet_fec!C19)</f>
        <v>0.65782697929859935</v>
      </c>
      <c r="D19" s="124">
        <f>IF(RES_hhdet_tes!D19=0,"",RES_hhdet_tes!D19/RES_hhdet_fec!D19)</f>
        <v>0.63091687573342026</v>
      </c>
      <c r="E19" s="124">
        <f>IF(RES_hhdet_tes!E19=0,"",RES_hhdet_tes!E19/RES_hhdet_fec!E19)</f>
        <v>0.64852945953746699</v>
      </c>
      <c r="F19" s="124">
        <f>IF(RES_hhdet_tes!F19=0,"",RES_hhdet_tes!F19/RES_hhdet_fec!F19)</f>
        <v>0.64052214237465599</v>
      </c>
      <c r="G19" s="124">
        <f>IF(RES_hhdet_tes!G19=0,"",RES_hhdet_tes!G19/RES_hhdet_fec!G19)</f>
        <v>0.6613912660027752</v>
      </c>
      <c r="H19" s="124">
        <f>IF(RES_hhdet_tes!H19=0,"",RES_hhdet_tes!H19/RES_hhdet_fec!H19)</f>
        <v>0.65201644474386633</v>
      </c>
      <c r="I19" s="124">
        <f>IF(RES_hhdet_tes!I19=0,"",RES_hhdet_tes!I19/RES_hhdet_fec!I19)</f>
        <v>0.65675688211675098</v>
      </c>
      <c r="J19" s="124">
        <f>IF(RES_hhdet_tes!J19=0,"",RES_hhdet_tes!J19/RES_hhdet_fec!J19)</f>
        <v>0.63203019803119154</v>
      </c>
      <c r="K19" s="124">
        <f>IF(RES_hhdet_tes!K19=0,"",RES_hhdet_tes!K19/RES_hhdet_fec!K19)</f>
        <v>0.63209196618403829</v>
      </c>
      <c r="L19" s="124">
        <f>IF(RES_hhdet_tes!L19=0,"",RES_hhdet_tes!L19/RES_hhdet_fec!L19)</f>
        <v>0.61498067704194403</v>
      </c>
      <c r="M19" s="124">
        <f>IF(RES_hhdet_tes!M19=0,"",RES_hhdet_tes!M19/RES_hhdet_fec!M19)</f>
        <v>0.60219594971534574</v>
      </c>
      <c r="N19" s="124">
        <f>IF(RES_hhdet_tes!N19=0,"",RES_hhdet_tes!N19/RES_hhdet_fec!N19)</f>
        <v>0.58769566132801254</v>
      </c>
      <c r="O19" s="124">
        <f>IF(RES_hhdet_tes!O19=0,"",RES_hhdet_tes!O19/RES_hhdet_fec!O19)</f>
        <v>0.59398915739427682</v>
      </c>
      <c r="P19" s="124">
        <f>IF(RES_hhdet_tes!P19=0,"",RES_hhdet_tes!P19/RES_hhdet_fec!P19)</f>
        <v>0.60770220036158351</v>
      </c>
      <c r="Q19" s="124">
        <f>IF(RES_hhdet_tes!Q19=0,"",RES_hhdet_tes!Q19/RES_hhdet_fec!Q19)</f>
        <v>0.61455698707055728</v>
      </c>
      <c r="R19" s="124">
        <f>IF(RES_hhdet_tes!R19=0,"",RES_hhdet_tes!R19/RES_hhdet_fec!R19)</f>
        <v>0.60666735670612693</v>
      </c>
      <c r="S19" s="124">
        <f>IF(RES_hhdet_tes!S19=0,"",RES_hhdet_tes!S19/RES_hhdet_fec!S19)</f>
        <v>0.61207222446183174</v>
      </c>
      <c r="T19" s="124">
        <f>IF(RES_hhdet_tes!T19=0,"",RES_hhdet_tes!T19/RES_hhdet_fec!T19)</f>
        <v>0.59970492279737897</v>
      </c>
      <c r="U19" s="124">
        <f>IF(RES_hhdet_tes!U19=0,"",RES_hhdet_tes!U19/RES_hhdet_fec!U19)</f>
        <v>0.59816792059794444</v>
      </c>
      <c r="V19" s="124">
        <f>IF(RES_hhdet_tes!V19=0,"",RES_hhdet_tes!V19/RES_hhdet_fec!V19)</f>
        <v>0.595294225107318</v>
      </c>
      <c r="W19" s="124">
        <f>IF(RES_hhdet_tes!W19=0,"",RES_hhdet_tes!W19/RES_hhdet_fec!W19)</f>
        <v>0.605750827638735</v>
      </c>
      <c r="X19" s="124">
        <f>IF(RES_hhdet_tes!X19=0,"",RES_hhdet_tes!X19/RES_hhdet_fec!X19)</f>
        <v>0.6205459640118447</v>
      </c>
      <c r="Y19" s="124">
        <f>IF(RES_hhdet_tes!Y19=0,"",RES_hhdet_tes!Y19/RES_hhdet_fec!Y19)</f>
        <v>0.78168934381168298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0.5733170131819687</v>
      </c>
      <c r="C20" s="111">
        <f>IF(RES_hhdet_tes!C20=0,"",RES_hhdet_tes!C20/RES_hhdet_fec!C20)</f>
        <v>0.5745818797353841</v>
      </c>
      <c r="D20" s="111">
        <f>IF(RES_hhdet_tes!D20=0,"",RES_hhdet_tes!D20/RES_hhdet_fec!D20)</f>
        <v>0.57577464107956289</v>
      </c>
      <c r="E20" s="111">
        <f>IF(RES_hhdet_tes!E20=0,"",RES_hhdet_tes!E20/RES_hhdet_fec!E20)</f>
        <v>0.57679956925378961</v>
      </c>
      <c r="F20" s="111">
        <f>IF(RES_hhdet_tes!F20=0,"",RES_hhdet_tes!F20/RES_hhdet_fec!F20)</f>
        <v>0.57769365562604025</v>
      </c>
      <c r="G20" s="111">
        <f>IF(RES_hhdet_tes!G20=0,"",RES_hhdet_tes!G20/RES_hhdet_fec!G20)</f>
        <v>0.57868343171936965</v>
      </c>
      <c r="H20" s="111">
        <f>IF(RES_hhdet_tes!H20=0,"",RES_hhdet_tes!H20/RES_hhdet_fec!H20)</f>
        <v>0.57976032551764489</v>
      </c>
      <c r="I20" s="111">
        <f>IF(RES_hhdet_tes!I20=0,"",RES_hhdet_tes!I20/RES_hhdet_fec!I20)</f>
        <v>0.58030481498312059</v>
      </c>
      <c r="J20" s="111">
        <f>IF(RES_hhdet_tes!J20=0,"",RES_hhdet_tes!J20/RES_hhdet_fec!J20)</f>
        <v>0.58060293224646164</v>
      </c>
      <c r="K20" s="111">
        <f>IF(RES_hhdet_tes!K20=0,"",RES_hhdet_tes!K20/RES_hhdet_fec!K20)</f>
        <v>0.58091749121349556</v>
      </c>
      <c r="L20" s="111">
        <f>IF(RES_hhdet_tes!L20=0,"",RES_hhdet_tes!L20/RES_hhdet_fec!L20)</f>
        <v>0.58125635840386891</v>
      </c>
      <c r="M20" s="111">
        <f>IF(RES_hhdet_tes!M20=0,"",RES_hhdet_tes!M20/RES_hhdet_fec!M20)</f>
        <v>0.58151663504202866</v>
      </c>
      <c r="N20" s="111">
        <f>IF(RES_hhdet_tes!N20=0,"",RES_hhdet_tes!N20/RES_hhdet_fec!N20)</f>
        <v>0.58175315716723552</v>
      </c>
      <c r="O20" s="111">
        <f>IF(RES_hhdet_tes!O20=0,"",RES_hhdet_tes!O20/RES_hhdet_fec!O20)</f>
        <v>0.58192423006315674</v>
      </c>
      <c r="P20" s="111">
        <f>IF(RES_hhdet_tes!P20=0,"",RES_hhdet_tes!P20/RES_hhdet_fec!P20)</f>
        <v>0.58196851274763683</v>
      </c>
      <c r="Q20" s="111">
        <f>IF(RES_hhdet_tes!Q20=0,"",RES_hhdet_tes!Q20/RES_hhdet_fec!Q20)</f>
        <v>0.58208660362591658</v>
      </c>
      <c r="R20" s="111">
        <f>IF(RES_hhdet_tes!R20=0,"",RES_hhdet_tes!R20/RES_hhdet_fec!R20)</f>
        <v>0.58344103243340673</v>
      </c>
      <c r="S20" s="111">
        <f>IF(RES_hhdet_tes!S20=0,"",RES_hhdet_tes!S20/RES_hhdet_fec!S20)</f>
        <v>0.58511673048638468</v>
      </c>
      <c r="T20" s="111">
        <f>IF(RES_hhdet_tes!T20=0,"",RES_hhdet_tes!T20/RES_hhdet_fec!T20)</f>
        <v>0.58773530480716729</v>
      </c>
      <c r="U20" s="111">
        <f>IF(RES_hhdet_tes!U20=0,"",RES_hhdet_tes!U20/RES_hhdet_fec!U20)</f>
        <v>0.59012143331468336</v>
      </c>
      <c r="V20" s="111">
        <f>IF(RES_hhdet_tes!V20=0,"",RES_hhdet_tes!V20/RES_hhdet_fec!V20)</f>
        <v>0.59273778557428769</v>
      </c>
      <c r="W20" s="111">
        <f>IF(RES_hhdet_tes!W20=0,"",RES_hhdet_tes!W20/RES_hhdet_fec!W20)</f>
        <v>0.5933732936052335</v>
      </c>
      <c r="X20" s="111">
        <f>IF(RES_hhdet_tes!X20=0,"",RES_hhdet_tes!X20/RES_hhdet_fec!X20)</f>
        <v>0.59394647289843538</v>
      </c>
      <c r="Y20" s="111">
        <f>IF(RES_hhdet_tes!Y20=0,"",RES_hhdet_tes!Y20/RES_hhdet_fec!Y20)</f>
        <v>0.59457521567487237</v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0.5778684336562302</v>
      </c>
      <c r="C21" s="111">
        <f>IF(RES_hhdet_tes!C21=0,"",RES_hhdet_tes!C21/RES_hhdet_fec!C21)</f>
        <v>0.5788023070442464</v>
      </c>
      <c r="D21" s="111">
        <f>IF(RES_hhdet_tes!D21=0,"",RES_hhdet_tes!D21/RES_hhdet_fec!D21)</f>
        <v>0.57961815929688476</v>
      </c>
      <c r="E21" s="111">
        <f>IF(RES_hhdet_tes!E21=0,"",RES_hhdet_tes!E21/RES_hhdet_fec!E21)</f>
        <v>0.58035944356067648</v>
      </c>
      <c r="F21" s="111">
        <f>IF(RES_hhdet_tes!F21=0,"",RES_hhdet_tes!F21/RES_hhdet_fec!F21)</f>
        <v>0.58168001664577362</v>
      </c>
      <c r="G21" s="111">
        <f>IF(RES_hhdet_tes!G21=0,"",RES_hhdet_tes!G21/RES_hhdet_fec!G21)</f>
        <v>0.58279688283317732</v>
      </c>
      <c r="H21" s="111">
        <f>IF(RES_hhdet_tes!H21=0,"",RES_hhdet_tes!H21/RES_hhdet_fec!H21)</f>
        <v>0.58438394386119297</v>
      </c>
      <c r="I21" s="111">
        <f>IF(RES_hhdet_tes!I21=0,"",RES_hhdet_tes!I21/RES_hhdet_fec!I21)</f>
        <v>0.58518732951015018</v>
      </c>
      <c r="J21" s="111">
        <f>IF(RES_hhdet_tes!J21=0,"",RES_hhdet_tes!J21/RES_hhdet_fec!J21)</f>
        <v>0.58535141738528695</v>
      </c>
      <c r="K21" s="111">
        <f>IF(RES_hhdet_tes!K21=0,"",RES_hhdet_tes!K21/RES_hhdet_fec!K21)</f>
        <v>0.58563687917725393</v>
      </c>
      <c r="L21" s="111">
        <f>IF(RES_hhdet_tes!L21=0,"",RES_hhdet_tes!L21/RES_hhdet_fec!L21)</f>
        <v>0.58598053377058734</v>
      </c>
      <c r="M21" s="111">
        <f>IF(RES_hhdet_tes!M21=0,"",RES_hhdet_tes!M21/RES_hhdet_fec!M21)</f>
        <v>0.58639972131358908</v>
      </c>
      <c r="N21" s="111">
        <f>IF(RES_hhdet_tes!N21=0,"",RES_hhdet_tes!N21/RES_hhdet_fec!N21)</f>
        <v>0.58723697649460982</v>
      </c>
      <c r="O21" s="111">
        <f>IF(RES_hhdet_tes!O21=0,"",RES_hhdet_tes!O21/RES_hhdet_fec!O21)</f>
        <v>0.58732526109459882</v>
      </c>
      <c r="P21" s="111">
        <f>IF(RES_hhdet_tes!P21=0,"",RES_hhdet_tes!P21/RES_hhdet_fec!P21)</f>
        <v>0.58746135783675113</v>
      </c>
      <c r="Q21" s="111">
        <f>IF(RES_hhdet_tes!Q21=0,"",RES_hhdet_tes!Q21/RES_hhdet_fec!Q21)</f>
        <v>0.58769368924047771</v>
      </c>
      <c r="R21" s="111">
        <f>IF(RES_hhdet_tes!R21=0,"",RES_hhdet_tes!R21/RES_hhdet_fec!R21)</f>
        <v>0.58818265100455347</v>
      </c>
      <c r="S21" s="111">
        <f>IF(RES_hhdet_tes!S21=0,"",RES_hhdet_tes!S21/RES_hhdet_fec!S21)</f>
        <v>0.58877161200036499</v>
      </c>
      <c r="T21" s="111">
        <f>IF(RES_hhdet_tes!T21=0,"",RES_hhdet_tes!T21/RES_hhdet_fec!T21)</f>
        <v>0.59096813301115581</v>
      </c>
      <c r="U21" s="111">
        <f>IF(RES_hhdet_tes!U21=0,"",RES_hhdet_tes!U21/RES_hhdet_fec!U21)</f>
        <v>0.59796787136165597</v>
      </c>
      <c r="V21" s="111">
        <f>IF(RES_hhdet_tes!V21=0,"",RES_hhdet_tes!V21/RES_hhdet_fec!V21)</f>
        <v>0.60342856732811179</v>
      </c>
      <c r="W21" s="111">
        <f>IF(RES_hhdet_tes!W21=0,"",RES_hhdet_tes!W21/RES_hhdet_fec!W21)</f>
        <v>0.60636136077861746</v>
      </c>
      <c r="X21" s="111">
        <f>IF(RES_hhdet_tes!X21=0,"",RES_hhdet_tes!X21/RES_hhdet_fec!X21)</f>
        <v>0.60659741113739352</v>
      </c>
      <c r="Y21" s="111">
        <f>IF(RES_hhdet_tes!Y21=0,"",RES_hhdet_tes!Y21/RES_hhdet_fec!Y21)</f>
        <v>0.60669543872752252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0.73697536025734944</v>
      </c>
      <c r="C22" s="45">
        <f>IF(RES_hhdet_tes!C22=0,"",RES_hhdet_tes!C22/RES_hhdet_fec!C22)</f>
        <v>0.73840823019836943</v>
      </c>
      <c r="D22" s="45">
        <f>IF(RES_hhdet_tes!D22=0,"",RES_hhdet_tes!D22/RES_hhdet_fec!D22)</f>
        <v>0.74003425034980841</v>
      </c>
      <c r="E22" s="45">
        <f>IF(RES_hhdet_tes!E22=0,"",RES_hhdet_tes!E22/RES_hhdet_fec!E22)</f>
        <v>0.74219295126491758</v>
      </c>
      <c r="F22" s="45">
        <f>IF(RES_hhdet_tes!F22=0,"",RES_hhdet_tes!F22/RES_hhdet_fec!F22)</f>
        <v>0.74512946414147208</v>
      </c>
      <c r="G22" s="45">
        <f>IF(RES_hhdet_tes!G22=0,"",RES_hhdet_tes!G22/RES_hhdet_fec!G22)</f>
        <v>0.74760015163101601</v>
      </c>
      <c r="H22" s="45">
        <f>IF(RES_hhdet_tes!H22=0,"",RES_hhdet_tes!H22/RES_hhdet_fec!H22)</f>
        <v>0.75138471688988473</v>
      </c>
      <c r="I22" s="45">
        <f>IF(RES_hhdet_tes!I22=0,"",RES_hhdet_tes!I22/RES_hhdet_fec!I22)</f>
        <v>0.75360285517620662</v>
      </c>
      <c r="J22" s="45">
        <f>IF(RES_hhdet_tes!J22=0,"",RES_hhdet_tes!J22/RES_hhdet_fec!J22)</f>
        <v>0.75414274318169228</v>
      </c>
      <c r="K22" s="45">
        <f>IF(RES_hhdet_tes!K22=0,"",RES_hhdet_tes!K22/RES_hhdet_fec!K22)</f>
        <v>0.75522199981850002</v>
      </c>
      <c r="L22" s="45">
        <f>IF(RES_hhdet_tes!L22=0,"",RES_hhdet_tes!L22/RES_hhdet_fec!L22)</f>
        <v>0.75719842751365152</v>
      </c>
      <c r="M22" s="45">
        <f>IF(RES_hhdet_tes!M22=0,"",RES_hhdet_tes!M22/RES_hhdet_fec!M22)</f>
        <v>0.75956338318072347</v>
      </c>
      <c r="N22" s="45">
        <f>IF(RES_hhdet_tes!N22=0,"",RES_hhdet_tes!N22/RES_hhdet_fec!N22)</f>
        <v>0.76407152400450273</v>
      </c>
      <c r="O22" s="45">
        <f>IF(RES_hhdet_tes!O22=0,"",RES_hhdet_tes!O22/RES_hhdet_fec!O22)</f>
        <v>0.76699662287277703</v>
      </c>
      <c r="P22" s="45">
        <f>IF(RES_hhdet_tes!P22=0,"",RES_hhdet_tes!P22/RES_hhdet_fec!P22)</f>
        <v>0.77255281620420235</v>
      </c>
      <c r="Q22" s="45">
        <f>IF(RES_hhdet_tes!Q22=0,"",RES_hhdet_tes!Q22/RES_hhdet_fec!Q22)</f>
        <v>0.77536580573176395</v>
      </c>
      <c r="R22" s="45">
        <f>IF(RES_hhdet_tes!R22=0,"",RES_hhdet_tes!R22/RES_hhdet_fec!R22)</f>
        <v>0.77992392619678641</v>
      </c>
      <c r="S22" s="45">
        <f>IF(RES_hhdet_tes!S22=0,"",RES_hhdet_tes!S22/RES_hhdet_fec!S22)</f>
        <v>0.78726570485432468</v>
      </c>
      <c r="T22" s="45">
        <f>IF(RES_hhdet_tes!T22=0,"",RES_hhdet_tes!T22/RES_hhdet_fec!T22)</f>
        <v>0.80689482749757313</v>
      </c>
      <c r="U22" s="45">
        <f>IF(RES_hhdet_tes!U22=0,"",RES_hhdet_tes!U22/RES_hhdet_fec!U22)</f>
        <v>0.82344105552959479</v>
      </c>
      <c r="V22" s="45">
        <f>IF(RES_hhdet_tes!V22=0,"",RES_hhdet_tes!V22/RES_hhdet_fec!V22)</f>
        <v>0.84123626805045904</v>
      </c>
      <c r="W22" s="45">
        <f>IF(RES_hhdet_tes!W22=0,"",RES_hhdet_tes!W22/RES_hhdet_fec!W22)</f>
        <v>0.86167519430007378</v>
      </c>
      <c r="X22" s="45">
        <f>IF(RES_hhdet_tes!X22=0,"",RES_hhdet_tes!X22/RES_hhdet_fec!X22)</f>
        <v>0.86873393446329839</v>
      </c>
      <c r="Y22" s="45">
        <f>IF(RES_hhdet_tes!Y22=0,"",RES_hhdet_tes!Y22/RES_hhdet_fec!Y22)</f>
        <v>0.87650387189648726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0.49779695179893224</v>
      </c>
      <c r="C24" s="119">
        <f>IF(RES_hhdet_tes!C24=0,"",RES_hhdet_tes!C24/RES_hhdet_fec!C24)</f>
        <v>0.50535885328885466</v>
      </c>
      <c r="D24" s="119">
        <f>IF(RES_hhdet_tes!D24=0,"",RES_hhdet_tes!D24/RES_hhdet_fec!D24)</f>
        <v>0.50407311587398673</v>
      </c>
      <c r="E24" s="119">
        <f>IF(RES_hhdet_tes!E24=0,"",RES_hhdet_tes!E24/RES_hhdet_fec!E24)</f>
        <v>0.51329235004186036</v>
      </c>
      <c r="F24" s="119">
        <f>IF(RES_hhdet_tes!F24=0,"",RES_hhdet_tes!F24/RES_hhdet_fec!F24)</f>
        <v>0.54243502781699582</v>
      </c>
      <c r="G24" s="119">
        <f>IF(RES_hhdet_tes!G24=0,"",RES_hhdet_tes!G24/RES_hhdet_fec!G24)</f>
        <v>0.53061224244610883</v>
      </c>
      <c r="H24" s="119">
        <f>IF(RES_hhdet_tes!H24=0,"",RES_hhdet_tes!H24/RES_hhdet_fec!H24)</f>
        <v>0.53405232348891396</v>
      </c>
      <c r="I24" s="119">
        <f>IF(RES_hhdet_tes!I24=0,"",RES_hhdet_tes!I24/RES_hhdet_fec!I24)</f>
        <v>0.54361928089150291</v>
      </c>
      <c r="J24" s="119">
        <f>IF(RES_hhdet_tes!J24=0,"",RES_hhdet_tes!J24/RES_hhdet_fec!J24)</f>
        <v>0.54390887248186781</v>
      </c>
      <c r="K24" s="119">
        <f>IF(RES_hhdet_tes!K24=0,"",RES_hhdet_tes!K24/RES_hhdet_fec!K24)</f>
        <v>0.54818569429229547</v>
      </c>
      <c r="L24" s="119">
        <f>IF(RES_hhdet_tes!L24=0,"",RES_hhdet_tes!L24/RES_hhdet_fec!L24)</f>
        <v>0.55450186298985304</v>
      </c>
      <c r="M24" s="119">
        <f>IF(RES_hhdet_tes!M24=0,"",RES_hhdet_tes!M24/RES_hhdet_fec!M24)</f>
        <v>0.56825786556801217</v>
      </c>
      <c r="N24" s="119">
        <f>IF(RES_hhdet_tes!N24=0,"",RES_hhdet_tes!N24/RES_hhdet_fec!N24)</f>
        <v>0.56239250228853122</v>
      </c>
      <c r="O24" s="119">
        <f>IF(RES_hhdet_tes!O24=0,"",RES_hhdet_tes!O24/RES_hhdet_fec!O24)</f>
        <v>0.57708530857172369</v>
      </c>
      <c r="P24" s="119">
        <f>IF(RES_hhdet_tes!P24=0,"",RES_hhdet_tes!P24/RES_hhdet_fec!P24)</f>
        <v>0.61404851509691516</v>
      </c>
      <c r="Q24" s="119">
        <f>IF(RES_hhdet_tes!Q24=0,"",RES_hhdet_tes!Q24/RES_hhdet_fec!Q24)</f>
        <v>0.62107902829469885</v>
      </c>
      <c r="R24" s="119">
        <f>IF(RES_hhdet_tes!R24=0,"",RES_hhdet_tes!R24/RES_hhdet_fec!R24)</f>
        <v>0.58638922603973009</v>
      </c>
      <c r="S24" s="119">
        <f>IF(RES_hhdet_tes!S24=0,"",RES_hhdet_tes!S24/RES_hhdet_fec!S24)</f>
        <v>0.59519153628944255</v>
      </c>
      <c r="T24" s="119">
        <f>IF(RES_hhdet_tes!T24=0,"",RES_hhdet_tes!T24/RES_hhdet_fec!T24)</f>
        <v>0.60737354569349056</v>
      </c>
      <c r="U24" s="119">
        <f>IF(RES_hhdet_tes!U24=0,"",RES_hhdet_tes!U24/RES_hhdet_fec!U24)</f>
        <v>0.62430235568243497</v>
      </c>
      <c r="V24" s="119">
        <f>IF(RES_hhdet_tes!V24=0,"",RES_hhdet_tes!V24/RES_hhdet_fec!V24)</f>
        <v>0.64650572213049395</v>
      </c>
      <c r="W24" s="119">
        <f>IF(RES_hhdet_tes!W24=0,"",RES_hhdet_tes!W24/RES_hhdet_fec!W24)</f>
        <v>0.6716200032034858</v>
      </c>
      <c r="X24" s="119">
        <f>IF(RES_hhdet_tes!X24=0,"",RES_hhdet_tes!X24/RES_hhdet_fec!X24)</f>
        <v>0.70700403686355828</v>
      </c>
      <c r="Y24" s="119">
        <f>IF(RES_hhdet_tes!Y24=0,"",RES_hhdet_tes!Y24/RES_hhdet_fec!Y24)</f>
        <v>0.72659741050265936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0.48927256110723316</v>
      </c>
      <c r="C25" s="124">
        <f>IF(RES_hhdet_tes!C25=0,"",RES_hhdet_tes!C25/RES_hhdet_fec!C25)</f>
        <v>0.49703553392178285</v>
      </c>
      <c r="D25" s="124">
        <f>IF(RES_hhdet_tes!D25=0,"",RES_hhdet_tes!D25/RES_hhdet_fec!D25)</f>
        <v>0.49978527695480196</v>
      </c>
      <c r="E25" s="124">
        <f>IF(RES_hhdet_tes!E25=0,"",RES_hhdet_tes!E25/RES_hhdet_fec!E25)</f>
        <v>0.50175322531365907</v>
      </c>
      <c r="F25" s="124">
        <f>IF(RES_hhdet_tes!F25=0,"",RES_hhdet_tes!F25/RES_hhdet_fec!F25)</f>
        <v>0.50765534228627918</v>
      </c>
      <c r="G25" s="124">
        <f>IF(RES_hhdet_tes!G25=0,"",RES_hhdet_tes!G25/RES_hhdet_fec!G25)</f>
        <v>0.51277993708994063</v>
      </c>
      <c r="H25" s="124">
        <f>IF(RES_hhdet_tes!H25=0,"",RES_hhdet_tes!H25/RES_hhdet_fec!H25)</f>
        <v>0.52783409694081196</v>
      </c>
      <c r="I25" s="124">
        <f>IF(RES_hhdet_tes!I25=0,"",RES_hhdet_tes!I25/RES_hhdet_fec!I25)</f>
        <v>0.53329127140094434</v>
      </c>
      <c r="J25" s="124">
        <f>IF(RES_hhdet_tes!J25=0,"",RES_hhdet_tes!J25/RES_hhdet_fec!J25)</f>
        <v>0.5385426739037571</v>
      </c>
      <c r="K25" s="124">
        <f>IF(RES_hhdet_tes!K25=0,"",RES_hhdet_tes!K25/RES_hhdet_fec!K25)</f>
        <v>0.54355196044739418</v>
      </c>
      <c r="L25" s="124">
        <f>IF(RES_hhdet_tes!L25=0,"",RES_hhdet_tes!L25/RES_hhdet_fec!L25)</f>
        <v>0.54816199419617495</v>
      </c>
      <c r="M25" s="124">
        <f>IF(RES_hhdet_tes!M25=0,"",RES_hhdet_tes!M25/RES_hhdet_fec!M25)</f>
        <v>0.55304898760805021</v>
      </c>
      <c r="N25" s="124">
        <f>IF(RES_hhdet_tes!N25=0,"",RES_hhdet_tes!N25/RES_hhdet_fec!N25)</f>
        <v>0.5566183314558697</v>
      </c>
      <c r="O25" s="124">
        <f>IF(RES_hhdet_tes!O25=0,"",RES_hhdet_tes!O25/RES_hhdet_fec!O25)</f>
        <v>0.57008026305164761</v>
      </c>
      <c r="P25" s="124">
        <f>IF(RES_hhdet_tes!P25=0,"",RES_hhdet_tes!P25/RES_hhdet_fec!P25)</f>
        <v>0.57061169779543486</v>
      </c>
      <c r="Q25" s="124">
        <f>IF(RES_hhdet_tes!Q25=0,"",RES_hhdet_tes!Q25/RES_hhdet_fec!Q25)</f>
        <v>0.57139402827262076</v>
      </c>
      <c r="R25" s="124">
        <f>IF(RES_hhdet_tes!R25=0,"",RES_hhdet_tes!R25/RES_hhdet_fec!R25)</f>
        <v>0.57717423060157869</v>
      </c>
      <c r="S25" s="124">
        <f>IF(RES_hhdet_tes!S25=0,"",RES_hhdet_tes!S25/RES_hhdet_fec!S25)</f>
        <v>0.58456412018851034</v>
      </c>
      <c r="T25" s="124">
        <f>IF(RES_hhdet_tes!T25=0,"",RES_hhdet_tes!T25/RES_hhdet_fec!T25)</f>
        <v>0.59375358446228343</v>
      </c>
      <c r="U25" s="124">
        <f>IF(RES_hhdet_tes!U25=0,"",RES_hhdet_tes!U25/RES_hhdet_fec!U25)</f>
        <v>0.6078577828761198</v>
      </c>
      <c r="V25" s="124">
        <f>IF(RES_hhdet_tes!V25=0,"",RES_hhdet_tes!V25/RES_hhdet_fec!V25)</f>
        <v>0.63091539139567687</v>
      </c>
      <c r="W25" s="124">
        <f>IF(RES_hhdet_tes!W25=0,"",RES_hhdet_tes!W25/RES_hhdet_fec!W25)</f>
        <v>0.6590837444133576</v>
      </c>
      <c r="X25" s="124">
        <f>IF(RES_hhdet_tes!X25=0,"",RES_hhdet_tes!X25/RES_hhdet_fec!X25)</f>
        <v>0.69431513786272459</v>
      </c>
      <c r="Y25" s="124">
        <f>IF(RES_hhdet_tes!Y25=0,"",RES_hhdet_tes!Y25/RES_hhdet_fec!Y25)</f>
        <v>0.71026617951297155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0.48321450056431792</v>
      </c>
      <c r="C26" s="111">
        <f>IF(RES_hhdet_tes!C26=0,"",RES_hhdet_tes!C26/RES_hhdet_fec!C26)</f>
        <v>0.49108449647135755</v>
      </c>
      <c r="D26" s="111">
        <f>IF(RES_hhdet_tes!D26=0,"",RES_hhdet_tes!D26/RES_hhdet_fec!D26)</f>
        <v>0.49397396265737614</v>
      </c>
      <c r="E26" s="111">
        <f>IF(RES_hhdet_tes!E26=0,"",RES_hhdet_tes!E26/RES_hhdet_fec!E26)</f>
        <v>0.49604380547578952</v>
      </c>
      <c r="F26" s="111">
        <f>IF(RES_hhdet_tes!F26=0,"",RES_hhdet_tes!F26/RES_hhdet_fec!F26)</f>
        <v>0.50205231893453706</v>
      </c>
      <c r="G26" s="111">
        <f>IF(RES_hhdet_tes!G26=0,"",RES_hhdet_tes!G26/RES_hhdet_fec!G26)</f>
        <v>0.50727885065400136</v>
      </c>
      <c r="H26" s="111">
        <f>IF(RES_hhdet_tes!H26=0,"",RES_hhdet_tes!H26/RES_hhdet_fec!H26)</f>
        <v>0.52246684989346093</v>
      </c>
      <c r="I26" s="111">
        <f>IF(RES_hhdet_tes!I26=0,"",RES_hhdet_tes!I26/RES_hhdet_fec!I26)</f>
        <v>0.52803180235613234</v>
      </c>
      <c r="J26" s="111">
        <f>IF(RES_hhdet_tes!J26=0,"",RES_hhdet_tes!J26/RES_hhdet_fec!J26)</f>
        <v>0.53336614138141447</v>
      </c>
      <c r="K26" s="111">
        <f>IF(RES_hhdet_tes!K26=0,"",RES_hhdet_tes!K26/RES_hhdet_fec!K26)</f>
        <v>0.53844811296442308</v>
      </c>
      <c r="L26" s="111">
        <f>IF(RES_hhdet_tes!L26=0,"",RES_hhdet_tes!L26/RES_hhdet_fec!L26)</f>
        <v>0.54328716218615536</v>
      </c>
      <c r="M26" s="111">
        <f>IF(RES_hhdet_tes!M26=0,"",RES_hhdet_tes!M26/RES_hhdet_fec!M26)</f>
        <v>0.54824586272629172</v>
      </c>
      <c r="N26" s="111">
        <f>IF(RES_hhdet_tes!N26=0,"",RES_hhdet_tes!N26/RES_hhdet_fec!N26)</f>
        <v>0.55191019638607774</v>
      </c>
      <c r="O26" s="111">
        <f>IF(RES_hhdet_tes!O26=0,"",RES_hhdet_tes!O26/RES_hhdet_fec!O26)</f>
        <v>0.5653736298988159</v>
      </c>
      <c r="P26" s="111">
        <f>IF(RES_hhdet_tes!P26=0,"",RES_hhdet_tes!P26/RES_hhdet_fec!P26)</f>
        <v>0.56591965880472472</v>
      </c>
      <c r="Q26" s="111">
        <f>IF(RES_hhdet_tes!Q26=0,"",RES_hhdet_tes!Q26/RES_hhdet_fec!Q26)</f>
        <v>0.56685649610302058</v>
      </c>
      <c r="R26" s="111">
        <f>IF(RES_hhdet_tes!R26=0,"",RES_hhdet_tes!R26/RES_hhdet_fec!R26)</f>
        <v>0.57269739198104985</v>
      </c>
      <c r="S26" s="111">
        <f>IF(RES_hhdet_tes!S26=0,"",RES_hhdet_tes!S26/RES_hhdet_fec!S26)</f>
        <v>0.58009336890124075</v>
      </c>
      <c r="T26" s="111">
        <f>IF(RES_hhdet_tes!T26=0,"",RES_hhdet_tes!T26/RES_hhdet_fec!T26)</f>
        <v>0.58915001795874422</v>
      </c>
      <c r="U26" s="111">
        <f>IF(RES_hhdet_tes!U26=0,"",RES_hhdet_tes!U26/RES_hhdet_fec!U26)</f>
        <v>0.60331554319246139</v>
      </c>
      <c r="V26" s="111">
        <f>IF(RES_hhdet_tes!V26=0,"",RES_hhdet_tes!V26/RES_hhdet_fec!V26)</f>
        <v>0.62649017871261203</v>
      </c>
      <c r="W26" s="111">
        <f>IF(RES_hhdet_tes!W26=0,"",RES_hhdet_tes!W26/RES_hhdet_fec!W26)</f>
        <v>0.65493615783713144</v>
      </c>
      <c r="X26" s="111">
        <f>IF(RES_hhdet_tes!X26=0,"",RES_hhdet_tes!X26/RES_hhdet_fec!X26)</f>
        <v>0.69042543109642551</v>
      </c>
      <c r="Y26" s="111">
        <f>IF(RES_hhdet_tes!Y26=0,"",RES_hhdet_tes!Y26/RES_hhdet_fec!Y26)</f>
        <v>0.70690210657351982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1.681288911922902</v>
      </c>
      <c r="C28" s="124">
        <f>IF(RES_hhdet_tes!C28=0,"",RES_hhdet_tes!C28/RES_hhdet_fec!C28)</f>
        <v>1.9894397210663637</v>
      </c>
      <c r="D28" s="124">
        <f>IF(RES_hhdet_tes!D28=0,"",RES_hhdet_tes!D28/RES_hhdet_fec!D28)</f>
        <v>2.097602604171648</v>
      </c>
      <c r="E28" s="124">
        <f>IF(RES_hhdet_tes!E28=0,"",RES_hhdet_tes!E28/RES_hhdet_fec!E28)</f>
        <v>2.1827381475649554</v>
      </c>
      <c r="F28" s="124">
        <f>IF(RES_hhdet_tes!F28=0,"",RES_hhdet_tes!F28/RES_hhdet_fec!F28)</f>
        <v>2.2629425198138677</v>
      </c>
      <c r="G28" s="124">
        <f>IF(RES_hhdet_tes!G28=0,"",RES_hhdet_tes!G28/RES_hhdet_fec!G28)</f>
        <v>2.3442088762507618</v>
      </c>
      <c r="H28" s="124">
        <f>IF(RES_hhdet_tes!H28=0,"",RES_hhdet_tes!H28/RES_hhdet_fec!H28)</f>
        <v>2.4716884840642122</v>
      </c>
      <c r="I28" s="124">
        <f>IF(RES_hhdet_tes!I28=0,"",RES_hhdet_tes!I28/RES_hhdet_fec!I28)</f>
        <v>2.5673487937236845</v>
      </c>
      <c r="J28" s="124">
        <f>IF(RES_hhdet_tes!J28=0,"",RES_hhdet_tes!J28/RES_hhdet_fec!J28)</f>
        <v>2.6329235207072403</v>
      </c>
      <c r="K28" s="124">
        <f>IF(RES_hhdet_tes!K28=0,"",RES_hhdet_tes!K28/RES_hhdet_fec!K28)</f>
        <v>2.7055119213825196</v>
      </c>
      <c r="L28" s="124">
        <f>IF(RES_hhdet_tes!L28=0,"",RES_hhdet_tes!L28/RES_hhdet_fec!L28)</f>
        <v>2.7511770688409212</v>
      </c>
      <c r="M28" s="124">
        <f>IF(RES_hhdet_tes!M28=0,"",RES_hhdet_tes!M28/RES_hhdet_fec!M28)</f>
        <v>2.7857998576938034</v>
      </c>
      <c r="N28" s="124">
        <f>IF(RES_hhdet_tes!N28=0,"",RES_hhdet_tes!N28/RES_hhdet_fec!N28)</f>
        <v>2.8192339361391454</v>
      </c>
      <c r="O28" s="124">
        <f>IF(RES_hhdet_tes!O28=0,"",RES_hhdet_tes!O28/RES_hhdet_fec!O28)</f>
        <v>2.865162751938263</v>
      </c>
      <c r="P28" s="124">
        <f>IF(RES_hhdet_tes!P28=0,"",RES_hhdet_tes!P28/RES_hhdet_fec!P28)</f>
        <v>2.9681882827548867</v>
      </c>
      <c r="Q28" s="124">
        <f>IF(RES_hhdet_tes!Q28=0,"",RES_hhdet_tes!Q28/RES_hhdet_fec!Q28)</f>
        <v>3.1428228729017817</v>
      </c>
      <c r="R28" s="124">
        <f>IF(RES_hhdet_tes!R28=0,"",RES_hhdet_tes!R28/RES_hhdet_fec!R28)</f>
        <v>3.3293748380430905</v>
      </c>
      <c r="S28" s="124">
        <f>IF(RES_hhdet_tes!S28=0,"",RES_hhdet_tes!S28/RES_hhdet_fec!S28)</f>
        <v>3.5279892773872952</v>
      </c>
      <c r="T28" s="124">
        <f>IF(RES_hhdet_tes!T28=0,"",RES_hhdet_tes!T28/RES_hhdet_fec!T28)</f>
        <v>3.6755220576432444</v>
      </c>
      <c r="U28" s="124">
        <f>IF(RES_hhdet_tes!U28=0,"",RES_hhdet_tes!U28/RES_hhdet_fec!U28)</f>
        <v>3.7224239763860516</v>
      </c>
      <c r="V28" s="124">
        <f>IF(RES_hhdet_tes!V28=0,"",RES_hhdet_tes!V28/RES_hhdet_fec!V28)</f>
        <v>3.7461074149629896</v>
      </c>
      <c r="W28" s="124">
        <f>IF(RES_hhdet_tes!W28=0,"",RES_hhdet_tes!W28/RES_hhdet_fec!W28)</f>
        <v>3.7681804702380282</v>
      </c>
      <c r="X28" s="124">
        <f>IF(RES_hhdet_tes!X28=0,"",RES_hhdet_tes!X28/RES_hhdet_fec!X28)</f>
        <v>3.7895345143269608</v>
      </c>
      <c r="Y28" s="124">
        <f>IF(RES_hhdet_tes!Y28=0,"",RES_hhdet_tes!Y28/RES_hhdet_fec!Y28)</f>
        <v>3.8026546127514274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1.681288911922902</v>
      </c>
      <c r="C29" s="111">
        <f>IF(RES_hhdet_tes!C29=0,"",RES_hhdet_tes!C29/RES_hhdet_fec!C29)</f>
        <v>1.9894397210663637</v>
      </c>
      <c r="D29" s="111">
        <f>IF(RES_hhdet_tes!D29=0,"",RES_hhdet_tes!D29/RES_hhdet_fec!D29)</f>
        <v>2.097602604171648</v>
      </c>
      <c r="E29" s="111">
        <f>IF(RES_hhdet_tes!E29=0,"",RES_hhdet_tes!E29/RES_hhdet_fec!E29)</f>
        <v>2.1827381475649554</v>
      </c>
      <c r="F29" s="111">
        <f>IF(RES_hhdet_tes!F29=0,"",RES_hhdet_tes!F29/RES_hhdet_fec!F29)</f>
        <v>2.2629425198138677</v>
      </c>
      <c r="G29" s="111">
        <f>IF(RES_hhdet_tes!G29=0,"",RES_hhdet_tes!G29/RES_hhdet_fec!G29)</f>
        <v>2.3442088762507618</v>
      </c>
      <c r="H29" s="111">
        <f>IF(RES_hhdet_tes!H29=0,"",RES_hhdet_tes!H29/RES_hhdet_fec!H29)</f>
        <v>2.4716884840642122</v>
      </c>
      <c r="I29" s="111">
        <f>IF(RES_hhdet_tes!I29=0,"",RES_hhdet_tes!I29/RES_hhdet_fec!I29)</f>
        <v>2.5673487937236845</v>
      </c>
      <c r="J29" s="111">
        <f>IF(RES_hhdet_tes!J29=0,"",RES_hhdet_tes!J29/RES_hhdet_fec!J29)</f>
        <v>2.6329235207072403</v>
      </c>
      <c r="K29" s="111">
        <f>IF(RES_hhdet_tes!K29=0,"",RES_hhdet_tes!K29/RES_hhdet_fec!K29)</f>
        <v>2.7055119213825196</v>
      </c>
      <c r="L29" s="111">
        <f>IF(RES_hhdet_tes!L29=0,"",RES_hhdet_tes!L29/RES_hhdet_fec!L29)</f>
        <v>2.7511770688409212</v>
      </c>
      <c r="M29" s="111">
        <f>IF(RES_hhdet_tes!M29=0,"",RES_hhdet_tes!M29/RES_hhdet_fec!M29)</f>
        <v>2.7857998576938034</v>
      </c>
      <c r="N29" s="111">
        <f>IF(RES_hhdet_tes!N29=0,"",RES_hhdet_tes!N29/RES_hhdet_fec!N29)</f>
        <v>2.8192339361391454</v>
      </c>
      <c r="O29" s="111">
        <f>IF(RES_hhdet_tes!O29=0,"",RES_hhdet_tes!O29/RES_hhdet_fec!O29)</f>
        <v>2.865162751938263</v>
      </c>
      <c r="P29" s="111">
        <f>IF(RES_hhdet_tes!P29=0,"",RES_hhdet_tes!P29/RES_hhdet_fec!P29)</f>
        <v>2.9681882827548867</v>
      </c>
      <c r="Q29" s="111">
        <f>IF(RES_hhdet_tes!Q29=0,"",RES_hhdet_tes!Q29/RES_hhdet_fec!Q29)</f>
        <v>3.1428228729017817</v>
      </c>
      <c r="R29" s="111">
        <f>IF(RES_hhdet_tes!R29=0,"",RES_hhdet_tes!R29/RES_hhdet_fec!R29)</f>
        <v>3.3293748380430905</v>
      </c>
      <c r="S29" s="111">
        <f>IF(RES_hhdet_tes!S29=0,"",RES_hhdet_tes!S29/RES_hhdet_fec!S29)</f>
        <v>3.5279892773872952</v>
      </c>
      <c r="T29" s="111">
        <f>IF(RES_hhdet_tes!T29=0,"",RES_hhdet_tes!T29/RES_hhdet_fec!T29)</f>
        <v>3.6755220576432444</v>
      </c>
      <c r="U29" s="111">
        <f>IF(RES_hhdet_tes!U29=0,"",RES_hhdet_tes!U29/RES_hhdet_fec!U29)</f>
        <v>3.7224239763860516</v>
      </c>
      <c r="V29" s="111">
        <f>IF(RES_hhdet_tes!V29=0,"",RES_hhdet_tes!V29/RES_hhdet_fec!V29)</f>
        <v>3.7461074149629896</v>
      </c>
      <c r="W29" s="111">
        <f>IF(RES_hhdet_tes!W29=0,"",RES_hhdet_tes!W29/RES_hhdet_fec!W29)</f>
        <v>3.7681804702380282</v>
      </c>
      <c r="X29" s="111">
        <f>IF(RES_hhdet_tes!X29=0,"",RES_hhdet_tes!X29/RES_hhdet_fec!X29)</f>
        <v>3.7895345143269608</v>
      </c>
      <c r="Y29" s="111">
        <f>IF(RES_hhdet_tes!Y29=0,"",RES_hhdet_tes!Y29/RES_hhdet_fec!Y29)</f>
        <v>3.8026546127514274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0.54619459875674214</v>
      </c>
      <c r="C30" s="124">
        <f>IF(RES_hhdet_tes!C30=0,"",RES_hhdet_tes!C30/RES_hhdet_fec!C30)</f>
        <v>0.54508018737619413</v>
      </c>
      <c r="D30" s="124">
        <f>IF(RES_hhdet_tes!D30=0,"",RES_hhdet_tes!D30/RES_hhdet_fec!D30)</f>
        <v>0.54720923011079048</v>
      </c>
      <c r="E30" s="124">
        <f>IF(RES_hhdet_tes!E30=0,"",RES_hhdet_tes!E30/RES_hhdet_fec!E30)</f>
        <v>0.54976029472326027</v>
      </c>
      <c r="F30" s="124">
        <f>IF(RES_hhdet_tes!F30=0,"",RES_hhdet_tes!F30/RES_hhdet_fec!F30)</f>
        <v>0.55350822336661243</v>
      </c>
      <c r="G30" s="124">
        <f>IF(RES_hhdet_tes!G30=0,"",RES_hhdet_tes!G30/RES_hhdet_fec!G30)</f>
        <v>0.55772000806132005</v>
      </c>
      <c r="H30" s="124">
        <f>IF(RES_hhdet_tes!H30=0,"",RES_hhdet_tes!H30/RES_hhdet_fec!H30)</f>
        <v>0.56499063487290946</v>
      </c>
      <c r="I30" s="124">
        <f>IF(RES_hhdet_tes!I30=0,"",RES_hhdet_tes!I30/RES_hhdet_fec!I30)</f>
        <v>0.56843519712481205</v>
      </c>
      <c r="J30" s="124">
        <f>IF(RES_hhdet_tes!J30=0,"",RES_hhdet_tes!J30/RES_hhdet_fec!J30)</f>
        <v>0.57047663251360703</v>
      </c>
      <c r="K30" s="124">
        <f>IF(RES_hhdet_tes!K30=0,"",RES_hhdet_tes!K30/RES_hhdet_fec!K30)</f>
        <v>0.5726624493254926</v>
      </c>
      <c r="L30" s="124">
        <f>IF(RES_hhdet_tes!L30=0,"",RES_hhdet_tes!L30/RES_hhdet_fec!L30)</f>
        <v>0.58221595288151551</v>
      </c>
      <c r="M30" s="124">
        <f>IF(RES_hhdet_tes!M30=0,"",RES_hhdet_tes!M30/RES_hhdet_fec!M30)</f>
        <v>0.58630829904656867</v>
      </c>
      <c r="N30" s="124">
        <f>IF(RES_hhdet_tes!N30=0,"",RES_hhdet_tes!N30/RES_hhdet_fec!N30)</f>
        <v>0.58963495404793942</v>
      </c>
      <c r="O30" s="124">
        <f>IF(RES_hhdet_tes!O30=0,"",RES_hhdet_tes!O30/RES_hhdet_fec!O30)</f>
        <v>0.59974067635716255</v>
      </c>
      <c r="P30" s="124">
        <f>IF(RES_hhdet_tes!P30=0,"",RES_hhdet_tes!P30/RES_hhdet_fec!P30)</f>
        <v>0.61505429588943172</v>
      </c>
      <c r="Q30" s="124">
        <f>IF(RES_hhdet_tes!Q30=0,"",RES_hhdet_tes!Q30/RES_hhdet_fec!Q30)</f>
        <v>0.6243364163646028</v>
      </c>
      <c r="R30" s="124">
        <f>IF(RES_hhdet_tes!R30=0,"",RES_hhdet_tes!R30/RES_hhdet_fec!R30)</f>
        <v>0.63807399680180688</v>
      </c>
      <c r="S30" s="124">
        <f>IF(RES_hhdet_tes!S30=0,"",RES_hhdet_tes!S30/RES_hhdet_fec!S30)</f>
        <v>0.65575181576657871</v>
      </c>
      <c r="T30" s="124">
        <f>IF(RES_hhdet_tes!T30=0,"",RES_hhdet_tes!T30/RES_hhdet_fec!T30)</f>
        <v>0.67343029496959517</v>
      </c>
      <c r="U30" s="124">
        <f>IF(RES_hhdet_tes!U30=0,"",RES_hhdet_tes!U30/RES_hhdet_fec!U30)</f>
        <v>0.67872764501642047</v>
      </c>
      <c r="V30" s="124">
        <f>IF(RES_hhdet_tes!V30=0,"",RES_hhdet_tes!V30/RES_hhdet_fec!V30)</f>
        <v>0.70075985478914238</v>
      </c>
      <c r="W30" s="124">
        <f>IF(RES_hhdet_tes!W30=0,"",RES_hhdet_tes!W30/RES_hhdet_fec!W30)</f>
        <v>0.71452870429287019</v>
      </c>
      <c r="X30" s="124">
        <f>IF(RES_hhdet_tes!X30=0,"",RES_hhdet_tes!X30/RES_hhdet_fec!X30)</f>
        <v>0.7440386012071295</v>
      </c>
      <c r="Y30" s="124">
        <f>IF(RES_hhdet_tes!Y30=0,"",RES_hhdet_tes!Y30/RES_hhdet_fec!Y30)</f>
        <v>0.74358904681756355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0.49097463438330846</v>
      </c>
      <c r="C31" s="111">
        <f>IF(RES_hhdet_tes!C31=0,"",RES_hhdet_tes!C31/RES_hhdet_fec!C31)</f>
        <v>0.50092485958012489</v>
      </c>
      <c r="D31" s="111">
        <f>IF(RES_hhdet_tes!D31=0,"",RES_hhdet_tes!D31/RES_hhdet_fec!D31)</f>
        <v>0.50366822834328473</v>
      </c>
      <c r="E31" s="111">
        <f>IF(RES_hhdet_tes!E31=0,"",RES_hhdet_tes!E31/RES_hhdet_fec!E31)</f>
        <v>0.50624884004958959</v>
      </c>
      <c r="F31" s="111">
        <f>IF(RES_hhdet_tes!F31=0,"",RES_hhdet_tes!F31/RES_hhdet_fec!F31)</f>
        <v>0.50977435599522003</v>
      </c>
      <c r="G31" s="111">
        <f>IF(RES_hhdet_tes!G31=0,"",RES_hhdet_tes!G31/RES_hhdet_fec!G31)</f>
        <v>0.51347965327523126</v>
      </c>
      <c r="H31" s="111">
        <f>IF(RES_hhdet_tes!H31=0,"",RES_hhdet_tes!H31/RES_hhdet_fec!H31)</f>
        <v>0.52060501588442232</v>
      </c>
      <c r="I31" s="111">
        <f>IF(RES_hhdet_tes!I31=0,"",RES_hhdet_tes!I31/RES_hhdet_fec!I31)</f>
        <v>0.52400246356687952</v>
      </c>
      <c r="J31" s="111">
        <f>IF(RES_hhdet_tes!J31=0,"",RES_hhdet_tes!J31/RES_hhdet_fec!J31)</f>
        <v>0.52711557986182744</v>
      </c>
      <c r="K31" s="111">
        <f>IF(RES_hhdet_tes!K31=0,"",RES_hhdet_tes!K31/RES_hhdet_fec!K31)</f>
        <v>0.53236681560849253</v>
      </c>
      <c r="L31" s="111">
        <f>IF(RES_hhdet_tes!L31=0,"",RES_hhdet_tes!L31/RES_hhdet_fec!L31)</f>
        <v>0.5350234382566037</v>
      </c>
      <c r="M31" s="111">
        <f>IF(RES_hhdet_tes!M31=0,"",RES_hhdet_tes!M31/RES_hhdet_fec!M31)</f>
        <v>0.53680328235642616</v>
      </c>
      <c r="N31" s="111">
        <f>IF(RES_hhdet_tes!N31=0,"",RES_hhdet_tes!N31/RES_hhdet_fec!N31)</f>
        <v>0.53965554392267912</v>
      </c>
      <c r="O31" s="111">
        <f>IF(RES_hhdet_tes!O31=0,"",RES_hhdet_tes!O31/RES_hhdet_fec!O31)</f>
        <v>0.55578133633129312</v>
      </c>
      <c r="P31" s="111">
        <f>IF(RES_hhdet_tes!P31=0,"",RES_hhdet_tes!P31/RES_hhdet_fec!P31)</f>
        <v>0.58046033782579787</v>
      </c>
      <c r="Q31" s="111">
        <f>IF(RES_hhdet_tes!Q31=0,"",RES_hhdet_tes!Q31/RES_hhdet_fec!Q31)</f>
        <v>0.61843154297373226</v>
      </c>
      <c r="R31" s="111">
        <f>IF(RES_hhdet_tes!R31=0,"",RES_hhdet_tes!R31/RES_hhdet_fec!R31)</f>
        <v>0.67578841811870283</v>
      </c>
      <c r="S31" s="111">
        <f>IF(RES_hhdet_tes!S31=0,"",RES_hhdet_tes!S31/RES_hhdet_fec!S31)</f>
        <v>0.72092725128190627</v>
      </c>
      <c r="T31" s="111">
        <f>IF(RES_hhdet_tes!T31=0,"",RES_hhdet_tes!T31/RES_hhdet_fec!T31)</f>
        <v>0.76519295684798283</v>
      </c>
      <c r="U31" s="111">
        <f>IF(RES_hhdet_tes!U31=0,"",RES_hhdet_tes!U31/RES_hhdet_fec!U31)</f>
        <v>0.78337947699813593</v>
      </c>
      <c r="V31" s="111">
        <f>IF(RES_hhdet_tes!V31=0,"",RES_hhdet_tes!V31/RES_hhdet_fec!V31)</f>
        <v>0.82834295521806056</v>
      </c>
      <c r="W31" s="111">
        <f>IF(RES_hhdet_tes!W31=0,"",RES_hhdet_tes!W31/RES_hhdet_fec!W31)</f>
        <v>0.85771119435080867</v>
      </c>
      <c r="X31" s="111">
        <f>IF(RES_hhdet_tes!X31=0,"",RES_hhdet_tes!X31/RES_hhdet_fec!X31)</f>
        <v>0.87791262745952214</v>
      </c>
      <c r="Y31" s="111">
        <f>IF(RES_hhdet_tes!Y31=0,"",RES_hhdet_tes!Y31/RES_hhdet_fec!Y31)</f>
        <v>0.88510194686101729</v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0.5538852221598638</v>
      </c>
      <c r="C35" s="112">
        <f>IF(RES_hhdet_tes!C35=0,"",RES_hhdet_tes!C35/RES_hhdet_fec!C35)</f>
        <v>0.55681132645452824</v>
      </c>
      <c r="D35" s="112">
        <f>IF(RES_hhdet_tes!D35=0,"",RES_hhdet_tes!D35/RES_hhdet_fec!D35)</f>
        <v>0.55916455522169073</v>
      </c>
      <c r="E35" s="112">
        <f>IF(RES_hhdet_tes!E35=0,"",RES_hhdet_tes!E35/RES_hhdet_fec!E35)</f>
        <v>0.56165145640944802</v>
      </c>
      <c r="F35" s="112">
        <f>IF(RES_hhdet_tes!F35=0,"",RES_hhdet_tes!F35/RES_hhdet_fec!F35)</f>
        <v>0.56560730557655303</v>
      </c>
      <c r="G35" s="112">
        <f>IF(RES_hhdet_tes!G35=0,"",RES_hhdet_tes!G35/RES_hhdet_fec!G35)</f>
        <v>0.56963788353912437</v>
      </c>
      <c r="H35" s="112">
        <f>IF(RES_hhdet_tes!H35=0,"",RES_hhdet_tes!H35/RES_hhdet_fec!H35)</f>
        <v>0.5751960684804599</v>
      </c>
      <c r="I35" s="112">
        <f>IF(RES_hhdet_tes!I35=0,"",RES_hhdet_tes!I35/RES_hhdet_fec!I35)</f>
        <v>0.5771172426703427</v>
      </c>
      <c r="J35" s="112">
        <f>IF(RES_hhdet_tes!J35=0,"",RES_hhdet_tes!J35/RES_hhdet_fec!J35)</f>
        <v>0.57809231396655314</v>
      </c>
      <c r="K35" s="112">
        <f>IF(RES_hhdet_tes!K35=0,"",RES_hhdet_tes!K35/RES_hhdet_fec!K35)</f>
        <v>0.57951059452467801</v>
      </c>
      <c r="L35" s="112">
        <f>IF(RES_hhdet_tes!L35=0,"",RES_hhdet_tes!L35/RES_hhdet_fec!L35)</f>
        <v>0.58025493801644801</v>
      </c>
      <c r="M35" s="112">
        <f>IF(RES_hhdet_tes!M35=0,"",RES_hhdet_tes!M35/RES_hhdet_fec!M35)</f>
        <v>0.58081153417407638</v>
      </c>
      <c r="N35" s="112">
        <f>IF(RES_hhdet_tes!N35=0,"",RES_hhdet_tes!N35/RES_hhdet_fec!N35)</f>
        <v>0.58227337287005321</v>
      </c>
      <c r="O35" s="112">
        <f>IF(RES_hhdet_tes!O35=0,"",RES_hhdet_tes!O35/RES_hhdet_fec!O35)</f>
        <v>0.59113297847804014</v>
      </c>
      <c r="P35" s="112">
        <f>IF(RES_hhdet_tes!P35=0,"",RES_hhdet_tes!P35/RES_hhdet_fec!P35)</f>
        <v>0.60696497248030523</v>
      </c>
      <c r="Q35" s="112">
        <f>IF(RES_hhdet_tes!Q35=0,"",RES_hhdet_tes!Q35/RES_hhdet_fec!Q35)</f>
        <v>0.6157242075653625</v>
      </c>
      <c r="R35" s="112">
        <f>IF(RES_hhdet_tes!R35=0,"",RES_hhdet_tes!R35/RES_hhdet_fec!R35)</f>
        <v>0.6272055386380001</v>
      </c>
      <c r="S35" s="112">
        <f>IF(RES_hhdet_tes!S35=0,"",RES_hhdet_tes!S35/RES_hhdet_fec!S35)</f>
        <v>0.63683449308951545</v>
      </c>
      <c r="T35" s="112">
        <f>IF(RES_hhdet_tes!T35=0,"",RES_hhdet_tes!T35/RES_hhdet_fec!T35)</f>
        <v>0.64096875574713708</v>
      </c>
      <c r="U35" s="112">
        <f>IF(RES_hhdet_tes!U35=0,"",RES_hhdet_tes!U35/RES_hhdet_fec!U35)</f>
        <v>0.65079847443953254</v>
      </c>
      <c r="V35" s="112">
        <f>IF(RES_hhdet_tes!V35=0,"",RES_hhdet_tes!V35/RES_hhdet_fec!V35)</f>
        <v>0.66333045434190019</v>
      </c>
      <c r="W35" s="112">
        <f>IF(RES_hhdet_tes!W35=0,"",RES_hhdet_tes!W35/RES_hhdet_fec!W35)</f>
        <v>0.68289621783245125</v>
      </c>
      <c r="X35" s="112">
        <f>IF(RES_hhdet_tes!X35=0,"",RES_hhdet_tes!X35/RES_hhdet_fec!X35)</f>
        <v>0.69693483284073887</v>
      </c>
      <c r="Y35" s="112">
        <f>IF(RES_hhdet_tes!Y35=0,"",RES_hhdet_tes!Y35/RES_hhdet_fec!Y35)</f>
        <v>0.70205275957146951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>
        <f>IF(RES_hhdet_tes!L36=0,"",RES_hhdet_tes!L36/RES_hhdet_fec!L36)</f>
        <v>0.81095262517489586</v>
      </c>
      <c r="M36" s="113">
        <f>IF(RES_hhdet_tes!M36=0,"",RES_hhdet_tes!M36/RES_hhdet_fec!M36)</f>
        <v>0.83210940569244796</v>
      </c>
      <c r="N36" s="113">
        <f>IF(RES_hhdet_tes!N36=0,"",RES_hhdet_tes!N36/RES_hhdet_fec!N36)</f>
        <v>0.82260672720260453</v>
      </c>
      <c r="O36" s="113">
        <f>IF(RES_hhdet_tes!O36=0,"",RES_hhdet_tes!O36/RES_hhdet_fec!O36)</f>
        <v>0.80428759239469672</v>
      </c>
      <c r="P36" s="113">
        <f>IF(RES_hhdet_tes!P36=0,"",RES_hhdet_tes!P36/RES_hhdet_fec!P36)</f>
        <v>0.82598448956529036</v>
      </c>
      <c r="Q36" s="113">
        <f>IF(RES_hhdet_tes!Q36=0,"",RES_hhdet_tes!Q36/RES_hhdet_fec!Q36)</f>
        <v>0.82369259477152412</v>
      </c>
      <c r="R36" s="113">
        <f>IF(RES_hhdet_tes!R36=0,"",RES_hhdet_tes!R36/RES_hhdet_fec!R36)</f>
        <v>0.82709327295241264</v>
      </c>
      <c r="S36" s="113">
        <f>IF(RES_hhdet_tes!S36=0,"",RES_hhdet_tes!S36/RES_hhdet_fec!S36)</f>
        <v>0.86145672082900671</v>
      </c>
      <c r="T36" s="113">
        <f>IF(RES_hhdet_tes!T36=0,"",RES_hhdet_tes!T36/RES_hhdet_fec!T36)</f>
        <v>0.87373798743643127</v>
      </c>
      <c r="U36" s="113">
        <f>IF(RES_hhdet_tes!U36=0,"",RES_hhdet_tes!U36/RES_hhdet_fec!U36)</f>
        <v>0.87859378020268275</v>
      </c>
      <c r="V36" s="113">
        <f>IF(RES_hhdet_tes!V36=0,"",RES_hhdet_tes!V36/RES_hhdet_fec!V36)</f>
        <v>0.87795651820024001</v>
      </c>
      <c r="W36" s="113">
        <f>IF(RES_hhdet_tes!W36=0,"",RES_hhdet_tes!W36/RES_hhdet_fec!W36)</f>
        <v>0.84019732198181885</v>
      </c>
      <c r="X36" s="113">
        <f>IF(RES_hhdet_tes!X36=0,"",RES_hhdet_tes!X36/RES_hhdet_fec!X36)</f>
        <v>0.90649543079565409</v>
      </c>
      <c r="Y36" s="113">
        <f>IF(RES_hhdet_tes!Y36=0,"",RES_hhdet_tes!Y36/RES_hhdet_fec!Y36)</f>
        <v>0.85770678944696122</v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>
        <f>IF(RES_hhdet_tes!L37=0,"",RES_hhdet_tes!L37/RES_hhdet_fec!L37)</f>
        <v>0.5882882463197957</v>
      </c>
      <c r="M37" s="111">
        <f>IF(RES_hhdet_tes!M37=0,"",RES_hhdet_tes!M37/RES_hhdet_fec!M37)</f>
        <v>0.5882882463197957</v>
      </c>
      <c r="N37" s="111">
        <f>IF(RES_hhdet_tes!N37=0,"",RES_hhdet_tes!N37/RES_hhdet_fec!N37)</f>
        <v>0.58833730501419668</v>
      </c>
      <c r="O37" s="111">
        <f>IF(RES_hhdet_tes!O37=0,"",RES_hhdet_tes!O37/RES_hhdet_fec!O37)</f>
        <v>0.58899871247584501</v>
      </c>
      <c r="P37" s="111">
        <f>IF(RES_hhdet_tes!P37=0,"",RES_hhdet_tes!P37/RES_hhdet_fec!P37)</f>
        <v>0.58914725367997722</v>
      </c>
      <c r="Q37" s="111">
        <f>IF(RES_hhdet_tes!Q37=0,"",RES_hhdet_tes!Q37/RES_hhdet_fec!Q37)</f>
        <v>0.58976883457927654</v>
      </c>
      <c r="R37" s="111">
        <f>IF(RES_hhdet_tes!R37=0,"",RES_hhdet_tes!R37/RES_hhdet_fec!R37)</f>
        <v>0.59710161925789829</v>
      </c>
      <c r="S37" s="111">
        <f>IF(RES_hhdet_tes!S37=0,"",RES_hhdet_tes!S37/RES_hhdet_fec!S37)</f>
        <v>0.63570891104036198</v>
      </c>
      <c r="T37" s="111">
        <f>IF(RES_hhdet_tes!T37=0,"",RES_hhdet_tes!T37/RES_hhdet_fec!T37)</f>
        <v>0.67754236699760384</v>
      </c>
      <c r="U37" s="111">
        <f>IF(RES_hhdet_tes!U37=0,"",RES_hhdet_tes!U37/RES_hhdet_fec!U37)</f>
        <v>0.6776710255096986</v>
      </c>
      <c r="V37" s="111">
        <f>IF(RES_hhdet_tes!V37=0,"",RES_hhdet_tes!V37/RES_hhdet_fec!V37)</f>
        <v>0.68463559952003927</v>
      </c>
      <c r="W37" s="111">
        <f>IF(RES_hhdet_tes!W37=0,"",RES_hhdet_tes!W37/RES_hhdet_fec!W37)</f>
        <v>0.68683141267230274</v>
      </c>
      <c r="X37" s="111">
        <f>IF(RES_hhdet_tes!X37=0,"",RES_hhdet_tes!X37/RES_hhdet_fec!X37)</f>
        <v>0.69792525079524736</v>
      </c>
      <c r="Y37" s="111">
        <f>IF(RES_hhdet_tes!Y37=0,"",RES_hhdet_tes!Y37/RES_hhdet_fec!Y37)</f>
        <v>0.70010639091756988</v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0.72431786370438933</v>
      </c>
      <c r="C39" s="124">
        <f>IF(RES_hhdet_tes!C39=0,"",RES_hhdet_tes!C39/RES_hhdet_fec!C39)</f>
        <v>0.7270483277589207</v>
      </c>
      <c r="D39" s="124">
        <f>IF(RES_hhdet_tes!D39=0,"",RES_hhdet_tes!D39/RES_hhdet_fec!D39)</f>
        <v>0.7285930678538004</v>
      </c>
      <c r="E39" s="124">
        <f>IF(RES_hhdet_tes!E39=0,"",RES_hhdet_tes!E39/RES_hhdet_fec!E39)</f>
        <v>0.73219371958074575</v>
      </c>
      <c r="F39" s="124">
        <f>IF(RES_hhdet_tes!F39=0,"",RES_hhdet_tes!F39/RES_hhdet_fec!F39)</f>
        <v>0.73451187587124989</v>
      </c>
      <c r="G39" s="124">
        <f>IF(RES_hhdet_tes!G39=0,"",RES_hhdet_tes!G39/RES_hhdet_fec!G39)</f>
        <v>0.73576056094392517</v>
      </c>
      <c r="H39" s="124">
        <f>IF(RES_hhdet_tes!H39=0,"",RES_hhdet_tes!H39/RES_hhdet_fec!H39)</f>
        <v>0.73789322753311382</v>
      </c>
      <c r="I39" s="124">
        <f>IF(RES_hhdet_tes!I39=0,"",RES_hhdet_tes!I39/RES_hhdet_fec!I39)</f>
        <v>0.74027598297345687</v>
      </c>
      <c r="J39" s="124">
        <f>IF(RES_hhdet_tes!J39=0,"",RES_hhdet_tes!J39/RES_hhdet_fec!J39)</f>
        <v>0.73889513920024519</v>
      </c>
      <c r="K39" s="124">
        <f>IF(RES_hhdet_tes!K39=0,"",RES_hhdet_tes!K39/RES_hhdet_fec!K39)</f>
        <v>0.74004945483124707</v>
      </c>
      <c r="L39" s="124">
        <f>IF(RES_hhdet_tes!L39=0,"",RES_hhdet_tes!L39/RES_hhdet_fec!L39)</f>
        <v>0.74134014863219788</v>
      </c>
      <c r="M39" s="124">
        <f>IF(RES_hhdet_tes!M39=0,"",RES_hhdet_tes!M39/RES_hhdet_fec!M39)</f>
        <v>0.74205248124478229</v>
      </c>
      <c r="N39" s="124">
        <f>IF(RES_hhdet_tes!N39=0,"",RES_hhdet_tes!N39/RES_hhdet_fec!N39)</f>
        <v>0.7428909998362806</v>
      </c>
      <c r="O39" s="124">
        <f>IF(RES_hhdet_tes!O39=0,"",RES_hhdet_tes!O39/RES_hhdet_fec!O39)</f>
        <v>0.74810750845430907</v>
      </c>
      <c r="P39" s="124">
        <f>IF(RES_hhdet_tes!P39=0,"",RES_hhdet_tes!P39/RES_hhdet_fec!P39)</f>
        <v>0.75865466930195924</v>
      </c>
      <c r="Q39" s="124">
        <f>IF(RES_hhdet_tes!Q39=0,"",RES_hhdet_tes!Q39/RES_hhdet_fec!Q39)</f>
        <v>0.7634539198182172</v>
      </c>
      <c r="R39" s="124">
        <f>IF(RES_hhdet_tes!R39=0,"",RES_hhdet_tes!R39/RES_hhdet_fec!R39)</f>
        <v>0.77028832906683153</v>
      </c>
      <c r="S39" s="124">
        <f>IF(RES_hhdet_tes!S39=0,"",RES_hhdet_tes!S39/RES_hhdet_fec!S39)</f>
        <v>0.78006517036971468</v>
      </c>
      <c r="T39" s="124">
        <f>IF(RES_hhdet_tes!T39=0,"",RES_hhdet_tes!T39/RES_hhdet_fec!T39)</f>
        <v>0.79115478586905197</v>
      </c>
      <c r="U39" s="124">
        <f>IF(RES_hhdet_tes!U39=0,"",RES_hhdet_tes!U39/RES_hhdet_fec!U39)</f>
        <v>0.79463465288419977</v>
      </c>
      <c r="V39" s="124">
        <f>IF(RES_hhdet_tes!V39=0,"",RES_hhdet_tes!V39/RES_hhdet_fec!V39)</f>
        <v>0.81071648752317638</v>
      </c>
      <c r="W39" s="124">
        <f>IF(RES_hhdet_tes!W39=0,"",RES_hhdet_tes!W39/RES_hhdet_fec!W39)</f>
        <v>0.82197998881852163</v>
      </c>
      <c r="X39" s="124">
        <f>IF(RES_hhdet_tes!X39=0,"",RES_hhdet_tes!X39/RES_hhdet_fec!X39)</f>
        <v>0.83707322381641514</v>
      </c>
      <c r="Y39" s="124">
        <f>IF(RES_hhdet_tes!Y39=0,"",RES_hhdet_tes!Y39/RES_hhdet_fec!Y39)</f>
        <v>0.84239344541634686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0.5778684336562302</v>
      </c>
      <c r="C40" s="111">
        <f>IF(RES_hhdet_tes!C40=0,"",RES_hhdet_tes!C40/RES_hhdet_fec!C40)</f>
        <v>0.57962396131347838</v>
      </c>
      <c r="D40" s="111">
        <f>IF(RES_hhdet_tes!D40=0,"",RES_hhdet_tes!D40/RES_hhdet_fec!D40)</f>
        <v>0.58044083517361811</v>
      </c>
      <c r="E40" s="111">
        <f>IF(RES_hhdet_tes!E40=0,"",RES_hhdet_tes!E40/RES_hhdet_fec!E40)</f>
        <v>0.58106463927954455</v>
      </c>
      <c r="F40" s="111">
        <f>IF(RES_hhdet_tes!F40=0,"",RES_hhdet_tes!F40/RES_hhdet_fec!F40)</f>
        <v>0.5822151508324287</v>
      </c>
      <c r="G40" s="111">
        <f>IF(RES_hhdet_tes!G40=0,"",RES_hhdet_tes!G40/RES_hhdet_fec!G40)</f>
        <v>0.58339902909184804</v>
      </c>
      <c r="H40" s="111">
        <f>IF(RES_hhdet_tes!H40=0,"",RES_hhdet_tes!H40/RES_hhdet_fec!H40)</f>
        <v>0.58488232920729333</v>
      </c>
      <c r="I40" s="111">
        <f>IF(RES_hhdet_tes!I40=0,"",RES_hhdet_tes!I40/RES_hhdet_fec!I40)</f>
        <v>0.58532968393630047</v>
      </c>
      <c r="J40" s="111">
        <f>IF(RES_hhdet_tes!J40=0,"",RES_hhdet_tes!J40/RES_hhdet_fec!J40)</f>
        <v>0.58555318019061853</v>
      </c>
      <c r="K40" s="111">
        <f>IF(RES_hhdet_tes!K40=0,"",RES_hhdet_tes!K40/RES_hhdet_fec!K40)</f>
        <v>0.58581355964080084</v>
      </c>
      <c r="L40" s="111">
        <f>IF(RES_hhdet_tes!L40=0,"",RES_hhdet_tes!L40/RES_hhdet_fec!L40)</f>
        <v>0.58595933629141639</v>
      </c>
      <c r="M40" s="111">
        <f>IF(RES_hhdet_tes!M40=0,"",RES_hhdet_tes!M40/RES_hhdet_fec!M40)</f>
        <v>0.5860401213248414</v>
      </c>
      <c r="N40" s="111">
        <f>IF(RES_hhdet_tes!N40=0,"",RES_hhdet_tes!N40/RES_hhdet_fec!N40)</f>
        <v>0.5861579844663628</v>
      </c>
      <c r="O40" s="111">
        <f>IF(RES_hhdet_tes!O40=0,"",RES_hhdet_tes!O40/RES_hhdet_fec!O40)</f>
        <v>0.58647184529397645</v>
      </c>
      <c r="P40" s="111">
        <f>IF(RES_hhdet_tes!P40=0,"",RES_hhdet_tes!P40/RES_hhdet_fec!P40)</f>
        <v>0.58690758385244568</v>
      </c>
      <c r="Q40" s="111">
        <f>IF(RES_hhdet_tes!Q40=0,"",RES_hhdet_tes!Q40/RES_hhdet_fec!Q40)</f>
        <v>0.58725521138272441</v>
      </c>
      <c r="R40" s="111">
        <f>IF(RES_hhdet_tes!R40=0,"",RES_hhdet_tes!R40/RES_hhdet_fec!R40)</f>
        <v>0.58797849761322951</v>
      </c>
      <c r="S40" s="111">
        <f>IF(RES_hhdet_tes!S40=0,"",RES_hhdet_tes!S40/RES_hhdet_fec!S40)</f>
        <v>0.58880297703917828</v>
      </c>
      <c r="T40" s="111">
        <f>IF(RES_hhdet_tes!T40=0,"",RES_hhdet_tes!T40/RES_hhdet_fec!T40)</f>
        <v>0.58907592970355016</v>
      </c>
      <c r="U40" s="111">
        <f>IF(RES_hhdet_tes!U40=0,"",RES_hhdet_tes!U40/RES_hhdet_fec!U40)</f>
        <v>0.59179706729332116</v>
      </c>
      <c r="V40" s="111">
        <f>IF(RES_hhdet_tes!V40=0,"",RES_hhdet_tes!V40/RES_hhdet_fec!V40)</f>
        <v>0.59497900505172663</v>
      </c>
      <c r="W40" s="111">
        <f>IF(RES_hhdet_tes!W40=0,"",RES_hhdet_tes!W40/RES_hhdet_fec!W40)</f>
        <v>0.60078956384933246</v>
      </c>
      <c r="X40" s="111">
        <f>IF(RES_hhdet_tes!X40=0,"",RES_hhdet_tes!X40/RES_hhdet_fec!X40)</f>
        <v>0.60296609773950272</v>
      </c>
      <c r="Y40" s="111">
        <f>IF(RES_hhdet_tes!Y40=0,"",RES_hhdet_tes!Y40/RES_hhdet_fec!Y40)</f>
        <v>0.6046534485614804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0.73697536025734944</v>
      </c>
      <c r="C41" s="45">
        <f>IF(RES_hhdet_tes!C41=0,"",RES_hhdet_tes!C41/RES_hhdet_fec!C41)</f>
        <v>0.73977579209516886</v>
      </c>
      <c r="D41" s="45">
        <f>IF(RES_hhdet_tes!D41=0,"",RES_hhdet_tes!D41/RES_hhdet_fec!D41)</f>
        <v>0.74151942688390537</v>
      </c>
      <c r="E41" s="45">
        <f>IF(RES_hhdet_tes!E41=0,"",RES_hhdet_tes!E41/RES_hhdet_fec!E41)</f>
        <v>0.74332485222214695</v>
      </c>
      <c r="F41" s="45">
        <f>IF(RES_hhdet_tes!F41=0,"",RES_hhdet_tes!F41/RES_hhdet_fec!F41)</f>
        <v>0.74604848838287785</v>
      </c>
      <c r="G41" s="45">
        <f>IF(RES_hhdet_tes!G41=0,"",RES_hhdet_tes!G41/RES_hhdet_fec!G41)</f>
        <v>0.74881306953966242</v>
      </c>
      <c r="H41" s="45">
        <f>IF(RES_hhdet_tes!H41=0,"",RES_hhdet_tes!H41/RES_hhdet_fec!H41)</f>
        <v>0.75278166048916462</v>
      </c>
      <c r="I41" s="45">
        <f>IF(RES_hhdet_tes!I41=0,"",RES_hhdet_tes!I41/RES_hhdet_fec!I41)</f>
        <v>0.75422495452244931</v>
      </c>
      <c r="J41" s="45">
        <f>IF(RES_hhdet_tes!J41=0,"",RES_hhdet_tes!J41/RES_hhdet_fec!J41)</f>
        <v>0.75502697086618276</v>
      </c>
      <c r="K41" s="45">
        <f>IF(RES_hhdet_tes!K41=0,"",RES_hhdet_tes!K41/RES_hhdet_fec!K41)</f>
        <v>0.75620231588881093</v>
      </c>
      <c r="L41" s="45">
        <f>IF(RES_hhdet_tes!L41=0,"",RES_hhdet_tes!L41/RES_hhdet_fec!L41)</f>
        <v>0.75709295832594303</v>
      </c>
      <c r="M41" s="45">
        <f>IF(RES_hhdet_tes!M41=0,"",RES_hhdet_tes!M41/RES_hhdet_fec!M41)</f>
        <v>0.75756150965664804</v>
      </c>
      <c r="N41" s="45">
        <f>IF(RES_hhdet_tes!N41=0,"",RES_hhdet_tes!N41/RES_hhdet_fec!N41)</f>
        <v>0.75843655326492077</v>
      </c>
      <c r="O41" s="45">
        <f>IF(RES_hhdet_tes!O41=0,"",RES_hhdet_tes!O41/RES_hhdet_fec!O41)</f>
        <v>0.76249402956319401</v>
      </c>
      <c r="P41" s="45">
        <f>IF(RES_hhdet_tes!P41=0,"",RES_hhdet_tes!P41/RES_hhdet_fec!P41)</f>
        <v>0.76907783314903344</v>
      </c>
      <c r="Q41" s="45">
        <f>IF(RES_hhdet_tes!Q41=0,"",RES_hhdet_tes!Q41/RES_hhdet_fec!Q41)</f>
        <v>0.77282703200408309</v>
      </c>
      <c r="R41" s="45">
        <f>IF(RES_hhdet_tes!R41=0,"",RES_hhdet_tes!R41/RES_hhdet_fec!R41)</f>
        <v>0.77885019017406165</v>
      </c>
      <c r="S41" s="45">
        <f>IF(RES_hhdet_tes!S41=0,"",RES_hhdet_tes!S41/RES_hhdet_fec!S41)</f>
        <v>0.78651635474365833</v>
      </c>
      <c r="T41" s="45">
        <f>IF(RES_hhdet_tes!T41=0,"",RES_hhdet_tes!T41/RES_hhdet_fec!T41)</f>
        <v>0.79453215074110173</v>
      </c>
      <c r="U41" s="45">
        <f>IF(RES_hhdet_tes!U41=0,"",RES_hhdet_tes!U41/RES_hhdet_fec!U41)</f>
        <v>0.80222754868879087</v>
      </c>
      <c r="V41" s="45">
        <f>IF(RES_hhdet_tes!V41=0,"",RES_hhdet_tes!V41/RES_hhdet_fec!V41)</f>
        <v>0.81533073948739687</v>
      </c>
      <c r="W41" s="45">
        <f>IF(RES_hhdet_tes!W41=0,"",RES_hhdet_tes!W41/RES_hhdet_fec!W41)</f>
        <v>0.83178401390695988</v>
      </c>
      <c r="X41" s="45">
        <f>IF(RES_hhdet_tes!X41=0,"",RES_hhdet_tes!X41/RES_hhdet_fec!X41)</f>
        <v>0.84625602801357014</v>
      </c>
      <c r="Y41" s="45">
        <f>IF(RES_hhdet_tes!Y41=0,"",RES_hhdet_tes!Y41/RES_hhdet_fec!Y41)</f>
        <v>0.85155091842287245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 t="str">
        <f>IF(RES_hhdet_tes!B43=0,"",RES_hhdet_tes!B43/RES_hhdet_fec!B43)</f>
        <v/>
      </c>
      <c r="C43" s="119" t="str">
        <f>IF(RES_hhdet_tes!C43=0,"",RES_hhdet_tes!C43/RES_hhdet_fec!C43)</f>
        <v/>
      </c>
      <c r="D43" s="119" t="str">
        <f>IF(RES_hhdet_tes!D43=0,"",RES_hhdet_tes!D43/RES_hhdet_fec!D43)</f>
        <v/>
      </c>
      <c r="E43" s="119" t="str">
        <f>IF(RES_hhdet_tes!E43=0,"",RES_hhdet_tes!E43/RES_hhdet_fec!E43)</f>
        <v/>
      </c>
      <c r="F43" s="119" t="str">
        <f>IF(RES_hhdet_tes!F43=0,"",RES_hhdet_tes!F43/RES_hhdet_fec!F43)</f>
        <v/>
      </c>
      <c r="G43" s="119" t="str">
        <f>IF(RES_hhdet_tes!G43=0,"",RES_hhdet_tes!G43/RES_hhdet_fec!G43)</f>
        <v/>
      </c>
      <c r="H43" s="119" t="str">
        <f>IF(RES_hhdet_tes!H43=0,"",RES_hhdet_tes!H43/RES_hhdet_fec!H43)</f>
        <v/>
      </c>
      <c r="I43" s="119" t="str">
        <f>IF(RES_hhdet_tes!I43=0,"",RES_hhdet_tes!I43/RES_hhdet_fec!I43)</f>
        <v/>
      </c>
      <c r="J43" s="119" t="str">
        <f>IF(RES_hhdet_tes!J43=0,"",RES_hhdet_tes!J43/RES_hhdet_fec!J43)</f>
        <v/>
      </c>
      <c r="K43" s="119" t="str">
        <f>IF(RES_hhdet_tes!K43=0,"",RES_hhdet_tes!K43/RES_hhdet_fec!K43)</f>
        <v/>
      </c>
      <c r="L43" s="119" t="str">
        <f>IF(RES_hhdet_tes!L43=0,"",RES_hhdet_tes!L43/RES_hhdet_fec!L43)</f>
        <v/>
      </c>
      <c r="M43" s="119" t="str">
        <f>IF(RES_hhdet_tes!M43=0,"",RES_hhdet_tes!M43/RES_hhdet_fec!M43)</f>
        <v/>
      </c>
      <c r="N43" s="119" t="str">
        <f>IF(RES_hhdet_tes!N43=0,"",RES_hhdet_tes!N43/RES_hhdet_fec!N43)</f>
        <v/>
      </c>
      <c r="O43" s="119" t="str">
        <f>IF(RES_hhdet_tes!O43=0,"",RES_hhdet_tes!O43/RES_hhdet_fec!O43)</f>
        <v/>
      </c>
      <c r="P43" s="119" t="str">
        <f>IF(RES_hhdet_tes!P43=0,"",RES_hhdet_tes!P43/RES_hhdet_fec!P43)</f>
        <v/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X43" s="119" t="str">
        <f>IF(RES_hhdet_tes!X43=0,"",RES_hhdet_tes!X43/RES_hhdet_fec!X43)</f>
        <v/>
      </c>
      <c r="Y43" s="119" t="str">
        <f>IF(RES_hhdet_tes!Y43=0,"",RES_hhdet_tes!Y43/RES_hhdet_fec!Y43)</f>
        <v/>
      </c>
      <c r="DA43" s="129" t="s">
        <v>1946</v>
      </c>
    </row>
    <row r="44" spans="1:105" ht="12.95" customHeight="1" x14ac:dyDescent="0.25">
      <c r="A44" s="121" t="s">
        <v>57</v>
      </c>
      <c r="B44" s="124" t="str">
        <f>IF(RES_hhdet_tes!B44=0,"",RES_hhdet_tes!B44/RES_hhdet_fec!B44)</f>
        <v/>
      </c>
      <c r="C44" s="124" t="str">
        <f>IF(RES_hhdet_tes!C44=0,"",RES_hhdet_tes!C44/RES_hhdet_fec!C44)</f>
        <v/>
      </c>
      <c r="D44" s="124" t="str">
        <f>IF(RES_hhdet_tes!D44=0,"",RES_hhdet_tes!D44/RES_hhdet_fec!D44)</f>
        <v/>
      </c>
      <c r="E44" s="124" t="str">
        <f>IF(RES_hhdet_tes!E44=0,"",RES_hhdet_tes!E44/RES_hhdet_fec!E44)</f>
        <v/>
      </c>
      <c r="F44" s="124" t="str">
        <f>IF(RES_hhdet_tes!F44=0,"",RES_hhdet_tes!F44/RES_hhdet_fec!F44)</f>
        <v/>
      </c>
      <c r="G44" s="124" t="str">
        <f>IF(RES_hhdet_tes!G44=0,"",RES_hhdet_tes!G44/RES_hhdet_fec!G44)</f>
        <v/>
      </c>
      <c r="H44" s="124" t="str">
        <f>IF(RES_hhdet_tes!H44=0,"",RES_hhdet_tes!H44/RES_hhdet_fec!H44)</f>
        <v/>
      </c>
      <c r="I44" s="124" t="str">
        <f>IF(RES_hhdet_tes!I44=0,"",RES_hhdet_tes!I44/RES_hhdet_fec!I44)</f>
        <v/>
      </c>
      <c r="J44" s="124" t="str">
        <f>IF(RES_hhdet_tes!J44=0,"",RES_hhdet_tes!J44/RES_hhdet_fec!J44)</f>
        <v/>
      </c>
      <c r="K44" s="124" t="str">
        <f>IF(RES_hhdet_tes!K44=0,"",RES_hhdet_tes!K44/RES_hhdet_fec!K44)</f>
        <v/>
      </c>
      <c r="L44" s="124" t="str">
        <f>IF(RES_hhdet_tes!L44=0,"",RES_hhdet_tes!L44/RES_hhdet_fec!L44)</f>
        <v/>
      </c>
      <c r="M44" s="124" t="str">
        <f>IF(RES_hhdet_tes!M44=0,"",RES_hhdet_tes!M44/RES_hhdet_fec!M44)</f>
        <v/>
      </c>
      <c r="N44" s="124" t="str">
        <f>IF(RES_hhdet_tes!N44=0,"",RES_hhdet_tes!N44/RES_hhdet_fec!N44)</f>
        <v/>
      </c>
      <c r="O44" s="124" t="str">
        <f>IF(RES_hhdet_tes!O44=0,"",RES_hhdet_tes!O44/RES_hhdet_fec!O44)</f>
        <v/>
      </c>
      <c r="P44" s="124" t="str">
        <f>IF(RES_hhdet_tes!P44=0,"",RES_hhdet_tes!P44/RES_hhdet_fec!P44)</f>
        <v/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X44" s="124" t="str">
        <f>IF(RES_hhdet_tes!X44=0,"",RES_hhdet_tes!X44/RES_hhdet_fec!X44)</f>
        <v/>
      </c>
      <c r="Y44" s="124" t="str">
        <f>IF(RES_hhdet_tes!Y44=0,"",RES_hhdet_tes!Y44/RES_hhdet_fec!Y44)</f>
        <v/>
      </c>
      <c r="DA44" s="130" t="s">
        <v>1947</v>
      </c>
    </row>
    <row r="45" spans="1:105" ht="12" customHeight="1" x14ac:dyDescent="0.25">
      <c r="A45" s="97" t="s">
        <v>211</v>
      </c>
      <c r="B45" s="111" t="str">
        <f>IF(RES_hhdet_tes!B45=0,"",RES_hhdet_tes!B45/RES_hhdet_fec!B45)</f>
        <v/>
      </c>
      <c r="C45" s="111" t="str">
        <f>IF(RES_hhdet_tes!C45=0,"",RES_hhdet_tes!C45/RES_hhdet_fec!C45)</f>
        <v/>
      </c>
      <c r="D45" s="111" t="str">
        <f>IF(RES_hhdet_tes!D45=0,"",RES_hhdet_tes!D45/RES_hhdet_fec!D45)</f>
        <v/>
      </c>
      <c r="E45" s="111" t="str">
        <f>IF(RES_hhdet_tes!E45=0,"",RES_hhdet_tes!E45/RES_hhdet_fec!E45)</f>
        <v/>
      </c>
      <c r="F45" s="111" t="str">
        <f>IF(RES_hhdet_tes!F45=0,"",RES_hhdet_tes!F45/RES_hhdet_fec!F45)</f>
        <v/>
      </c>
      <c r="G45" s="111" t="str">
        <f>IF(RES_hhdet_tes!G45=0,"",RES_hhdet_tes!G45/RES_hhdet_fec!G45)</f>
        <v/>
      </c>
      <c r="H45" s="111" t="str">
        <f>IF(RES_hhdet_tes!H45=0,"",RES_hhdet_tes!H45/RES_hhdet_fec!H45)</f>
        <v/>
      </c>
      <c r="I45" s="111" t="str">
        <f>IF(RES_hhdet_tes!I45=0,"",RES_hhdet_tes!I45/RES_hhdet_fec!I45)</f>
        <v/>
      </c>
      <c r="J45" s="111" t="str">
        <f>IF(RES_hhdet_tes!J45=0,"",RES_hhdet_tes!J45/RES_hhdet_fec!J45)</f>
        <v/>
      </c>
      <c r="K45" s="111" t="str">
        <f>IF(RES_hhdet_tes!K45=0,"",RES_hhdet_tes!K45/RES_hhdet_fec!K45)</f>
        <v/>
      </c>
      <c r="L45" s="111" t="str">
        <f>IF(RES_hhdet_tes!L45=0,"",RES_hhdet_tes!L45/RES_hhdet_fec!L45)</f>
        <v/>
      </c>
      <c r="M45" s="111" t="str">
        <f>IF(RES_hhdet_tes!M45=0,"",RES_hhdet_tes!M45/RES_hhdet_fec!M45)</f>
        <v/>
      </c>
      <c r="N45" s="111" t="str">
        <f>IF(RES_hhdet_tes!N45=0,"",RES_hhdet_tes!N45/RES_hhdet_fec!N45)</f>
        <v/>
      </c>
      <c r="O45" s="111" t="str">
        <f>IF(RES_hhdet_tes!O45=0,"",RES_hhdet_tes!O45/RES_hhdet_fec!O45)</f>
        <v/>
      </c>
      <c r="P45" s="111" t="str">
        <f>IF(RES_hhdet_tes!P45=0,"",RES_hhdet_tes!P45/RES_hhdet_fec!P45)</f>
        <v/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X45" s="111" t="str">
        <f>IF(RES_hhdet_tes!X45=0,"",RES_hhdet_tes!X45/RES_hhdet_fec!X45)</f>
        <v/>
      </c>
      <c r="Y45" s="111" t="str">
        <f>IF(RES_hhdet_tes!Y45=0,"",RES_hhdet_tes!Y45/RES_hhdet_fec!Y45)</f>
        <v/>
      </c>
      <c r="DA45" s="63" t="s">
        <v>1948</v>
      </c>
    </row>
    <row r="46" spans="1:105" ht="12" customHeight="1" x14ac:dyDescent="0.25">
      <c r="A46" s="97" t="s">
        <v>53</v>
      </c>
      <c r="B46" s="111" t="str">
        <f>IF(RES_hhdet_tes!B46=0,"",RES_hhdet_tes!B46/RES_hhdet_fec!B46)</f>
        <v/>
      </c>
      <c r="C46" s="111" t="str">
        <f>IF(RES_hhdet_tes!C46=0,"",RES_hhdet_tes!C46/RES_hhdet_fec!C46)</f>
        <v/>
      </c>
      <c r="D46" s="111" t="str">
        <f>IF(RES_hhdet_tes!D46=0,"",RES_hhdet_tes!D46/RES_hhdet_fec!D46)</f>
        <v/>
      </c>
      <c r="E46" s="111" t="str">
        <f>IF(RES_hhdet_tes!E46=0,"",RES_hhdet_tes!E46/RES_hhdet_fec!E46)</f>
        <v/>
      </c>
      <c r="F46" s="111" t="str">
        <f>IF(RES_hhdet_tes!F46=0,"",RES_hhdet_tes!F46/RES_hhdet_fec!F46)</f>
        <v/>
      </c>
      <c r="G46" s="111" t="str">
        <f>IF(RES_hhdet_tes!G46=0,"",RES_hhdet_tes!G46/RES_hhdet_fec!G46)</f>
        <v/>
      </c>
      <c r="H46" s="111" t="str">
        <f>IF(RES_hhdet_tes!H46=0,"",RES_hhdet_tes!H46/RES_hhdet_fec!H46)</f>
        <v/>
      </c>
      <c r="I46" s="111" t="str">
        <f>IF(RES_hhdet_tes!I46=0,"",RES_hhdet_tes!I46/RES_hhdet_fec!I46)</f>
        <v/>
      </c>
      <c r="J46" s="111" t="str">
        <f>IF(RES_hhdet_tes!J46=0,"",RES_hhdet_tes!J46/RES_hhdet_fec!J46)</f>
        <v/>
      </c>
      <c r="K46" s="111" t="str">
        <f>IF(RES_hhdet_tes!K46=0,"",RES_hhdet_tes!K46/RES_hhdet_fec!K46)</f>
        <v/>
      </c>
      <c r="L46" s="111" t="str">
        <f>IF(RES_hhdet_tes!L46=0,"",RES_hhdet_tes!L46/RES_hhdet_fec!L46)</f>
        <v/>
      </c>
      <c r="M46" s="111" t="str">
        <f>IF(RES_hhdet_tes!M46=0,"",RES_hhdet_tes!M46/RES_hhdet_fec!M46)</f>
        <v/>
      </c>
      <c r="N46" s="111" t="str">
        <f>IF(RES_hhdet_tes!N46=0,"",RES_hhdet_tes!N46/RES_hhdet_fec!N46)</f>
        <v/>
      </c>
      <c r="O46" s="111" t="str">
        <f>IF(RES_hhdet_tes!O46=0,"",RES_hhdet_tes!O46/RES_hhdet_fec!O46)</f>
        <v/>
      </c>
      <c r="P46" s="111" t="str">
        <f>IF(RES_hhdet_tes!P46=0,"",RES_hhdet_tes!P46/RES_hhdet_fec!P46)</f>
        <v/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X46" s="111" t="str">
        <f>IF(RES_hhdet_tes!X46=0,"",RES_hhdet_tes!X46/RES_hhdet_fec!X46)</f>
        <v/>
      </c>
      <c r="Y46" s="111" t="str">
        <f>IF(RES_hhdet_tes!Y46=0,"",RES_hhdet_tes!Y46/RES_hhdet_fec!Y46)</f>
        <v/>
      </c>
      <c r="DA46" s="63" t="s">
        <v>1949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 t="str">
        <f>IF(RES_hhdet_tes!G47=0,"",RES_hhdet_tes!G47/RES_hhdet_fec!G47)</f>
        <v/>
      </c>
      <c r="H47" s="124" t="str">
        <f>IF(RES_hhdet_tes!H47=0,"",RES_hhdet_tes!H47/RES_hhdet_fec!H47)</f>
        <v/>
      </c>
      <c r="I47" s="124" t="str">
        <f>IF(RES_hhdet_tes!I47=0,"",RES_hhdet_tes!I47/RES_hhdet_fec!I47)</f>
        <v/>
      </c>
      <c r="J47" s="124" t="str">
        <f>IF(RES_hhdet_tes!J47=0,"",RES_hhdet_tes!J47/RES_hhdet_fec!J47)</f>
        <v/>
      </c>
      <c r="K47" s="124" t="str">
        <f>IF(RES_hhdet_tes!K47=0,"",RES_hhdet_tes!K47/RES_hhdet_fec!K47)</f>
        <v/>
      </c>
      <c r="L47" s="124" t="str">
        <f>IF(RES_hhdet_tes!L47=0,"",RES_hhdet_tes!L47/RES_hhdet_fec!L47)</f>
        <v/>
      </c>
      <c r="M47" s="124" t="str">
        <f>IF(RES_hhdet_tes!M47=0,"",RES_hhdet_tes!M47/RES_hhdet_fec!M47)</f>
        <v/>
      </c>
      <c r="N47" s="124" t="str">
        <f>IF(RES_hhdet_tes!N47=0,"",RES_hhdet_tes!N47/RES_hhdet_fec!N47)</f>
        <v/>
      </c>
      <c r="O47" s="124" t="str">
        <f>IF(RES_hhdet_tes!O47=0,"",RES_hhdet_tes!O47/RES_hhdet_fec!O47)</f>
        <v/>
      </c>
      <c r="P47" s="124" t="str">
        <f>IF(RES_hhdet_tes!P47=0,"",RES_hhdet_tes!P47/RES_hhdet_fec!P47)</f>
        <v/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X47" s="124" t="str">
        <f>IF(RES_hhdet_tes!X47=0,"",RES_hhdet_tes!X47/RES_hhdet_fec!X47)</f>
        <v/>
      </c>
      <c r="Y47" s="124" t="str">
        <f>IF(RES_hhdet_tes!Y47=0,"",RES_hhdet_tes!Y47/RES_hhdet_fec!Y47)</f>
        <v/>
      </c>
      <c r="DA47" s="130" t="s">
        <v>1950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 t="str">
        <f>IF(RES_hhdet_tes!G48=0,"",RES_hhdet_tes!G48/RES_hhdet_fec!G48)</f>
        <v/>
      </c>
      <c r="H48" s="111" t="str">
        <f>IF(RES_hhdet_tes!H48=0,"",RES_hhdet_tes!H48/RES_hhdet_fec!H48)</f>
        <v/>
      </c>
      <c r="I48" s="111" t="str">
        <f>IF(RES_hhdet_tes!I48=0,"",RES_hhdet_tes!I48/RES_hhdet_fec!I48)</f>
        <v/>
      </c>
      <c r="J48" s="111" t="str">
        <f>IF(RES_hhdet_tes!J48=0,"",RES_hhdet_tes!J48/RES_hhdet_fec!J48)</f>
        <v/>
      </c>
      <c r="K48" s="111" t="str">
        <f>IF(RES_hhdet_tes!K48=0,"",RES_hhdet_tes!K48/RES_hhdet_fec!K48)</f>
        <v/>
      </c>
      <c r="L48" s="111" t="str">
        <f>IF(RES_hhdet_tes!L48=0,"",RES_hhdet_tes!L48/RES_hhdet_fec!L48)</f>
        <v/>
      </c>
      <c r="M48" s="111" t="str">
        <f>IF(RES_hhdet_tes!M48=0,"",RES_hhdet_tes!M48/RES_hhdet_fec!M48)</f>
        <v/>
      </c>
      <c r="N48" s="111" t="str">
        <f>IF(RES_hhdet_tes!N48=0,"",RES_hhdet_tes!N48/RES_hhdet_fec!N48)</f>
        <v/>
      </c>
      <c r="O48" s="111" t="str">
        <f>IF(RES_hhdet_tes!O48=0,"",RES_hhdet_tes!O48/RES_hhdet_fec!O48)</f>
        <v/>
      </c>
      <c r="P48" s="111" t="str">
        <f>IF(RES_hhdet_tes!P48=0,"",RES_hhdet_tes!P48/RES_hhdet_fec!P48)</f>
        <v/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X48" s="111" t="str">
        <f>IF(RES_hhdet_tes!X48=0,"",RES_hhdet_tes!X48/RES_hhdet_fec!X48)</f>
        <v/>
      </c>
      <c r="Y48" s="111" t="str">
        <f>IF(RES_hhdet_tes!Y48=0,"",RES_hhdet_tes!Y48/RES_hhdet_fec!Y48)</f>
        <v/>
      </c>
      <c r="DA48" s="63" t="s">
        <v>1951</v>
      </c>
    </row>
    <row r="49" spans="1:105" ht="12" customHeight="1" x14ac:dyDescent="0.25">
      <c r="A49" s="121" t="s">
        <v>55</v>
      </c>
      <c r="B49" s="124" t="str">
        <f>IF(RES_hhdet_tes!B49=0,"",RES_hhdet_tes!B49/RES_hhdet_fec!B49)</f>
        <v/>
      </c>
      <c r="C49" s="124" t="str">
        <f>IF(RES_hhdet_tes!C49=0,"",RES_hhdet_tes!C49/RES_hhdet_fec!C49)</f>
        <v/>
      </c>
      <c r="D49" s="124" t="str">
        <f>IF(RES_hhdet_tes!D49=0,"",RES_hhdet_tes!D49/RES_hhdet_fec!D49)</f>
        <v/>
      </c>
      <c r="E49" s="124" t="str">
        <f>IF(RES_hhdet_tes!E49=0,"",RES_hhdet_tes!E49/RES_hhdet_fec!E49)</f>
        <v/>
      </c>
      <c r="F49" s="124" t="str">
        <f>IF(RES_hhdet_tes!F49=0,"",RES_hhdet_tes!F49/RES_hhdet_fec!F49)</f>
        <v/>
      </c>
      <c r="G49" s="124" t="str">
        <f>IF(RES_hhdet_tes!G49=0,"",RES_hhdet_tes!G49/RES_hhdet_fec!G49)</f>
        <v/>
      </c>
      <c r="H49" s="124" t="str">
        <f>IF(RES_hhdet_tes!H49=0,"",RES_hhdet_tes!H49/RES_hhdet_fec!H49)</f>
        <v/>
      </c>
      <c r="I49" s="124" t="str">
        <f>IF(RES_hhdet_tes!I49=0,"",RES_hhdet_tes!I49/RES_hhdet_fec!I49)</f>
        <v/>
      </c>
      <c r="J49" s="124" t="str">
        <f>IF(RES_hhdet_tes!J49=0,"",RES_hhdet_tes!J49/RES_hhdet_fec!J49)</f>
        <v/>
      </c>
      <c r="K49" s="124" t="str">
        <f>IF(RES_hhdet_tes!K49=0,"",RES_hhdet_tes!K49/RES_hhdet_fec!K49)</f>
        <v/>
      </c>
      <c r="L49" s="124" t="str">
        <f>IF(RES_hhdet_tes!L49=0,"",RES_hhdet_tes!L49/RES_hhdet_fec!L49)</f>
        <v/>
      </c>
      <c r="M49" s="124" t="str">
        <f>IF(RES_hhdet_tes!M49=0,"",RES_hhdet_tes!M49/RES_hhdet_fec!M49)</f>
        <v/>
      </c>
      <c r="N49" s="124" t="str">
        <f>IF(RES_hhdet_tes!N49=0,"",RES_hhdet_tes!N49/RES_hhdet_fec!N49)</f>
        <v/>
      </c>
      <c r="O49" s="124" t="str">
        <f>IF(RES_hhdet_tes!O49=0,"",RES_hhdet_tes!O49/RES_hhdet_fec!O49)</f>
        <v/>
      </c>
      <c r="P49" s="124" t="str">
        <f>IF(RES_hhdet_tes!P49=0,"",RES_hhdet_tes!P49/RES_hhdet_fec!P49)</f>
        <v/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X49" s="124" t="str">
        <f>IF(RES_hhdet_tes!X49=0,"",RES_hhdet_tes!X49/RES_hhdet_fec!X49)</f>
        <v/>
      </c>
      <c r="Y49" s="124" t="str">
        <f>IF(RES_hhdet_tes!Y49=0,"",RES_hhdet_tes!Y49/RES_hhdet_fec!Y49)</f>
        <v/>
      </c>
      <c r="DA49" s="130" t="s">
        <v>1952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X50" s="111" t="str">
        <f>IF(RES_hhdet_tes!X50=0,"",RES_hhdet_tes!X50/RES_hhdet_fec!X50)</f>
        <v/>
      </c>
      <c r="Y50" s="111" t="str">
        <f>IF(RES_hhdet_tes!Y50=0,"",RES_hhdet_tes!Y50/RES_hhdet_fec!Y50)</f>
        <v/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 t="str">
        <f>IF(RES_hhdet_tes!B54=0,"",RES_hhdet_tes!B54/RES_hhdet_fec!B54)</f>
        <v/>
      </c>
      <c r="C54" s="112" t="str">
        <f>IF(RES_hhdet_tes!C54=0,"",RES_hhdet_tes!C54/RES_hhdet_fec!C54)</f>
        <v/>
      </c>
      <c r="D54" s="112" t="str">
        <f>IF(RES_hhdet_tes!D54=0,"",RES_hhdet_tes!D54/RES_hhdet_fec!D54)</f>
        <v/>
      </c>
      <c r="E54" s="112" t="str">
        <f>IF(RES_hhdet_tes!E54=0,"",RES_hhdet_tes!E54/RES_hhdet_fec!E54)</f>
        <v/>
      </c>
      <c r="F54" s="112" t="str">
        <f>IF(RES_hhdet_tes!F54=0,"",RES_hhdet_tes!F54/RES_hhdet_fec!F54)</f>
        <v/>
      </c>
      <c r="G54" s="112" t="str">
        <f>IF(RES_hhdet_tes!G54=0,"",RES_hhdet_tes!G54/RES_hhdet_fec!G54)</f>
        <v/>
      </c>
      <c r="H54" s="112" t="str">
        <f>IF(RES_hhdet_tes!H54=0,"",RES_hhdet_tes!H54/RES_hhdet_fec!H54)</f>
        <v/>
      </c>
      <c r="I54" s="112" t="str">
        <f>IF(RES_hhdet_tes!I54=0,"",RES_hhdet_tes!I54/RES_hhdet_fec!I54)</f>
        <v/>
      </c>
      <c r="J54" s="112" t="str">
        <f>IF(RES_hhdet_tes!J54=0,"",RES_hhdet_tes!J54/RES_hhdet_fec!J54)</f>
        <v/>
      </c>
      <c r="K54" s="112" t="str">
        <f>IF(RES_hhdet_tes!K54=0,"",RES_hhdet_tes!K54/RES_hhdet_fec!K54)</f>
        <v/>
      </c>
      <c r="L54" s="112" t="str">
        <f>IF(RES_hhdet_tes!L54=0,"",RES_hhdet_tes!L54/RES_hhdet_fec!L54)</f>
        <v/>
      </c>
      <c r="M54" s="112" t="str">
        <f>IF(RES_hhdet_tes!M54=0,"",RES_hhdet_tes!M54/RES_hhdet_fec!M54)</f>
        <v/>
      </c>
      <c r="N54" s="112" t="str">
        <f>IF(RES_hhdet_tes!N54=0,"",RES_hhdet_tes!N54/RES_hhdet_fec!N54)</f>
        <v/>
      </c>
      <c r="O54" s="112" t="str">
        <f>IF(RES_hhdet_tes!O54=0,"",RES_hhdet_tes!O54/RES_hhdet_fec!O54)</f>
        <v/>
      </c>
      <c r="P54" s="112" t="str">
        <f>IF(RES_hhdet_tes!P54=0,"",RES_hhdet_tes!P54/RES_hhdet_fec!P54)</f>
        <v/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X54" s="112" t="str">
        <f>IF(RES_hhdet_tes!X54=0,"",RES_hhdet_tes!X54/RES_hhdet_fec!X54)</f>
        <v/>
      </c>
      <c r="Y54" s="112" t="str">
        <f>IF(RES_hhdet_tes!Y54=0,"",RES_hhdet_tes!Y54/RES_hhdet_fec!Y54)</f>
        <v/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X55" s="113" t="str">
        <f>IF(RES_hhdet_tes!X55=0,"",RES_hhdet_tes!X55/RES_hhdet_fec!X55)</f>
        <v/>
      </c>
      <c r="Y55" s="113" t="str">
        <f>IF(RES_hhdet_tes!Y55=0,"",RES_hhdet_tes!Y55/RES_hhdet_fec!Y55)</f>
        <v/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X56" s="111" t="str">
        <f>IF(RES_hhdet_tes!X56=0,"",RES_hhdet_tes!X56/RES_hhdet_fec!X56)</f>
        <v/>
      </c>
      <c r="Y56" s="111" t="str">
        <f>IF(RES_hhdet_tes!Y56=0,"",RES_hhdet_tes!Y56/RES_hhdet_fec!Y56)</f>
        <v/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X57" s="111" t="str">
        <f>IF(RES_hhdet_tes!X57=0,"",RES_hhdet_tes!X57/RES_hhdet_fec!X57)</f>
        <v/>
      </c>
      <c r="Y57" s="111" t="str">
        <f>IF(RES_hhdet_tes!Y57=0,"",RES_hhdet_tes!Y57/RES_hhdet_fec!Y57)</f>
        <v/>
      </c>
      <c r="DA57" s="63" t="s">
        <v>1960</v>
      </c>
    </row>
    <row r="58" spans="1:105" ht="12" customHeight="1" x14ac:dyDescent="0.25">
      <c r="A58" s="121" t="s">
        <v>54</v>
      </c>
      <c r="B58" s="124" t="str">
        <f>IF(RES_hhdet_tes!B58=0,"",RES_hhdet_tes!B58/RES_hhdet_fec!B58)</f>
        <v/>
      </c>
      <c r="C58" s="124" t="str">
        <f>IF(RES_hhdet_tes!C58=0,"",RES_hhdet_tes!C58/RES_hhdet_fec!C58)</f>
        <v/>
      </c>
      <c r="D58" s="124" t="str">
        <f>IF(RES_hhdet_tes!D58=0,"",RES_hhdet_tes!D58/RES_hhdet_fec!D58)</f>
        <v/>
      </c>
      <c r="E58" s="124" t="str">
        <f>IF(RES_hhdet_tes!E58=0,"",RES_hhdet_tes!E58/RES_hhdet_fec!E58)</f>
        <v/>
      </c>
      <c r="F58" s="124" t="str">
        <f>IF(RES_hhdet_tes!F58=0,"",RES_hhdet_tes!F58/RES_hhdet_fec!F58)</f>
        <v/>
      </c>
      <c r="G58" s="124" t="str">
        <f>IF(RES_hhdet_tes!G58=0,"",RES_hhdet_tes!G58/RES_hhdet_fec!G58)</f>
        <v/>
      </c>
      <c r="H58" s="124" t="str">
        <f>IF(RES_hhdet_tes!H58=0,"",RES_hhdet_tes!H58/RES_hhdet_fec!H58)</f>
        <v/>
      </c>
      <c r="I58" s="124" t="str">
        <f>IF(RES_hhdet_tes!I58=0,"",RES_hhdet_tes!I58/RES_hhdet_fec!I58)</f>
        <v/>
      </c>
      <c r="J58" s="124" t="str">
        <f>IF(RES_hhdet_tes!J58=0,"",RES_hhdet_tes!J58/RES_hhdet_fec!J58)</f>
        <v/>
      </c>
      <c r="K58" s="124" t="str">
        <f>IF(RES_hhdet_tes!K58=0,"",RES_hhdet_tes!K58/RES_hhdet_fec!K58)</f>
        <v/>
      </c>
      <c r="L58" s="124" t="str">
        <f>IF(RES_hhdet_tes!L58=0,"",RES_hhdet_tes!L58/RES_hhdet_fec!L58)</f>
        <v/>
      </c>
      <c r="M58" s="124" t="str">
        <f>IF(RES_hhdet_tes!M58=0,"",RES_hhdet_tes!M58/RES_hhdet_fec!M58)</f>
        <v/>
      </c>
      <c r="N58" s="124" t="str">
        <f>IF(RES_hhdet_tes!N58=0,"",RES_hhdet_tes!N58/RES_hhdet_fec!N58)</f>
        <v/>
      </c>
      <c r="O58" s="124" t="str">
        <f>IF(RES_hhdet_tes!O58=0,"",RES_hhdet_tes!O58/RES_hhdet_fec!O58)</f>
        <v/>
      </c>
      <c r="P58" s="124" t="str">
        <f>IF(RES_hhdet_tes!P58=0,"",RES_hhdet_tes!P58/RES_hhdet_fec!P58)</f>
        <v/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X58" s="124" t="str">
        <f>IF(RES_hhdet_tes!X58=0,"",RES_hhdet_tes!X58/RES_hhdet_fec!X58)</f>
        <v/>
      </c>
      <c r="Y58" s="124" t="str">
        <f>IF(RES_hhdet_tes!Y58=0,"",RES_hhdet_tes!Y58/RES_hhdet_fec!Y58)</f>
        <v/>
      </c>
      <c r="DA58" s="130" t="s">
        <v>1961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X59" s="111" t="str">
        <f>IF(RES_hhdet_tes!X59=0,"",RES_hhdet_tes!X59/RES_hhdet_fec!X59)</f>
        <v/>
      </c>
      <c r="Y59" s="111" t="str">
        <f>IF(RES_hhdet_tes!Y59=0,"",RES_hhdet_tes!Y59/RES_hhdet_fec!Y59)</f>
        <v/>
      </c>
      <c r="DA59" s="63" t="s">
        <v>1962</v>
      </c>
    </row>
    <row r="60" spans="1:105" ht="12" customHeight="1" x14ac:dyDescent="0.25">
      <c r="A60" s="109" t="s">
        <v>120</v>
      </c>
      <c r="B60" s="45" t="str">
        <f>IF(RES_hhdet_tes!B60=0,"",RES_hhdet_tes!B60/RES_hhdet_fec!B60)</f>
        <v/>
      </c>
      <c r="C60" s="45" t="str">
        <f>IF(RES_hhdet_tes!C60=0,"",RES_hhdet_tes!C60/RES_hhdet_fec!C60)</f>
        <v/>
      </c>
      <c r="D60" s="45" t="str">
        <f>IF(RES_hhdet_tes!D60=0,"",RES_hhdet_tes!D60/RES_hhdet_fec!D60)</f>
        <v/>
      </c>
      <c r="E60" s="45" t="str">
        <f>IF(RES_hhdet_tes!E60=0,"",RES_hhdet_tes!E60/RES_hhdet_fec!E60)</f>
        <v/>
      </c>
      <c r="F60" s="45" t="str">
        <f>IF(RES_hhdet_tes!F60=0,"",RES_hhdet_tes!F60/RES_hhdet_fec!F60)</f>
        <v/>
      </c>
      <c r="G60" s="45" t="str">
        <f>IF(RES_hhdet_tes!G60=0,"",RES_hhdet_tes!G60/RES_hhdet_fec!G60)</f>
        <v/>
      </c>
      <c r="H60" s="45" t="str">
        <f>IF(RES_hhdet_tes!H60=0,"",RES_hhdet_tes!H60/RES_hhdet_fec!H60)</f>
        <v/>
      </c>
      <c r="I60" s="45" t="str">
        <f>IF(RES_hhdet_tes!I60=0,"",RES_hhdet_tes!I60/RES_hhdet_fec!I60)</f>
        <v/>
      </c>
      <c r="J60" s="45" t="str">
        <f>IF(RES_hhdet_tes!J60=0,"",RES_hhdet_tes!J60/RES_hhdet_fec!J60)</f>
        <v/>
      </c>
      <c r="K60" s="45" t="str">
        <f>IF(RES_hhdet_tes!K60=0,"",RES_hhdet_tes!K60/RES_hhdet_fec!K60)</f>
        <v/>
      </c>
      <c r="L60" s="45" t="str">
        <f>IF(RES_hhdet_tes!L60=0,"",RES_hhdet_tes!L60/RES_hhdet_fec!L60)</f>
        <v/>
      </c>
      <c r="M60" s="45" t="str">
        <f>IF(RES_hhdet_tes!M60=0,"",RES_hhdet_tes!M60/RES_hhdet_fec!M60)</f>
        <v/>
      </c>
      <c r="N60" s="45" t="str">
        <f>IF(RES_hhdet_tes!N60=0,"",RES_hhdet_tes!N60/RES_hhdet_fec!N60)</f>
        <v/>
      </c>
      <c r="O60" s="45" t="str">
        <f>IF(RES_hhdet_tes!O60=0,"",RES_hhdet_tes!O60/RES_hhdet_fec!O60)</f>
        <v/>
      </c>
      <c r="P60" s="45" t="str">
        <f>IF(RES_hhdet_tes!P60=0,"",RES_hhdet_tes!P60/RES_hhdet_fec!P60)</f>
        <v/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X60" s="45" t="str">
        <f>IF(RES_hhdet_tes!X60=0,"",RES_hhdet_tes!X60/RES_hhdet_fec!X60)</f>
        <v/>
      </c>
      <c r="Y60" s="45" t="str">
        <f>IF(RES_hhdet_tes!Y60=0,"",RES_hhdet_tes!Y60/RES_hhdet_fec!Y60)</f>
        <v/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0.44421842166103387</v>
      </c>
      <c r="C62" s="119">
        <f>IF(RES_hhdet_tes!C62=0,"",RES_hhdet_tes!C62/RES_hhdet_fec!C62)</f>
        <v>0.44561738139796153</v>
      </c>
      <c r="D62" s="119">
        <f>IF(RES_hhdet_tes!D62=0,"",RES_hhdet_tes!D62/RES_hhdet_fec!D62)</f>
        <v>0.44938851162711241</v>
      </c>
      <c r="E62" s="119">
        <f>IF(RES_hhdet_tes!E62=0,"",RES_hhdet_tes!E62/RES_hhdet_fec!E62)</f>
        <v>0.4540640494238547</v>
      </c>
      <c r="F62" s="119">
        <f>IF(RES_hhdet_tes!F62=0,"",RES_hhdet_tes!F62/RES_hhdet_fec!F62)</f>
        <v>0.45940653614491889</v>
      </c>
      <c r="G62" s="119">
        <f>IF(RES_hhdet_tes!G62=0,"",RES_hhdet_tes!G62/RES_hhdet_fec!G62)</f>
        <v>0.46424861234907383</v>
      </c>
      <c r="H62" s="119">
        <f>IF(RES_hhdet_tes!H62=0,"",RES_hhdet_tes!H62/RES_hhdet_fec!H62)</f>
        <v>0.47037617912000146</v>
      </c>
      <c r="I62" s="119">
        <f>IF(RES_hhdet_tes!I62=0,"",RES_hhdet_tes!I62/RES_hhdet_fec!I62)</f>
        <v>0.47861627173432986</v>
      </c>
      <c r="J62" s="119">
        <f>IF(RES_hhdet_tes!J62=0,"",RES_hhdet_tes!J62/RES_hhdet_fec!J62)</f>
        <v>0.48250689776830635</v>
      </c>
      <c r="K62" s="119">
        <f>IF(RES_hhdet_tes!K62=0,"",RES_hhdet_tes!K62/RES_hhdet_fec!K62)</f>
        <v>0.48754518375113609</v>
      </c>
      <c r="L62" s="119">
        <f>IF(RES_hhdet_tes!L62=0,"",RES_hhdet_tes!L62/RES_hhdet_fec!L62)</f>
        <v>0.48779750694118423</v>
      </c>
      <c r="M62" s="119">
        <f>IF(RES_hhdet_tes!M62=0,"",RES_hhdet_tes!M62/RES_hhdet_fec!M62)</f>
        <v>0.49608722516188836</v>
      </c>
      <c r="N62" s="119">
        <f>IF(RES_hhdet_tes!N62=0,"",RES_hhdet_tes!N62/RES_hhdet_fec!N62)</f>
        <v>0.50623762825493579</v>
      </c>
      <c r="O62" s="119">
        <f>IF(RES_hhdet_tes!O62=0,"",RES_hhdet_tes!O62/RES_hhdet_fec!O62)</f>
        <v>0.52050859139509564</v>
      </c>
      <c r="P62" s="119">
        <f>IF(RES_hhdet_tes!P62=0,"",RES_hhdet_tes!P62/RES_hhdet_fec!P62)</f>
        <v>0.52936856213566608</v>
      </c>
      <c r="Q62" s="119">
        <f>IF(RES_hhdet_tes!Q62=0,"",RES_hhdet_tes!Q62/RES_hhdet_fec!Q62)</f>
        <v>0.53865666939373225</v>
      </c>
      <c r="R62" s="119">
        <f>IF(RES_hhdet_tes!R62=0,"",RES_hhdet_tes!R62/RES_hhdet_fec!R62)</f>
        <v>0.55109410610680754</v>
      </c>
      <c r="S62" s="119">
        <f>IF(RES_hhdet_tes!S62=0,"",RES_hhdet_tes!S62/RES_hhdet_fec!S62)</f>
        <v>0.57134911818519241</v>
      </c>
      <c r="T62" s="119">
        <f>IF(RES_hhdet_tes!T62=0,"",RES_hhdet_tes!T62/RES_hhdet_fec!T62)</f>
        <v>0.5933109054351523</v>
      </c>
      <c r="U62" s="119">
        <f>IF(RES_hhdet_tes!U62=0,"",RES_hhdet_tes!U62/RES_hhdet_fec!U62)</f>
        <v>0.61445944112335238</v>
      </c>
      <c r="V62" s="119">
        <f>IF(RES_hhdet_tes!V62=0,"",RES_hhdet_tes!V62/RES_hhdet_fec!V62)</f>
        <v>0.63321845132839294</v>
      </c>
      <c r="W62" s="119">
        <f>IF(RES_hhdet_tes!W62=0,"",RES_hhdet_tes!W62/RES_hhdet_fec!W62)</f>
        <v>0.64951674849031582</v>
      </c>
      <c r="X62" s="119">
        <f>IF(RES_hhdet_tes!X62=0,"",RES_hhdet_tes!X62/RES_hhdet_fec!X62)</f>
        <v>0.66441357055935935</v>
      </c>
      <c r="Y62" s="119">
        <f>IF(RES_hhdet_tes!Y62=0,"",RES_hhdet_tes!Y62/RES_hhdet_fec!Y62)</f>
        <v>0.6769655845447049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0.43690909636073505</v>
      </c>
      <c r="C63" s="124">
        <f>IF(RES_hhdet_tes!C63=0,"",RES_hhdet_tes!C63/RES_hhdet_fec!C63)</f>
        <v>0.44041710923543076</v>
      </c>
      <c r="D63" s="124">
        <f>IF(RES_hhdet_tes!D63=0,"",RES_hhdet_tes!D63/RES_hhdet_fec!D63)</f>
        <v>0.44401229671250692</v>
      </c>
      <c r="E63" s="124">
        <f>IF(RES_hhdet_tes!E63=0,"",RES_hhdet_tes!E63/RES_hhdet_fec!E63)</f>
        <v>0.44803462797527893</v>
      </c>
      <c r="F63" s="124">
        <f>IF(RES_hhdet_tes!F63=0,"",RES_hhdet_tes!F63/RES_hhdet_fec!F63)</f>
        <v>0.45288318034924052</v>
      </c>
      <c r="G63" s="124">
        <f>IF(RES_hhdet_tes!G63=0,"",RES_hhdet_tes!G63/RES_hhdet_fec!G63)</f>
        <v>0.45750912599840438</v>
      </c>
      <c r="H63" s="124">
        <f>IF(RES_hhdet_tes!H63=0,"",RES_hhdet_tes!H63/RES_hhdet_fec!H63)</f>
        <v>0.46293239659060148</v>
      </c>
      <c r="I63" s="124">
        <f>IF(RES_hhdet_tes!I63=0,"",RES_hhdet_tes!I63/RES_hhdet_fec!I63)</f>
        <v>0.46934568887761685</v>
      </c>
      <c r="J63" s="124">
        <f>IF(RES_hhdet_tes!J63=0,"",RES_hhdet_tes!J63/RES_hhdet_fec!J63)</f>
        <v>0.47419212868809452</v>
      </c>
      <c r="K63" s="124">
        <f>IF(RES_hhdet_tes!K63=0,"",RES_hhdet_tes!K63/RES_hhdet_fec!K63)</f>
        <v>0.47949756945262551</v>
      </c>
      <c r="L63" s="124">
        <f>IF(RES_hhdet_tes!L63=0,"",RES_hhdet_tes!L63/RES_hhdet_fec!L63)</f>
        <v>0.48309007117405867</v>
      </c>
      <c r="M63" s="124">
        <f>IF(RES_hhdet_tes!M63=0,"",RES_hhdet_tes!M63/RES_hhdet_fec!M63)</f>
        <v>0.49025597126992765</v>
      </c>
      <c r="N63" s="124">
        <f>IF(RES_hhdet_tes!N63=0,"",RES_hhdet_tes!N63/RES_hhdet_fec!N63)</f>
        <v>0.49970035481572611</v>
      </c>
      <c r="O63" s="124">
        <f>IF(RES_hhdet_tes!O63=0,"",RES_hhdet_tes!O63/RES_hhdet_fec!O63)</f>
        <v>0.51420613020886563</v>
      </c>
      <c r="P63" s="124">
        <f>IF(RES_hhdet_tes!P63=0,"",RES_hhdet_tes!P63/RES_hhdet_fec!P63)</f>
        <v>0.52092906514241188</v>
      </c>
      <c r="Q63" s="124">
        <f>IF(RES_hhdet_tes!Q63=0,"",RES_hhdet_tes!Q63/RES_hhdet_fec!Q63)</f>
        <v>0.53023047535585655</v>
      </c>
      <c r="R63" s="124">
        <f>IF(RES_hhdet_tes!R63=0,"",RES_hhdet_tes!R63/RES_hhdet_fec!R63)</f>
        <v>0.54300963736119956</v>
      </c>
      <c r="S63" s="124">
        <f>IF(RES_hhdet_tes!S63=0,"",RES_hhdet_tes!S63/RES_hhdet_fec!S63)</f>
        <v>0.56302064616382796</v>
      </c>
      <c r="T63" s="124">
        <f>IF(RES_hhdet_tes!T63=0,"",RES_hhdet_tes!T63/RES_hhdet_fec!T63)</f>
        <v>0.58253691631215687</v>
      </c>
      <c r="U63" s="124">
        <f>IF(RES_hhdet_tes!U63=0,"",RES_hhdet_tes!U63/RES_hhdet_fec!U63)</f>
        <v>0.60373639467824591</v>
      </c>
      <c r="V63" s="124">
        <f>IF(RES_hhdet_tes!V63=0,"",RES_hhdet_tes!V63/RES_hhdet_fec!V63)</f>
        <v>0.62261648626602917</v>
      </c>
      <c r="W63" s="124">
        <f>IF(RES_hhdet_tes!W63=0,"",RES_hhdet_tes!W63/RES_hhdet_fec!W63)</f>
        <v>0.64124786187317162</v>
      </c>
      <c r="X63" s="124">
        <f>IF(RES_hhdet_tes!X63=0,"",RES_hhdet_tes!X63/RES_hhdet_fec!X63)</f>
        <v>0.655763017366497</v>
      </c>
      <c r="Y63" s="124">
        <f>IF(RES_hhdet_tes!Y63=0,"",RES_hhdet_tes!Y63/RES_hhdet_fec!Y63)</f>
        <v>0.66971915348480782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0.43095230783457894</v>
      </c>
      <c r="C64" s="111">
        <f>IF(RES_hhdet_tes!C64=0,"",RES_hhdet_tes!C64/RES_hhdet_fec!C64)</f>
        <v>0.43455826971399369</v>
      </c>
      <c r="D64" s="111">
        <f>IF(RES_hhdet_tes!D64=0,"",RES_hhdet_tes!D64/RES_hhdet_fec!D64)</f>
        <v>0.43828127649692089</v>
      </c>
      <c r="E64" s="111">
        <f>IF(RES_hhdet_tes!E64=0,"",RES_hhdet_tes!E64/RES_hhdet_fec!E64)</f>
        <v>0.44239372994766196</v>
      </c>
      <c r="F64" s="111">
        <f>IF(RES_hhdet_tes!F64=0,"",RES_hhdet_tes!F64/RES_hhdet_fec!F64)</f>
        <v>0.44733542143692345</v>
      </c>
      <c r="G64" s="111">
        <f>IF(RES_hhdet_tes!G64=0,"",RES_hhdet_tes!G64/RES_hhdet_fec!G64)</f>
        <v>0.45205084026400794</v>
      </c>
      <c r="H64" s="111">
        <f>IF(RES_hhdet_tes!H64=0,"",RES_hhdet_tes!H64/RES_hhdet_fec!H64)</f>
        <v>0.45758552860922336</v>
      </c>
      <c r="I64" s="111">
        <f>IF(RES_hhdet_tes!I64=0,"",RES_hhdet_tes!I64/RES_hhdet_fec!I64)</f>
        <v>0.46408975876749781</v>
      </c>
      <c r="J64" s="111">
        <f>IF(RES_hhdet_tes!J64=0,"",RES_hhdet_tes!J64/RES_hhdet_fec!J64)</f>
        <v>0.46900547850366148</v>
      </c>
      <c r="K64" s="111">
        <f>IF(RES_hhdet_tes!K64=0,"",RES_hhdet_tes!K64/RES_hhdet_fec!K64)</f>
        <v>0.47437010619099862</v>
      </c>
      <c r="L64" s="111">
        <f>IF(RES_hhdet_tes!L64=0,"",RES_hhdet_tes!L64/RES_hhdet_fec!L64)</f>
        <v>0.4781814999474423</v>
      </c>
      <c r="M64" s="111">
        <f>IF(RES_hhdet_tes!M64=0,"",RES_hhdet_tes!M64/RES_hhdet_fec!M64)</f>
        <v>0.48540592579059849</v>
      </c>
      <c r="N64" s="111">
        <f>IF(RES_hhdet_tes!N64=0,"",RES_hhdet_tes!N64/RES_hhdet_fec!N64)</f>
        <v>0.49493624007901915</v>
      </c>
      <c r="O64" s="111">
        <f>IF(RES_hhdet_tes!O64=0,"",RES_hhdet_tes!O64/RES_hhdet_fec!O64)</f>
        <v>0.50941419988326408</v>
      </c>
      <c r="P64" s="111">
        <f>IF(RES_hhdet_tes!P64=0,"",RES_hhdet_tes!P64/RES_hhdet_fec!P64)</f>
        <v>0.51615447449894203</v>
      </c>
      <c r="Q64" s="111">
        <f>IF(RES_hhdet_tes!Q64=0,"",RES_hhdet_tes!Q64/RES_hhdet_fec!Q64)</f>
        <v>0.52561895395586422</v>
      </c>
      <c r="R64" s="111">
        <f>IF(RES_hhdet_tes!R64=0,"",RES_hhdet_tes!R64/RES_hhdet_fec!R64)</f>
        <v>0.5384603272895232</v>
      </c>
      <c r="S64" s="111">
        <f>IF(RES_hhdet_tes!S64=0,"",RES_hhdet_tes!S64/RES_hhdet_fec!S64)</f>
        <v>0.55849315739612804</v>
      </c>
      <c r="T64" s="111">
        <f>IF(RES_hhdet_tes!T64=0,"",RES_hhdet_tes!T64/RES_hhdet_fec!T64)</f>
        <v>0.57789660408611809</v>
      </c>
      <c r="U64" s="111">
        <f>IF(RES_hhdet_tes!U64=0,"",RES_hhdet_tes!U64/RES_hhdet_fec!U64)</f>
        <v>0.59917789527011955</v>
      </c>
      <c r="V64" s="111">
        <f>IF(RES_hhdet_tes!V64=0,"",RES_hhdet_tes!V64/RES_hhdet_fec!V64)</f>
        <v>0.61815199328697013</v>
      </c>
      <c r="W64" s="111">
        <f>IF(RES_hhdet_tes!W64=0,"",RES_hhdet_tes!W64/RES_hhdet_fec!W64)</f>
        <v>0.63700279419798944</v>
      </c>
      <c r="X64" s="111">
        <f>IF(RES_hhdet_tes!X64=0,"",RES_hhdet_tes!X64/RES_hhdet_fec!X64)</f>
        <v>0.65162888853893819</v>
      </c>
      <c r="Y64" s="111">
        <f>IF(RES_hhdet_tes!Y64=0,"",RES_hhdet_tes!Y64/RES_hhdet_fec!Y64)</f>
        <v>0.66610560892752746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1.6812889119229022</v>
      </c>
      <c r="C66" s="124">
        <f>IF(RES_hhdet_tes!C66=0,"",RES_hhdet_tes!C66/RES_hhdet_fec!C66)</f>
        <v>1.9603567281617467</v>
      </c>
      <c r="D66" s="124">
        <f>IF(RES_hhdet_tes!D66=0,"",RES_hhdet_tes!D66/RES_hhdet_fec!D66)</f>
        <v>2.0959404199958653</v>
      </c>
      <c r="E66" s="124">
        <f>IF(RES_hhdet_tes!E66=0,"",RES_hhdet_tes!E66/RES_hhdet_fec!E66)</f>
        <v>2.2031362691045122</v>
      </c>
      <c r="F66" s="124">
        <f>IF(RES_hhdet_tes!F66=0,"",RES_hhdet_tes!F66/RES_hhdet_fec!F66)</f>
        <v>2.2880847369949797</v>
      </c>
      <c r="G66" s="124">
        <f>IF(RES_hhdet_tes!G66=0,"",RES_hhdet_tes!G66/RES_hhdet_fec!G66)</f>
        <v>2.3712756018784691</v>
      </c>
      <c r="H66" s="124">
        <f>IF(RES_hhdet_tes!H66=0,"",RES_hhdet_tes!H66/RES_hhdet_fec!H66)</f>
        <v>2.4436558981766598</v>
      </c>
      <c r="I66" s="124">
        <f>IF(RES_hhdet_tes!I66=0,"",RES_hhdet_tes!I66/RES_hhdet_fec!I66)</f>
        <v>2.5279889393038069</v>
      </c>
      <c r="J66" s="124">
        <f>IF(RES_hhdet_tes!J66=0,"",RES_hhdet_tes!J66/RES_hhdet_fec!J66)</f>
        <v>2.5899928573420139</v>
      </c>
      <c r="K66" s="124">
        <f>IF(RES_hhdet_tes!K66=0,"",RES_hhdet_tes!K66/RES_hhdet_fec!K66)</f>
        <v>2.6845169717437098</v>
      </c>
      <c r="L66" s="124">
        <f>IF(RES_hhdet_tes!L66=0,"",RES_hhdet_tes!L66/RES_hhdet_fec!L66)</f>
        <v>2.7455999747772331</v>
      </c>
      <c r="M66" s="124">
        <f>IF(RES_hhdet_tes!M66=0,"",RES_hhdet_tes!M66/RES_hhdet_fec!M66)</f>
        <v>2.8059444099606488</v>
      </c>
      <c r="N66" s="124">
        <f>IF(RES_hhdet_tes!N66=0,"",RES_hhdet_tes!N66/RES_hhdet_fec!N66)</f>
        <v>2.8948823832204638</v>
      </c>
      <c r="O66" s="124">
        <f>IF(RES_hhdet_tes!O66=0,"",RES_hhdet_tes!O66/RES_hhdet_fec!O66)</f>
        <v>3.0160539153254224</v>
      </c>
      <c r="P66" s="124">
        <f>IF(RES_hhdet_tes!P66=0,"",RES_hhdet_tes!P66/RES_hhdet_fec!P66)</f>
        <v>3.1759306111601426</v>
      </c>
      <c r="Q66" s="124">
        <f>IF(RES_hhdet_tes!Q66=0,"",RES_hhdet_tes!Q66/RES_hhdet_fec!Q66)</f>
        <v>3.3890124436980171</v>
      </c>
      <c r="R66" s="124">
        <f>IF(RES_hhdet_tes!R66=0,"",RES_hhdet_tes!R66/RES_hhdet_fec!R66)</f>
        <v>3.5288421705731423</v>
      </c>
      <c r="S66" s="124">
        <f>IF(RES_hhdet_tes!S66=0,"",RES_hhdet_tes!S66/RES_hhdet_fec!S66)</f>
        <v>3.6310379186810944</v>
      </c>
      <c r="T66" s="124">
        <f>IF(RES_hhdet_tes!T66=0,"",RES_hhdet_tes!T66/RES_hhdet_fec!T66)</f>
        <v>3.6848547982901914</v>
      </c>
      <c r="U66" s="124">
        <f>IF(RES_hhdet_tes!U66=0,"",RES_hhdet_tes!U66/RES_hhdet_fec!U66)</f>
        <v>3.7163371551306486</v>
      </c>
      <c r="V66" s="124">
        <f>IF(RES_hhdet_tes!V66=0,"",RES_hhdet_tes!V66/RES_hhdet_fec!V66)</f>
        <v>3.7408416690332746</v>
      </c>
      <c r="W66" s="124">
        <f>IF(RES_hhdet_tes!W66=0,"",RES_hhdet_tes!W66/RES_hhdet_fec!W66)</f>
        <v>3.758912690583069</v>
      </c>
      <c r="X66" s="124">
        <f>IF(RES_hhdet_tes!X66=0,"",RES_hhdet_tes!X66/RES_hhdet_fec!X66)</f>
        <v>3.7750759105045621</v>
      </c>
      <c r="Y66" s="124">
        <f>IF(RES_hhdet_tes!Y66=0,"",RES_hhdet_tes!Y66/RES_hhdet_fec!Y66)</f>
        <v>3.7898352015938732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1.6812889119229022</v>
      </c>
      <c r="C67" s="111">
        <f>IF(RES_hhdet_tes!C67=0,"",RES_hhdet_tes!C67/RES_hhdet_fec!C67)</f>
        <v>1.9603567281617467</v>
      </c>
      <c r="D67" s="111">
        <f>IF(RES_hhdet_tes!D67=0,"",RES_hhdet_tes!D67/RES_hhdet_fec!D67)</f>
        <v>2.0959404199958653</v>
      </c>
      <c r="E67" s="111">
        <f>IF(RES_hhdet_tes!E67=0,"",RES_hhdet_tes!E67/RES_hhdet_fec!E67)</f>
        <v>2.2031362691045122</v>
      </c>
      <c r="F67" s="111">
        <f>IF(RES_hhdet_tes!F67=0,"",RES_hhdet_tes!F67/RES_hhdet_fec!F67)</f>
        <v>2.2880847369949797</v>
      </c>
      <c r="G67" s="111">
        <f>IF(RES_hhdet_tes!G67=0,"",RES_hhdet_tes!G67/RES_hhdet_fec!G67)</f>
        <v>2.3712756018784691</v>
      </c>
      <c r="H67" s="111">
        <f>IF(RES_hhdet_tes!H67=0,"",RES_hhdet_tes!H67/RES_hhdet_fec!H67)</f>
        <v>2.4436558981766598</v>
      </c>
      <c r="I67" s="111">
        <f>IF(RES_hhdet_tes!I67=0,"",RES_hhdet_tes!I67/RES_hhdet_fec!I67)</f>
        <v>2.5279889393038069</v>
      </c>
      <c r="J67" s="111">
        <f>IF(RES_hhdet_tes!J67=0,"",RES_hhdet_tes!J67/RES_hhdet_fec!J67)</f>
        <v>2.5899928573420139</v>
      </c>
      <c r="K67" s="111">
        <f>IF(RES_hhdet_tes!K67=0,"",RES_hhdet_tes!K67/RES_hhdet_fec!K67)</f>
        <v>2.6845169717437098</v>
      </c>
      <c r="L67" s="111">
        <f>IF(RES_hhdet_tes!L67=0,"",RES_hhdet_tes!L67/RES_hhdet_fec!L67)</f>
        <v>2.7455999747772331</v>
      </c>
      <c r="M67" s="111">
        <f>IF(RES_hhdet_tes!M67=0,"",RES_hhdet_tes!M67/RES_hhdet_fec!M67)</f>
        <v>2.8059444099606488</v>
      </c>
      <c r="N67" s="111">
        <f>IF(RES_hhdet_tes!N67=0,"",RES_hhdet_tes!N67/RES_hhdet_fec!N67)</f>
        <v>2.8948823832204638</v>
      </c>
      <c r="O67" s="111">
        <f>IF(RES_hhdet_tes!O67=0,"",RES_hhdet_tes!O67/RES_hhdet_fec!O67)</f>
        <v>3.0160539153254224</v>
      </c>
      <c r="P67" s="111">
        <f>IF(RES_hhdet_tes!P67=0,"",RES_hhdet_tes!P67/RES_hhdet_fec!P67)</f>
        <v>3.1759306111601426</v>
      </c>
      <c r="Q67" s="111">
        <f>IF(RES_hhdet_tes!Q67=0,"",RES_hhdet_tes!Q67/RES_hhdet_fec!Q67)</f>
        <v>3.3890124436980171</v>
      </c>
      <c r="R67" s="111">
        <f>IF(RES_hhdet_tes!R67=0,"",RES_hhdet_tes!R67/RES_hhdet_fec!R67)</f>
        <v>3.5288421705731423</v>
      </c>
      <c r="S67" s="111">
        <f>IF(RES_hhdet_tes!S67=0,"",RES_hhdet_tes!S67/RES_hhdet_fec!S67)</f>
        <v>3.6310379186810944</v>
      </c>
      <c r="T67" s="111">
        <f>IF(RES_hhdet_tes!T67=0,"",RES_hhdet_tes!T67/RES_hhdet_fec!T67)</f>
        <v>3.6848547982901914</v>
      </c>
      <c r="U67" s="111">
        <f>IF(RES_hhdet_tes!U67=0,"",RES_hhdet_tes!U67/RES_hhdet_fec!U67)</f>
        <v>3.7163371551306486</v>
      </c>
      <c r="V67" s="111">
        <f>IF(RES_hhdet_tes!V67=0,"",RES_hhdet_tes!V67/RES_hhdet_fec!V67)</f>
        <v>3.7408416690332746</v>
      </c>
      <c r="W67" s="111">
        <f>IF(RES_hhdet_tes!W67=0,"",RES_hhdet_tes!W67/RES_hhdet_fec!W67)</f>
        <v>3.758912690583069</v>
      </c>
      <c r="X67" s="111">
        <f>IF(RES_hhdet_tes!X67=0,"",RES_hhdet_tes!X67/RES_hhdet_fec!X67)</f>
        <v>3.7750759105045621</v>
      </c>
      <c r="Y67" s="111">
        <f>IF(RES_hhdet_tes!Y67=0,"",RES_hhdet_tes!Y67/RES_hhdet_fec!Y67)</f>
        <v>3.7898352015938732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0.48436224924914273</v>
      </c>
      <c r="C68" s="124">
        <f>IF(RES_hhdet_tes!C68=0,"",RES_hhdet_tes!C68/RES_hhdet_fec!C68)</f>
        <v>0.4882611381028174</v>
      </c>
      <c r="D68" s="124">
        <f>IF(RES_hhdet_tes!D68=0,"",RES_hhdet_tes!D68/RES_hhdet_fec!D68)</f>
        <v>0.49184094184042387</v>
      </c>
      <c r="E68" s="124">
        <f>IF(RES_hhdet_tes!E68=0,"",RES_hhdet_tes!E68/RES_hhdet_fec!E68)</f>
        <v>0.49489567897143483</v>
      </c>
      <c r="F68" s="124">
        <f>IF(RES_hhdet_tes!F68=0,"",RES_hhdet_tes!F68/RES_hhdet_fec!F68)</f>
        <v>0.49935915463582897</v>
      </c>
      <c r="G68" s="124">
        <f>IF(RES_hhdet_tes!G68=0,"",RES_hhdet_tes!G68/RES_hhdet_fec!G68)</f>
        <v>0.50349809487412223</v>
      </c>
      <c r="H68" s="124">
        <f>IF(RES_hhdet_tes!H68=0,"",RES_hhdet_tes!H68/RES_hhdet_fec!H68)</f>
        <v>0.50886744953023622</v>
      </c>
      <c r="I68" s="124">
        <f>IF(RES_hhdet_tes!I68=0,"",RES_hhdet_tes!I68/RES_hhdet_fec!I68)</f>
        <v>0.51625057572709432</v>
      </c>
      <c r="J68" s="124">
        <f>IF(RES_hhdet_tes!J68=0,"",RES_hhdet_tes!J68/RES_hhdet_fec!J68)</f>
        <v>0.52023965190897503</v>
      </c>
      <c r="K68" s="124">
        <f>IF(RES_hhdet_tes!K68=0,"",RES_hhdet_tes!K68/RES_hhdet_fec!K68)</f>
        <v>0.52439858862569522</v>
      </c>
      <c r="L68" s="124">
        <f>IF(RES_hhdet_tes!L68=0,"",RES_hhdet_tes!L68/RES_hhdet_fec!L68)</f>
        <v>0.53152737437113484</v>
      </c>
      <c r="M68" s="124">
        <f>IF(RES_hhdet_tes!M68=0,"",RES_hhdet_tes!M68/RES_hhdet_fec!M68)</f>
        <v>0.54002559406893214</v>
      </c>
      <c r="N68" s="124">
        <f>IF(RES_hhdet_tes!N68=0,"",RES_hhdet_tes!N68/RES_hhdet_fec!N68)</f>
        <v>0.55041769023741993</v>
      </c>
      <c r="O68" s="124">
        <f>IF(RES_hhdet_tes!O68=0,"",RES_hhdet_tes!O68/RES_hhdet_fec!O68)</f>
        <v>0.56460792328771292</v>
      </c>
      <c r="P68" s="124">
        <f>IF(RES_hhdet_tes!P68=0,"",RES_hhdet_tes!P68/RES_hhdet_fec!P68)</f>
        <v>0.57326163090877902</v>
      </c>
      <c r="Q68" s="124">
        <f>IF(RES_hhdet_tes!Q68=0,"",RES_hhdet_tes!Q68/RES_hhdet_fec!Q68)</f>
        <v>0.58300653314759443</v>
      </c>
      <c r="R68" s="124">
        <f>IF(RES_hhdet_tes!R68=0,"",RES_hhdet_tes!R68/RES_hhdet_fec!R68)</f>
        <v>0.59647064702666641</v>
      </c>
      <c r="S68" s="124">
        <f>IF(RES_hhdet_tes!S68=0,"",RES_hhdet_tes!S68/RES_hhdet_fec!S68)</f>
        <v>0.61620337427601668</v>
      </c>
      <c r="T68" s="124">
        <f>IF(RES_hhdet_tes!T68=0,"",RES_hhdet_tes!T68/RES_hhdet_fec!T68)</f>
        <v>0.63649890875076043</v>
      </c>
      <c r="U68" s="124">
        <f>IF(RES_hhdet_tes!U68=0,"",RES_hhdet_tes!U68/RES_hhdet_fec!U68)</f>
        <v>0.65535446149554388</v>
      </c>
      <c r="V68" s="124">
        <f>IF(RES_hhdet_tes!V68=0,"",RES_hhdet_tes!V68/RES_hhdet_fec!V68)</f>
        <v>0.67215138135779473</v>
      </c>
      <c r="W68" s="124">
        <f>IF(RES_hhdet_tes!W68=0,"",RES_hhdet_tes!W68/RES_hhdet_fec!W68)</f>
        <v>0.68943755300841669</v>
      </c>
      <c r="X68" s="124">
        <f>IF(RES_hhdet_tes!X68=0,"",RES_hhdet_tes!X68/RES_hhdet_fec!X68)</f>
        <v>0.70201451248548996</v>
      </c>
      <c r="Y68" s="124">
        <f>IF(RES_hhdet_tes!Y68=0,"",RES_hhdet_tes!Y68/RES_hhdet_fec!Y68)</f>
        <v>0.71750220535129139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0.45818539811515152</v>
      </c>
      <c r="C69" s="111">
        <f>IF(RES_hhdet_tes!C69=0,"",RES_hhdet_tes!C69/RES_hhdet_fec!C69)</f>
        <v>0.46433804000283013</v>
      </c>
      <c r="D69" s="111">
        <f>IF(RES_hhdet_tes!D69=0,"",RES_hhdet_tes!D69/RES_hhdet_fec!D69)</f>
        <v>0.46884135268732796</v>
      </c>
      <c r="E69" s="111">
        <f>IF(RES_hhdet_tes!E69=0,"",RES_hhdet_tes!E69/RES_hhdet_fec!E69)</f>
        <v>0.47440835094100875</v>
      </c>
      <c r="F69" s="111">
        <f>IF(RES_hhdet_tes!F69=0,"",RES_hhdet_tes!F69/RES_hhdet_fec!F69)</f>
        <v>0.48070725993190333</v>
      </c>
      <c r="G69" s="111">
        <f>IF(RES_hhdet_tes!G69=0,"",RES_hhdet_tes!G69/RES_hhdet_fec!G69)</f>
        <v>0.48694002652326229</v>
      </c>
      <c r="H69" s="111">
        <f>IF(RES_hhdet_tes!H69=0,"",RES_hhdet_tes!H69/RES_hhdet_fec!H69)</f>
        <v>0.49365047660349437</v>
      </c>
      <c r="I69" s="111">
        <f>IF(RES_hhdet_tes!I69=0,"",RES_hhdet_tes!I69/RES_hhdet_fec!I69)</f>
        <v>0.50188016444438599</v>
      </c>
      <c r="J69" s="111">
        <f>IF(RES_hhdet_tes!J69=0,"",RES_hhdet_tes!J69/RES_hhdet_fec!J69)</f>
        <v>0.50996217960709855</v>
      </c>
      <c r="K69" s="111">
        <f>IF(RES_hhdet_tes!K69=0,"",RES_hhdet_tes!K69/RES_hhdet_fec!K69)</f>
        <v>0.51785373162051485</v>
      </c>
      <c r="L69" s="111">
        <f>IF(RES_hhdet_tes!L69=0,"",RES_hhdet_tes!L69/RES_hhdet_fec!L69)</f>
        <v>0.52686250068704221</v>
      </c>
      <c r="M69" s="111">
        <f>IF(RES_hhdet_tes!M69=0,"",RES_hhdet_tes!M69/RES_hhdet_fec!M69)</f>
        <v>0.5348726581817701</v>
      </c>
      <c r="N69" s="111">
        <f>IF(RES_hhdet_tes!N69=0,"",RES_hhdet_tes!N69/RES_hhdet_fec!N69)</f>
        <v>0.54645475247507569</v>
      </c>
      <c r="O69" s="111">
        <f>IF(RES_hhdet_tes!O69=0,"",RES_hhdet_tes!O69/RES_hhdet_fec!O69)</f>
        <v>0.56269153675636363</v>
      </c>
      <c r="P69" s="111">
        <f>IF(RES_hhdet_tes!P69=0,"",RES_hhdet_tes!P69/RES_hhdet_fec!P69)</f>
        <v>0.57241577550356648</v>
      </c>
      <c r="Q69" s="111">
        <f>IF(RES_hhdet_tes!Q69=0,"",RES_hhdet_tes!Q69/RES_hhdet_fec!Q69)</f>
        <v>0.58192081342460522</v>
      </c>
      <c r="R69" s="111">
        <f>IF(RES_hhdet_tes!R69=0,"",RES_hhdet_tes!R69/RES_hhdet_fec!R69)</f>
        <v>0.59577950684631087</v>
      </c>
      <c r="S69" s="111">
        <f>IF(RES_hhdet_tes!S69=0,"",RES_hhdet_tes!S69/RES_hhdet_fec!S69)</f>
        <v>0.61595020001572476</v>
      </c>
      <c r="T69" s="111">
        <f>IF(RES_hhdet_tes!T69=0,"",RES_hhdet_tes!T69/RES_hhdet_fec!T69)</f>
        <v>0.63296759622621979</v>
      </c>
      <c r="U69" s="111">
        <f>IF(RES_hhdet_tes!U69=0,"",RES_hhdet_tes!U69/RES_hhdet_fec!U69)</f>
        <v>0.64964165003532037</v>
      </c>
      <c r="V69" s="111">
        <f>IF(RES_hhdet_tes!V69=0,"",RES_hhdet_tes!V69/RES_hhdet_fec!V69)</f>
        <v>0.667742720071695</v>
      </c>
      <c r="W69" s="111">
        <f>IF(RES_hhdet_tes!W69=0,"",RES_hhdet_tes!W69/RES_hhdet_fec!W69)</f>
        <v>0.68444847256447161</v>
      </c>
      <c r="X69" s="111">
        <f>IF(RES_hhdet_tes!X69=0,"",RES_hhdet_tes!X69/RES_hhdet_fec!X69)</f>
        <v>0.70096475547072201</v>
      </c>
      <c r="Y69" s="111">
        <f>IF(RES_hhdet_tes!Y69=0,"",RES_hhdet_tes!Y69/RES_hhdet_fec!Y69)</f>
        <v>0.71696121942248692</v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>
        <f>IF(RES_hhdet_tes!L70=0,"",RES_hhdet_tes!L70/RES_hhdet_fec!L70)</f>
        <v>0.80263986025013123</v>
      </c>
      <c r="M70" s="111">
        <f>IF(RES_hhdet_tes!M70=0,"",RES_hhdet_tes!M70/RES_hhdet_fec!M70)</f>
        <v>0.82348876792292325</v>
      </c>
      <c r="N70" s="111">
        <f>IF(RES_hhdet_tes!N70=0,"",RES_hhdet_tes!N70/RES_hhdet_fec!N70)</f>
        <v>0.81302066884434199</v>
      </c>
      <c r="O70" s="111">
        <f>IF(RES_hhdet_tes!O70=0,"",RES_hhdet_tes!O70/RES_hhdet_fec!O70)</f>
        <v>0.79399234200577273</v>
      </c>
      <c r="P70" s="111">
        <f>IF(RES_hhdet_tes!P70=0,"",RES_hhdet_tes!P70/RES_hhdet_fec!P70)</f>
        <v>0.82495357658716295</v>
      </c>
      <c r="Q70" s="111">
        <f>IF(RES_hhdet_tes!Q70=0,"",RES_hhdet_tes!Q70/RES_hhdet_fec!Q70)</f>
        <v>0.82392187272945705</v>
      </c>
      <c r="R70" s="111">
        <f>IF(RES_hhdet_tes!R70=0,"",RES_hhdet_tes!R70/RES_hhdet_fec!R70)</f>
        <v>0.82443992795853627</v>
      </c>
      <c r="S70" s="111">
        <f>IF(RES_hhdet_tes!S70=0,"",RES_hhdet_tes!S70/RES_hhdet_fec!S70)</f>
        <v>0.852407611235659</v>
      </c>
      <c r="T70" s="111">
        <f>IF(RES_hhdet_tes!T70=0,"",RES_hhdet_tes!T70/RES_hhdet_fec!T70)</f>
        <v>0.8656217702119483</v>
      </c>
      <c r="U70" s="111">
        <f>IF(RES_hhdet_tes!U70=0,"",RES_hhdet_tes!U70/RES_hhdet_fec!U70)</f>
        <v>0.88160294999757549</v>
      </c>
      <c r="V70" s="111">
        <f>IF(RES_hhdet_tes!V70=0,"",RES_hhdet_tes!V70/RES_hhdet_fec!V70)</f>
        <v>0.89739490845756642</v>
      </c>
      <c r="W70" s="111">
        <f>IF(RES_hhdet_tes!W70=0,"",RES_hhdet_tes!W70/RES_hhdet_fec!W70)</f>
        <v>0.87250140181815228</v>
      </c>
      <c r="X70" s="111">
        <f>IF(RES_hhdet_tes!X70=0,"",RES_hhdet_tes!X70/RES_hhdet_fec!X70)</f>
        <v>0.9233509802435973</v>
      </c>
      <c r="Y70" s="111">
        <f>IF(RES_hhdet_tes!Y70=0,"",RES_hhdet_tes!Y70/RES_hhdet_fec!Y70)</f>
        <v>0.88548623659676329</v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>
        <f>IF(RES_hhdet_tes!L71=0,"",RES_hhdet_tes!L71/RES_hhdet_fec!L71)</f>
        <v>0.57383903958508065</v>
      </c>
      <c r="M71" s="112">
        <f>IF(RES_hhdet_tes!M71=0,"",RES_hhdet_tes!M71/RES_hhdet_fec!M71)</f>
        <v>0.57383903958508087</v>
      </c>
      <c r="N71" s="112">
        <f>IF(RES_hhdet_tes!N71=0,"",RES_hhdet_tes!N71/RES_hhdet_fec!N71)</f>
        <v>0.57383903958508053</v>
      </c>
      <c r="O71" s="112">
        <f>IF(RES_hhdet_tes!O71=0,"",RES_hhdet_tes!O71/RES_hhdet_fec!O71)</f>
        <v>0.57383903958508076</v>
      </c>
      <c r="P71" s="112">
        <f>IF(RES_hhdet_tes!P71=0,"",RES_hhdet_tes!P71/RES_hhdet_fec!P71)</f>
        <v>0.58987753098585316</v>
      </c>
      <c r="Q71" s="112">
        <f>IF(RES_hhdet_tes!Q71=0,"",RES_hhdet_tes!Q71/RES_hhdet_fec!Q71)</f>
        <v>0.59115717045510174</v>
      </c>
      <c r="R71" s="112">
        <f>IF(RES_hhdet_tes!R71=0,"",RES_hhdet_tes!R71/RES_hhdet_fec!R71)</f>
        <v>0.59299822179969142</v>
      </c>
      <c r="S71" s="112">
        <f>IF(RES_hhdet_tes!S71=0,"",RES_hhdet_tes!S71/RES_hhdet_fec!S71)</f>
        <v>0.61841433158652537</v>
      </c>
      <c r="T71" s="112">
        <f>IF(RES_hhdet_tes!T71=0,"",RES_hhdet_tes!T71/RES_hhdet_fec!T71)</f>
        <v>0.66422147885964444</v>
      </c>
      <c r="U71" s="112">
        <f>IF(RES_hhdet_tes!U71=0,"",RES_hhdet_tes!U71/RES_hhdet_fec!U71)</f>
        <v>0.68440423198718026</v>
      </c>
      <c r="V71" s="112">
        <f>IF(RES_hhdet_tes!V71=0,"",RES_hhdet_tes!V71/RES_hhdet_fec!V71)</f>
        <v>0.73026492355904371</v>
      </c>
      <c r="W71" s="112">
        <f>IF(RES_hhdet_tes!W71=0,"",RES_hhdet_tes!W71/RES_hhdet_fec!W71)</f>
        <v>0.74254606073952523</v>
      </c>
      <c r="X71" s="112">
        <f>IF(RES_hhdet_tes!X71=0,"",RES_hhdet_tes!X71/RES_hhdet_fec!X71)</f>
        <v>0.74681406271559636</v>
      </c>
      <c r="Y71" s="112">
        <f>IF(RES_hhdet_tes!Y71=0,"",RES_hhdet_tes!Y71/RES_hhdet_fec!Y71)</f>
        <v>0.74998113935444055</v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0.5538852221598638</v>
      </c>
      <c r="C73" s="112">
        <f>IF(RES_hhdet_tes!C73=0,"",RES_hhdet_tes!C73/RES_hhdet_fec!C73)</f>
        <v>0.55488374659177353</v>
      </c>
      <c r="D73" s="112">
        <f>IF(RES_hhdet_tes!D73=0,"",RES_hhdet_tes!D73/RES_hhdet_fec!D73)</f>
        <v>0.55772900922363011</v>
      </c>
      <c r="E73" s="112">
        <f>IF(RES_hhdet_tes!E73=0,"",RES_hhdet_tes!E73/RES_hhdet_fec!E73)</f>
        <v>0.56050255415349082</v>
      </c>
      <c r="F73" s="112">
        <f>IF(RES_hhdet_tes!F73=0,"",RES_hhdet_tes!F73/RES_hhdet_fec!F73)</f>
        <v>0.56414790213504518</v>
      </c>
      <c r="G73" s="112">
        <f>IF(RES_hhdet_tes!G73=0,"",RES_hhdet_tes!G73/RES_hhdet_fec!G73)</f>
        <v>0.56819409086333372</v>
      </c>
      <c r="H73" s="112">
        <f>IF(RES_hhdet_tes!H73=0,"",RES_hhdet_tes!H73/RES_hhdet_fec!H73)</f>
        <v>0.5736351941293002</v>
      </c>
      <c r="I73" s="112">
        <f>IF(RES_hhdet_tes!I73=0,"",RES_hhdet_tes!I73/RES_hhdet_fec!I73)</f>
        <v>0.57635891538567185</v>
      </c>
      <c r="J73" s="112">
        <f>IF(RES_hhdet_tes!J73=0,"",RES_hhdet_tes!J73/RES_hhdet_fec!J73)</f>
        <v>0.57678759617208508</v>
      </c>
      <c r="K73" s="112">
        <f>IF(RES_hhdet_tes!K73=0,"",RES_hhdet_tes!K73/RES_hhdet_fec!K73)</f>
        <v>0.57751819995002629</v>
      </c>
      <c r="L73" s="112">
        <f>IF(RES_hhdet_tes!L73=0,"",RES_hhdet_tes!L73/RES_hhdet_fec!L73)</f>
        <v>0.58020777658573619</v>
      </c>
      <c r="M73" s="112">
        <f>IF(RES_hhdet_tes!M73=0,"",RES_hhdet_tes!M73/RES_hhdet_fec!M73)</f>
        <v>0.58352512864227801</v>
      </c>
      <c r="N73" s="112">
        <f>IF(RES_hhdet_tes!N73=0,"",RES_hhdet_tes!N73/RES_hhdet_fec!N73)</f>
        <v>0.58450147046634648</v>
      </c>
      <c r="O73" s="112">
        <f>IF(RES_hhdet_tes!O73=0,"",RES_hhdet_tes!O73/RES_hhdet_fec!O73)</f>
        <v>0.58782149256564997</v>
      </c>
      <c r="P73" s="112">
        <f>IF(RES_hhdet_tes!P73=0,"",RES_hhdet_tes!P73/RES_hhdet_fec!P73)</f>
        <v>0.59362978064831584</v>
      </c>
      <c r="Q73" s="112">
        <f>IF(RES_hhdet_tes!Q73=0,"",RES_hhdet_tes!Q73/RES_hhdet_fec!Q73)</f>
        <v>0.60559512193649156</v>
      </c>
      <c r="R73" s="112">
        <f>IF(RES_hhdet_tes!R73=0,"",RES_hhdet_tes!R73/RES_hhdet_fec!R73)</f>
        <v>0.60793694586826741</v>
      </c>
      <c r="S73" s="112">
        <f>IF(RES_hhdet_tes!S73=0,"",RES_hhdet_tes!S73/RES_hhdet_fec!S73)</f>
        <v>0.60911067661405804</v>
      </c>
      <c r="T73" s="112">
        <f>IF(RES_hhdet_tes!T73=0,"",RES_hhdet_tes!T73/RES_hhdet_fec!T73)</f>
        <v>0.63745263307064648</v>
      </c>
      <c r="U73" s="112">
        <f>IF(RES_hhdet_tes!U73=0,"",RES_hhdet_tes!U73/RES_hhdet_fec!U73)</f>
        <v>0.68958621265127373</v>
      </c>
      <c r="V73" s="112">
        <f>IF(RES_hhdet_tes!V73=0,"",RES_hhdet_tes!V73/RES_hhdet_fec!V73)</f>
        <v>0.69107964880545203</v>
      </c>
      <c r="W73" s="112">
        <f>IF(RES_hhdet_tes!W73=0,"",RES_hhdet_tes!W73/RES_hhdet_fec!W73)</f>
        <v>0.69691602873116221</v>
      </c>
      <c r="X73" s="112">
        <f>IF(RES_hhdet_tes!X73=0,"",RES_hhdet_tes!X73/RES_hhdet_fec!X73)</f>
        <v>0.70179059745472361</v>
      </c>
      <c r="Y73" s="112">
        <f>IF(RES_hhdet_tes!Y73=0,"",RES_hhdet_tes!Y73/RES_hhdet_fec!Y73)</f>
        <v>0.7149577478094713</v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>
        <f>IF(RES_hhdet_tes!M74=0,"",RES_hhdet_tes!M74/RES_hhdet_fec!M74)</f>
        <v>0.83517391090252535</v>
      </c>
      <c r="N74" s="113">
        <f>IF(RES_hhdet_tes!N74=0,"",RES_hhdet_tes!N74/RES_hhdet_fec!N74)</f>
        <v>0.82577923558900423</v>
      </c>
      <c r="O74" s="113">
        <f>IF(RES_hhdet_tes!O74=0,"",RES_hhdet_tes!O74/RES_hhdet_fec!O74)</f>
        <v>0.80728653656555283</v>
      </c>
      <c r="P74" s="113">
        <f>IF(RES_hhdet_tes!P74=0,"",RES_hhdet_tes!P74/RES_hhdet_fec!P74)</f>
        <v>0.82863464951146937</v>
      </c>
      <c r="Q74" s="113">
        <f>IF(RES_hhdet_tes!Q74=0,"",RES_hhdet_tes!Q74/RES_hhdet_fec!Q74)</f>
        <v>0.82795807246022413</v>
      </c>
      <c r="R74" s="113">
        <f>IF(RES_hhdet_tes!R74=0,"",RES_hhdet_tes!R74/RES_hhdet_fec!R74)</f>
        <v>0.8272861149232934</v>
      </c>
      <c r="S74" s="113">
        <f>IF(RES_hhdet_tes!S74=0,"",RES_hhdet_tes!S74/RES_hhdet_fec!S74)</f>
        <v>0.84158200561516094</v>
      </c>
      <c r="T74" s="113">
        <f>IF(RES_hhdet_tes!T74=0,"",RES_hhdet_tes!T74/RES_hhdet_fec!T74)</f>
        <v>0.87575197935613447</v>
      </c>
      <c r="U74" s="113">
        <f>IF(RES_hhdet_tes!U74=0,"",RES_hhdet_tes!U74/RES_hhdet_fec!U74)</f>
        <v>0.88141861084191364</v>
      </c>
      <c r="V74" s="113">
        <f>IF(RES_hhdet_tes!V74=0,"",RES_hhdet_tes!V74/RES_hhdet_fec!V74)</f>
        <v>0.87845712350096383</v>
      </c>
      <c r="W74" s="113">
        <f>IF(RES_hhdet_tes!W74=0,"",RES_hhdet_tes!W74/RES_hhdet_fec!W74)</f>
        <v>0.84067359769228545</v>
      </c>
      <c r="X74" s="113">
        <f>IF(RES_hhdet_tes!X74=0,"",RES_hhdet_tes!X74/RES_hhdet_fec!X74)</f>
        <v>0.91069335771331483</v>
      </c>
      <c r="Y74" s="113">
        <f>IF(RES_hhdet_tes!Y74=0,"",RES_hhdet_tes!Y74/RES_hhdet_fec!Y74)</f>
        <v>0.86624453551022662</v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>
        <f>IF(RES_hhdet_tes!M75=0,"",RES_hhdet_tes!M75/RES_hhdet_fec!M75)</f>
        <v>0.59362978064831573</v>
      </c>
      <c r="N75" s="111">
        <f>IF(RES_hhdet_tes!N75=0,"",RES_hhdet_tes!N75/RES_hhdet_fec!N75)</f>
        <v>0.59362978064831573</v>
      </c>
      <c r="O75" s="111">
        <f>IF(RES_hhdet_tes!O75=0,"",RES_hhdet_tes!O75/RES_hhdet_fec!O75)</f>
        <v>0.59362978064831584</v>
      </c>
      <c r="P75" s="111">
        <f>IF(RES_hhdet_tes!P75=0,"",RES_hhdet_tes!P75/RES_hhdet_fec!P75)</f>
        <v>0.59362978064831584</v>
      </c>
      <c r="Q75" s="111">
        <f>IF(RES_hhdet_tes!Q75=0,"",RES_hhdet_tes!Q75/RES_hhdet_fec!Q75)</f>
        <v>0.59692427996085673</v>
      </c>
      <c r="R75" s="111">
        <f>IF(RES_hhdet_tes!R75=0,"",RES_hhdet_tes!R75/RES_hhdet_fec!R75)</f>
        <v>0.5974261184824603</v>
      </c>
      <c r="S75" s="111">
        <f>IF(RES_hhdet_tes!S75=0,"",RES_hhdet_tes!S75/RES_hhdet_fec!S75)</f>
        <v>0.59854153902711438</v>
      </c>
      <c r="T75" s="111">
        <f>IF(RES_hhdet_tes!T75=0,"",RES_hhdet_tes!T75/RES_hhdet_fec!T75)</f>
        <v>0.68154523469465966</v>
      </c>
      <c r="U75" s="111">
        <f>IF(RES_hhdet_tes!U75=0,"",RES_hhdet_tes!U75/RES_hhdet_fec!U75)</f>
        <v>0.68348668090229459</v>
      </c>
      <c r="V75" s="111">
        <f>IF(RES_hhdet_tes!V75=0,"",RES_hhdet_tes!V75/RES_hhdet_fec!V75)</f>
        <v>0.6856452531857341</v>
      </c>
      <c r="W75" s="111">
        <f>IF(RES_hhdet_tes!W75=0,"",RES_hhdet_tes!W75/RES_hhdet_fec!W75)</f>
        <v>0.68759482252981352</v>
      </c>
      <c r="X75" s="111">
        <f>IF(RES_hhdet_tes!X75=0,"",RES_hhdet_tes!X75/RES_hhdet_fec!X75)</f>
        <v>0.70847565814134483</v>
      </c>
      <c r="Y75" s="111">
        <f>IF(RES_hhdet_tes!Y75=0,"",RES_hhdet_tes!Y75/RES_hhdet_fec!Y75)</f>
        <v>0.71495774780947152</v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0.57797381559288563</v>
      </c>
      <c r="C77" s="124">
        <f>IF(RES_hhdet_tes!C77=0,"",RES_hhdet_tes!C77/RES_hhdet_fec!C77)</f>
        <v>0.58102576117170823</v>
      </c>
      <c r="D77" s="124">
        <f>IF(RES_hhdet_tes!D77=0,"",RES_hhdet_tes!D77/RES_hhdet_fec!D77)</f>
        <v>0.58352263403980831</v>
      </c>
      <c r="E77" s="124">
        <f>IF(RES_hhdet_tes!E77=0,"",RES_hhdet_tes!E77/RES_hhdet_fec!E77)</f>
        <v>0.58366836308185233</v>
      </c>
      <c r="F77" s="124">
        <f>IF(RES_hhdet_tes!F77=0,"",RES_hhdet_tes!F77/RES_hhdet_fec!F77)</f>
        <v>0.58482316576106863</v>
      </c>
      <c r="G77" s="124">
        <f>IF(RES_hhdet_tes!G77=0,"",RES_hhdet_tes!G77/RES_hhdet_fec!G77)</f>
        <v>0.58495850209812306</v>
      </c>
      <c r="H77" s="124">
        <f>IF(RES_hhdet_tes!H77=0,"",RES_hhdet_tes!H77/RES_hhdet_fec!H77)</f>
        <v>0.58644002311680787</v>
      </c>
      <c r="I77" s="124">
        <f>IF(RES_hhdet_tes!I77=0,"",RES_hhdet_tes!I77/RES_hhdet_fec!I77)</f>
        <v>0.58747157551965823</v>
      </c>
      <c r="J77" s="124">
        <f>IF(RES_hhdet_tes!J77=0,"",RES_hhdet_tes!J77/RES_hhdet_fec!J77)</f>
        <v>0.58813719296335154</v>
      </c>
      <c r="K77" s="124">
        <f>IF(RES_hhdet_tes!K77=0,"",RES_hhdet_tes!K77/RES_hhdet_fec!K77)</f>
        <v>0.58815834038084469</v>
      </c>
      <c r="L77" s="124">
        <f>IF(RES_hhdet_tes!L77=0,"",RES_hhdet_tes!L77/RES_hhdet_fec!L77)</f>
        <v>0.58939796253961652</v>
      </c>
      <c r="M77" s="124">
        <f>IF(RES_hhdet_tes!M77=0,"",RES_hhdet_tes!M77/RES_hhdet_fec!M77)</f>
        <v>0.59872847241468063</v>
      </c>
      <c r="N77" s="124">
        <f>IF(RES_hhdet_tes!N77=0,"",RES_hhdet_tes!N77/RES_hhdet_fec!N77)</f>
        <v>0.59919044916188768</v>
      </c>
      <c r="O77" s="124">
        <f>IF(RES_hhdet_tes!O77=0,"",RES_hhdet_tes!O77/RES_hhdet_fec!O77)</f>
        <v>0.59462442877750821</v>
      </c>
      <c r="P77" s="124">
        <f>IF(RES_hhdet_tes!P77=0,"",RES_hhdet_tes!P77/RES_hhdet_fec!P77)</f>
        <v>0.59078747893100514</v>
      </c>
      <c r="Q77" s="124">
        <f>IF(RES_hhdet_tes!Q77=0,"",RES_hhdet_tes!Q77/RES_hhdet_fec!Q77)</f>
        <v>0.59300899013029396</v>
      </c>
      <c r="R77" s="124">
        <f>IF(RES_hhdet_tes!R77=0,"",RES_hhdet_tes!R77/RES_hhdet_fec!R77)</f>
        <v>0.59335255449816748</v>
      </c>
      <c r="S77" s="124">
        <f>IF(RES_hhdet_tes!S77=0,"",RES_hhdet_tes!S77/RES_hhdet_fec!S77)</f>
        <v>0.59465120245724135</v>
      </c>
      <c r="T77" s="124">
        <f>IF(RES_hhdet_tes!T77=0,"",RES_hhdet_tes!T77/RES_hhdet_fec!T77)</f>
        <v>0.59453462337785368</v>
      </c>
      <c r="U77" s="124">
        <f>IF(RES_hhdet_tes!U77=0,"",RES_hhdet_tes!U77/RES_hhdet_fec!U77)</f>
        <v>0.60039881469683787</v>
      </c>
      <c r="V77" s="124">
        <f>IF(RES_hhdet_tes!V77=0,"",RES_hhdet_tes!V77/RES_hhdet_fec!V77)</f>
        <v>0.6062562884117948</v>
      </c>
      <c r="W77" s="124">
        <f>IF(RES_hhdet_tes!W77=0,"",RES_hhdet_tes!W77/RES_hhdet_fec!W77)</f>
        <v>0.61400878719384844</v>
      </c>
      <c r="X77" s="124">
        <f>IF(RES_hhdet_tes!X77=0,"",RES_hhdet_tes!X77/RES_hhdet_fec!X77)</f>
        <v>0.61486016598516391</v>
      </c>
      <c r="Y77" s="124">
        <f>IF(RES_hhdet_tes!Y77=0,"",RES_hhdet_tes!Y77/RES_hhdet_fec!Y77)</f>
        <v>0.62182498605875247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0.57696901127434108</v>
      </c>
      <c r="C78" s="111">
        <f>IF(RES_hhdet_tes!C78=0,"",RES_hhdet_tes!C78/RES_hhdet_fec!C78)</f>
        <v>0.57795952350069157</v>
      </c>
      <c r="D78" s="111">
        <f>IF(RES_hhdet_tes!D78=0,"",RES_hhdet_tes!D78/RES_hhdet_fec!D78)</f>
        <v>0.57898404472568743</v>
      </c>
      <c r="E78" s="111">
        <f>IF(RES_hhdet_tes!E78=0,"",RES_hhdet_tes!E78/RES_hhdet_fec!E78)</f>
        <v>0.58016767687872084</v>
      </c>
      <c r="F78" s="111">
        <f>IF(RES_hhdet_tes!F78=0,"",RES_hhdet_tes!F78/RES_hhdet_fec!F78)</f>
        <v>0.58144254463557099</v>
      </c>
      <c r="G78" s="111">
        <f>IF(RES_hhdet_tes!G78=0,"",RES_hhdet_tes!G78/RES_hhdet_fec!G78)</f>
        <v>0.58274957823215856</v>
      </c>
      <c r="H78" s="111">
        <f>IF(RES_hhdet_tes!H78=0,"",RES_hhdet_tes!H78/RES_hhdet_fec!H78)</f>
        <v>0.58413743567850851</v>
      </c>
      <c r="I78" s="111">
        <f>IF(RES_hhdet_tes!I78=0,"",RES_hhdet_tes!I78/RES_hhdet_fec!I78)</f>
        <v>0.58486144738560952</v>
      </c>
      <c r="J78" s="111">
        <f>IF(RES_hhdet_tes!J78=0,"",RES_hhdet_tes!J78/RES_hhdet_fec!J78)</f>
        <v>0.58512557791637454</v>
      </c>
      <c r="K78" s="111">
        <f>IF(RES_hhdet_tes!K78=0,"",RES_hhdet_tes!K78/RES_hhdet_fec!K78)</f>
        <v>0.58553664689321261</v>
      </c>
      <c r="L78" s="111">
        <f>IF(RES_hhdet_tes!L78=0,"",RES_hhdet_tes!L78/RES_hhdet_fec!L78)</f>
        <v>0.58584566281736006</v>
      </c>
      <c r="M78" s="111">
        <f>IF(RES_hhdet_tes!M78=0,"",RES_hhdet_tes!M78/RES_hhdet_fec!M78)</f>
        <v>0.58625419707739324</v>
      </c>
      <c r="N78" s="111">
        <f>IF(RES_hhdet_tes!N78=0,"",RES_hhdet_tes!N78/RES_hhdet_fec!N78)</f>
        <v>0.5868088244415719</v>
      </c>
      <c r="O78" s="111">
        <f>IF(RES_hhdet_tes!O78=0,"",RES_hhdet_tes!O78/RES_hhdet_fec!O78)</f>
        <v>0.58737430069716268</v>
      </c>
      <c r="P78" s="111">
        <f>IF(RES_hhdet_tes!P78=0,"",RES_hhdet_tes!P78/RES_hhdet_fec!P78)</f>
        <v>0.58773352862576922</v>
      </c>
      <c r="Q78" s="111">
        <f>IF(RES_hhdet_tes!Q78=0,"",RES_hhdet_tes!Q78/RES_hhdet_fec!Q78)</f>
        <v>0.58818542933647155</v>
      </c>
      <c r="R78" s="111">
        <f>IF(RES_hhdet_tes!R78=0,"",RES_hhdet_tes!R78/RES_hhdet_fec!R78)</f>
        <v>0.58903805530140829</v>
      </c>
      <c r="S78" s="111">
        <f>IF(RES_hhdet_tes!S78=0,"",RES_hhdet_tes!S78/RES_hhdet_fec!S78)</f>
        <v>0.59078545502721513</v>
      </c>
      <c r="T78" s="111">
        <f>IF(RES_hhdet_tes!T78=0,"",RES_hhdet_tes!T78/RES_hhdet_fec!T78)</f>
        <v>0.59317368778812984</v>
      </c>
      <c r="U78" s="111">
        <f>IF(RES_hhdet_tes!U78=0,"",RES_hhdet_tes!U78/RES_hhdet_fec!U78)</f>
        <v>0.596341281441233</v>
      </c>
      <c r="V78" s="111">
        <f>IF(RES_hhdet_tes!V78=0,"",RES_hhdet_tes!V78/RES_hhdet_fec!V78)</f>
        <v>0.60006310056615175</v>
      </c>
      <c r="W78" s="111">
        <f>IF(RES_hhdet_tes!W78=0,"",RES_hhdet_tes!W78/RES_hhdet_fec!W78)</f>
        <v>0.60377097534464619</v>
      </c>
      <c r="X78" s="111">
        <f>IF(RES_hhdet_tes!X78=0,"",RES_hhdet_tes!X78/RES_hhdet_fec!X78)</f>
        <v>0.60687612047848782</v>
      </c>
      <c r="Y78" s="111">
        <f>IF(RES_hhdet_tes!Y78=0,"",RES_hhdet_tes!Y78/RES_hhdet_fec!Y78)</f>
        <v>0.60935492921062773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0.73697536025734944</v>
      </c>
      <c r="C79" s="45">
        <f>IF(RES_hhdet_tes!C79=0,"",RES_hhdet_tes!C79/RES_hhdet_fec!C79)</f>
        <v>0.74342596301711217</v>
      </c>
      <c r="D79" s="45">
        <f>IF(RES_hhdet_tes!D79=0,"",RES_hhdet_tes!D79/RES_hhdet_fec!D79)</f>
        <v>0.74686400875142345</v>
      </c>
      <c r="E79" s="45">
        <f>IF(RES_hhdet_tes!E79=0,"",RES_hhdet_tes!E79/RES_hhdet_fec!E79)</f>
        <v>0.75051210529270573</v>
      </c>
      <c r="F79" s="45">
        <f>IF(RES_hhdet_tes!F79=0,"",RES_hhdet_tes!F79/RES_hhdet_fec!F79)</f>
        <v>0.75187116749589378</v>
      </c>
      <c r="G79" s="45">
        <f>IF(RES_hhdet_tes!G79=0,"",RES_hhdet_tes!G79/RES_hhdet_fec!G79)</f>
        <v>0.75334455485052421</v>
      </c>
      <c r="H79" s="45">
        <f>IF(RES_hhdet_tes!H79=0,"",RES_hhdet_tes!H79/RES_hhdet_fec!H79)</f>
        <v>0.75361567821120268</v>
      </c>
      <c r="I79" s="45">
        <f>IF(RES_hhdet_tes!I79=0,"",RES_hhdet_tes!I79/RES_hhdet_fec!I79)</f>
        <v>0.75406091538066711</v>
      </c>
      <c r="J79" s="45">
        <f>IF(RES_hhdet_tes!J79=0,"",RES_hhdet_tes!J79/RES_hhdet_fec!J79)</f>
        <v>0.75554063850043562</v>
      </c>
      <c r="K79" s="45">
        <f>IF(RES_hhdet_tes!K79=0,"",RES_hhdet_tes!K79/RES_hhdet_fec!K79)</f>
        <v>0.75583892105441985</v>
      </c>
      <c r="L79" s="45">
        <f>IF(RES_hhdet_tes!L79=0,"",RES_hhdet_tes!L79/RES_hhdet_fec!L79)</f>
        <v>0.75618337853041206</v>
      </c>
      <c r="M79" s="45">
        <f>IF(RES_hhdet_tes!M79=0,"",RES_hhdet_tes!M79/RES_hhdet_fec!M79)</f>
        <v>0.76334769908827937</v>
      </c>
      <c r="N79" s="45">
        <f>IF(RES_hhdet_tes!N79=0,"",RES_hhdet_tes!N79/RES_hhdet_fec!N79)</f>
        <v>0.76448723843876609</v>
      </c>
      <c r="O79" s="45">
        <f>IF(RES_hhdet_tes!O79=0,"",RES_hhdet_tes!O79/RES_hhdet_fec!O79)</f>
        <v>0.77363739101644502</v>
      </c>
      <c r="P79" s="45">
        <f>IF(RES_hhdet_tes!P79=0,"",RES_hhdet_tes!P79/RES_hhdet_fec!P79)</f>
        <v>0.78026225268387039</v>
      </c>
      <c r="Q79" s="45">
        <f>IF(RES_hhdet_tes!Q79=0,"",RES_hhdet_tes!Q79/RES_hhdet_fec!Q79)</f>
        <v>0.78248168142991925</v>
      </c>
      <c r="R79" s="45">
        <f>IF(RES_hhdet_tes!R79=0,"",RES_hhdet_tes!R79/RES_hhdet_fec!R79)</f>
        <v>0.79668066170036922</v>
      </c>
      <c r="S79" s="45">
        <f>IF(RES_hhdet_tes!S79=0,"",RES_hhdet_tes!S79/RES_hhdet_fec!S79)</f>
        <v>0.80447866102286281</v>
      </c>
      <c r="T79" s="45">
        <f>IF(RES_hhdet_tes!T79=0,"",RES_hhdet_tes!T79/RES_hhdet_fec!T79)</f>
        <v>0.81811532133592768</v>
      </c>
      <c r="U79" s="45">
        <f>IF(RES_hhdet_tes!U79=0,"",RES_hhdet_tes!U79/RES_hhdet_fec!U79)</f>
        <v>0.83584085934770191</v>
      </c>
      <c r="V79" s="45">
        <f>IF(RES_hhdet_tes!V79=0,"",RES_hhdet_tes!V79/RES_hhdet_fec!V79)</f>
        <v>0.84280039303857723</v>
      </c>
      <c r="W79" s="45">
        <f>IF(RES_hhdet_tes!W79=0,"",RES_hhdet_tes!W79/RES_hhdet_fec!W79)</f>
        <v>0.85334755378522886</v>
      </c>
      <c r="X79" s="45">
        <f>IF(RES_hhdet_tes!X79=0,"",RES_hhdet_tes!X79/RES_hhdet_fec!X79)</f>
        <v>0.86578964109434997</v>
      </c>
      <c r="Y79" s="45">
        <f>IF(RES_hhdet_tes!Y79=0,"",RES_hhdet_tes!Y79/RES_hhdet_fec!Y79)</f>
        <v>0.87070660135224476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0.52036051413928763</v>
      </c>
      <c r="C81" s="119">
        <f>IF(RES_hhdet_tes!C81=0,"",RES_hhdet_tes!C81/RES_hhdet_fec!C81)</f>
        <v>0.45526614390470144</v>
      </c>
      <c r="D81" s="119">
        <f>IF(RES_hhdet_tes!D81=0,"",RES_hhdet_tes!D81/RES_hhdet_fec!D81)</f>
        <v>0.47615312773106733</v>
      </c>
      <c r="E81" s="119">
        <f>IF(RES_hhdet_tes!E81=0,"",RES_hhdet_tes!E81/RES_hhdet_fec!E81)</f>
        <v>0.49268619710899891</v>
      </c>
      <c r="F81" s="119">
        <f>IF(RES_hhdet_tes!F81=0,"",RES_hhdet_tes!F81/RES_hhdet_fec!F81)</f>
        <v>0.50206520721916992</v>
      </c>
      <c r="G81" s="119">
        <f>IF(RES_hhdet_tes!G81=0,"",RES_hhdet_tes!G81/RES_hhdet_fec!G81)</f>
        <v>0.51175223380231083</v>
      </c>
      <c r="H81" s="119">
        <f>IF(RES_hhdet_tes!H81=0,"",RES_hhdet_tes!H81/RES_hhdet_fec!H81)</f>
        <v>0.52192392654843212</v>
      </c>
      <c r="I81" s="119">
        <f>IF(RES_hhdet_tes!I81=0,"",RES_hhdet_tes!I81/RES_hhdet_fec!I81)</f>
        <v>0.53012682371260356</v>
      </c>
      <c r="J81" s="119">
        <f>IF(RES_hhdet_tes!J81=0,"",RES_hhdet_tes!J81/RES_hhdet_fec!J81)</f>
        <v>0.56273307180745646</v>
      </c>
      <c r="K81" s="119">
        <f>IF(RES_hhdet_tes!K81=0,"",RES_hhdet_tes!K81/RES_hhdet_fec!K81)</f>
        <v>0.58528159323576234</v>
      </c>
      <c r="L81" s="119">
        <f>IF(RES_hhdet_tes!L81=0,"",RES_hhdet_tes!L81/RES_hhdet_fec!L81)</f>
        <v>0.57951293180876018</v>
      </c>
      <c r="M81" s="119">
        <f>IF(RES_hhdet_tes!M81=0,"",RES_hhdet_tes!M81/RES_hhdet_fec!M81)</f>
        <v>0.58404841943435415</v>
      </c>
      <c r="N81" s="119">
        <f>IF(RES_hhdet_tes!N81=0,"",RES_hhdet_tes!N81/RES_hhdet_fec!N81)</f>
        <v>0.58788573190386351</v>
      </c>
      <c r="O81" s="119">
        <f>IF(RES_hhdet_tes!O81=0,"",RES_hhdet_tes!O81/RES_hhdet_fec!O81)</f>
        <v>0.5894972874363783</v>
      </c>
      <c r="P81" s="119">
        <f>IF(RES_hhdet_tes!P81=0,"",RES_hhdet_tes!P81/RES_hhdet_fec!P81)</f>
        <v>0.59490115442424729</v>
      </c>
      <c r="Q81" s="119">
        <f>IF(RES_hhdet_tes!Q81=0,"",RES_hhdet_tes!Q81/RES_hhdet_fec!Q81)</f>
        <v>0.59423944161709319</v>
      </c>
      <c r="R81" s="119">
        <f>IF(RES_hhdet_tes!R81=0,"",RES_hhdet_tes!R81/RES_hhdet_fec!R81)</f>
        <v>0.59595270591191962</v>
      </c>
      <c r="S81" s="119">
        <f>IF(RES_hhdet_tes!S81=0,"",RES_hhdet_tes!S81/RES_hhdet_fec!S81)</f>
        <v>0.59987517779892852</v>
      </c>
      <c r="T81" s="119">
        <f>IF(RES_hhdet_tes!T81=0,"",RES_hhdet_tes!T81/RES_hhdet_fec!T81)</f>
        <v>0.60581276066666678</v>
      </c>
      <c r="U81" s="119">
        <f>IF(RES_hhdet_tes!U81=0,"",RES_hhdet_tes!U81/RES_hhdet_fec!U81)</f>
        <v>0.60976072003670223</v>
      </c>
      <c r="V81" s="119">
        <f>IF(RES_hhdet_tes!V81=0,"",RES_hhdet_tes!V81/RES_hhdet_fec!V81)</f>
        <v>0.61150763492534621</v>
      </c>
      <c r="W81" s="119">
        <f>IF(RES_hhdet_tes!W81=0,"",RES_hhdet_tes!W81/RES_hhdet_fec!W81)</f>
        <v>0.61698913345556983</v>
      </c>
      <c r="X81" s="119">
        <f>IF(RES_hhdet_tes!X81=0,"",RES_hhdet_tes!X81/RES_hhdet_fec!X81)</f>
        <v>0.62509029687461171</v>
      </c>
      <c r="Y81" s="119">
        <f>IF(RES_hhdet_tes!Y81=0,"",RES_hhdet_tes!Y81/RES_hhdet_fec!Y81)</f>
        <v>0.63532938121660087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0.39285899933576168</v>
      </c>
      <c r="C82" s="124">
        <f>IF(RES_hhdet_tes!C82=0,"",RES_hhdet_tes!C82/RES_hhdet_fec!C82)</f>
        <v>0.44806537950563274</v>
      </c>
      <c r="D82" s="124">
        <f>IF(RES_hhdet_tes!D82=0,"",RES_hhdet_tes!D82/RES_hhdet_fec!D82)</f>
        <v>0.46723870675885321</v>
      </c>
      <c r="E82" s="124">
        <f>IF(RES_hhdet_tes!E82=0,"",RES_hhdet_tes!E82/RES_hhdet_fec!E82)</f>
        <v>0.4822000258748918</v>
      </c>
      <c r="F82" s="124">
        <f>IF(RES_hhdet_tes!F82=0,"",RES_hhdet_tes!F82/RES_hhdet_fec!F82)</f>
        <v>0.49302756371633799</v>
      </c>
      <c r="G82" s="124">
        <f>IF(RES_hhdet_tes!G82=0,"",RES_hhdet_tes!G82/RES_hhdet_fec!G82)</f>
        <v>0.50257406712899355</v>
      </c>
      <c r="H82" s="124">
        <f>IF(RES_hhdet_tes!H82=0,"",RES_hhdet_tes!H82/RES_hhdet_fec!H82)</f>
        <v>0.50912075804611712</v>
      </c>
      <c r="I82" s="124">
        <f>IF(RES_hhdet_tes!I82=0,"",RES_hhdet_tes!I82/RES_hhdet_fec!I82)</f>
        <v>0.51910416933905934</v>
      </c>
      <c r="J82" s="124">
        <f>IF(RES_hhdet_tes!J82=0,"",RES_hhdet_tes!J82/RES_hhdet_fec!J82)</f>
        <v>0.54655851657405763</v>
      </c>
      <c r="K82" s="124">
        <f>IF(RES_hhdet_tes!K82=0,"",RES_hhdet_tes!K82/RES_hhdet_fec!K82)</f>
        <v>0.56251075313864229</v>
      </c>
      <c r="L82" s="124">
        <f>IF(RES_hhdet_tes!L82=0,"",RES_hhdet_tes!L82/RES_hhdet_fec!L82)</f>
        <v>0.57470554088694181</v>
      </c>
      <c r="M82" s="124">
        <f>IF(RES_hhdet_tes!M82=0,"",RES_hhdet_tes!M82/RES_hhdet_fec!M82)</f>
        <v>0.57779618052897586</v>
      </c>
      <c r="N82" s="124">
        <f>IF(RES_hhdet_tes!N82=0,"",RES_hhdet_tes!N82/RES_hhdet_fec!N82)</f>
        <v>0.58040506477042275</v>
      </c>
      <c r="O82" s="124">
        <f>IF(RES_hhdet_tes!O82=0,"",RES_hhdet_tes!O82/RES_hhdet_fec!O82)</f>
        <v>0.58114715326298494</v>
      </c>
      <c r="P82" s="124">
        <f>IF(RES_hhdet_tes!P82=0,"",RES_hhdet_tes!P82/RES_hhdet_fec!P82)</f>
        <v>0.58150413365456055</v>
      </c>
      <c r="Q82" s="124">
        <f>IF(RES_hhdet_tes!Q82=0,"",RES_hhdet_tes!Q82/RES_hhdet_fec!Q82)</f>
        <v>0.58268602682446546</v>
      </c>
      <c r="R82" s="124">
        <f>IF(RES_hhdet_tes!R82=0,"",RES_hhdet_tes!R82/RES_hhdet_fec!R82)</f>
        <v>0.58492835076740313</v>
      </c>
      <c r="S82" s="124">
        <f>IF(RES_hhdet_tes!S82=0,"",RES_hhdet_tes!S82/RES_hhdet_fec!S82)</f>
        <v>0.58663897372650131</v>
      </c>
      <c r="T82" s="124">
        <f>IF(RES_hhdet_tes!T82=0,"",RES_hhdet_tes!T82/RES_hhdet_fec!T82)</f>
        <v>0.58745787322982512</v>
      </c>
      <c r="U82" s="124">
        <f>IF(RES_hhdet_tes!U82=0,"",RES_hhdet_tes!U82/RES_hhdet_fec!U82)</f>
        <v>0.58817897555879683</v>
      </c>
      <c r="V82" s="124">
        <f>IF(RES_hhdet_tes!V82=0,"",RES_hhdet_tes!V82/RES_hhdet_fec!V82)</f>
        <v>0.59156210298644896</v>
      </c>
      <c r="W82" s="124">
        <f>IF(RES_hhdet_tes!W82=0,"",RES_hhdet_tes!W82/RES_hhdet_fec!W82)</f>
        <v>0.5982799656397515</v>
      </c>
      <c r="X82" s="124">
        <f>IF(RES_hhdet_tes!X82=0,"",RES_hhdet_tes!X82/RES_hhdet_fec!X82)</f>
        <v>0.60566101574779352</v>
      </c>
      <c r="Y82" s="124">
        <f>IF(RES_hhdet_tes!Y82=0,"",RES_hhdet_tes!Y82/RES_hhdet_fec!Y82)</f>
        <v>0.61295252664997169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0.39053085785531655</v>
      </c>
      <c r="C83" s="111">
        <f>IF(RES_hhdet_tes!C83=0,"",RES_hhdet_tes!C83/RES_hhdet_fec!C83)</f>
        <v>0.44569463805560317</v>
      </c>
      <c r="D83" s="111">
        <f>IF(RES_hhdet_tes!D83=0,"",RES_hhdet_tes!D83/RES_hhdet_fec!D83)</f>
        <v>0.46490860933061362</v>
      </c>
      <c r="E83" s="111">
        <f>IF(RES_hhdet_tes!E83=0,"",RES_hhdet_tes!E83/RES_hhdet_fec!E83)</f>
        <v>0.47990385761316157</v>
      </c>
      <c r="F83" s="111">
        <f>IF(RES_hhdet_tes!F83=0,"",RES_hhdet_tes!F83/RES_hhdet_fec!F83)</f>
        <v>0.49077162131987034</v>
      </c>
      <c r="G83" s="111">
        <f>IF(RES_hhdet_tes!G83=0,"",RES_hhdet_tes!G83/RES_hhdet_fec!G83)</f>
        <v>0.50035818846881253</v>
      </c>
      <c r="H83" s="111">
        <f>IF(RES_hhdet_tes!H83=0,"",RES_hhdet_tes!H83/RES_hhdet_fec!H83)</f>
        <v>0.50695503795302477</v>
      </c>
      <c r="I83" s="111">
        <f>IF(RES_hhdet_tes!I83=0,"",RES_hhdet_tes!I83/RES_hhdet_fec!I83)</f>
        <v>0.51698179418669299</v>
      </c>
      <c r="J83" s="111">
        <f>IF(RES_hhdet_tes!J83=0,"",RES_hhdet_tes!J83/RES_hhdet_fec!J83)</f>
        <v>0.54448146967177147</v>
      </c>
      <c r="K83" s="111">
        <f>IF(RES_hhdet_tes!K83=0,"",RES_hhdet_tes!K83/RES_hhdet_fec!K83)</f>
        <v>0.56047396760151114</v>
      </c>
      <c r="L83" s="111">
        <f>IF(RES_hhdet_tes!L83=0,"",RES_hhdet_tes!L83/RES_hhdet_fec!L83)</f>
        <v>0.57277055477389238</v>
      </c>
      <c r="M83" s="111">
        <f>IF(RES_hhdet_tes!M83=0,"",RES_hhdet_tes!M83/RES_hhdet_fec!M83)</f>
        <v>0.57588979767175452</v>
      </c>
      <c r="N83" s="111">
        <f>IF(RES_hhdet_tes!N83=0,"",RES_hhdet_tes!N83/RES_hhdet_fec!N83)</f>
        <v>0.57853686193490828</v>
      </c>
      <c r="O83" s="111">
        <f>IF(RES_hhdet_tes!O83=0,"",RES_hhdet_tes!O83/RES_hhdet_fec!O83)</f>
        <v>0.57926788692866482</v>
      </c>
      <c r="P83" s="111">
        <f>IF(RES_hhdet_tes!P83=0,"",RES_hhdet_tes!P83/RES_hhdet_fec!P83)</f>
        <v>0.57963061035043018</v>
      </c>
      <c r="Q83" s="111">
        <f>IF(RES_hhdet_tes!Q83=0,"",RES_hhdet_tes!Q83/RES_hhdet_fec!Q83)</f>
        <v>0.58087512848314871</v>
      </c>
      <c r="R83" s="111">
        <f>IF(RES_hhdet_tes!R83=0,"",RES_hhdet_tes!R83/RES_hhdet_fec!R83)</f>
        <v>0.5831384065611227</v>
      </c>
      <c r="S83" s="111">
        <f>IF(RES_hhdet_tes!S83=0,"",RES_hhdet_tes!S83/RES_hhdet_fec!S83)</f>
        <v>0.58484502953514894</v>
      </c>
      <c r="T83" s="111">
        <f>IF(RES_hhdet_tes!T83=0,"",RES_hhdet_tes!T83/RES_hhdet_fec!T83)</f>
        <v>0.58559917990856847</v>
      </c>
      <c r="U83" s="111">
        <f>IF(RES_hhdet_tes!U83=0,"",RES_hhdet_tes!U83/RES_hhdet_fec!U83)</f>
        <v>0.58632463890112829</v>
      </c>
      <c r="V83" s="111">
        <f>IF(RES_hhdet_tes!V83=0,"",RES_hhdet_tes!V83/RES_hhdet_fec!V83)</f>
        <v>0.58971825742231587</v>
      </c>
      <c r="W83" s="111">
        <f>IF(RES_hhdet_tes!W83=0,"",RES_hhdet_tes!W83/RES_hhdet_fec!W83)</f>
        <v>0.59649946422478473</v>
      </c>
      <c r="X83" s="111">
        <f>IF(RES_hhdet_tes!X83=0,"",RES_hhdet_tes!X83/RES_hhdet_fec!X83)</f>
        <v>0.60390541894416661</v>
      </c>
      <c r="Y83" s="111">
        <f>IF(RES_hhdet_tes!Y83=0,"",RES_hhdet_tes!Y83/RES_hhdet_fec!Y83)</f>
        <v>0.61139779646032566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1.6812889119229024</v>
      </c>
      <c r="C85" s="124">
        <f>IF(RES_hhdet_tes!C85=0,"",RES_hhdet_tes!C85/RES_hhdet_fec!C85)</f>
        <v>2.1319403831024895</v>
      </c>
      <c r="D85" s="124">
        <f>IF(RES_hhdet_tes!D85=0,"",RES_hhdet_tes!D85/RES_hhdet_fec!D85)</f>
        <v>2.2188235937432563</v>
      </c>
      <c r="E85" s="124">
        <f>IF(RES_hhdet_tes!E85=0,"",RES_hhdet_tes!E85/RES_hhdet_fec!E85)</f>
        <v>2.3082765589832523</v>
      </c>
      <c r="F85" s="124">
        <f>IF(RES_hhdet_tes!F85=0,"",RES_hhdet_tes!F85/RES_hhdet_fec!F85)</f>
        <v>2.3647888471172336</v>
      </c>
      <c r="G85" s="124">
        <f>IF(RES_hhdet_tes!G85=0,"",RES_hhdet_tes!G85/RES_hhdet_fec!G85)</f>
        <v>2.4293732048761063</v>
      </c>
      <c r="H85" s="124">
        <f>IF(RES_hhdet_tes!H85=0,"",RES_hhdet_tes!H85/RES_hhdet_fec!H85)</f>
        <v>2.47774300360786</v>
      </c>
      <c r="I85" s="124">
        <f>IF(RES_hhdet_tes!I85=0,"",RES_hhdet_tes!I85/RES_hhdet_fec!I85)</f>
        <v>2.5561272996055977</v>
      </c>
      <c r="J85" s="124">
        <f>IF(RES_hhdet_tes!J85=0,"",RES_hhdet_tes!J85/RES_hhdet_fec!J85)</f>
        <v>2.7087456455390879</v>
      </c>
      <c r="K85" s="124">
        <f>IF(RES_hhdet_tes!K85=0,"",RES_hhdet_tes!K85/RES_hhdet_fec!K85)</f>
        <v>2.8692922835324501</v>
      </c>
      <c r="L85" s="124">
        <f>IF(RES_hhdet_tes!L85=0,"",RES_hhdet_tes!L85/RES_hhdet_fec!L85)</f>
        <v>2.9567569294085789</v>
      </c>
      <c r="M85" s="124">
        <f>IF(RES_hhdet_tes!M85=0,"",RES_hhdet_tes!M85/RES_hhdet_fec!M85)</f>
        <v>3.0261308932431543</v>
      </c>
      <c r="N85" s="124">
        <f>IF(RES_hhdet_tes!N85=0,"",RES_hhdet_tes!N85/RES_hhdet_fec!N85)</f>
        <v>3.104590768938003</v>
      </c>
      <c r="O85" s="124">
        <f>IF(RES_hhdet_tes!O85=0,"",RES_hhdet_tes!O85/RES_hhdet_fec!O85)</f>
        <v>3.1507231857247699</v>
      </c>
      <c r="P85" s="124">
        <f>IF(RES_hhdet_tes!P85=0,"",RES_hhdet_tes!P85/RES_hhdet_fec!P85)</f>
        <v>3.1863099243506836</v>
      </c>
      <c r="Q85" s="124">
        <f>IF(RES_hhdet_tes!Q85=0,"",RES_hhdet_tes!Q85/RES_hhdet_fec!Q85)</f>
        <v>3.2297435532876078</v>
      </c>
      <c r="R85" s="124">
        <f>IF(RES_hhdet_tes!R85=0,"",RES_hhdet_tes!R85/RES_hhdet_fec!R85)</f>
        <v>3.2941365204151518</v>
      </c>
      <c r="S85" s="124">
        <f>IF(RES_hhdet_tes!S85=0,"",RES_hhdet_tes!S85/RES_hhdet_fec!S85)</f>
        <v>3.3914422937893827</v>
      </c>
      <c r="T85" s="124">
        <f>IF(RES_hhdet_tes!T85=0,"",RES_hhdet_tes!T85/RES_hhdet_fec!T85)</f>
        <v>3.4986564147631793</v>
      </c>
      <c r="U85" s="124">
        <f>IF(RES_hhdet_tes!U85=0,"",RES_hhdet_tes!U85/RES_hhdet_fec!U85)</f>
        <v>3.5987979385796129</v>
      </c>
      <c r="V85" s="124">
        <f>IF(RES_hhdet_tes!V85=0,"",RES_hhdet_tes!V85/RES_hhdet_fec!V85)</f>
        <v>3.7020671594706078</v>
      </c>
      <c r="W85" s="124">
        <f>IF(RES_hhdet_tes!W85=0,"",RES_hhdet_tes!W85/RES_hhdet_fec!W85)</f>
        <v>3.7524914065485886</v>
      </c>
      <c r="X85" s="124">
        <f>IF(RES_hhdet_tes!X85=0,"",RES_hhdet_tes!X85/RES_hhdet_fec!X85)</f>
        <v>3.7858755656728071</v>
      </c>
      <c r="Y85" s="124">
        <f>IF(RES_hhdet_tes!Y85=0,"",RES_hhdet_tes!Y85/RES_hhdet_fec!Y85)</f>
        <v>3.8164828788865659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1.6812889119229024</v>
      </c>
      <c r="C86" s="111">
        <f>IF(RES_hhdet_tes!C86=0,"",RES_hhdet_tes!C86/RES_hhdet_fec!C86)</f>
        <v>2.1319403831024895</v>
      </c>
      <c r="D86" s="111">
        <f>IF(RES_hhdet_tes!D86=0,"",RES_hhdet_tes!D86/RES_hhdet_fec!D86)</f>
        <v>2.2188235937432563</v>
      </c>
      <c r="E86" s="111">
        <f>IF(RES_hhdet_tes!E86=0,"",RES_hhdet_tes!E86/RES_hhdet_fec!E86)</f>
        <v>2.3082765589832523</v>
      </c>
      <c r="F86" s="111">
        <f>IF(RES_hhdet_tes!F86=0,"",RES_hhdet_tes!F86/RES_hhdet_fec!F86)</f>
        <v>2.3647888471172336</v>
      </c>
      <c r="G86" s="111">
        <f>IF(RES_hhdet_tes!G86=0,"",RES_hhdet_tes!G86/RES_hhdet_fec!G86)</f>
        <v>2.4293732048761063</v>
      </c>
      <c r="H86" s="111">
        <f>IF(RES_hhdet_tes!H86=0,"",RES_hhdet_tes!H86/RES_hhdet_fec!H86)</f>
        <v>2.47774300360786</v>
      </c>
      <c r="I86" s="111">
        <f>IF(RES_hhdet_tes!I86=0,"",RES_hhdet_tes!I86/RES_hhdet_fec!I86)</f>
        <v>2.5561272996055977</v>
      </c>
      <c r="J86" s="111">
        <f>IF(RES_hhdet_tes!J86=0,"",RES_hhdet_tes!J86/RES_hhdet_fec!J86)</f>
        <v>2.7087456455390879</v>
      </c>
      <c r="K86" s="111">
        <f>IF(RES_hhdet_tes!K86=0,"",RES_hhdet_tes!K86/RES_hhdet_fec!K86)</f>
        <v>2.8692922835324501</v>
      </c>
      <c r="L86" s="111">
        <f>IF(RES_hhdet_tes!L86=0,"",RES_hhdet_tes!L86/RES_hhdet_fec!L86)</f>
        <v>2.9567569294085789</v>
      </c>
      <c r="M86" s="111">
        <f>IF(RES_hhdet_tes!M86=0,"",RES_hhdet_tes!M86/RES_hhdet_fec!M86)</f>
        <v>3.0261308932431543</v>
      </c>
      <c r="N86" s="111">
        <f>IF(RES_hhdet_tes!N86=0,"",RES_hhdet_tes!N86/RES_hhdet_fec!N86)</f>
        <v>3.104590768938003</v>
      </c>
      <c r="O86" s="111">
        <f>IF(RES_hhdet_tes!O86=0,"",RES_hhdet_tes!O86/RES_hhdet_fec!O86)</f>
        <v>3.1507231857247699</v>
      </c>
      <c r="P86" s="111">
        <f>IF(RES_hhdet_tes!P86=0,"",RES_hhdet_tes!P86/RES_hhdet_fec!P86)</f>
        <v>3.1863099243506836</v>
      </c>
      <c r="Q86" s="111">
        <f>IF(RES_hhdet_tes!Q86=0,"",RES_hhdet_tes!Q86/RES_hhdet_fec!Q86)</f>
        <v>3.2297435532876078</v>
      </c>
      <c r="R86" s="111">
        <f>IF(RES_hhdet_tes!R86=0,"",RES_hhdet_tes!R86/RES_hhdet_fec!R86)</f>
        <v>3.2941365204151518</v>
      </c>
      <c r="S86" s="111">
        <f>IF(RES_hhdet_tes!S86=0,"",RES_hhdet_tes!S86/RES_hhdet_fec!S86)</f>
        <v>3.3914422937893827</v>
      </c>
      <c r="T86" s="111">
        <f>IF(RES_hhdet_tes!T86=0,"",RES_hhdet_tes!T86/RES_hhdet_fec!T86)</f>
        <v>3.4986564147631793</v>
      </c>
      <c r="U86" s="111">
        <f>IF(RES_hhdet_tes!U86=0,"",RES_hhdet_tes!U86/RES_hhdet_fec!U86)</f>
        <v>3.5987979385796129</v>
      </c>
      <c r="V86" s="111">
        <f>IF(RES_hhdet_tes!V86=0,"",RES_hhdet_tes!V86/RES_hhdet_fec!V86)</f>
        <v>3.7020671594706078</v>
      </c>
      <c r="W86" s="111">
        <f>IF(RES_hhdet_tes!W86=0,"",RES_hhdet_tes!W86/RES_hhdet_fec!W86)</f>
        <v>3.7524914065485886</v>
      </c>
      <c r="X86" s="111">
        <f>IF(RES_hhdet_tes!X86=0,"",RES_hhdet_tes!X86/RES_hhdet_fec!X86)</f>
        <v>3.7858755656728071</v>
      </c>
      <c r="Y86" s="111">
        <f>IF(RES_hhdet_tes!Y86=0,"",RES_hhdet_tes!Y86/RES_hhdet_fec!Y86)</f>
        <v>3.8164828788865659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0.54608183909551233</v>
      </c>
      <c r="C87" s="124">
        <f>IF(RES_hhdet_tes!C87=0,"",RES_hhdet_tes!C87/RES_hhdet_fec!C87)</f>
        <v>0.54455051687450529</v>
      </c>
      <c r="D87" s="124">
        <f>IF(RES_hhdet_tes!D87=0,"",RES_hhdet_tes!D87/RES_hhdet_fec!D87)</f>
        <v>0.55021233302861861</v>
      </c>
      <c r="E87" s="124">
        <f>IF(RES_hhdet_tes!E87=0,"",RES_hhdet_tes!E87/RES_hhdet_fec!E87)</f>
        <v>0.55519182276571533</v>
      </c>
      <c r="F87" s="124">
        <f>IF(RES_hhdet_tes!F87=0,"",RES_hhdet_tes!F87/RES_hhdet_fec!F87)</f>
        <v>0.55834152724104047</v>
      </c>
      <c r="G87" s="124">
        <f>IF(RES_hhdet_tes!G87=0,"",RES_hhdet_tes!G87/RES_hhdet_fec!G87)</f>
        <v>0.56163104560541133</v>
      </c>
      <c r="H87" s="124">
        <f>IF(RES_hhdet_tes!H87=0,"",RES_hhdet_tes!H87/RES_hhdet_fec!H87)</f>
        <v>0.56443255619399657</v>
      </c>
      <c r="I87" s="124">
        <f>IF(RES_hhdet_tes!I87=0,"",RES_hhdet_tes!I87/RES_hhdet_fec!I87)</f>
        <v>0.56835412217470216</v>
      </c>
      <c r="J87" s="124">
        <f>IF(RES_hhdet_tes!J87=0,"",RES_hhdet_tes!J87/RES_hhdet_fec!J87)</f>
        <v>0.57603095990859376</v>
      </c>
      <c r="K87" s="124">
        <f>IF(RES_hhdet_tes!K87=0,"",RES_hhdet_tes!K87/RES_hhdet_fec!K87)</f>
        <v>0.5803821914909173</v>
      </c>
      <c r="L87" s="124">
        <f>IF(RES_hhdet_tes!L87=0,"",RES_hhdet_tes!L87/RES_hhdet_fec!L87)</f>
        <v>0.64128219187571622</v>
      </c>
      <c r="M87" s="124">
        <f>IF(RES_hhdet_tes!M87=0,"",RES_hhdet_tes!M87/RES_hhdet_fec!M87)</f>
        <v>0.64002045062708113</v>
      </c>
      <c r="N87" s="124">
        <f>IF(RES_hhdet_tes!N87=0,"",RES_hhdet_tes!N87/RES_hhdet_fec!N87)</f>
        <v>0.63495065748135648</v>
      </c>
      <c r="O87" s="124">
        <f>IF(RES_hhdet_tes!O87=0,"",RES_hhdet_tes!O87/RES_hhdet_fec!O87)</f>
        <v>0.63232940926528702</v>
      </c>
      <c r="P87" s="124">
        <f>IF(RES_hhdet_tes!P87=0,"",RES_hhdet_tes!P87/RES_hhdet_fec!P87)</f>
        <v>0.63170149930824826</v>
      </c>
      <c r="Q87" s="124">
        <f>IF(RES_hhdet_tes!Q87=0,"",RES_hhdet_tes!Q87/RES_hhdet_fec!Q87)</f>
        <v>0.63665597480354774</v>
      </c>
      <c r="R87" s="124">
        <f>IF(RES_hhdet_tes!R87=0,"",RES_hhdet_tes!R87/RES_hhdet_fec!R87)</f>
        <v>0.64867245668773865</v>
      </c>
      <c r="S87" s="124">
        <f>IF(RES_hhdet_tes!S87=0,"",RES_hhdet_tes!S87/RES_hhdet_fec!S87)</f>
        <v>0.66834744784045252</v>
      </c>
      <c r="T87" s="124">
        <f>IF(RES_hhdet_tes!T87=0,"",RES_hhdet_tes!T87/RES_hhdet_fec!T87)</f>
        <v>0.67791488749278928</v>
      </c>
      <c r="U87" s="124">
        <f>IF(RES_hhdet_tes!U87=0,"",RES_hhdet_tes!U87/RES_hhdet_fec!U87)</f>
        <v>0.69518338481128505</v>
      </c>
      <c r="V87" s="124">
        <f>IF(RES_hhdet_tes!V87=0,"",RES_hhdet_tes!V87/RES_hhdet_fec!V87)</f>
        <v>0.7042297402533636</v>
      </c>
      <c r="W87" s="124">
        <f>IF(RES_hhdet_tes!W87=0,"",RES_hhdet_tes!W87/RES_hhdet_fec!W87)</f>
        <v>0.70724097427008359</v>
      </c>
      <c r="X87" s="124">
        <f>IF(RES_hhdet_tes!X87=0,"",RES_hhdet_tes!X87/RES_hhdet_fec!X87)</f>
        <v>0.71626064883176421</v>
      </c>
      <c r="Y87" s="124">
        <f>IF(RES_hhdet_tes!Y87=0,"",RES_hhdet_tes!Y87/RES_hhdet_fec!Y87)</f>
        <v>0.72149858882793982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0.40039867932433026</v>
      </c>
      <c r="C88" s="111">
        <f>IF(RES_hhdet_tes!C88=0,"",RES_hhdet_tes!C88/RES_hhdet_fec!C88)</f>
        <v>0.50505593077724409</v>
      </c>
      <c r="D88" s="111">
        <f>IF(RES_hhdet_tes!D88=0,"",RES_hhdet_tes!D88/RES_hhdet_fec!D88)</f>
        <v>0.51030612309075452</v>
      </c>
      <c r="E88" s="111">
        <f>IF(RES_hhdet_tes!E88=0,"",RES_hhdet_tes!E88/RES_hhdet_fec!E88)</f>
        <v>0.51632840850881156</v>
      </c>
      <c r="F88" s="111">
        <f>IF(RES_hhdet_tes!F88=0,"",RES_hhdet_tes!F88/RES_hhdet_fec!F88)</f>
        <v>0.52223285845287959</v>
      </c>
      <c r="G88" s="111">
        <f>IF(RES_hhdet_tes!G88=0,"",RES_hhdet_tes!G88/RES_hhdet_fec!G88)</f>
        <v>0.52923481284687113</v>
      </c>
      <c r="H88" s="111">
        <f>IF(RES_hhdet_tes!H88=0,"",RES_hhdet_tes!H88/RES_hhdet_fec!H88)</f>
        <v>0.53415465081951508</v>
      </c>
      <c r="I88" s="111">
        <f>IF(RES_hhdet_tes!I88=0,"",RES_hhdet_tes!I88/RES_hhdet_fec!I88)</f>
        <v>0.54310142212056078</v>
      </c>
      <c r="J88" s="111">
        <f>IF(RES_hhdet_tes!J88=0,"",RES_hhdet_tes!J88/RES_hhdet_fec!J88)</f>
        <v>0.56195802933267314</v>
      </c>
      <c r="K88" s="111">
        <f>IF(RES_hhdet_tes!K88=0,"",RES_hhdet_tes!K88/RES_hhdet_fec!K88)</f>
        <v>0.56802772175830363</v>
      </c>
      <c r="L88" s="111">
        <f>IF(RES_hhdet_tes!L88=0,"",RES_hhdet_tes!L88/RES_hhdet_fec!L88)</f>
        <v>0.61387693133034937</v>
      </c>
      <c r="M88" s="111">
        <f>IF(RES_hhdet_tes!M88=0,"",RES_hhdet_tes!M88/RES_hhdet_fec!M88)</f>
        <v>0.61679589886432373</v>
      </c>
      <c r="N88" s="111">
        <f>IF(RES_hhdet_tes!N88=0,"",RES_hhdet_tes!N88/RES_hhdet_fec!N88)</f>
        <v>0.61792909733329127</v>
      </c>
      <c r="O88" s="111">
        <f>IF(RES_hhdet_tes!O88=0,"",RES_hhdet_tes!O88/RES_hhdet_fec!O88)</f>
        <v>0.622078267142402</v>
      </c>
      <c r="P88" s="111">
        <f>IF(RES_hhdet_tes!P88=0,"",RES_hhdet_tes!P88/RES_hhdet_fec!P88)</f>
        <v>0.62553429876316857</v>
      </c>
      <c r="Q88" s="111">
        <f>IF(RES_hhdet_tes!Q88=0,"",RES_hhdet_tes!Q88/RES_hhdet_fec!Q88)</f>
        <v>0.62958265468574948</v>
      </c>
      <c r="R88" s="111">
        <f>IF(RES_hhdet_tes!R88=0,"",RES_hhdet_tes!R88/RES_hhdet_fec!R88)</f>
        <v>0.64837970594726069</v>
      </c>
      <c r="S88" s="111">
        <f>IF(RES_hhdet_tes!S88=0,"",RES_hhdet_tes!S88/RES_hhdet_fec!S88)</f>
        <v>0.64975978224994158</v>
      </c>
      <c r="T88" s="111">
        <f>IF(RES_hhdet_tes!T88=0,"",RES_hhdet_tes!T88/RES_hhdet_fec!T88)</f>
        <v>0.68915392258091357</v>
      </c>
      <c r="U88" s="111">
        <f>IF(RES_hhdet_tes!U88=0,"",RES_hhdet_tes!U88/RES_hhdet_fec!U88)</f>
        <v>0.69815969382291532</v>
      </c>
      <c r="V88" s="111">
        <f>IF(RES_hhdet_tes!V88=0,"",RES_hhdet_tes!V88/RES_hhdet_fec!V88)</f>
        <v>0.70371728882815865</v>
      </c>
      <c r="W88" s="111">
        <f>IF(RES_hhdet_tes!W88=0,"",RES_hhdet_tes!W88/RES_hhdet_fec!W88)</f>
        <v>0.70859021759445939</v>
      </c>
      <c r="X88" s="111">
        <f>IF(RES_hhdet_tes!X88=0,"",RES_hhdet_tes!X88/RES_hhdet_fec!X88)</f>
        <v>0.71178747908085793</v>
      </c>
      <c r="Y88" s="111">
        <f>IF(RES_hhdet_tes!Y88=0,"",RES_hhdet_tes!Y88/RES_hhdet_fec!Y88)</f>
        <v>0.7159592922055189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>
        <f>IF(RES_hhdet_tes!L89=0,"",RES_hhdet_tes!L89/RES_hhdet_fec!L89)</f>
        <v>0.82881552558928462</v>
      </c>
      <c r="M89" s="111">
        <f>IF(RES_hhdet_tes!M89=0,"",RES_hhdet_tes!M89/RES_hhdet_fec!M89)</f>
        <v>0.84808436416684263</v>
      </c>
      <c r="N89" s="111">
        <f>IF(RES_hhdet_tes!N89=0,"",RES_hhdet_tes!N89/RES_hhdet_fec!N89)</f>
        <v>0.83881475881096201</v>
      </c>
      <c r="O89" s="111">
        <f>IF(RES_hhdet_tes!O89=0,"",RES_hhdet_tes!O89/RES_hhdet_fec!O89)</f>
        <v>0.82173900205506323</v>
      </c>
      <c r="P89" s="111">
        <f>IF(RES_hhdet_tes!P89=0,"",RES_hhdet_tes!P89/RES_hhdet_fec!P89)</f>
        <v>0.84104738744542284</v>
      </c>
      <c r="Q89" s="111">
        <f>IF(RES_hhdet_tes!Q89=0,"",RES_hhdet_tes!Q89/RES_hhdet_fec!Q89)</f>
        <v>0.83927215744398154</v>
      </c>
      <c r="R89" s="111">
        <f>IF(RES_hhdet_tes!R89=0,"",RES_hhdet_tes!R89/RES_hhdet_fec!R89)</f>
        <v>0.83778311250370474</v>
      </c>
      <c r="S89" s="111">
        <f>IF(RES_hhdet_tes!S89=0,"",RES_hhdet_tes!S89/RES_hhdet_fec!S89)</f>
        <v>0.90023085950305237</v>
      </c>
      <c r="T89" s="111">
        <f>IF(RES_hhdet_tes!T89=0,"",RES_hhdet_tes!T89/RES_hhdet_fec!T89)</f>
        <v>0.87906099247407898</v>
      </c>
      <c r="U89" s="111">
        <f>IF(RES_hhdet_tes!U89=0,"",RES_hhdet_tes!U89/RES_hhdet_fec!U89)</f>
        <v>0.8891857147070642</v>
      </c>
      <c r="V89" s="111">
        <f>IF(RES_hhdet_tes!V89=0,"",RES_hhdet_tes!V89/RES_hhdet_fec!V89)</f>
        <v>0.88821172359665257</v>
      </c>
      <c r="W89" s="111">
        <f>IF(RES_hhdet_tes!W89=0,"",RES_hhdet_tes!W89/RES_hhdet_fec!W89)</f>
        <v>0.85327446486420822</v>
      </c>
      <c r="X89" s="111">
        <f>IF(RES_hhdet_tes!X89=0,"",RES_hhdet_tes!X89/RES_hhdet_fec!X89)</f>
        <v>0.91247347578257687</v>
      </c>
      <c r="Y89" s="111">
        <f>IF(RES_hhdet_tes!Y89=0,"",RES_hhdet_tes!Y89/RES_hhdet_fec!Y89)</f>
        <v>0.86880391421301995</v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>
        <f>IF(RES_hhdet_tes!L90=0,"",RES_hhdet_tes!L90/RES_hhdet_fec!L90)</f>
        <v>0.61746516284606701</v>
      </c>
      <c r="M90" s="112">
        <f>IF(RES_hhdet_tes!M90=0,"",RES_hhdet_tes!M90/RES_hhdet_fec!M90)</f>
        <v>0.61746516284606678</v>
      </c>
      <c r="N90" s="112">
        <f>IF(RES_hhdet_tes!N90=0,"",RES_hhdet_tes!N90/RES_hhdet_fec!N90)</f>
        <v>0.6174651628460669</v>
      </c>
      <c r="O90" s="112">
        <f>IF(RES_hhdet_tes!O90=0,"",RES_hhdet_tes!O90/RES_hhdet_fec!O90)</f>
        <v>0.61746516284606667</v>
      </c>
      <c r="P90" s="112">
        <f>IF(RES_hhdet_tes!P90=0,"",RES_hhdet_tes!P90/RES_hhdet_fec!P90)</f>
        <v>0.61746516284606678</v>
      </c>
      <c r="Q90" s="112">
        <f>IF(RES_hhdet_tes!Q90=0,"",RES_hhdet_tes!Q90/RES_hhdet_fec!Q90)</f>
        <v>0.61746516284606678</v>
      </c>
      <c r="R90" s="112">
        <f>IF(RES_hhdet_tes!R90=0,"",RES_hhdet_tes!R90/RES_hhdet_fec!R90)</f>
        <v>0.61746516284606667</v>
      </c>
      <c r="S90" s="112">
        <f>IF(RES_hhdet_tes!S90=0,"",RES_hhdet_tes!S90/RES_hhdet_fec!S90)</f>
        <v>0.61746516284606701</v>
      </c>
      <c r="T90" s="112">
        <f>IF(RES_hhdet_tes!T90=0,"",RES_hhdet_tes!T90/RES_hhdet_fec!T90)</f>
        <v>0.68950566579683004</v>
      </c>
      <c r="U90" s="112">
        <f>IF(RES_hhdet_tes!U90=0,"",RES_hhdet_tes!U90/RES_hhdet_fec!U90)</f>
        <v>0.70099992164478819</v>
      </c>
      <c r="V90" s="112">
        <f>IF(RES_hhdet_tes!V90=0,"",RES_hhdet_tes!V90/RES_hhdet_fec!V90)</f>
        <v>0.70868678000693652</v>
      </c>
      <c r="W90" s="112">
        <f>IF(RES_hhdet_tes!W90=0,"",RES_hhdet_tes!W90/RES_hhdet_fec!W90)</f>
        <v>0.70879440864103704</v>
      </c>
      <c r="X90" s="112">
        <f>IF(RES_hhdet_tes!X90=0,"",RES_hhdet_tes!X90/RES_hhdet_fec!X90)</f>
        <v>0.71784927589579173</v>
      </c>
      <c r="Y90" s="112">
        <f>IF(RES_hhdet_tes!Y90=0,"",RES_hhdet_tes!Y90/RES_hhdet_fec!Y90)</f>
        <v>0.71904367296813199</v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0.49097463438330846</v>
      </c>
      <c r="C92" s="112">
        <f>IF(RES_hhdet_tes!C92=0,"",RES_hhdet_tes!C92/RES_hhdet_fec!C92)</f>
        <v>0.50844051109036881</v>
      </c>
      <c r="D92" s="112">
        <f>IF(RES_hhdet_tes!D92=0,"",RES_hhdet_tes!D92/RES_hhdet_fec!D92)</f>
        <v>0.51077091373992645</v>
      </c>
      <c r="E92" s="112">
        <f>IF(RES_hhdet_tes!E92=0,"",RES_hhdet_tes!E92/RES_hhdet_fec!E92)</f>
        <v>0.5131674495422528</v>
      </c>
      <c r="F92" s="112">
        <f>IF(RES_hhdet_tes!F92=0,"",RES_hhdet_tes!F92/RES_hhdet_fec!F92)</f>
        <v>0.51528763256485</v>
      </c>
      <c r="G92" s="112">
        <f>IF(RES_hhdet_tes!G92=0,"",RES_hhdet_tes!G92/RES_hhdet_fec!G92)</f>
        <v>0.51768338931596403</v>
      </c>
      <c r="H92" s="112">
        <f>IF(RES_hhdet_tes!H92=0,"",RES_hhdet_tes!H92/RES_hhdet_fec!H92)</f>
        <v>0.52029048030514191</v>
      </c>
      <c r="I92" s="112">
        <f>IF(RES_hhdet_tes!I92=0,"",RES_hhdet_tes!I92/RES_hhdet_fec!I92)</f>
        <v>0.52446300593098216</v>
      </c>
      <c r="J92" s="112">
        <f>IF(RES_hhdet_tes!J92=0,"",RES_hhdet_tes!J92/RES_hhdet_fec!J92)</f>
        <v>0.53582099448203901</v>
      </c>
      <c r="K92" s="112">
        <f>IF(RES_hhdet_tes!K92=0,"",RES_hhdet_tes!K92/RES_hhdet_fec!K92)</f>
        <v>0.5446852922092148</v>
      </c>
      <c r="L92" s="112">
        <f>IF(RES_hhdet_tes!L92=0,"",RES_hhdet_tes!L92/RES_hhdet_fec!L92)</f>
        <v>0.551757343394079</v>
      </c>
      <c r="M92" s="112">
        <f>IF(RES_hhdet_tes!M92=0,"",RES_hhdet_tes!M92/RES_hhdet_fec!M92)</f>
        <v>0.55725812930785079</v>
      </c>
      <c r="N92" s="112">
        <f>IF(RES_hhdet_tes!N92=0,"",RES_hhdet_tes!N92/RES_hhdet_fec!N92)</f>
        <v>0.56448778032785074</v>
      </c>
      <c r="O92" s="112">
        <f>IF(RES_hhdet_tes!O92=0,"",RES_hhdet_tes!O92/RES_hhdet_fec!O92)</f>
        <v>0.5725629126393027</v>
      </c>
      <c r="P92" s="112">
        <f>IF(RES_hhdet_tes!P92=0,"",RES_hhdet_tes!P92/RES_hhdet_fec!P92)</f>
        <v>0.57885693477067757</v>
      </c>
      <c r="Q92" s="112">
        <f>IF(RES_hhdet_tes!Q92=0,"",RES_hhdet_tes!Q92/RES_hhdet_fec!Q92)</f>
        <v>0.60763552631649742</v>
      </c>
      <c r="R92" s="112">
        <f>IF(RES_hhdet_tes!R92=0,"",RES_hhdet_tes!R92/RES_hhdet_fec!R92)</f>
        <v>0.65773720900574317</v>
      </c>
      <c r="S92" s="112">
        <f>IF(RES_hhdet_tes!S92=0,"",RES_hhdet_tes!S92/RES_hhdet_fec!S92)</f>
        <v>0.7082047319270397</v>
      </c>
      <c r="T92" s="112">
        <f>IF(RES_hhdet_tes!T92=0,"",RES_hhdet_tes!T92/RES_hhdet_fec!T92)</f>
        <v>0.76130659836165115</v>
      </c>
      <c r="U92" s="112">
        <f>IF(RES_hhdet_tes!U92=0,"",RES_hhdet_tes!U92/RES_hhdet_fec!U92)</f>
        <v>0.79750621045047576</v>
      </c>
      <c r="V92" s="112">
        <f>IF(RES_hhdet_tes!V92=0,"",RES_hhdet_tes!V92/RES_hhdet_fec!V92)</f>
        <v>0.80616040203472528</v>
      </c>
      <c r="W92" s="112">
        <f>IF(RES_hhdet_tes!W92=0,"",RES_hhdet_tes!W92/RES_hhdet_fec!W92)</f>
        <v>0.8107379438813872</v>
      </c>
      <c r="X92" s="112">
        <f>IF(RES_hhdet_tes!X92=0,"",RES_hhdet_tes!X92/RES_hhdet_fec!X92)</f>
        <v>0.83281639949297626</v>
      </c>
      <c r="Y92" s="112">
        <f>IF(RES_hhdet_tes!Y92=0,"",RES_hhdet_tes!Y92/RES_hhdet_fec!Y92)</f>
        <v>0.85659012570566317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>
        <f>IF(RES_hhdet_tes!L93=0,"",RES_hhdet_tes!L93/RES_hhdet_fec!L93)</f>
        <v>0.79450754927297551</v>
      </c>
      <c r="M93" s="113">
        <f>IF(RES_hhdet_tes!M93=0,"",RES_hhdet_tes!M93/RES_hhdet_fec!M93)</f>
        <v>0.81595369954685837</v>
      </c>
      <c r="N93" s="113">
        <f>IF(RES_hhdet_tes!N93=0,"",RES_hhdet_tes!N93/RES_hhdet_fec!N93)</f>
        <v>0.80544876288085898</v>
      </c>
      <c r="O93" s="113">
        <f>IF(RES_hhdet_tes!O93=0,"",RES_hhdet_tes!O93/RES_hhdet_fec!O93)</f>
        <v>0.78622396972775388</v>
      </c>
      <c r="P93" s="113">
        <f>IF(RES_hhdet_tes!P93=0,"",RES_hhdet_tes!P93/RES_hhdet_fec!P93)</f>
        <v>0.80836983487589942</v>
      </c>
      <c r="Q93" s="113">
        <f>IF(RES_hhdet_tes!Q93=0,"",RES_hhdet_tes!Q93/RES_hhdet_fec!Q93)</f>
        <v>0.80685919174408205</v>
      </c>
      <c r="R93" s="113">
        <f>IF(RES_hhdet_tes!R93=0,"",RES_hhdet_tes!R93/RES_hhdet_fec!R93)</f>
        <v>0.80712767983194567</v>
      </c>
      <c r="S93" s="113">
        <f>IF(RES_hhdet_tes!S93=0,"",RES_hhdet_tes!S93/RES_hhdet_fec!S93)</f>
        <v>0.8413948489986468</v>
      </c>
      <c r="T93" s="113">
        <f>IF(RES_hhdet_tes!T93=0,"",RES_hhdet_tes!T93/RES_hhdet_fec!T93)</f>
        <v>0.94032010045296155</v>
      </c>
      <c r="U93" s="113">
        <f>IF(RES_hhdet_tes!U93=0,"",RES_hhdet_tes!U93/RES_hhdet_fec!U93)</f>
        <v>0.94239979221768766</v>
      </c>
      <c r="V93" s="113">
        <f>IF(RES_hhdet_tes!V93=0,"",RES_hhdet_tes!V93/RES_hhdet_fec!V93)</f>
        <v>0.94041369489651239</v>
      </c>
      <c r="W93" s="113">
        <f>IF(RES_hhdet_tes!W93=0,"",RES_hhdet_tes!W93/RES_hhdet_fec!W93)</f>
        <v>0.91988587248769893</v>
      </c>
      <c r="X93" s="113">
        <f>IF(RES_hhdet_tes!X93=0,"",RES_hhdet_tes!X93/RES_hhdet_fec!X93)</f>
        <v>0.95728659211872946</v>
      </c>
      <c r="Y93" s="113">
        <f>IF(RES_hhdet_tes!Y93=0,"",RES_hhdet_tes!Y93/RES_hhdet_fec!Y93)</f>
        <v>0.94156513277301168</v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>
        <f>IF(RES_hhdet_tes!L94=0,"",RES_hhdet_tes!L94/RES_hhdet_fec!L94)</f>
        <v>0.56384939739987894</v>
      </c>
      <c r="M94" s="111">
        <f>IF(RES_hhdet_tes!M94=0,"",RES_hhdet_tes!M94/RES_hhdet_fec!M94)</f>
        <v>0.56384939739987883</v>
      </c>
      <c r="N94" s="111">
        <f>IF(RES_hhdet_tes!N94=0,"",RES_hhdet_tes!N94/RES_hhdet_fec!N94)</f>
        <v>0.56384939739987916</v>
      </c>
      <c r="O94" s="111">
        <f>IF(RES_hhdet_tes!O94=0,"",RES_hhdet_tes!O94/RES_hhdet_fec!O94)</f>
        <v>0.56384939739987916</v>
      </c>
      <c r="P94" s="111">
        <f>IF(RES_hhdet_tes!P94=0,"",RES_hhdet_tes!P94/RES_hhdet_fec!P94)</f>
        <v>0.56384939739987916</v>
      </c>
      <c r="Q94" s="111">
        <f>IF(RES_hhdet_tes!Q94=0,"",RES_hhdet_tes!Q94/RES_hhdet_fec!Q94)</f>
        <v>0.56384939739987905</v>
      </c>
      <c r="R94" s="111">
        <f>IF(RES_hhdet_tes!R94=0,"",RES_hhdet_tes!R94/RES_hhdet_fec!R94)</f>
        <v>0.56384939739987894</v>
      </c>
      <c r="S94" s="111">
        <f>IF(RES_hhdet_tes!S94=0,"",RES_hhdet_tes!S94/RES_hhdet_fec!S94)</f>
        <v>0.59775919391793153</v>
      </c>
      <c r="T94" s="111">
        <f>IF(RES_hhdet_tes!T94=0,"",RES_hhdet_tes!T94/RES_hhdet_fec!T94)</f>
        <v>0.82789500120958059</v>
      </c>
      <c r="U94" s="111">
        <f>IF(RES_hhdet_tes!U94=0,"",RES_hhdet_tes!U94/RES_hhdet_fec!U94)</f>
        <v>0.82789500120958037</v>
      </c>
      <c r="V94" s="111">
        <f>IF(RES_hhdet_tes!V94=0,"",RES_hhdet_tes!V94/RES_hhdet_fec!V94)</f>
        <v>0.82789500120958048</v>
      </c>
      <c r="W94" s="111">
        <f>IF(RES_hhdet_tes!W94=0,"",RES_hhdet_tes!W94/RES_hhdet_fec!W94)</f>
        <v>0.82789500120958059</v>
      </c>
      <c r="X94" s="111">
        <f>IF(RES_hhdet_tes!X94=0,"",RES_hhdet_tes!X94/RES_hhdet_fec!X94)</f>
        <v>0.84306384429508974</v>
      </c>
      <c r="Y94" s="111">
        <f>IF(RES_hhdet_tes!Y94=0,"",RES_hhdet_tes!Y94/RES_hhdet_fec!Y94)</f>
        <v>0.86102646188758925</v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0.5538852221598638</v>
      </c>
      <c r="C96" s="112">
        <f>IF(RES_hhdet_tes!C96=0,"",RES_hhdet_tes!C96/RES_hhdet_fec!C96)</f>
        <v>0.56302389603005909</v>
      </c>
      <c r="D96" s="112">
        <f>IF(RES_hhdet_tes!D96=0,"",RES_hhdet_tes!D96/RES_hhdet_fec!D96)</f>
        <v>0.56724964110845655</v>
      </c>
      <c r="E96" s="112">
        <f>IF(RES_hhdet_tes!E96=0,"",RES_hhdet_tes!E96/RES_hhdet_fec!E96)</f>
        <v>0.57017056861847815</v>
      </c>
      <c r="F96" s="112">
        <f>IF(RES_hhdet_tes!F96=0,"",RES_hhdet_tes!F96/RES_hhdet_fec!F96)</f>
        <v>0.57220762485147747</v>
      </c>
      <c r="G96" s="112">
        <f>IF(RES_hhdet_tes!G96=0,"",RES_hhdet_tes!G96/RES_hhdet_fec!G96)</f>
        <v>0.57398553226024907</v>
      </c>
      <c r="H96" s="112">
        <f>IF(RES_hhdet_tes!H96=0,"",RES_hhdet_tes!H96/RES_hhdet_fec!H96)</f>
        <v>0.57542527036388991</v>
      </c>
      <c r="I96" s="112">
        <f>IF(RES_hhdet_tes!I96=0,"",RES_hhdet_tes!I96/RES_hhdet_fec!I96)</f>
        <v>0.57714959647935182</v>
      </c>
      <c r="J96" s="112">
        <f>IF(RES_hhdet_tes!J96=0,"",RES_hhdet_tes!J96/RES_hhdet_fec!J96)</f>
        <v>0.58106183501557829</v>
      </c>
      <c r="K96" s="112">
        <f>IF(RES_hhdet_tes!K96=0,"",RES_hhdet_tes!K96/RES_hhdet_fec!K96)</f>
        <v>0.58377830164411126</v>
      </c>
      <c r="L96" s="112">
        <f>IF(RES_hhdet_tes!L96=0,"",RES_hhdet_tes!L96/RES_hhdet_fec!L96)</f>
        <v>0.58512585499973679</v>
      </c>
      <c r="M96" s="112">
        <f>IF(RES_hhdet_tes!M96=0,"",RES_hhdet_tes!M96/RES_hhdet_fec!M96)</f>
        <v>0.58713372872386671</v>
      </c>
      <c r="N96" s="112">
        <f>IF(RES_hhdet_tes!N96=0,"",RES_hhdet_tes!N96/RES_hhdet_fec!N96)</f>
        <v>0.58997933267140223</v>
      </c>
      <c r="O96" s="112">
        <f>IF(RES_hhdet_tes!O96=0,"",RES_hhdet_tes!O96/RES_hhdet_fec!O96)</f>
        <v>0.59263457686342913</v>
      </c>
      <c r="P96" s="112">
        <f>IF(RES_hhdet_tes!P96=0,"",RES_hhdet_tes!P96/RES_hhdet_fec!P96)</f>
        <v>0.59852314409712992</v>
      </c>
      <c r="Q96" s="112">
        <f>IF(RES_hhdet_tes!Q96=0,"",RES_hhdet_tes!Q96/RES_hhdet_fec!Q96)</f>
        <v>0.60793349775970529</v>
      </c>
      <c r="R96" s="112">
        <f>IF(RES_hhdet_tes!R96=0,"",RES_hhdet_tes!R96/RES_hhdet_fec!R96)</f>
        <v>0.62005705458277871</v>
      </c>
      <c r="S96" s="112">
        <f>IF(RES_hhdet_tes!S96=0,"",RES_hhdet_tes!S96/RES_hhdet_fec!S96)</f>
        <v>0.63441339184535128</v>
      </c>
      <c r="T96" s="112">
        <f>IF(RES_hhdet_tes!T96=0,"",RES_hhdet_tes!T96/RES_hhdet_fec!T96)</f>
        <v>0.64644197168588002</v>
      </c>
      <c r="U96" s="112">
        <f>IF(RES_hhdet_tes!U96=0,"",RES_hhdet_tes!U96/RES_hhdet_fec!U96)</f>
        <v>0.66025319812056016</v>
      </c>
      <c r="V96" s="112">
        <f>IF(RES_hhdet_tes!V96=0,"",RES_hhdet_tes!V96/RES_hhdet_fec!V96)</f>
        <v>0.664857980651819</v>
      </c>
      <c r="W96" s="112">
        <f>IF(RES_hhdet_tes!W96=0,"",RES_hhdet_tes!W96/RES_hhdet_fec!W96)</f>
        <v>0.66685670926259222</v>
      </c>
      <c r="X96" s="112">
        <f>IF(RES_hhdet_tes!X96=0,"",RES_hhdet_tes!X96/RES_hhdet_fec!X96)</f>
        <v>0.67092841126576153</v>
      </c>
      <c r="Y96" s="112">
        <f>IF(RES_hhdet_tes!Y96=0,"",RES_hhdet_tes!Y96/RES_hhdet_fec!Y96)</f>
        <v>0.68311065919474034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>
        <f>IF(RES_hhdet_tes!L97=0,"",RES_hhdet_tes!L97/RES_hhdet_fec!L97)</f>
        <v>0.81095262517489575</v>
      </c>
      <c r="M97" s="113">
        <f>IF(RES_hhdet_tes!M97=0,"",RES_hhdet_tes!M97/RES_hhdet_fec!M97)</f>
        <v>0.83217266959248282</v>
      </c>
      <c r="N97" s="113">
        <f>IF(RES_hhdet_tes!N97=0,"",RES_hhdet_tes!N97/RES_hhdet_fec!N97)</f>
        <v>0.82267197813271808</v>
      </c>
      <c r="O97" s="113">
        <f>IF(RES_hhdet_tes!O97=0,"",RES_hhdet_tes!O97/RES_hhdet_fec!O97)</f>
        <v>0.80396809268095815</v>
      </c>
      <c r="P97" s="113">
        <f>IF(RES_hhdet_tes!P97=0,"",RES_hhdet_tes!P97/RES_hhdet_fec!P97)</f>
        <v>0.82560918166943498</v>
      </c>
      <c r="Q97" s="113">
        <f>IF(RES_hhdet_tes!Q97=0,"",RES_hhdet_tes!Q97/RES_hhdet_fec!Q97)</f>
        <v>0.82312000373606597</v>
      </c>
      <c r="R97" s="113">
        <f>IF(RES_hhdet_tes!R97=0,"",RES_hhdet_tes!R97/RES_hhdet_fec!R97)</f>
        <v>0.8239785544682432</v>
      </c>
      <c r="S97" s="113">
        <f>IF(RES_hhdet_tes!S97=0,"",RES_hhdet_tes!S97/RES_hhdet_fec!S97)</f>
        <v>0.8563178102514587</v>
      </c>
      <c r="T97" s="113">
        <f>IF(RES_hhdet_tes!T97=0,"",RES_hhdet_tes!T97/RES_hhdet_fec!T97)</f>
        <v>0.87021130068416563</v>
      </c>
      <c r="U97" s="113">
        <f>IF(RES_hhdet_tes!U97=0,"",RES_hhdet_tes!U97/RES_hhdet_fec!U97)</f>
        <v>0.87544934103424676</v>
      </c>
      <c r="V97" s="113">
        <f>IF(RES_hhdet_tes!V97=0,"",RES_hhdet_tes!V97/RES_hhdet_fec!V97)</f>
        <v>0.87131794400680185</v>
      </c>
      <c r="W97" s="113">
        <f>IF(RES_hhdet_tes!W97=0,"",RES_hhdet_tes!W97/RES_hhdet_fec!W97)</f>
        <v>0.83053272930245392</v>
      </c>
      <c r="X97" s="113">
        <f>IF(RES_hhdet_tes!X97=0,"",RES_hhdet_tes!X97/RES_hhdet_fec!X97)</f>
        <v>0.89912157755614042</v>
      </c>
      <c r="Y97" s="113">
        <f>IF(RES_hhdet_tes!Y97=0,"",RES_hhdet_tes!Y97/RES_hhdet_fec!Y97)</f>
        <v>0.85041760352743234</v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>
        <f>IF(RES_hhdet_tes!L98=0,"",RES_hhdet_tes!L98/RES_hhdet_fec!L98)</f>
        <v>0.58828824631979582</v>
      </c>
      <c r="M98" s="111">
        <f>IF(RES_hhdet_tes!M98=0,"",RES_hhdet_tes!M98/RES_hhdet_fec!M98)</f>
        <v>0.58839793973432675</v>
      </c>
      <c r="N98" s="111">
        <f>IF(RES_hhdet_tes!N98=0,"",RES_hhdet_tes!N98/RES_hhdet_fec!N98)</f>
        <v>0.58844561554893093</v>
      </c>
      <c r="O98" s="111">
        <f>IF(RES_hhdet_tes!O98=0,"",RES_hhdet_tes!O98/RES_hhdet_fec!O98)</f>
        <v>0.58850756882318189</v>
      </c>
      <c r="P98" s="111">
        <f>IF(RES_hhdet_tes!P98=0,"",RES_hhdet_tes!P98/RES_hhdet_fec!P98)</f>
        <v>0.58851561399037078</v>
      </c>
      <c r="Q98" s="111">
        <f>IF(RES_hhdet_tes!Q98=0,"",RES_hhdet_tes!Q98/RES_hhdet_fec!Q98)</f>
        <v>0.5888157774735302</v>
      </c>
      <c r="R98" s="111">
        <f>IF(RES_hhdet_tes!R98=0,"",RES_hhdet_tes!R98/RES_hhdet_fec!R98)</f>
        <v>0.59188815771486047</v>
      </c>
      <c r="S98" s="111">
        <f>IF(RES_hhdet_tes!S98=0,"",RES_hhdet_tes!S98/RES_hhdet_fec!S98)</f>
        <v>0.62583343744430053</v>
      </c>
      <c r="T98" s="111">
        <f>IF(RES_hhdet_tes!T98=0,"",RES_hhdet_tes!T98/RES_hhdet_fec!T98)</f>
        <v>0.67060161199330537</v>
      </c>
      <c r="U98" s="111">
        <f>IF(RES_hhdet_tes!U98=0,"",RES_hhdet_tes!U98/RES_hhdet_fec!U98)</f>
        <v>0.67126973329721862</v>
      </c>
      <c r="V98" s="111">
        <f>IF(RES_hhdet_tes!V98=0,"",RES_hhdet_tes!V98/RES_hhdet_fec!V98)</f>
        <v>0.67141690683465149</v>
      </c>
      <c r="W98" s="111">
        <f>IF(RES_hhdet_tes!W98=0,"",RES_hhdet_tes!W98/RES_hhdet_fec!W98)</f>
        <v>0.67151777192183959</v>
      </c>
      <c r="X98" s="111">
        <f>IF(RES_hhdet_tes!X98=0,"",RES_hhdet_tes!X98/RES_hhdet_fec!X98)</f>
        <v>0.67991126175894401</v>
      </c>
      <c r="Y98" s="111">
        <f>IF(RES_hhdet_tes!Y98=0,"",RES_hhdet_tes!Y98/RES_hhdet_fec!Y98)</f>
        <v>0.68768361938878819</v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0.72397510960264688</v>
      </c>
      <c r="C100" s="124">
        <f>IF(RES_hhdet_tes!C100=0,"",RES_hhdet_tes!C100/RES_hhdet_fec!C100)</f>
        <v>0.72232405862027027</v>
      </c>
      <c r="D100" s="124">
        <f>IF(RES_hhdet_tes!D100=0,"",RES_hhdet_tes!D100/RES_hhdet_fec!D100)</f>
        <v>0.72631238475177629</v>
      </c>
      <c r="E100" s="124">
        <f>IF(RES_hhdet_tes!E100=0,"",RES_hhdet_tes!E100/RES_hhdet_fec!E100)</f>
        <v>0.73250419758747731</v>
      </c>
      <c r="F100" s="124">
        <f>IF(RES_hhdet_tes!F100=0,"",RES_hhdet_tes!F100/RES_hhdet_fec!F100)</f>
        <v>0.7328096638045376</v>
      </c>
      <c r="G100" s="124">
        <f>IF(RES_hhdet_tes!G100=0,"",RES_hhdet_tes!G100/RES_hhdet_fec!G100)</f>
        <v>0.73236577251118506</v>
      </c>
      <c r="H100" s="124">
        <f>IF(RES_hhdet_tes!H100=0,"",RES_hhdet_tes!H100/RES_hhdet_fec!H100)</f>
        <v>0.73341952945237132</v>
      </c>
      <c r="I100" s="124">
        <f>IF(RES_hhdet_tes!I100=0,"",RES_hhdet_tes!I100/RES_hhdet_fec!I100)</f>
        <v>0.73361442805364396</v>
      </c>
      <c r="J100" s="124">
        <f>IF(RES_hhdet_tes!J100=0,"",RES_hhdet_tes!J100/RES_hhdet_fec!J100)</f>
        <v>0.73581238400030158</v>
      </c>
      <c r="K100" s="124">
        <f>IF(RES_hhdet_tes!K100=0,"",RES_hhdet_tes!K100/RES_hhdet_fec!K100)</f>
        <v>0.74159828088705415</v>
      </c>
      <c r="L100" s="124">
        <f>IF(RES_hhdet_tes!L100=0,"",RES_hhdet_tes!L100/RES_hhdet_fec!L100)</f>
        <v>0.7317739961621238</v>
      </c>
      <c r="M100" s="124">
        <f>IF(RES_hhdet_tes!M100=0,"",RES_hhdet_tes!M100/RES_hhdet_fec!M100)</f>
        <v>0.73570013354815522</v>
      </c>
      <c r="N100" s="124">
        <f>IF(RES_hhdet_tes!N100=0,"",RES_hhdet_tes!N100/RES_hhdet_fec!N100)</f>
        <v>0.73651524797076395</v>
      </c>
      <c r="O100" s="124">
        <f>IF(RES_hhdet_tes!O100=0,"",RES_hhdet_tes!O100/RES_hhdet_fec!O100)</f>
        <v>0.73823060891161707</v>
      </c>
      <c r="P100" s="124">
        <f>IF(RES_hhdet_tes!P100=0,"",RES_hhdet_tes!P100/RES_hhdet_fec!P100)</f>
        <v>0.74575136807505182</v>
      </c>
      <c r="Q100" s="124">
        <f>IF(RES_hhdet_tes!Q100=0,"",RES_hhdet_tes!Q100/RES_hhdet_fec!Q100)</f>
        <v>0.74606088144960825</v>
      </c>
      <c r="R100" s="124">
        <f>IF(RES_hhdet_tes!R100=0,"",RES_hhdet_tes!R100/RES_hhdet_fec!R100)</f>
        <v>0.74974155779632468</v>
      </c>
      <c r="S100" s="124">
        <f>IF(RES_hhdet_tes!S100=0,"",RES_hhdet_tes!S100/RES_hhdet_fec!S100)</f>
        <v>0.76428598453869412</v>
      </c>
      <c r="T100" s="124">
        <f>IF(RES_hhdet_tes!T100=0,"",RES_hhdet_tes!T100/RES_hhdet_fec!T100)</f>
        <v>0.77522568122105484</v>
      </c>
      <c r="U100" s="124">
        <f>IF(RES_hhdet_tes!U100=0,"",RES_hhdet_tes!U100/RES_hhdet_fec!U100)</f>
        <v>0.77756463470829995</v>
      </c>
      <c r="V100" s="124">
        <f>IF(RES_hhdet_tes!V100=0,"",RES_hhdet_tes!V100/RES_hhdet_fec!V100)</f>
        <v>0.78764497039220094</v>
      </c>
      <c r="W100" s="124">
        <f>IF(RES_hhdet_tes!W100=0,"",RES_hhdet_tes!W100/RES_hhdet_fec!W100)</f>
        <v>0.79368947724179717</v>
      </c>
      <c r="X100" s="124">
        <f>IF(RES_hhdet_tes!X100=0,"",RES_hhdet_tes!X100/RES_hhdet_fec!X100)</f>
        <v>0.80818299247695025</v>
      </c>
      <c r="Y100" s="124">
        <f>IF(RES_hhdet_tes!Y100=0,"",RES_hhdet_tes!Y100/RES_hhdet_fec!Y100)</f>
        <v>0.82275155735911698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0.56749385229090676</v>
      </c>
      <c r="C101" s="111">
        <f>IF(RES_hhdet_tes!C101=0,"",RES_hhdet_tes!C101/RES_hhdet_fec!C101)</f>
        <v>0.57127611850954896</v>
      </c>
      <c r="D101" s="111">
        <f>IF(RES_hhdet_tes!D101=0,"",RES_hhdet_tes!D101/RES_hhdet_fec!D101)</f>
        <v>0.57226915382329735</v>
      </c>
      <c r="E101" s="111">
        <f>IF(RES_hhdet_tes!E101=0,"",RES_hhdet_tes!E101/RES_hhdet_fec!E101)</f>
        <v>0.57293732611776915</v>
      </c>
      <c r="F101" s="111">
        <f>IF(RES_hhdet_tes!F101=0,"",RES_hhdet_tes!F101/RES_hhdet_fec!F101)</f>
        <v>0.57344502713997358</v>
      </c>
      <c r="G101" s="111">
        <f>IF(RES_hhdet_tes!G101=0,"",RES_hhdet_tes!G101/RES_hhdet_fec!G101)</f>
        <v>0.57390606602060379</v>
      </c>
      <c r="H101" s="111">
        <f>IF(RES_hhdet_tes!H101=0,"",RES_hhdet_tes!H101/RES_hhdet_fec!H101)</f>
        <v>0.57427178860331363</v>
      </c>
      <c r="I101" s="111">
        <f>IF(RES_hhdet_tes!I101=0,"",RES_hhdet_tes!I101/RES_hhdet_fec!I101)</f>
        <v>0.57459134584897542</v>
      </c>
      <c r="J101" s="111">
        <f>IF(RES_hhdet_tes!J101=0,"",RES_hhdet_tes!J101/RES_hhdet_fec!J101)</f>
        <v>0.57531451352567586</v>
      </c>
      <c r="K101" s="111">
        <f>IF(RES_hhdet_tes!K101=0,"",RES_hhdet_tes!K101/RES_hhdet_fec!K101)</f>
        <v>0.57562764476986716</v>
      </c>
      <c r="L101" s="111">
        <f>IF(RES_hhdet_tes!L101=0,"",RES_hhdet_tes!L101/RES_hhdet_fec!L101)</f>
        <v>0.57589371546948054</v>
      </c>
      <c r="M101" s="111">
        <f>IF(RES_hhdet_tes!M101=0,"",RES_hhdet_tes!M101/RES_hhdet_fec!M101)</f>
        <v>0.5759959172366016</v>
      </c>
      <c r="N101" s="111">
        <f>IF(RES_hhdet_tes!N101=0,"",RES_hhdet_tes!N101/RES_hhdet_fec!N101)</f>
        <v>0.57603178917168907</v>
      </c>
      <c r="O101" s="111">
        <f>IF(RES_hhdet_tes!O101=0,"",RES_hhdet_tes!O101/RES_hhdet_fec!O101)</f>
        <v>0.5760654011227907</v>
      </c>
      <c r="P101" s="111">
        <f>IF(RES_hhdet_tes!P101=0,"",RES_hhdet_tes!P101/RES_hhdet_fec!P101)</f>
        <v>0.57612076053539263</v>
      </c>
      <c r="Q101" s="111">
        <f>IF(RES_hhdet_tes!Q101=0,"",RES_hhdet_tes!Q101/RES_hhdet_fec!Q101)</f>
        <v>0.57634944846152969</v>
      </c>
      <c r="R101" s="111">
        <f>IF(RES_hhdet_tes!R101=0,"",RES_hhdet_tes!R101/RES_hhdet_fec!R101)</f>
        <v>0.57736616217391279</v>
      </c>
      <c r="S101" s="111">
        <f>IF(RES_hhdet_tes!S101=0,"",RES_hhdet_tes!S101/RES_hhdet_fec!S101)</f>
        <v>0.57890436690916869</v>
      </c>
      <c r="T101" s="111">
        <f>IF(RES_hhdet_tes!T101=0,"",RES_hhdet_tes!T101/RES_hhdet_fec!T101)</f>
        <v>0.58116747258592161</v>
      </c>
      <c r="U101" s="111">
        <f>IF(RES_hhdet_tes!U101=0,"",RES_hhdet_tes!U101/RES_hhdet_fec!U101)</f>
        <v>0.58238916986730749</v>
      </c>
      <c r="V101" s="111">
        <f>IF(RES_hhdet_tes!V101=0,"",RES_hhdet_tes!V101/RES_hhdet_fec!V101)</f>
        <v>0.58294190823803316</v>
      </c>
      <c r="W101" s="111">
        <f>IF(RES_hhdet_tes!W101=0,"",RES_hhdet_tes!W101/RES_hhdet_fec!W101)</f>
        <v>0.58341235337691366</v>
      </c>
      <c r="X101" s="111">
        <f>IF(RES_hhdet_tes!X101=0,"",RES_hhdet_tes!X101/RES_hhdet_fec!X101)</f>
        <v>0.58405407081903837</v>
      </c>
      <c r="Y101" s="111">
        <f>IF(RES_hhdet_tes!Y101=0,"",RES_hhdet_tes!Y101/RES_hhdet_fec!Y101)</f>
        <v>0.58557956702905667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0.5778684336562302</v>
      </c>
      <c r="C102" s="111">
        <f>IF(RES_hhdet_tes!C102=0,"",RES_hhdet_tes!C102/RES_hhdet_fec!C102)</f>
        <v>0.582129751833247</v>
      </c>
      <c r="D102" s="111">
        <f>IF(RES_hhdet_tes!D102=0,"",RES_hhdet_tes!D102/RES_hhdet_fec!D102)</f>
        <v>0.58304074806482165</v>
      </c>
      <c r="E102" s="111">
        <f>IF(RES_hhdet_tes!E102=0,"",RES_hhdet_tes!E102/RES_hhdet_fec!E102)</f>
        <v>0.58355533950431138</v>
      </c>
      <c r="F102" s="111">
        <f>IF(RES_hhdet_tes!F102=0,"",RES_hhdet_tes!F102/RES_hhdet_fec!F102)</f>
        <v>0.58409646960108164</v>
      </c>
      <c r="G102" s="111">
        <f>IF(RES_hhdet_tes!G102=0,"",RES_hhdet_tes!G102/RES_hhdet_fec!G102)</f>
        <v>0.58458722545570363</v>
      </c>
      <c r="H102" s="111">
        <f>IF(RES_hhdet_tes!H102=0,"",RES_hhdet_tes!H102/RES_hhdet_fec!H102)</f>
        <v>0.58496222738554238</v>
      </c>
      <c r="I102" s="111">
        <f>IF(RES_hhdet_tes!I102=0,"",RES_hhdet_tes!I102/RES_hhdet_fec!I102)</f>
        <v>0.5853603499546135</v>
      </c>
      <c r="J102" s="111">
        <f>IF(RES_hhdet_tes!J102=0,"",RES_hhdet_tes!J102/RES_hhdet_fec!J102)</f>
        <v>0.58612122612711204</v>
      </c>
      <c r="K102" s="111">
        <f>IF(RES_hhdet_tes!K102=0,"",RES_hhdet_tes!K102/RES_hhdet_fec!K102)</f>
        <v>0.58647570433359975</v>
      </c>
      <c r="L102" s="111">
        <f>IF(RES_hhdet_tes!L102=0,"",RES_hhdet_tes!L102/RES_hhdet_fec!L102)</f>
        <v>0.58677206656844982</v>
      </c>
      <c r="M102" s="111">
        <f>IF(RES_hhdet_tes!M102=0,"",RES_hhdet_tes!M102/RES_hhdet_fec!M102)</f>
        <v>0.58686708577010827</v>
      </c>
      <c r="N102" s="111">
        <f>IF(RES_hhdet_tes!N102=0,"",RES_hhdet_tes!N102/RES_hhdet_fec!N102)</f>
        <v>0.58695238579324405</v>
      </c>
      <c r="O102" s="111">
        <f>IF(RES_hhdet_tes!O102=0,"",RES_hhdet_tes!O102/RES_hhdet_fec!O102)</f>
        <v>0.58700941449090127</v>
      </c>
      <c r="P102" s="111">
        <f>IF(RES_hhdet_tes!P102=0,"",RES_hhdet_tes!P102/RES_hhdet_fec!P102)</f>
        <v>0.58707032669766634</v>
      </c>
      <c r="Q102" s="111">
        <f>IF(RES_hhdet_tes!Q102=0,"",RES_hhdet_tes!Q102/RES_hhdet_fec!Q102)</f>
        <v>0.58732495848539512</v>
      </c>
      <c r="R102" s="111">
        <f>IF(RES_hhdet_tes!R102=0,"",RES_hhdet_tes!R102/RES_hhdet_fec!R102)</f>
        <v>0.58799117345872653</v>
      </c>
      <c r="S102" s="111">
        <f>IF(RES_hhdet_tes!S102=0,"",RES_hhdet_tes!S102/RES_hhdet_fec!S102)</f>
        <v>0.58892910724695968</v>
      </c>
      <c r="T102" s="111">
        <f>IF(RES_hhdet_tes!T102=0,"",RES_hhdet_tes!T102/RES_hhdet_fec!T102)</f>
        <v>0.58986036872655778</v>
      </c>
      <c r="U102" s="111">
        <f>IF(RES_hhdet_tes!U102=0,"",RES_hhdet_tes!U102/RES_hhdet_fec!U102)</f>
        <v>0.59212381232175582</v>
      </c>
      <c r="V102" s="111">
        <f>IF(RES_hhdet_tes!V102=0,"",RES_hhdet_tes!V102/RES_hhdet_fec!V102)</f>
        <v>0.59444099079214774</v>
      </c>
      <c r="W102" s="111">
        <f>IF(RES_hhdet_tes!W102=0,"",RES_hhdet_tes!W102/RES_hhdet_fec!W102)</f>
        <v>0.59833600836986389</v>
      </c>
      <c r="X102" s="111">
        <f>IF(RES_hhdet_tes!X102=0,"",RES_hhdet_tes!X102/RES_hhdet_fec!X102)</f>
        <v>0.6009455538606534</v>
      </c>
      <c r="Y102" s="111">
        <f>IF(RES_hhdet_tes!Y102=0,"",RES_hhdet_tes!Y102/RES_hhdet_fec!Y102)</f>
        <v>0.60330828991495289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0.73697536025734944</v>
      </c>
      <c r="C103" s="45">
        <f>IF(RES_hhdet_tes!C103=0,"",RES_hhdet_tes!C103/RES_hhdet_fec!C103)</f>
        <v>0.74472493111084836</v>
      </c>
      <c r="D103" s="45">
        <f>IF(RES_hhdet_tes!D103=0,"",RES_hhdet_tes!D103/RES_hhdet_fec!D103)</f>
        <v>0.74725130148313657</v>
      </c>
      <c r="E103" s="45">
        <f>IF(RES_hhdet_tes!E103=0,"",RES_hhdet_tes!E103/RES_hhdet_fec!E103)</f>
        <v>0.74915801103489332</v>
      </c>
      <c r="F103" s="45">
        <f>IF(RES_hhdet_tes!F103=0,"",RES_hhdet_tes!F103/RES_hhdet_fec!F103)</f>
        <v>0.75054283378969844</v>
      </c>
      <c r="G103" s="45">
        <f>IF(RES_hhdet_tes!G103=0,"",RES_hhdet_tes!G103/RES_hhdet_fec!G103)</f>
        <v>0.7518163948785811</v>
      </c>
      <c r="H103" s="45">
        <f>IF(RES_hhdet_tes!H103=0,"",RES_hhdet_tes!H103/RES_hhdet_fec!H103)</f>
        <v>0.75289181489375767</v>
      </c>
      <c r="I103" s="45">
        <f>IF(RES_hhdet_tes!I103=0,"",RES_hhdet_tes!I103/RES_hhdet_fec!I103)</f>
        <v>0.75425631986317876</v>
      </c>
      <c r="J103" s="45">
        <f>IF(RES_hhdet_tes!J103=0,"",RES_hhdet_tes!J103/RES_hhdet_fec!J103)</f>
        <v>0.75729486862574291</v>
      </c>
      <c r="K103" s="45">
        <f>IF(RES_hhdet_tes!K103=0,"",RES_hhdet_tes!K103/RES_hhdet_fec!K103)</f>
        <v>0.7593792230909262</v>
      </c>
      <c r="L103" s="45">
        <f>IF(RES_hhdet_tes!L103=0,"",RES_hhdet_tes!L103/RES_hhdet_fec!L103)</f>
        <v>0.76114275855618685</v>
      </c>
      <c r="M103" s="45">
        <f>IF(RES_hhdet_tes!M103=0,"",RES_hhdet_tes!M103/RES_hhdet_fec!M103)</f>
        <v>0.76186664572757412</v>
      </c>
      <c r="N103" s="45">
        <f>IF(RES_hhdet_tes!N103=0,"",RES_hhdet_tes!N103/RES_hhdet_fec!N103)</f>
        <v>0.76282913989713741</v>
      </c>
      <c r="O103" s="45">
        <f>IF(RES_hhdet_tes!O103=0,"",RES_hhdet_tes!O103/RES_hhdet_fec!O103)</f>
        <v>0.76361593057680954</v>
      </c>
      <c r="P103" s="45">
        <f>IF(RES_hhdet_tes!P103=0,"",RES_hhdet_tes!P103/RES_hhdet_fec!P103)</f>
        <v>0.76502082358508161</v>
      </c>
      <c r="Q103" s="45">
        <f>IF(RES_hhdet_tes!Q103=0,"",RES_hhdet_tes!Q103/RES_hhdet_fec!Q103)</f>
        <v>0.76898649014505605</v>
      </c>
      <c r="R103" s="45">
        <f>IF(RES_hhdet_tes!R103=0,"",RES_hhdet_tes!R103/RES_hhdet_fec!R103)</f>
        <v>0.77649311436954738</v>
      </c>
      <c r="S103" s="45">
        <f>IF(RES_hhdet_tes!S103=0,"",RES_hhdet_tes!S103/RES_hhdet_fec!S103)</f>
        <v>0.78738635876238927</v>
      </c>
      <c r="T103" s="45">
        <f>IF(RES_hhdet_tes!T103=0,"",RES_hhdet_tes!T103/RES_hhdet_fec!T103)</f>
        <v>0.79958174830906059</v>
      </c>
      <c r="U103" s="45">
        <f>IF(RES_hhdet_tes!U103=0,"",RES_hhdet_tes!U103/RES_hhdet_fec!U103)</f>
        <v>0.80661859803006808</v>
      </c>
      <c r="V103" s="45">
        <f>IF(RES_hhdet_tes!V103=0,"",RES_hhdet_tes!V103/RES_hhdet_fec!V103)</f>
        <v>0.8143428005374086</v>
      </c>
      <c r="W103" s="45">
        <f>IF(RES_hhdet_tes!W103=0,"",RES_hhdet_tes!W103/RES_hhdet_fec!W103)</f>
        <v>0.82284962748067825</v>
      </c>
      <c r="X103" s="45">
        <f>IF(RES_hhdet_tes!X103=0,"",RES_hhdet_tes!X103/RES_hhdet_fec!X103)</f>
        <v>0.83349787764400207</v>
      </c>
      <c r="Y103" s="45">
        <f>IF(RES_hhdet_tes!Y103=0,"",RES_hhdet_tes!Y103/RES_hhdet_fec!Y103)</f>
        <v>0.84561238009416251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0.67236466964125641</v>
      </c>
      <c r="C124" s="119">
        <f>IF(RES_hhdet_tes!C124=0,"",RES_hhdet_tes!C124/RES_hhdet_fec!C124)</f>
        <v>0.67254987277060774</v>
      </c>
      <c r="D124" s="119">
        <f>IF(RES_hhdet_tes!D124=0,"",RES_hhdet_tes!D124/RES_hhdet_fec!D124)</f>
        <v>0.67478621751911927</v>
      </c>
      <c r="E124" s="119">
        <f>IF(RES_hhdet_tes!E124=0,"",RES_hhdet_tes!E124/RES_hhdet_fec!E124)</f>
        <v>0.6774023553366989</v>
      </c>
      <c r="F124" s="119">
        <f>IF(RES_hhdet_tes!F124=0,"",RES_hhdet_tes!F124/RES_hhdet_fec!F124)</f>
        <v>0.67950170147393552</v>
      </c>
      <c r="G124" s="119">
        <f>IF(RES_hhdet_tes!G124=0,"",RES_hhdet_tes!G124/RES_hhdet_fec!G124)</f>
        <v>0.68208672847874541</v>
      </c>
      <c r="H124" s="119">
        <f>IF(RES_hhdet_tes!H124=0,"",RES_hhdet_tes!H124/RES_hhdet_fec!H124)</f>
        <v>0.68491959632691268</v>
      </c>
      <c r="I124" s="119">
        <f>IF(RES_hhdet_tes!I124=0,"",RES_hhdet_tes!I124/RES_hhdet_fec!I124)</f>
        <v>0.68859678241957489</v>
      </c>
      <c r="J124" s="119">
        <f>IF(RES_hhdet_tes!J124=0,"",RES_hhdet_tes!J124/RES_hhdet_fec!J124)</f>
        <v>0.68946604296713199</v>
      </c>
      <c r="K124" s="119">
        <f>IF(RES_hhdet_tes!K124=0,"",RES_hhdet_tes!K124/RES_hhdet_fec!K124)</f>
        <v>0.69146489212753459</v>
      </c>
      <c r="L124" s="119">
        <f>IF(RES_hhdet_tes!L124=0,"",RES_hhdet_tes!L124/RES_hhdet_fec!L124)</f>
        <v>0.69014695606235577</v>
      </c>
      <c r="M124" s="119">
        <f>IF(RES_hhdet_tes!M124=0,"",RES_hhdet_tes!M124/RES_hhdet_fec!M124)</f>
        <v>0.6937542066804453</v>
      </c>
      <c r="N124" s="119">
        <f>IF(RES_hhdet_tes!N124=0,"",RES_hhdet_tes!N124/RES_hhdet_fec!N124)</f>
        <v>0.69970943869173419</v>
      </c>
      <c r="O124" s="119">
        <f>IF(RES_hhdet_tes!O124=0,"",RES_hhdet_tes!O124/RES_hhdet_fec!O124)</f>
        <v>0.70566029958846666</v>
      </c>
      <c r="P124" s="119">
        <f>IF(RES_hhdet_tes!P124=0,"",RES_hhdet_tes!P124/RES_hhdet_fec!P124)</f>
        <v>0.7107514527576978</v>
      </c>
      <c r="Q124" s="119">
        <f>IF(RES_hhdet_tes!Q124=0,"",RES_hhdet_tes!Q124/RES_hhdet_fec!Q124)</f>
        <v>0.71300523299840635</v>
      </c>
      <c r="R124" s="119">
        <f>IF(RES_hhdet_tes!R124=0,"",RES_hhdet_tes!R124/RES_hhdet_fec!R124)</f>
        <v>0.71542937351440161</v>
      </c>
      <c r="S124" s="119">
        <f>IF(RES_hhdet_tes!S124=0,"",RES_hhdet_tes!S124/RES_hhdet_fec!S124)</f>
        <v>0.72008265507226887</v>
      </c>
      <c r="T124" s="119">
        <f>IF(RES_hhdet_tes!T124=0,"",RES_hhdet_tes!T124/RES_hhdet_fec!T124)</f>
        <v>0.72713674170149045</v>
      </c>
      <c r="U124" s="119">
        <f>IF(RES_hhdet_tes!U124=0,"",RES_hhdet_tes!U124/RES_hhdet_fec!U124)</f>
        <v>0.73143880027192509</v>
      </c>
      <c r="V124" s="119">
        <f>IF(RES_hhdet_tes!V124=0,"",RES_hhdet_tes!V124/RES_hhdet_fec!V124)</f>
        <v>0.73439381481684518</v>
      </c>
      <c r="W124" s="119">
        <f>IF(RES_hhdet_tes!W124=0,"",RES_hhdet_tes!W124/RES_hhdet_fec!W124)</f>
        <v>0.7349111202037476</v>
      </c>
      <c r="X124" s="119">
        <f>IF(RES_hhdet_tes!X124=0,"",RES_hhdet_tes!X124/RES_hhdet_fec!X124)</f>
        <v>0.73974750764729258</v>
      </c>
      <c r="Y124" s="119">
        <f>IF(RES_hhdet_tes!Y124=0,"",RES_hhdet_tes!Y124/RES_hhdet_fec!Y124)</f>
        <v>0.74145364012956294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0.666408513558718</v>
      </c>
      <c r="C125" s="124">
        <f>IF(RES_hhdet_tes!C125=0,"",RES_hhdet_tes!C125/RES_hhdet_fec!C125)</f>
        <v>0.66832313599856064</v>
      </c>
      <c r="D125" s="124">
        <f>IF(RES_hhdet_tes!D125=0,"",RES_hhdet_tes!D125/RES_hhdet_fec!D125)</f>
        <v>0.67039740738965736</v>
      </c>
      <c r="E125" s="124">
        <f>IF(RES_hhdet_tes!E125=0,"",RES_hhdet_tes!E125/RES_hhdet_fec!E125)</f>
        <v>0.67243889249927302</v>
      </c>
      <c r="F125" s="124">
        <f>IF(RES_hhdet_tes!F125=0,"",RES_hhdet_tes!F125/RES_hhdet_fec!F125)</f>
        <v>0.67411659180278849</v>
      </c>
      <c r="G125" s="124">
        <f>IF(RES_hhdet_tes!G125=0,"",RES_hhdet_tes!G125/RES_hhdet_fec!G125)</f>
        <v>0.67643537808045395</v>
      </c>
      <c r="H125" s="124">
        <f>IF(RES_hhdet_tes!H125=0,"",RES_hhdet_tes!H125/RES_hhdet_fec!H125)</f>
        <v>0.67853495924906981</v>
      </c>
      <c r="I125" s="124">
        <f>IF(RES_hhdet_tes!I125=0,"",RES_hhdet_tes!I125/RES_hhdet_fec!I125)</f>
        <v>0.68074418713150631</v>
      </c>
      <c r="J125" s="124">
        <f>IF(RES_hhdet_tes!J125=0,"",RES_hhdet_tes!J125/RES_hhdet_fec!J125)</f>
        <v>0.68223950070361838</v>
      </c>
      <c r="K125" s="124">
        <f>IF(RES_hhdet_tes!K125=0,"",RES_hhdet_tes!K125/RES_hhdet_fec!K125)</f>
        <v>0.68412738865192724</v>
      </c>
      <c r="L125" s="124">
        <f>IF(RES_hhdet_tes!L125=0,"",RES_hhdet_tes!L125/RES_hhdet_fec!L125)</f>
        <v>0.6857975462262923</v>
      </c>
      <c r="M125" s="124">
        <f>IF(RES_hhdet_tes!M125=0,"",RES_hhdet_tes!M125/RES_hhdet_fec!M125)</f>
        <v>0.68883454112090825</v>
      </c>
      <c r="N125" s="124">
        <f>IF(RES_hhdet_tes!N125=0,"",RES_hhdet_tes!N125/RES_hhdet_fec!N125)</f>
        <v>0.69413038553127049</v>
      </c>
      <c r="O125" s="124">
        <f>IF(RES_hhdet_tes!O125=0,"",RES_hhdet_tes!O125/RES_hhdet_fec!O125)</f>
        <v>0.70012607286116535</v>
      </c>
      <c r="P125" s="124">
        <f>IF(RES_hhdet_tes!P125=0,"",RES_hhdet_tes!P125/RES_hhdet_fec!P125)</f>
        <v>0.70198337931065602</v>
      </c>
      <c r="Q125" s="124">
        <f>IF(RES_hhdet_tes!Q125=0,"",RES_hhdet_tes!Q125/RES_hhdet_fec!Q125)</f>
        <v>0.70366508387275017</v>
      </c>
      <c r="R125" s="124">
        <f>IF(RES_hhdet_tes!R125=0,"",RES_hhdet_tes!R125/RES_hhdet_fec!R125)</f>
        <v>0.7059692574888129</v>
      </c>
      <c r="S125" s="124">
        <f>IF(RES_hhdet_tes!S125=0,"",RES_hhdet_tes!S125/RES_hhdet_fec!S125)</f>
        <v>0.70954057478800991</v>
      </c>
      <c r="T125" s="124">
        <f>IF(RES_hhdet_tes!T125=0,"",RES_hhdet_tes!T125/RES_hhdet_fec!T125)</f>
        <v>0.71330512928246959</v>
      </c>
      <c r="U125" s="124">
        <f>IF(RES_hhdet_tes!U125=0,"",RES_hhdet_tes!U125/RES_hhdet_fec!U125)</f>
        <v>0.7166289712388515</v>
      </c>
      <c r="V125" s="124">
        <f>IF(RES_hhdet_tes!V125=0,"",RES_hhdet_tes!V125/RES_hhdet_fec!V125)</f>
        <v>0.71948512208237192</v>
      </c>
      <c r="W125" s="124">
        <f>IF(RES_hhdet_tes!W125=0,"",RES_hhdet_tes!W125/RES_hhdet_fec!W125)</f>
        <v>0.72215707278529229</v>
      </c>
      <c r="X125" s="124">
        <f>IF(RES_hhdet_tes!X125=0,"",RES_hhdet_tes!X125/RES_hhdet_fec!X125)</f>
        <v>0.72412005006342994</v>
      </c>
      <c r="Y125" s="124">
        <f>IF(RES_hhdet_tes!Y125=0,"",RES_hhdet_tes!Y125/RES_hhdet_fec!Y125)</f>
        <v>0.72592593731480126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0.665318883026911</v>
      </c>
      <c r="C126" s="111">
        <f>IF(RES_hhdet_tes!C126=0,"",RES_hhdet_tes!C126/RES_hhdet_fec!C126)</f>
        <v>0.6672566939278558</v>
      </c>
      <c r="D126" s="111">
        <f>IF(RES_hhdet_tes!D126=0,"",RES_hhdet_tes!D126/RES_hhdet_fec!D126)</f>
        <v>0.66935965442524903</v>
      </c>
      <c r="E126" s="111">
        <f>IF(RES_hhdet_tes!E126=0,"",RES_hhdet_tes!E126/RES_hhdet_fec!E126)</f>
        <v>0.67142277052049304</v>
      </c>
      <c r="F126" s="111">
        <f>IF(RES_hhdet_tes!F126=0,"",RES_hhdet_tes!F126/RES_hhdet_fec!F126)</f>
        <v>0.67312212489451728</v>
      </c>
      <c r="G126" s="111">
        <f>IF(RES_hhdet_tes!G126=0,"",RES_hhdet_tes!G126/RES_hhdet_fec!G126)</f>
        <v>0.67546247673643312</v>
      </c>
      <c r="H126" s="111">
        <f>IF(RES_hhdet_tes!H126=0,"",RES_hhdet_tes!H126/RES_hhdet_fec!H126)</f>
        <v>0.67758713651198943</v>
      </c>
      <c r="I126" s="111">
        <f>IF(RES_hhdet_tes!I126=0,"",RES_hhdet_tes!I126/RES_hhdet_fec!I126)</f>
        <v>0.6798177899301252</v>
      </c>
      <c r="J126" s="111">
        <f>IF(RES_hhdet_tes!J126=0,"",RES_hhdet_tes!J126/RES_hhdet_fec!J126)</f>
        <v>0.6813288147873523</v>
      </c>
      <c r="K126" s="111">
        <f>IF(RES_hhdet_tes!K126=0,"",RES_hhdet_tes!K126/RES_hhdet_fec!K126)</f>
        <v>0.68323105016582086</v>
      </c>
      <c r="L126" s="111">
        <f>IF(RES_hhdet_tes!L126=0,"",RES_hhdet_tes!L126/RES_hhdet_fec!L126)</f>
        <v>0.68494279187411478</v>
      </c>
      <c r="M126" s="111">
        <f>IF(RES_hhdet_tes!M126=0,"",RES_hhdet_tes!M126/RES_hhdet_fec!M126)</f>
        <v>0.68799528323930093</v>
      </c>
      <c r="N126" s="111">
        <f>IF(RES_hhdet_tes!N126=0,"",RES_hhdet_tes!N126/RES_hhdet_fec!N126)</f>
        <v>0.69331436836552329</v>
      </c>
      <c r="O126" s="111">
        <f>IF(RES_hhdet_tes!O126=0,"",RES_hhdet_tes!O126/RES_hhdet_fec!O126)</f>
        <v>0.6993139377162888</v>
      </c>
      <c r="P126" s="111">
        <f>IF(RES_hhdet_tes!P126=0,"",RES_hhdet_tes!P126/RES_hhdet_fec!P126)</f>
        <v>0.70117641485838911</v>
      </c>
      <c r="Q126" s="111">
        <f>IF(RES_hhdet_tes!Q126=0,"",RES_hhdet_tes!Q126/RES_hhdet_fec!Q126)</f>
        <v>0.70288707106240267</v>
      </c>
      <c r="R126" s="111">
        <f>IF(RES_hhdet_tes!R126=0,"",RES_hhdet_tes!R126/RES_hhdet_fec!R126)</f>
        <v>0.70520256465223496</v>
      </c>
      <c r="S126" s="111">
        <f>IF(RES_hhdet_tes!S126=0,"",RES_hhdet_tes!S126/RES_hhdet_fec!S126)</f>
        <v>0.708776732798446</v>
      </c>
      <c r="T126" s="111">
        <f>IF(RES_hhdet_tes!T126=0,"",RES_hhdet_tes!T126/RES_hhdet_fec!T126)</f>
        <v>0.71251930483062709</v>
      </c>
      <c r="U126" s="111">
        <f>IF(RES_hhdet_tes!U126=0,"",RES_hhdet_tes!U126/RES_hhdet_fec!U126)</f>
        <v>0.71585005736457008</v>
      </c>
      <c r="V126" s="111">
        <f>IF(RES_hhdet_tes!V126=0,"",RES_hhdet_tes!V126/RES_hhdet_fec!V126)</f>
        <v>0.71871344498366507</v>
      </c>
      <c r="W126" s="111">
        <f>IF(RES_hhdet_tes!W126=0,"",RES_hhdet_tes!W126/RES_hhdet_fec!W126)</f>
        <v>0.72141240643247861</v>
      </c>
      <c r="X126" s="111">
        <f>IF(RES_hhdet_tes!X126=0,"",RES_hhdet_tes!X126/RES_hhdet_fec!X126)</f>
        <v>0.72338444374766275</v>
      </c>
      <c r="Y126" s="111">
        <f>IF(RES_hhdet_tes!Y126=0,"",RES_hhdet_tes!Y126/RES_hhdet_fec!Y126)</f>
        <v>0.72527294759144401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1.6812889119229022</v>
      </c>
      <c r="C128" s="124">
        <f>IF(RES_hhdet_tes!C128=0,"",RES_hhdet_tes!C128/RES_hhdet_fec!C128)</f>
        <v>1.9612558408399912</v>
      </c>
      <c r="D128" s="124">
        <f>IF(RES_hhdet_tes!D128=0,"",RES_hhdet_tes!D128/RES_hhdet_fec!D128)</f>
        <v>2.1007213087264134</v>
      </c>
      <c r="E128" s="124">
        <f>IF(RES_hhdet_tes!E128=0,"",RES_hhdet_tes!E128/RES_hhdet_fec!E128)</f>
        <v>2.2071180294743393</v>
      </c>
      <c r="F128" s="124">
        <f>IF(RES_hhdet_tes!F128=0,"",RES_hhdet_tes!F128/RES_hhdet_fec!F128)</f>
        <v>2.2796515427585886</v>
      </c>
      <c r="G128" s="124">
        <f>IF(RES_hhdet_tes!G128=0,"",RES_hhdet_tes!G128/RES_hhdet_fec!G128)</f>
        <v>2.3621528617554817</v>
      </c>
      <c r="H128" s="124">
        <f>IF(RES_hhdet_tes!H128=0,"",RES_hhdet_tes!H128/RES_hhdet_fec!H128)</f>
        <v>2.4293275643813259</v>
      </c>
      <c r="I128" s="124">
        <f>IF(RES_hhdet_tes!I128=0,"",RES_hhdet_tes!I128/RES_hhdet_fec!I128)</f>
        <v>2.5059258599595617</v>
      </c>
      <c r="J128" s="124">
        <f>IF(RES_hhdet_tes!J128=0,"",RES_hhdet_tes!J128/RES_hhdet_fec!J128)</f>
        <v>2.5568472936254296</v>
      </c>
      <c r="K128" s="124">
        <f>IF(RES_hhdet_tes!K128=0,"",RES_hhdet_tes!K128/RES_hhdet_fec!K128)</f>
        <v>2.6396790268341341</v>
      </c>
      <c r="L128" s="124">
        <f>IF(RES_hhdet_tes!L128=0,"",RES_hhdet_tes!L128/RES_hhdet_fec!L128)</f>
        <v>2.6983548853312462</v>
      </c>
      <c r="M128" s="124">
        <f>IF(RES_hhdet_tes!M128=0,"",RES_hhdet_tes!M128/RES_hhdet_fec!M128)</f>
        <v>2.7637929847972957</v>
      </c>
      <c r="N128" s="124">
        <f>IF(RES_hhdet_tes!N128=0,"",RES_hhdet_tes!N128/RES_hhdet_fec!N128)</f>
        <v>2.8968140641150444</v>
      </c>
      <c r="O128" s="124">
        <f>IF(RES_hhdet_tes!O128=0,"",RES_hhdet_tes!O128/RES_hhdet_fec!O128)</f>
        <v>3.0821881356778333</v>
      </c>
      <c r="P128" s="124">
        <f>IF(RES_hhdet_tes!P128=0,"",RES_hhdet_tes!P128/RES_hhdet_fec!P128)</f>
        <v>3.2895730863591925</v>
      </c>
      <c r="Q128" s="124">
        <f>IF(RES_hhdet_tes!Q128=0,"",RES_hhdet_tes!Q128/RES_hhdet_fec!Q128)</f>
        <v>3.4714381396292127</v>
      </c>
      <c r="R128" s="124">
        <f>IF(RES_hhdet_tes!R128=0,"",RES_hhdet_tes!R128/RES_hhdet_fec!R128)</f>
        <v>3.5573912941014942</v>
      </c>
      <c r="S128" s="124">
        <f>IF(RES_hhdet_tes!S128=0,"",RES_hhdet_tes!S128/RES_hhdet_fec!S128)</f>
        <v>3.6156201878347551</v>
      </c>
      <c r="T128" s="124">
        <f>IF(RES_hhdet_tes!T128=0,"",RES_hhdet_tes!T128/RES_hhdet_fec!T128)</f>
        <v>3.6538640859030425</v>
      </c>
      <c r="U128" s="124">
        <f>IF(RES_hhdet_tes!U128=0,"",RES_hhdet_tes!U128/RES_hhdet_fec!U128)</f>
        <v>3.686083796852436</v>
      </c>
      <c r="V128" s="124">
        <f>IF(RES_hhdet_tes!V128=0,"",RES_hhdet_tes!V128/RES_hhdet_fec!V128)</f>
        <v>3.7197247754978577</v>
      </c>
      <c r="W128" s="124">
        <f>IF(RES_hhdet_tes!W128=0,"",RES_hhdet_tes!W128/RES_hhdet_fec!W128)</f>
        <v>3.7459376884744269</v>
      </c>
      <c r="X128" s="124">
        <f>IF(RES_hhdet_tes!X128=0,"",RES_hhdet_tes!X128/RES_hhdet_fec!X128)</f>
        <v>3.7665499820281427</v>
      </c>
      <c r="Y128" s="124">
        <f>IF(RES_hhdet_tes!Y128=0,"",RES_hhdet_tes!Y128/RES_hhdet_fec!Y128)</f>
        <v>3.7799203656776958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1.6812889119229022</v>
      </c>
      <c r="C129" s="111">
        <f>IF(RES_hhdet_tes!C129=0,"",RES_hhdet_tes!C129/RES_hhdet_fec!C129)</f>
        <v>1.9612558408399912</v>
      </c>
      <c r="D129" s="111">
        <f>IF(RES_hhdet_tes!D129=0,"",RES_hhdet_tes!D129/RES_hhdet_fec!D129)</f>
        <v>2.1007213087264134</v>
      </c>
      <c r="E129" s="111">
        <f>IF(RES_hhdet_tes!E129=0,"",RES_hhdet_tes!E129/RES_hhdet_fec!E129)</f>
        <v>2.2071180294743393</v>
      </c>
      <c r="F129" s="111">
        <f>IF(RES_hhdet_tes!F129=0,"",RES_hhdet_tes!F129/RES_hhdet_fec!F129)</f>
        <v>2.2796515427585886</v>
      </c>
      <c r="G129" s="111">
        <f>IF(RES_hhdet_tes!G129=0,"",RES_hhdet_tes!G129/RES_hhdet_fec!G129)</f>
        <v>2.3621528617554817</v>
      </c>
      <c r="H129" s="111">
        <f>IF(RES_hhdet_tes!H129=0,"",RES_hhdet_tes!H129/RES_hhdet_fec!H129)</f>
        <v>2.4293275643813259</v>
      </c>
      <c r="I129" s="111">
        <f>IF(RES_hhdet_tes!I129=0,"",RES_hhdet_tes!I129/RES_hhdet_fec!I129)</f>
        <v>2.5059258599595617</v>
      </c>
      <c r="J129" s="111">
        <f>IF(RES_hhdet_tes!J129=0,"",RES_hhdet_tes!J129/RES_hhdet_fec!J129)</f>
        <v>2.5568472936254296</v>
      </c>
      <c r="K129" s="111">
        <f>IF(RES_hhdet_tes!K129=0,"",RES_hhdet_tes!K129/RES_hhdet_fec!K129)</f>
        <v>2.6396790268341341</v>
      </c>
      <c r="L129" s="111">
        <f>IF(RES_hhdet_tes!L129=0,"",RES_hhdet_tes!L129/RES_hhdet_fec!L129)</f>
        <v>2.6983548853312462</v>
      </c>
      <c r="M129" s="111">
        <f>IF(RES_hhdet_tes!M129=0,"",RES_hhdet_tes!M129/RES_hhdet_fec!M129)</f>
        <v>2.7637929847972957</v>
      </c>
      <c r="N129" s="111">
        <f>IF(RES_hhdet_tes!N129=0,"",RES_hhdet_tes!N129/RES_hhdet_fec!N129)</f>
        <v>2.8968140641150444</v>
      </c>
      <c r="O129" s="111">
        <f>IF(RES_hhdet_tes!O129=0,"",RES_hhdet_tes!O129/RES_hhdet_fec!O129)</f>
        <v>3.0821881356778333</v>
      </c>
      <c r="P129" s="111">
        <f>IF(RES_hhdet_tes!P129=0,"",RES_hhdet_tes!P129/RES_hhdet_fec!P129)</f>
        <v>3.2895730863591925</v>
      </c>
      <c r="Q129" s="111">
        <f>IF(RES_hhdet_tes!Q129=0,"",RES_hhdet_tes!Q129/RES_hhdet_fec!Q129)</f>
        <v>3.4714381396292127</v>
      </c>
      <c r="R129" s="111">
        <f>IF(RES_hhdet_tes!R129=0,"",RES_hhdet_tes!R129/RES_hhdet_fec!R129)</f>
        <v>3.5573912941014942</v>
      </c>
      <c r="S129" s="111">
        <f>IF(RES_hhdet_tes!S129=0,"",RES_hhdet_tes!S129/RES_hhdet_fec!S129)</f>
        <v>3.6156201878347551</v>
      </c>
      <c r="T129" s="111">
        <f>IF(RES_hhdet_tes!T129=0,"",RES_hhdet_tes!T129/RES_hhdet_fec!T129)</f>
        <v>3.6538640859030425</v>
      </c>
      <c r="U129" s="111">
        <f>IF(RES_hhdet_tes!U129=0,"",RES_hhdet_tes!U129/RES_hhdet_fec!U129)</f>
        <v>3.686083796852436</v>
      </c>
      <c r="V129" s="111">
        <f>IF(RES_hhdet_tes!V129=0,"",RES_hhdet_tes!V129/RES_hhdet_fec!V129)</f>
        <v>3.7197247754978577</v>
      </c>
      <c r="W129" s="111">
        <f>IF(RES_hhdet_tes!W129=0,"",RES_hhdet_tes!W129/RES_hhdet_fec!W129)</f>
        <v>3.7459376884744269</v>
      </c>
      <c r="X129" s="111">
        <f>IF(RES_hhdet_tes!X129=0,"",RES_hhdet_tes!X129/RES_hhdet_fec!X129)</f>
        <v>3.7665499820281427</v>
      </c>
      <c r="Y129" s="111">
        <f>IF(RES_hhdet_tes!Y129=0,"",RES_hhdet_tes!Y129/RES_hhdet_fec!Y129)</f>
        <v>3.7799203656776958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0.7124317384253932</v>
      </c>
      <c r="C130" s="124">
        <f>IF(RES_hhdet_tes!C130=0,"",RES_hhdet_tes!C130/RES_hhdet_fec!C130)</f>
        <v>0.71828829377482772</v>
      </c>
      <c r="D130" s="124">
        <f>IF(RES_hhdet_tes!D130=0,"",RES_hhdet_tes!D130/RES_hhdet_fec!D130)</f>
        <v>0.71929787852669824</v>
      </c>
      <c r="E130" s="124">
        <f>IF(RES_hhdet_tes!E130=0,"",RES_hhdet_tes!E130/RES_hhdet_fec!E130)</f>
        <v>0.71959525378672606</v>
      </c>
      <c r="F130" s="124">
        <f>IF(RES_hhdet_tes!F130=0,"",RES_hhdet_tes!F130/RES_hhdet_fec!F130)</f>
        <v>0.72062852158167301</v>
      </c>
      <c r="G130" s="124">
        <f>IF(RES_hhdet_tes!G130=0,"",RES_hhdet_tes!G130/RES_hhdet_fec!G130)</f>
        <v>0.72237462294220289</v>
      </c>
      <c r="H130" s="124">
        <f>IF(RES_hhdet_tes!H130=0,"",RES_hhdet_tes!H130/RES_hhdet_fec!H130)</f>
        <v>0.72345097238960265</v>
      </c>
      <c r="I130" s="124">
        <f>IF(RES_hhdet_tes!I130=0,"",RES_hhdet_tes!I130/RES_hhdet_fec!I130)</f>
        <v>0.72447353163103168</v>
      </c>
      <c r="J130" s="124">
        <f>IF(RES_hhdet_tes!J130=0,"",RES_hhdet_tes!J130/RES_hhdet_fec!J130)</f>
        <v>0.7267208578158415</v>
      </c>
      <c r="K130" s="124">
        <f>IF(RES_hhdet_tes!K130=0,"",RES_hhdet_tes!K130/RES_hhdet_fec!K130)</f>
        <v>0.73367271810453139</v>
      </c>
      <c r="L130" s="124">
        <f>IF(RES_hhdet_tes!L130=0,"",RES_hhdet_tes!L130/RES_hhdet_fec!L130)</f>
        <v>0.73421063985957846</v>
      </c>
      <c r="M130" s="124">
        <f>IF(RES_hhdet_tes!M130=0,"",RES_hhdet_tes!M130/RES_hhdet_fec!M130)</f>
        <v>0.73963748246026451</v>
      </c>
      <c r="N130" s="124">
        <f>IF(RES_hhdet_tes!N130=0,"",RES_hhdet_tes!N130/RES_hhdet_fec!N130)</f>
        <v>0.74512126336613083</v>
      </c>
      <c r="O130" s="124">
        <f>IF(RES_hhdet_tes!O130=0,"",RES_hhdet_tes!O130/RES_hhdet_fec!O130)</f>
        <v>0.7467367373287801</v>
      </c>
      <c r="P130" s="124">
        <f>IF(RES_hhdet_tes!P130=0,"",RES_hhdet_tes!P130/RES_hhdet_fec!P130)</f>
        <v>0.75599737803993472</v>
      </c>
      <c r="Q130" s="124">
        <f>IF(RES_hhdet_tes!Q130=0,"",RES_hhdet_tes!Q130/RES_hhdet_fec!Q130)</f>
        <v>0.75756029299411165</v>
      </c>
      <c r="R130" s="124">
        <f>IF(RES_hhdet_tes!R130=0,"",RES_hhdet_tes!R130/RES_hhdet_fec!R130)</f>
        <v>0.76074679608993212</v>
      </c>
      <c r="S130" s="124">
        <f>IF(RES_hhdet_tes!S130=0,"",RES_hhdet_tes!S130/RES_hhdet_fec!S130)</f>
        <v>0.7667121467441913</v>
      </c>
      <c r="T130" s="124">
        <f>IF(RES_hhdet_tes!T130=0,"",RES_hhdet_tes!T130/RES_hhdet_fec!T130)</f>
        <v>0.77216607995760389</v>
      </c>
      <c r="U130" s="124">
        <f>IF(RES_hhdet_tes!U130=0,"",RES_hhdet_tes!U130/RES_hhdet_fec!U130)</f>
        <v>0.77352089124910195</v>
      </c>
      <c r="V130" s="124">
        <f>IF(RES_hhdet_tes!V130=0,"",RES_hhdet_tes!V130/RES_hhdet_fec!V130)</f>
        <v>0.77825041786236304</v>
      </c>
      <c r="W130" s="124">
        <f>IF(RES_hhdet_tes!W130=0,"",RES_hhdet_tes!W130/RES_hhdet_fec!W130)</f>
        <v>0.77876403343861911</v>
      </c>
      <c r="X130" s="124">
        <f>IF(RES_hhdet_tes!X130=0,"",RES_hhdet_tes!X130/RES_hhdet_fec!X130)</f>
        <v>0.78593674429843885</v>
      </c>
      <c r="Y130" s="124">
        <f>IF(RES_hhdet_tes!Y130=0,"",RES_hhdet_tes!Y130/RES_hhdet_fec!Y130)</f>
        <v>0.79341786843079309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0.72353290642016355</v>
      </c>
      <c r="C131" s="111">
        <f>IF(RES_hhdet_tes!C131=0,"",RES_hhdet_tes!C131/RES_hhdet_fec!C131)</f>
        <v>0.72547052043341431</v>
      </c>
      <c r="D131" s="111">
        <f>IF(RES_hhdet_tes!D131=0,"",RES_hhdet_tes!D131/RES_hhdet_fec!D131)</f>
        <v>0.72772266810662189</v>
      </c>
      <c r="E131" s="111">
        <f>IF(RES_hhdet_tes!E131=0,"",RES_hhdet_tes!E131/RES_hhdet_fec!E131)</f>
        <v>0.72990113117877742</v>
      </c>
      <c r="F131" s="111">
        <f>IF(RES_hhdet_tes!F131=0,"",RES_hhdet_tes!F131/RES_hhdet_fec!F131)</f>
        <v>0.73168300363399852</v>
      </c>
      <c r="G131" s="111">
        <f>IF(RES_hhdet_tes!G131=0,"",RES_hhdet_tes!G131/RES_hhdet_fec!G131)</f>
        <v>0.73415674021015287</v>
      </c>
      <c r="H131" s="111">
        <f>IF(RES_hhdet_tes!H131=0,"",RES_hhdet_tes!H131/RES_hhdet_fec!H131)</f>
        <v>0.73643993704799438</v>
      </c>
      <c r="I131" s="111">
        <f>IF(RES_hhdet_tes!I131=0,"",RES_hhdet_tes!I131/RES_hhdet_fec!I131)</f>
        <v>0.73888658480241942</v>
      </c>
      <c r="J131" s="111">
        <f>IF(RES_hhdet_tes!J131=0,"",RES_hhdet_tes!J131/RES_hhdet_fec!J131)</f>
        <v>0.74071666239013767</v>
      </c>
      <c r="K131" s="111">
        <f>IF(RES_hhdet_tes!K131=0,"",RES_hhdet_tes!K131/RES_hhdet_fec!K131)</f>
        <v>0.74314849809958938</v>
      </c>
      <c r="L131" s="111">
        <f>IF(RES_hhdet_tes!L131=0,"",RES_hhdet_tes!L131/RES_hhdet_fec!L131)</f>
        <v>0.74554599345707451</v>
      </c>
      <c r="M131" s="111">
        <f>IF(RES_hhdet_tes!M131=0,"",RES_hhdet_tes!M131/RES_hhdet_fec!M131)</f>
        <v>0.74918164264148412</v>
      </c>
      <c r="N131" s="111">
        <f>IF(RES_hhdet_tes!N131=0,"",RES_hhdet_tes!N131/RES_hhdet_fec!N131)</f>
        <v>0.75516287527867942</v>
      </c>
      <c r="O131" s="111">
        <f>IF(RES_hhdet_tes!O131=0,"",RES_hhdet_tes!O131/RES_hhdet_fec!O131)</f>
        <v>0.76114446638096556</v>
      </c>
      <c r="P131" s="111">
        <f>IF(RES_hhdet_tes!P131=0,"",RES_hhdet_tes!P131/RES_hhdet_fec!P131)</f>
        <v>0.76371384035317669</v>
      </c>
      <c r="Q131" s="111">
        <f>IF(RES_hhdet_tes!Q131=0,"",RES_hhdet_tes!Q131/RES_hhdet_fec!Q131)</f>
        <v>0.76592658936173263</v>
      </c>
      <c r="R131" s="111">
        <f>IF(RES_hhdet_tes!R131=0,"",RES_hhdet_tes!R131/RES_hhdet_fec!R131)</f>
        <v>0.76881525024677422</v>
      </c>
      <c r="S131" s="111">
        <f>IF(RES_hhdet_tes!S131=0,"",RES_hhdet_tes!S131/RES_hhdet_fec!S131)</f>
        <v>0.77302859165535009</v>
      </c>
      <c r="T131" s="111">
        <f>IF(RES_hhdet_tes!T131=0,"",RES_hhdet_tes!T131/RES_hhdet_fec!T131)</f>
        <v>0.77648697316771065</v>
      </c>
      <c r="U131" s="111">
        <f>IF(RES_hhdet_tes!U131=0,"",RES_hhdet_tes!U131/RES_hhdet_fec!U131)</f>
        <v>0.77969463389881244</v>
      </c>
      <c r="V131" s="111">
        <f>IF(RES_hhdet_tes!V131=0,"",RES_hhdet_tes!V131/RES_hhdet_fec!V131)</f>
        <v>0.78294495112142259</v>
      </c>
      <c r="W131" s="111">
        <f>IF(RES_hhdet_tes!W131=0,"",RES_hhdet_tes!W131/RES_hhdet_fec!W131)</f>
        <v>0.78708835837212188</v>
      </c>
      <c r="X131" s="111">
        <f>IF(RES_hhdet_tes!X131=0,"",RES_hhdet_tes!X131/RES_hhdet_fec!X131)</f>
        <v>0.79090413387498681</v>
      </c>
      <c r="Y131" s="111">
        <f>IF(RES_hhdet_tes!Y131=0,"",RES_hhdet_tes!Y131/RES_hhdet_fec!Y131)</f>
        <v>0.79498494474228731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>
        <f>IF(RES_hhdet_tes!L132=0,"",RES_hhdet_tes!L132/RES_hhdet_fec!L132)</f>
        <v>0.90797473959545949</v>
      </c>
      <c r="M132" s="111">
        <f>IF(RES_hhdet_tes!M132=0,"",RES_hhdet_tes!M132/RES_hhdet_fec!M132)</f>
        <v>0.9187640833140559</v>
      </c>
      <c r="N132" s="111">
        <f>IF(RES_hhdet_tes!N132=0,"",RES_hhdet_tes!N132/RES_hhdet_fec!N132)</f>
        <v>0.91332786583927428</v>
      </c>
      <c r="O132" s="111">
        <f>IF(RES_hhdet_tes!O132=0,"",RES_hhdet_tes!O132/RES_hhdet_fec!O132)</f>
        <v>0.90324396394328255</v>
      </c>
      <c r="P132" s="111">
        <f>IF(RES_hhdet_tes!P132=0,"",RES_hhdet_tes!P132/RES_hhdet_fec!P132)</f>
        <v>0.91592580152870751</v>
      </c>
      <c r="Q132" s="111">
        <f>IF(RES_hhdet_tes!Q132=0,"",RES_hhdet_tes!Q132/RES_hhdet_fec!Q132)</f>
        <v>0.91499828024364871</v>
      </c>
      <c r="R132" s="111">
        <f>IF(RES_hhdet_tes!R132=0,"",RES_hhdet_tes!R132/RES_hhdet_fec!R132)</f>
        <v>0.91487374451330439</v>
      </c>
      <c r="S132" s="111">
        <f>IF(RES_hhdet_tes!S132=0,"",RES_hhdet_tes!S132/RES_hhdet_fec!S132)</f>
        <v>0.92240872245708871</v>
      </c>
      <c r="T132" s="111">
        <f>IF(RES_hhdet_tes!T132=0,"",RES_hhdet_tes!T132/RES_hhdet_fec!T132)</f>
        <v>0.92078255989879099</v>
      </c>
      <c r="U132" s="111">
        <f>IF(RES_hhdet_tes!U132=0,"",RES_hhdet_tes!U132/RES_hhdet_fec!U132)</f>
        <v>0.92822463690280144</v>
      </c>
      <c r="V132" s="111">
        <f>IF(RES_hhdet_tes!V132=0,"",RES_hhdet_tes!V132/RES_hhdet_fec!V132)</f>
        <v>0.93013272493013299</v>
      </c>
      <c r="W132" s="111">
        <f>IF(RES_hhdet_tes!W132=0,"",RES_hhdet_tes!W132/RES_hhdet_fec!W132)</f>
        <v>0.90772805090966346</v>
      </c>
      <c r="X132" s="111">
        <f>IF(RES_hhdet_tes!X132=0,"",RES_hhdet_tes!X132/RES_hhdet_fec!X132)</f>
        <v>0.94475146820170008</v>
      </c>
      <c r="Y132" s="111">
        <f>IF(RES_hhdet_tes!Y132=0,"",RES_hhdet_tes!Y132/RES_hhdet_fec!Y132)</f>
        <v>0.91563258081793142</v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>
        <f>IF(RES_hhdet_tes!L133=0,"",RES_hhdet_tes!L133/RES_hhdet_fec!L133)</f>
        <v>0.76531745484053937</v>
      </c>
      <c r="M133" s="112">
        <f>IF(RES_hhdet_tes!M133=0,"",RES_hhdet_tes!M133/RES_hhdet_fec!M133)</f>
        <v>0.76531745484053915</v>
      </c>
      <c r="N133" s="112">
        <f>IF(RES_hhdet_tes!N133=0,"",RES_hhdet_tes!N133/RES_hhdet_fec!N133)</f>
        <v>0.76531745484053937</v>
      </c>
      <c r="O133" s="112">
        <f>IF(RES_hhdet_tes!O133=0,"",RES_hhdet_tes!O133/RES_hhdet_fec!O133)</f>
        <v>0.76531745484053904</v>
      </c>
      <c r="P133" s="112">
        <f>IF(RES_hhdet_tes!P133=0,"",RES_hhdet_tes!P133/RES_hhdet_fec!P133)</f>
        <v>0.76859228769424681</v>
      </c>
      <c r="Q133" s="112">
        <f>IF(RES_hhdet_tes!Q133=0,"",RES_hhdet_tes!Q133/RES_hhdet_fec!Q133)</f>
        <v>0.76872629702487605</v>
      </c>
      <c r="R133" s="112">
        <f>IF(RES_hhdet_tes!R133=0,"",RES_hhdet_tes!R133/RES_hhdet_fec!R133)</f>
        <v>0.76892015543013226</v>
      </c>
      <c r="S133" s="112">
        <f>IF(RES_hhdet_tes!S133=0,"",RES_hhdet_tes!S133/RES_hhdet_fec!S133)</f>
        <v>0.76927759987631028</v>
      </c>
      <c r="T133" s="112">
        <f>IF(RES_hhdet_tes!T133=0,"",RES_hhdet_tes!T133/RES_hhdet_fec!T133)</f>
        <v>0.78051343916775939</v>
      </c>
      <c r="U133" s="112">
        <f>IF(RES_hhdet_tes!U133=0,"",RES_hhdet_tes!U133/RES_hhdet_fec!U133)</f>
        <v>0.79057811183358906</v>
      </c>
      <c r="V133" s="112">
        <f>IF(RES_hhdet_tes!V133=0,"",RES_hhdet_tes!V133/RES_hhdet_fec!V133)</f>
        <v>0.80457664669497775</v>
      </c>
      <c r="W133" s="112">
        <f>IF(RES_hhdet_tes!W133=0,"",RES_hhdet_tes!W133/RES_hhdet_fec!W133)</f>
        <v>0.80616955754554542</v>
      </c>
      <c r="X133" s="112">
        <f>IF(RES_hhdet_tes!X133=0,"",RES_hhdet_tes!X133/RES_hhdet_fec!X133)</f>
        <v>0.80704550471049108</v>
      </c>
      <c r="Y133" s="112">
        <f>IF(RES_hhdet_tes!Y133=0,"",RES_hhdet_tes!Y133/RES_hhdet_fec!Y133)</f>
        <v>0.80766488222005439</v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0.5538852221598638</v>
      </c>
      <c r="C135" s="112">
        <f>IF(RES_hhdet_tes!C135=0,"",RES_hhdet_tes!C135/RES_hhdet_fec!C135)</f>
        <v>0.55950998877803704</v>
      </c>
      <c r="D135" s="112">
        <f>IF(RES_hhdet_tes!D135=0,"",RES_hhdet_tes!D135/RES_hhdet_fec!D135)</f>
        <v>0.56268845186141658</v>
      </c>
      <c r="E135" s="112">
        <f>IF(RES_hhdet_tes!E135=0,"",RES_hhdet_tes!E135/RES_hhdet_fec!E135)</f>
        <v>0.56599493799657918</v>
      </c>
      <c r="F135" s="112">
        <f>IF(RES_hhdet_tes!F135=0,"",RES_hhdet_tes!F135/RES_hhdet_fec!F135)</f>
        <v>0.56888291575780836</v>
      </c>
      <c r="G135" s="112">
        <f>IF(RES_hhdet_tes!G135=0,"",RES_hhdet_tes!G135/RES_hhdet_fec!G135)</f>
        <v>0.57200258733606812</v>
      </c>
      <c r="H135" s="112">
        <f>IF(RES_hhdet_tes!H135=0,"",RES_hhdet_tes!H135/RES_hhdet_fec!H135)</f>
        <v>0.57476520194112446</v>
      </c>
      <c r="I135" s="112">
        <f>IF(RES_hhdet_tes!I135=0,"",RES_hhdet_tes!I135/RES_hhdet_fec!I135)</f>
        <v>0.57647657869522162</v>
      </c>
      <c r="J135" s="112">
        <f>IF(RES_hhdet_tes!J135=0,"",RES_hhdet_tes!J135/RES_hhdet_fec!J135)</f>
        <v>0.57712032564235149</v>
      </c>
      <c r="K135" s="112">
        <f>IF(RES_hhdet_tes!K135=0,"",RES_hhdet_tes!K135/RES_hhdet_fec!K135)</f>
        <v>0.57798337628473861</v>
      </c>
      <c r="L135" s="112">
        <f>IF(RES_hhdet_tes!L135=0,"",RES_hhdet_tes!L135/RES_hhdet_fec!L135)</f>
        <v>0.57953212049693559</v>
      </c>
      <c r="M135" s="112">
        <f>IF(RES_hhdet_tes!M135=0,"",RES_hhdet_tes!M135/RES_hhdet_fec!M135)</f>
        <v>0.57998336672044593</v>
      </c>
      <c r="N135" s="112">
        <f>IF(RES_hhdet_tes!N135=0,"",RES_hhdet_tes!N135/RES_hhdet_fec!N135)</f>
        <v>0.58621418840264128</v>
      </c>
      <c r="O135" s="112">
        <f>IF(RES_hhdet_tes!O135=0,"",RES_hhdet_tes!O135/RES_hhdet_fec!O135)</f>
        <v>0.60297560900196301</v>
      </c>
      <c r="P135" s="112">
        <f>IF(RES_hhdet_tes!P135=0,"",RES_hhdet_tes!P135/RES_hhdet_fec!P135)</f>
        <v>0.6095696224106476</v>
      </c>
      <c r="Q135" s="112">
        <f>IF(RES_hhdet_tes!Q135=0,"",RES_hhdet_tes!Q135/RES_hhdet_fec!Q135)</f>
        <v>0.61273651119140915</v>
      </c>
      <c r="R135" s="112">
        <f>IF(RES_hhdet_tes!R135=0,"",RES_hhdet_tes!R135/RES_hhdet_fec!R135)</f>
        <v>0.61417874100725633</v>
      </c>
      <c r="S135" s="112">
        <f>IF(RES_hhdet_tes!S135=0,"",RES_hhdet_tes!S135/RES_hhdet_fec!S135)</f>
        <v>0.61587408528519461</v>
      </c>
      <c r="T135" s="112">
        <f>IF(RES_hhdet_tes!T135=0,"",RES_hhdet_tes!T135/RES_hhdet_fec!T135)</f>
        <v>0.62869027316546933</v>
      </c>
      <c r="U135" s="112">
        <f>IF(RES_hhdet_tes!U135=0,"",RES_hhdet_tes!U135/RES_hhdet_fec!U135)</f>
        <v>0.65810307484057462</v>
      </c>
      <c r="V135" s="112">
        <f>IF(RES_hhdet_tes!V135=0,"",RES_hhdet_tes!V135/RES_hhdet_fec!V135)</f>
        <v>0.6757781891909006</v>
      </c>
      <c r="W135" s="112">
        <f>IF(RES_hhdet_tes!W135=0,"",RES_hhdet_tes!W135/RES_hhdet_fec!W135)</f>
        <v>0.70294979809009872</v>
      </c>
      <c r="X135" s="112">
        <f>IF(RES_hhdet_tes!X135=0,"",RES_hhdet_tes!X135/RES_hhdet_fec!X135)</f>
        <v>0.70699243406357293</v>
      </c>
      <c r="Y135" s="112">
        <f>IF(RES_hhdet_tes!Y135=0,"",RES_hhdet_tes!Y135/RES_hhdet_fec!Y135)</f>
        <v>0.71495774780947163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>
        <f>IF(RES_hhdet_tes!M136=0,"",RES_hhdet_tes!M136/RES_hhdet_fec!M136)</f>
        <v>0.83517391090252546</v>
      </c>
      <c r="N136" s="113">
        <f>IF(RES_hhdet_tes!N136=0,"",RES_hhdet_tes!N136/RES_hhdet_fec!N136)</f>
        <v>0.8293598602709602</v>
      </c>
      <c r="O136" s="113">
        <f>IF(RES_hhdet_tes!O136=0,"",RES_hhdet_tes!O136/RES_hhdet_fec!O136)</f>
        <v>0.81826082162227165</v>
      </c>
      <c r="P136" s="113">
        <f>IF(RES_hhdet_tes!P136=0,"",RES_hhdet_tes!P136/RES_hhdet_fec!P136)</f>
        <v>0.83860241600605889</v>
      </c>
      <c r="Q136" s="113">
        <f>IF(RES_hhdet_tes!Q136=0,"",RES_hhdet_tes!Q136/RES_hhdet_fec!Q136)</f>
        <v>0.83734229301263585</v>
      </c>
      <c r="R136" s="113">
        <f>IF(RES_hhdet_tes!R136=0,"",RES_hhdet_tes!R136/RES_hhdet_fec!R136)</f>
        <v>0.83732959387166195</v>
      </c>
      <c r="S136" s="113">
        <f>IF(RES_hhdet_tes!S136=0,"",RES_hhdet_tes!S136/RES_hhdet_fec!S136)</f>
        <v>0.85102986417379511</v>
      </c>
      <c r="T136" s="113">
        <f>IF(RES_hhdet_tes!T136=0,"",RES_hhdet_tes!T136/RES_hhdet_fec!T136)</f>
        <v>0.87625648135915823</v>
      </c>
      <c r="U136" s="113">
        <f>IF(RES_hhdet_tes!U136=0,"",RES_hhdet_tes!U136/RES_hhdet_fec!U136)</f>
        <v>0.88107513840999785</v>
      </c>
      <c r="V136" s="113">
        <f>IF(RES_hhdet_tes!V136=0,"",RES_hhdet_tes!V136/RES_hhdet_fec!V136)</f>
        <v>0.87939977257423563</v>
      </c>
      <c r="W136" s="113">
        <f>IF(RES_hhdet_tes!W136=0,"",RES_hhdet_tes!W136/RES_hhdet_fec!W136)</f>
        <v>0.84210225459372645</v>
      </c>
      <c r="X136" s="113">
        <f>IF(RES_hhdet_tes!X136=0,"",RES_hhdet_tes!X136/RES_hhdet_fec!X136)</f>
        <v>0.91039084708258566</v>
      </c>
      <c r="Y136" s="113">
        <f>IF(RES_hhdet_tes!Y136=0,"",RES_hhdet_tes!Y136/RES_hhdet_fec!Y136)</f>
        <v>0.86624453551022651</v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>
        <f>IF(RES_hhdet_tes!M137=0,"",RES_hhdet_tes!M137/RES_hhdet_fec!M137)</f>
        <v>0.59362978064831584</v>
      </c>
      <c r="N137" s="111">
        <f>IF(RES_hhdet_tes!N137=0,"",RES_hhdet_tes!N137/RES_hhdet_fec!N137)</f>
        <v>0.59966855811138298</v>
      </c>
      <c r="O137" s="111">
        <f>IF(RES_hhdet_tes!O137=0,"",RES_hhdet_tes!O137/RES_hhdet_fec!O137)</f>
        <v>0.61090681783099865</v>
      </c>
      <c r="P137" s="111">
        <f>IF(RES_hhdet_tes!P137=0,"",RES_hhdet_tes!P137/RES_hhdet_fec!P137)</f>
        <v>0.61084740953426875</v>
      </c>
      <c r="Q137" s="111">
        <f>IF(RES_hhdet_tes!Q137=0,"",RES_hhdet_tes!Q137/RES_hhdet_fec!Q137)</f>
        <v>0.61302044729406757</v>
      </c>
      <c r="R137" s="111">
        <f>IF(RES_hhdet_tes!R137=0,"",RES_hhdet_tes!R137/RES_hhdet_fec!R137)</f>
        <v>0.61460936610319705</v>
      </c>
      <c r="S137" s="111">
        <f>IF(RES_hhdet_tes!S137=0,"",RES_hhdet_tes!S137/RES_hhdet_fec!S137)</f>
        <v>0.61586810104553091</v>
      </c>
      <c r="T137" s="111">
        <f>IF(RES_hhdet_tes!T137=0,"",RES_hhdet_tes!T137/RES_hhdet_fec!T137)</f>
        <v>0.68255245844975132</v>
      </c>
      <c r="U137" s="111">
        <f>IF(RES_hhdet_tes!U137=0,"",RES_hhdet_tes!U137/RES_hhdet_fec!U137)</f>
        <v>0.68277623209525617</v>
      </c>
      <c r="V137" s="111">
        <f>IF(RES_hhdet_tes!V137=0,"",RES_hhdet_tes!V137/RES_hhdet_fec!V137)</f>
        <v>0.68755141334179726</v>
      </c>
      <c r="W137" s="111">
        <f>IF(RES_hhdet_tes!W137=0,"",RES_hhdet_tes!W137/RES_hhdet_fec!W137)</f>
        <v>0.68988977287563902</v>
      </c>
      <c r="X137" s="111">
        <f>IF(RES_hhdet_tes!X137=0,"",RES_hhdet_tes!X137/RES_hhdet_fec!X137)</f>
        <v>0.70770801754109214</v>
      </c>
      <c r="Y137" s="111">
        <f>IF(RES_hhdet_tes!Y137=0,"",RES_hhdet_tes!Y137/RES_hhdet_fec!Y137)</f>
        <v>0.71495774780947108</v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0.72432057301886799</v>
      </c>
      <c r="C139" s="124">
        <f>IF(RES_hhdet_tes!C139=0,"",RES_hhdet_tes!C139/RES_hhdet_fec!C139)</f>
        <v>0.72656901248443018</v>
      </c>
      <c r="D139" s="124">
        <f>IF(RES_hhdet_tes!D139=0,"",RES_hhdet_tes!D139/RES_hhdet_fec!D139)</f>
        <v>0.72857483774266218</v>
      </c>
      <c r="E139" s="124">
        <f>IF(RES_hhdet_tes!E139=0,"",RES_hhdet_tes!E139/RES_hhdet_fec!E139)</f>
        <v>0.7329378696784582</v>
      </c>
      <c r="F139" s="124">
        <f>IF(RES_hhdet_tes!F139=0,"",RES_hhdet_tes!F139/RES_hhdet_fec!F139)</f>
        <v>0.73492123053603342</v>
      </c>
      <c r="G139" s="124">
        <f>IF(RES_hhdet_tes!G139=0,"",RES_hhdet_tes!G139/RES_hhdet_fec!G139)</f>
        <v>0.73623490433855554</v>
      </c>
      <c r="H139" s="124">
        <f>IF(RES_hhdet_tes!H139=0,"",RES_hhdet_tes!H139/RES_hhdet_fec!H139)</f>
        <v>0.73810357768455048</v>
      </c>
      <c r="I139" s="124">
        <f>IF(RES_hhdet_tes!I139=0,"",RES_hhdet_tes!I139/RES_hhdet_fec!I139)</f>
        <v>0.74058384551603129</v>
      </c>
      <c r="J139" s="124">
        <f>IF(RES_hhdet_tes!J139=0,"",RES_hhdet_tes!J139/RES_hhdet_fec!J139)</f>
        <v>0.73920290121696819</v>
      </c>
      <c r="K139" s="124">
        <f>IF(RES_hhdet_tes!K139=0,"",RES_hhdet_tes!K139/RES_hhdet_fec!K139)</f>
        <v>0.74036471873755583</v>
      </c>
      <c r="L139" s="124">
        <f>IF(RES_hhdet_tes!L139=0,"",RES_hhdet_tes!L139/RES_hhdet_fec!L139)</f>
        <v>0.74173272546383118</v>
      </c>
      <c r="M139" s="124">
        <f>IF(RES_hhdet_tes!M139=0,"",RES_hhdet_tes!M139/RES_hhdet_fec!M139)</f>
        <v>0.74446760559839653</v>
      </c>
      <c r="N139" s="124">
        <f>IF(RES_hhdet_tes!N139=0,"",RES_hhdet_tes!N139/RES_hhdet_fec!N139)</f>
        <v>0.74876934350638535</v>
      </c>
      <c r="O139" s="124">
        <f>IF(RES_hhdet_tes!O139=0,"",RES_hhdet_tes!O139/RES_hhdet_fec!O139)</f>
        <v>0.75397800208201515</v>
      </c>
      <c r="P139" s="124">
        <f>IF(RES_hhdet_tes!P139=0,"",RES_hhdet_tes!P139/RES_hhdet_fec!P139)</f>
        <v>0.7587815951392809</v>
      </c>
      <c r="Q139" s="124">
        <f>IF(RES_hhdet_tes!Q139=0,"",RES_hhdet_tes!Q139/RES_hhdet_fec!Q139)</f>
        <v>0.76231401176962132</v>
      </c>
      <c r="R139" s="124">
        <f>IF(RES_hhdet_tes!R139=0,"",RES_hhdet_tes!R139/RES_hhdet_fec!R139)</f>
        <v>0.76584157057360713</v>
      </c>
      <c r="S139" s="124">
        <f>IF(RES_hhdet_tes!S139=0,"",RES_hhdet_tes!S139/RES_hhdet_fec!S139)</f>
        <v>0.77369792269169557</v>
      </c>
      <c r="T139" s="124">
        <f>IF(RES_hhdet_tes!T139=0,"",RES_hhdet_tes!T139/RES_hhdet_fec!T139)</f>
        <v>0.78646079556935711</v>
      </c>
      <c r="U139" s="124">
        <f>IF(RES_hhdet_tes!U139=0,"",RES_hhdet_tes!U139/RES_hhdet_fec!U139)</f>
        <v>0.7943545292702141</v>
      </c>
      <c r="V139" s="124">
        <f>IF(RES_hhdet_tes!V139=0,"",RES_hhdet_tes!V139/RES_hhdet_fec!V139)</f>
        <v>0.81239808852742057</v>
      </c>
      <c r="W139" s="124">
        <f>IF(RES_hhdet_tes!W139=0,"",RES_hhdet_tes!W139/RES_hhdet_fec!W139)</f>
        <v>0.82114118273662695</v>
      </c>
      <c r="X139" s="124">
        <f>IF(RES_hhdet_tes!X139=0,"",RES_hhdet_tes!X139/RES_hhdet_fec!X139)</f>
        <v>0.83148479556206367</v>
      </c>
      <c r="Y139" s="124">
        <f>IF(RES_hhdet_tes!Y139=0,"",RES_hhdet_tes!Y139/RES_hhdet_fec!Y139)</f>
        <v>0.84055276780719934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0.5778684336562302</v>
      </c>
      <c r="C140" s="111">
        <f>IF(RES_hhdet_tes!C140=0,"",RES_hhdet_tes!C140/RES_hhdet_fec!C140)</f>
        <v>0.57918228324270216</v>
      </c>
      <c r="D140" s="111">
        <f>IF(RES_hhdet_tes!D140=0,"",RES_hhdet_tes!D140/RES_hhdet_fec!D140)</f>
        <v>0.5802678092074891</v>
      </c>
      <c r="E140" s="111">
        <f>IF(RES_hhdet_tes!E140=0,"",RES_hhdet_tes!E140/RES_hhdet_fec!E140)</f>
        <v>0.5810752080510071</v>
      </c>
      <c r="F140" s="111">
        <f>IF(RES_hhdet_tes!F140=0,"",RES_hhdet_tes!F140/RES_hhdet_fec!F140)</f>
        <v>0.58212586587205328</v>
      </c>
      <c r="G140" s="111">
        <f>IF(RES_hhdet_tes!G140=0,"",RES_hhdet_tes!G140/RES_hhdet_fec!G140)</f>
        <v>0.58339141920677651</v>
      </c>
      <c r="H140" s="111">
        <f>IF(RES_hhdet_tes!H140=0,"",RES_hhdet_tes!H140/RES_hhdet_fec!H140)</f>
        <v>0.58462529341281422</v>
      </c>
      <c r="I140" s="111">
        <f>IF(RES_hhdet_tes!I140=0,"",RES_hhdet_tes!I140/RES_hhdet_fec!I140)</f>
        <v>0.58520333875506125</v>
      </c>
      <c r="J140" s="111">
        <f>IF(RES_hhdet_tes!J140=0,"",RES_hhdet_tes!J140/RES_hhdet_fec!J140)</f>
        <v>0.58540890452121164</v>
      </c>
      <c r="K140" s="111">
        <f>IF(RES_hhdet_tes!K140=0,"",RES_hhdet_tes!K140/RES_hhdet_fec!K140)</f>
        <v>0.58570078926900859</v>
      </c>
      <c r="L140" s="111">
        <f>IF(RES_hhdet_tes!L140=0,"",RES_hhdet_tes!L140/RES_hhdet_fec!L140)</f>
        <v>0.58591799917169041</v>
      </c>
      <c r="M140" s="111">
        <f>IF(RES_hhdet_tes!M140=0,"",RES_hhdet_tes!M140/RES_hhdet_fec!M140)</f>
        <v>0.58618147877790572</v>
      </c>
      <c r="N140" s="111">
        <f>IF(RES_hhdet_tes!N140=0,"",RES_hhdet_tes!N140/RES_hhdet_fec!N140)</f>
        <v>0.58653769758921215</v>
      </c>
      <c r="O140" s="111">
        <f>IF(RES_hhdet_tes!O140=0,"",RES_hhdet_tes!O140/RES_hhdet_fec!O140)</f>
        <v>0.58694894718747637</v>
      </c>
      <c r="P140" s="111">
        <f>IF(RES_hhdet_tes!P140=0,"",RES_hhdet_tes!P140/RES_hhdet_fec!P140)</f>
        <v>0.58716122574020824</v>
      </c>
      <c r="Q140" s="111">
        <f>IF(RES_hhdet_tes!Q140=0,"",RES_hhdet_tes!Q140/RES_hhdet_fec!Q140)</f>
        <v>0.58745044336604957</v>
      </c>
      <c r="R140" s="111">
        <f>IF(RES_hhdet_tes!R140=0,"",RES_hhdet_tes!R140/RES_hhdet_fec!R140)</f>
        <v>0.58783406073479538</v>
      </c>
      <c r="S140" s="111">
        <f>IF(RES_hhdet_tes!S140=0,"",RES_hhdet_tes!S140/RES_hhdet_fec!S140)</f>
        <v>0.58833959884859333</v>
      </c>
      <c r="T140" s="111">
        <f>IF(RES_hhdet_tes!T140=0,"",RES_hhdet_tes!T140/RES_hhdet_fec!T140)</f>
        <v>0.58867513199559329</v>
      </c>
      <c r="U140" s="111">
        <f>IF(RES_hhdet_tes!U140=0,"",RES_hhdet_tes!U140/RES_hhdet_fec!U140)</f>
        <v>0.5922410239205409</v>
      </c>
      <c r="V140" s="111">
        <f>IF(RES_hhdet_tes!V140=0,"",RES_hhdet_tes!V140/RES_hhdet_fec!V140)</f>
        <v>0.59605962134479917</v>
      </c>
      <c r="W140" s="111">
        <f>IF(RES_hhdet_tes!W140=0,"",RES_hhdet_tes!W140/RES_hhdet_fec!W140)</f>
        <v>0.60076844660830686</v>
      </c>
      <c r="X140" s="111">
        <f>IF(RES_hhdet_tes!X140=0,"",RES_hhdet_tes!X140/RES_hhdet_fec!X140)</f>
        <v>0.60263247497894523</v>
      </c>
      <c r="Y140" s="111">
        <f>IF(RES_hhdet_tes!Y140=0,"",RES_hhdet_tes!Y140/RES_hhdet_fec!Y140)</f>
        <v>0.60406838903591276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0.73697536025734944</v>
      </c>
      <c r="C141" s="45">
        <f>IF(RES_hhdet_tes!C141=0,"",RES_hhdet_tes!C141/RES_hhdet_fec!C141)</f>
        <v>0.73902404811723199</v>
      </c>
      <c r="D141" s="45">
        <f>IF(RES_hhdet_tes!D141=0,"",RES_hhdet_tes!D141/RES_hhdet_fec!D141)</f>
        <v>0.74129433576644099</v>
      </c>
      <c r="E141" s="45">
        <f>IF(RES_hhdet_tes!E141=0,"",RES_hhdet_tes!E141/RES_hhdet_fec!E141)</f>
        <v>0.74369811787694506</v>
      </c>
      <c r="F141" s="45">
        <f>IF(RES_hhdet_tes!F141=0,"",RES_hhdet_tes!F141/RES_hhdet_fec!F141)</f>
        <v>0.7460680041797263</v>
      </c>
      <c r="G141" s="45">
        <f>IF(RES_hhdet_tes!G141=0,"",RES_hhdet_tes!G141/RES_hhdet_fec!G141)</f>
        <v>0.7489116585432477</v>
      </c>
      <c r="H141" s="45">
        <f>IF(RES_hhdet_tes!H141=0,"",RES_hhdet_tes!H141/RES_hhdet_fec!H141)</f>
        <v>0.75199079379957401</v>
      </c>
      <c r="I141" s="45">
        <f>IF(RES_hhdet_tes!I141=0,"",RES_hhdet_tes!I141/RES_hhdet_fec!I141)</f>
        <v>0.75366744952754416</v>
      </c>
      <c r="J141" s="45">
        <f>IF(RES_hhdet_tes!J141=0,"",RES_hhdet_tes!J141/RES_hhdet_fec!J141)</f>
        <v>0.75435565945584049</v>
      </c>
      <c r="K141" s="45">
        <f>IF(RES_hhdet_tes!K141=0,"",RES_hhdet_tes!K141/RES_hhdet_fec!K141)</f>
        <v>0.75563846980851923</v>
      </c>
      <c r="L141" s="45">
        <f>IF(RES_hhdet_tes!L141=0,"",RES_hhdet_tes!L141/RES_hhdet_fec!L141)</f>
        <v>0.75684620332515851</v>
      </c>
      <c r="M141" s="45">
        <f>IF(RES_hhdet_tes!M141=0,"",RES_hhdet_tes!M141/RES_hhdet_fec!M141)</f>
        <v>0.75881021832779527</v>
      </c>
      <c r="N141" s="45">
        <f>IF(RES_hhdet_tes!N141=0,"",RES_hhdet_tes!N141/RES_hhdet_fec!N141)</f>
        <v>0.76177830541205416</v>
      </c>
      <c r="O141" s="45">
        <f>IF(RES_hhdet_tes!O141=0,"",RES_hhdet_tes!O141/RES_hhdet_fec!O141)</f>
        <v>0.76574532513350169</v>
      </c>
      <c r="P141" s="45">
        <f>IF(RES_hhdet_tes!P141=0,"",RES_hhdet_tes!P141/RES_hhdet_fec!P141)</f>
        <v>0.76866709532626265</v>
      </c>
      <c r="Q141" s="45">
        <f>IF(RES_hhdet_tes!Q141=0,"",RES_hhdet_tes!Q141/RES_hhdet_fec!Q141)</f>
        <v>0.77169643331745752</v>
      </c>
      <c r="R141" s="45">
        <f>IF(RES_hhdet_tes!R141=0,"",RES_hhdet_tes!R141/RES_hhdet_fec!R141)</f>
        <v>0.77540769533297771</v>
      </c>
      <c r="S141" s="45">
        <f>IF(RES_hhdet_tes!S141=0,"",RES_hhdet_tes!S141/RES_hhdet_fec!S141)</f>
        <v>0.78179006439309617</v>
      </c>
      <c r="T141" s="45">
        <f>IF(RES_hhdet_tes!T141=0,"",RES_hhdet_tes!T141/RES_hhdet_fec!T141)</f>
        <v>0.7905679747829446</v>
      </c>
      <c r="U141" s="45">
        <f>IF(RES_hhdet_tes!U141=0,"",RES_hhdet_tes!U141/RES_hhdet_fec!U141)</f>
        <v>0.80269797665259013</v>
      </c>
      <c r="V141" s="45">
        <f>IF(RES_hhdet_tes!V141=0,"",RES_hhdet_tes!V141/RES_hhdet_fec!V141)</f>
        <v>0.81741260771753033</v>
      </c>
      <c r="W141" s="45">
        <f>IF(RES_hhdet_tes!W141=0,"",RES_hhdet_tes!W141/RES_hhdet_fec!W141)</f>
        <v>0.83127397473782239</v>
      </c>
      <c r="X141" s="45">
        <f>IF(RES_hhdet_tes!X141=0,"",RES_hhdet_tes!X141/RES_hhdet_fec!X141)</f>
        <v>0.84040021307934731</v>
      </c>
      <c r="Y141" s="45">
        <f>IF(RES_hhdet_tes!Y141=0,"",RES_hhdet_tes!Y141/RES_hhdet_fec!Y141)</f>
        <v>0.84884371309676643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1.1998531170317646</v>
      </c>
      <c r="C143" s="119">
        <f>IF(RES_hhdet_tes!C143=0,"",RES_hhdet_tes!C143/RES_hhdet_fec!C143)</f>
        <v>1.2662512697889421</v>
      </c>
      <c r="D143" s="119">
        <f>IF(RES_hhdet_tes!D143=0,"",RES_hhdet_tes!D143/RES_hhdet_fec!D143)</f>
        <v>1.2936049604288491</v>
      </c>
      <c r="E143" s="119">
        <f>IF(RES_hhdet_tes!E143=0,"",RES_hhdet_tes!E143/RES_hhdet_fec!E143)</f>
        <v>1.3133270759984592</v>
      </c>
      <c r="F143" s="119">
        <f>IF(RES_hhdet_tes!F143=0,"",RES_hhdet_tes!F143/RES_hhdet_fec!F143)</f>
        <v>1.3256671665358555</v>
      </c>
      <c r="G143" s="119">
        <f>IF(RES_hhdet_tes!G143=0,"",RES_hhdet_tes!G143/RES_hhdet_fec!G143)</f>
        <v>1.3510467459485789</v>
      </c>
      <c r="H143" s="119">
        <f>IF(RES_hhdet_tes!H143=0,"",RES_hhdet_tes!H143/RES_hhdet_fec!H143)</f>
        <v>1.3670438619047582</v>
      </c>
      <c r="I143" s="119">
        <f>IF(RES_hhdet_tes!I143=0,"",RES_hhdet_tes!I143/RES_hhdet_fec!I143)</f>
        <v>1.3514629607549586</v>
      </c>
      <c r="J143" s="119">
        <f>IF(RES_hhdet_tes!J143=0,"",RES_hhdet_tes!J143/RES_hhdet_fec!J143)</f>
        <v>1.4123271849280139</v>
      </c>
      <c r="K143" s="119">
        <f>IF(RES_hhdet_tes!K143=0,"",RES_hhdet_tes!K143/RES_hhdet_fec!K143)</f>
        <v>1.4864059744197156</v>
      </c>
      <c r="L143" s="119">
        <f>IF(RES_hhdet_tes!L143=0,"",RES_hhdet_tes!L143/RES_hhdet_fec!L143)</f>
        <v>1.5675658127917862</v>
      </c>
      <c r="M143" s="119">
        <f>IF(RES_hhdet_tes!M143=0,"",RES_hhdet_tes!M143/RES_hhdet_fec!M143)</f>
        <v>1.5975315668337409</v>
      </c>
      <c r="N143" s="119">
        <f>IF(RES_hhdet_tes!N143=0,"",RES_hhdet_tes!N143/RES_hhdet_fec!N143)</f>
        <v>1.7072682573580318</v>
      </c>
      <c r="O143" s="119">
        <f>IF(RES_hhdet_tes!O143=0,"",RES_hhdet_tes!O143/RES_hhdet_fec!O143)</f>
        <v>1.8350224780655928</v>
      </c>
      <c r="P143" s="119">
        <f>IF(RES_hhdet_tes!P143=0,"",RES_hhdet_tes!P143/RES_hhdet_fec!P143)</f>
        <v>1.8897093730624333</v>
      </c>
      <c r="Q143" s="119">
        <f>IF(RES_hhdet_tes!Q143=0,"",RES_hhdet_tes!Q143/RES_hhdet_fec!Q143)</f>
        <v>2.0233806422634792</v>
      </c>
      <c r="R143" s="119">
        <f>IF(RES_hhdet_tes!R143=0,"",RES_hhdet_tes!R143/RES_hhdet_fec!R143)</f>
        <v>2.0230186183294587</v>
      </c>
      <c r="S143" s="119">
        <f>IF(RES_hhdet_tes!S143=0,"",RES_hhdet_tes!S143/RES_hhdet_fec!S143)</f>
        <v>2.079313739084466</v>
      </c>
      <c r="T143" s="119">
        <f>IF(RES_hhdet_tes!T143=0,"",RES_hhdet_tes!T143/RES_hhdet_fec!T143)</f>
        <v>2.0255060819894153</v>
      </c>
      <c r="U143" s="119">
        <f>IF(RES_hhdet_tes!U143=0,"",RES_hhdet_tes!U143/RES_hhdet_fec!U143)</f>
        <v>1.9326612635229954</v>
      </c>
      <c r="V143" s="119">
        <f>IF(RES_hhdet_tes!V143=0,"",RES_hhdet_tes!V143/RES_hhdet_fec!V143)</f>
        <v>2.0491123989737021</v>
      </c>
      <c r="W143" s="119">
        <f>IF(RES_hhdet_tes!W143=0,"",RES_hhdet_tes!W143/RES_hhdet_fec!W143)</f>
        <v>1.9546457995133855</v>
      </c>
      <c r="X143" s="119">
        <f>IF(RES_hhdet_tes!X143=0,"",RES_hhdet_tes!X143/RES_hhdet_fec!X143)</f>
        <v>2.1749965846050299</v>
      </c>
      <c r="Y143" s="119">
        <f>IF(RES_hhdet_tes!Y143=0,"",RES_hhdet_tes!Y143/RES_hhdet_fec!Y143)</f>
        <v>2.1284702684673436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1.4151246840482685</v>
      </c>
      <c r="C144" s="124">
        <f>IF(RES_hhdet_tes!C144=0,"",RES_hhdet_tes!C144/RES_hhdet_fec!C144)</f>
        <v>1.4296343798737168</v>
      </c>
      <c r="D144" s="124">
        <f>IF(RES_hhdet_tes!D144=0,"",RES_hhdet_tes!D144/RES_hhdet_fec!D144)</f>
        <v>1.4659560629071833</v>
      </c>
      <c r="E144" s="124">
        <f>IF(RES_hhdet_tes!E144=0,"",RES_hhdet_tes!E144/RES_hhdet_fec!E144)</f>
        <v>1.5072335990617776</v>
      </c>
      <c r="F144" s="124">
        <f>IF(RES_hhdet_tes!F144=0,"",RES_hhdet_tes!F144/RES_hhdet_fec!F144)</f>
        <v>1.5508603829285403</v>
      </c>
      <c r="G144" s="124">
        <f>IF(RES_hhdet_tes!G144=0,"",RES_hhdet_tes!G144/RES_hhdet_fec!G144)</f>
        <v>1.6006598118627213</v>
      </c>
      <c r="H144" s="124">
        <f>IF(RES_hhdet_tes!H144=0,"",RES_hhdet_tes!H144/RES_hhdet_fec!H144)</f>
        <v>1.653928125689494</v>
      </c>
      <c r="I144" s="124">
        <f>IF(RES_hhdet_tes!I144=0,"",RES_hhdet_tes!I144/RES_hhdet_fec!I144)</f>
        <v>1.7074976439131491</v>
      </c>
      <c r="J144" s="124">
        <f>IF(RES_hhdet_tes!J144=0,"",RES_hhdet_tes!J144/RES_hhdet_fec!J144)</f>
        <v>1.746274260323242</v>
      </c>
      <c r="K144" s="124">
        <f>IF(RES_hhdet_tes!K144=0,"",RES_hhdet_tes!K144/RES_hhdet_fec!K144)</f>
        <v>1.7726448101270027</v>
      </c>
      <c r="L144" s="124">
        <f>IF(RES_hhdet_tes!L144=0,"",RES_hhdet_tes!L144/RES_hhdet_fec!L144)</f>
        <v>1.7926076015578487</v>
      </c>
      <c r="M144" s="124">
        <f>IF(RES_hhdet_tes!M144=0,"",RES_hhdet_tes!M144/RES_hhdet_fec!M144)</f>
        <v>1.8784954840530455</v>
      </c>
      <c r="N144" s="124">
        <f>IF(RES_hhdet_tes!N144=0,"",RES_hhdet_tes!N144/RES_hhdet_fec!N144)</f>
        <v>2.0860958084402847</v>
      </c>
      <c r="O144" s="124">
        <f>IF(RES_hhdet_tes!O144=0,"",RES_hhdet_tes!O144/RES_hhdet_fec!O144)</f>
        <v>2.349427683362459</v>
      </c>
      <c r="P144" s="124">
        <f>IF(RES_hhdet_tes!P144=0,"",RES_hhdet_tes!P144/RES_hhdet_fec!P144)</f>
        <v>2.5433840641074825</v>
      </c>
      <c r="Q144" s="124">
        <f>IF(RES_hhdet_tes!Q144=0,"",RES_hhdet_tes!Q144/RES_hhdet_fec!Q144)</f>
        <v>2.6996884156749008</v>
      </c>
      <c r="R144" s="124">
        <f>IF(RES_hhdet_tes!R144=0,"",RES_hhdet_tes!R144/RES_hhdet_fec!R144)</f>
        <v>2.8033833254433245</v>
      </c>
      <c r="S144" s="124">
        <f>IF(RES_hhdet_tes!S144=0,"",RES_hhdet_tes!S144/RES_hhdet_fec!S144)</f>
        <v>2.9026839961197495</v>
      </c>
      <c r="T144" s="124">
        <f>IF(RES_hhdet_tes!T144=0,"",RES_hhdet_tes!T144/RES_hhdet_fec!T144)</f>
        <v>2.9845898474223636</v>
      </c>
      <c r="U144" s="124">
        <f>IF(RES_hhdet_tes!U144=0,"",RES_hhdet_tes!U144/RES_hhdet_fec!U144)</f>
        <v>3.0478124918247755</v>
      </c>
      <c r="V144" s="124">
        <f>IF(RES_hhdet_tes!V144=0,"",RES_hhdet_tes!V144/RES_hhdet_fec!V144)</f>
        <v>3.1054395704645428</v>
      </c>
      <c r="W144" s="124">
        <f>IF(RES_hhdet_tes!W144=0,"",RES_hhdet_tes!W144/RES_hhdet_fec!W144)</f>
        <v>3.1622785557836441</v>
      </c>
      <c r="X144" s="124">
        <f>IF(RES_hhdet_tes!X144=0,"",RES_hhdet_tes!X144/RES_hhdet_fec!X144)</f>
        <v>3.2167304771712781</v>
      </c>
      <c r="Y144" s="124">
        <f>IF(RES_hhdet_tes!Y144=0,"",RES_hhdet_tes!Y144/RES_hhdet_fec!Y144)</f>
        <v>3.2598643129861342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1.4151246840482685</v>
      </c>
      <c r="C145" s="111">
        <f>IF(RES_hhdet_tes!C145=0,"",RES_hhdet_tes!C145/RES_hhdet_fec!C145)</f>
        <v>1.4296343798737168</v>
      </c>
      <c r="D145" s="111">
        <f>IF(RES_hhdet_tes!D145=0,"",RES_hhdet_tes!D145/RES_hhdet_fec!D145)</f>
        <v>1.4659560629071833</v>
      </c>
      <c r="E145" s="111">
        <f>IF(RES_hhdet_tes!E145=0,"",RES_hhdet_tes!E145/RES_hhdet_fec!E145)</f>
        <v>1.5072335990617776</v>
      </c>
      <c r="F145" s="111">
        <f>IF(RES_hhdet_tes!F145=0,"",RES_hhdet_tes!F145/RES_hhdet_fec!F145)</f>
        <v>1.5508603829285403</v>
      </c>
      <c r="G145" s="111">
        <f>IF(RES_hhdet_tes!G145=0,"",RES_hhdet_tes!G145/RES_hhdet_fec!G145)</f>
        <v>1.6006598118627213</v>
      </c>
      <c r="H145" s="111">
        <f>IF(RES_hhdet_tes!H145=0,"",RES_hhdet_tes!H145/RES_hhdet_fec!H145)</f>
        <v>1.653928125689494</v>
      </c>
      <c r="I145" s="111">
        <f>IF(RES_hhdet_tes!I145=0,"",RES_hhdet_tes!I145/RES_hhdet_fec!I145)</f>
        <v>1.7074976439131491</v>
      </c>
      <c r="J145" s="111">
        <f>IF(RES_hhdet_tes!J145=0,"",RES_hhdet_tes!J145/RES_hhdet_fec!J145)</f>
        <v>1.746274260323242</v>
      </c>
      <c r="K145" s="111">
        <f>IF(RES_hhdet_tes!K145=0,"",RES_hhdet_tes!K145/RES_hhdet_fec!K145)</f>
        <v>1.7726448101270027</v>
      </c>
      <c r="L145" s="111">
        <f>IF(RES_hhdet_tes!L145=0,"",RES_hhdet_tes!L145/RES_hhdet_fec!L145)</f>
        <v>1.7926076015578487</v>
      </c>
      <c r="M145" s="111">
        <f>IF(RES_hhdet_tes!M145=0,"",RES_hhdet_tes!M145/RES_hhdet_fec!M145)</f>
        <v>1.8784954840530455</v>
      </c>
      <c r="N145" s="111">
        <f>IF(RES_hhdet_tes!N145=0,"",RES_hhdet_tes!N145/RES_hhdet_fec!N145)</f>
        <v>2.0860958084402847</v>
      </c>
      <c r="O145" s="111">
        <f>IF(RES_hhdet_tes!O145=0,"",RES_hhdet_tes!O145/RES_hhdet_fec!O145)</f>
        <v>2.349427683362459</v>
      </c>
      <c r="P145" s="111">
        <f>IF(RES_hhdet_tes!P145=0,"",RES_hhdet_tes!P145/RES_hhdet_fec!P145)</f>
        <v>2.5433840641074825</v>
      </c>
      <c r="Q145" s="111">
        <f>IF(RES_hhdet_tes!Q145=0,"",RES_hhdet_tes!Q145/RES_hhdet_fec!Q145)</f>
        <v>2.6996884156749008</v>
      </c>
      <c r="R145" s="111">
        <f>IF(RES_hhdet_tes!R145=0,"",RES_hhdet_tes!R145/RES_hhdet_fec!R145)</f>
        <v>2.8033833254433245</v>
      </c>
      <c r="S145" s="111">
        <f>IF(RES_hhdet_tes!S145=0,"",RES_hhdet_tes!S145/RES_hhdet_fec!S145)</f>
        <v>2.9026839961197495</v>
      </c>
      <c r="T145" s="111">
        <f>IF(RES_hhdet_tes!T145=0,"",RES_hhdet_tes!T145/RES_hhdet_fec!T145)</f>
        <v>2.9845898474223636</v>
      </c>
      <c r="U145" s="111">
        <f>IF(RES_hhdet_tes!U145=0,"",RES_hhdet_tes!U145/RES_hhdet_fec!U145)</f>
        <v>3.0478124918247755</v>
      </c>
      <c r="V145" s="111">
        <f>IF(RES_hhdet_tes!V145=0,"",RES_hhdet_tes!V145/RES_hhdet_fec!V145)</f>
        <v>3.1054395704645428</v>
      </c>
      <c r="W145" s="111">
        <f>IF(RES_hhdet_tes!W145=0,"",RES_hhdet_tes!W145/RES_hhdet_fec!W145)</f>
        <v>3.1622785557836441</v>
      </c>
      <c r="X145" s="111">
        <f>IF(RES_hhdet_tes!X145=0,"",RES_hhdet_tes!X145/RES_hhdet_fec!X145)</f>
        <v>3.2167304771712781</v>
      </c>
      <c r="Y145" s="111">
        <f>IF(RES_hhdet_tes!Y145=0,"",RES_hhdet_tes!Y145/RES_hhdet_fec!Y145)</f>
        <v>3.2598643129861342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1.6812889119229022</v>
      </c>
      <c r="C146" s="124">
        <f>IF(RES_hhdet_tes!C146=0,"",RES_hhdet_tes!C146/RES_hhdet_fec!C146)</f>
        <v>1.9228706036795116</v>
      </c>
      <c r="D146" s="124">
        <f>IF(RES_hhdet_tes!D146=0,"",RES_hhdet_tes!D146/RES_hhdet_fec!D146)</f>
        <v>2.0586742247082439</v>
      </c>
      <c r="E146" s="124">
        <f>IF(RES_hhdet_tes!E146=0,"",RES_hhdet_tes!E146/RES_hhdet_fec!E146)</f>
        <v>2.1447752014710311</v>
      </c>
      <c r="F146" s="124">
        <f>IF(RES_hhdet_tes!F146=0,"",RES_hhdet_tes!F146/RES_hhdet_fec!F146)</f>
        <v>2.2410710759558246</v>
      </c>
      <c r="G146" s="124">
        <f>IF(RES_hhdet_tes!G146=0,"",RES_hhdet_tes!G146/RES_hhdet_fec!G146)</f>
        <v>2.3409029176173872</v>
      </c>
      <c r="H146" s="124">
        <f>IF(RES_hhdet_tes!H146=0,"",RES_hhdet_tes!H146/RES_hhdet_fec!H146)</f>
        <v>2.4415846519802162</v>
      </c>
      <c r="I146" s="124">
        <f>IF(RES_hhdet_tes!I146=0,"",RES_hhdet_tes!I146/RES_hhdet_fec!I146)</f>
        <v>2.5375170159394598</v>
      </c>
      <c r="J146" s="124">
        <f>IF(RES_hhdet_tes!J146=0,"",RES_hhdet_tes!J146/RES_hhdet_fec!J146)</f>
        <v>2.6121218336646761</v>
      </c>
      <c r="K146" s="124">
        <f>IF(RES_hhdet_tes!K146=0,"",RES_hhdet_tes!K146/RES_hhdet_fec!K146)</f>
        <v>2.6952420504416352</v>
      </c>
      <c r="L146" s="124">
        <f>IF(RES_hhdet_tes!L146=0,"",RES_hhdet_tes!L146/RES_hhdet_fec!L146)</f>
        <v>2.7473448141783585</v>
      </c>
      <c r="M146" s="124">
        <f>IF(RES_hhdet_tes!M146=0,"",RES_hhdet_tes!M146/RES_hhdet_fec!M146)</f>
        <v>2.8119646369795657</v>
      </c>
      <c r="N146" s="124">
        <f>IF(RES_hhdet_tes!N146=0,"",RES_hhdet_tes!N146/RES_hhdet_fec!N146)</f>
        <v>2.9763296179437306</v>
      </c>
      <c r="O146" s="124">
        <f>IF(RES_hhdet_tes!O146=0,"",RES_hhdet_tes!O146/RES_hhdet_fec!O146)</f>
        <v>3.2121066106717096</v>
      </c>
      <c r="P146" s="124">
        <f>IF(RES_hhdet_tes!P146=0,"",RES_hhdet_tes!P146/RES_hhdet_fec!P146)</f>
        <v>3.4435913572800851</v>
      </c>
      <c r="Q146" s="124">
        <f>IF(RES_hhdet_tes!Q146=0,"",RES_hhdet_tes!Q146/RES_hhdet_fec!Q146)</f>
        <v>3.5941998982049324</v>
      </c>
      <c r="R146" s="124">
        <f>IF(RES_hhdet_tes!R146=0,"",RES_hhdet_tes!R146/RES_hhdet_fec!R146)</f>
        <v>3.6594392196230334</v>
      </c>
      <c r="S146" s="124">
        <f>IF(RES_hhdet_tes!S146=0,"",RES_hhdet_tes!S146/RES_hhdet_fec!S146)</f>
        <v>3.6883687448961093</v>
      </c>
      <c r="T146" s="124">
        <f>IF(RES_hhdet_tes!T146=0,"",RES_hhdet_tes!T146/RES_hhdet_fec!T146)</f>
        <v>3.7056913338216622</v>
      </c>
      <c r="U146" s="124">
        <f>IF(RES_hhdet_tes!U146=0,"",RES_hhdet_tes!U146/RES_hhdet_fec!U146)</f>
        <v>3.721643311945471</v>
      </c>
      <c r="V146" s="124">
        <f>IF(RES_hhdet_tes!V146=0,"",RES_hhdet_tes!V146/RES_hhdet_fec!V146)</f>
        <v>3.7393821778560827</v>
      </c>
      <c r="W146" s="124">
        <f>IF(RES_hhdet_tes!W146=0,"",RES_hhdet_tes!W146/RES_hhdet_fec!W146)</f>
        <v>3.7600295137219435</v>
      </c>
      <c r="X146" s="124">
        <f>IF(RES_hhdet_tes!X146=0,"",RES_hhdet_tes!X146/RES_hhdet_fec!X146)</f>
        <v>3.7903566010989906</v>
      </c>
      <c r="Y146" s="124">
        <f>IF(RES_hhdet_tes!Y146=0,"",RES_hhdet_tes!Y146/RES_hhdet_fec!Y146)</f>
        <v>3.8267268735796329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1.6812889119229022</v>
      </c>
      <c r="C147" s="111">
        <f>IF(RES_hhdet_tes!C147=0,"",RES_hhdet_tes!C147/RES_hhdet_fec!C147)</f>
        <v>1.9228706036795116</v>
      </c>
      <c r="D147" s="111">
        <f>IF(RES_hhdet_tes!D147=0,"",RES_hhdet_tes!D147/RES_hhdet_fec!D147)</f>
        <v>2.0586742247082439</v>
      </c>
      <c r="E147" s="111">
        <f>IF(RES_hhdet_tes!E147=0,"",RES_hhdet_tes!E147/RES_hhdet_fec!E147)</f>
        <v>2.1447752014710311</v>
      </c>
      <c r="F147" s="111">
        <f>IF(RES_hhdet_tes!F147=0,"",RES_hhdet_tes!F147/RES_hhdet_fec!F147)</f>
        <v>2.2410710759558246</v>
      </c>
      <c r="G147" s="111">
        <f>IF(RES_hhdet_tes!G147=0,"",RES_hhdet_tes!G147/RES_hhdet_fec!G147)</f>
        <v>2.3409029176173872</v>
      </c>
      <c r="H147" s="111">
        <f>IF(RES_hhdet_tes!H147=0,"",RES_hhdet_tes!H147/RES_hhdet_fec!H147)</f>
        <v>2.4415846519802162</v>
      </c>
      <c r="I147" s="111">
        <f>IF(RES_hhdet_tes!I147=0,"",RES_hhdet_tes!I147/RES_hhdet_fec!I147)</f>
        <v>2.5375170159394598</v>
      </c>
      <c r="J147" s="111">
        <f>IF(RES_hhdet_tes!J147=0,"",RES_hhdet_tes!J147/RES_hhdet_fec!J147)</f>
        <v>2.6121218336646761</v>
      </c>
      <c r="K147" s="111">
        <f>IF(RES_hhdet_tes!K147=0,"",RES_hhdet_tes!K147/RES_hhdet_fec!K147)</f>
        <v>2.6952420504416352</v>
      </c>
      <c r="L147" s="111">
        <f>IF(RES_hhdet_tes!L147=0,"",RES_hhdet_tes!L147/RES_hhdet_fec!L147)</f>
        <v>2.7473448141783585</v>
      </c>
      <c r="M147" s="111">
        <f>IF(RES_hhdet_tes!M147=0,"",RES_hhdet_tes!M147/RES_hhdet_fec!M147)</f>
        <v>2.8119646369795657</v>
      </c>
      <c r="N147" s="111">
        <f>IF(RES_hhdet_tes!N147=0,"",RES_hhdet_tes!N147/RES_hhdet_fec!N147)</f>
        <v>2.9763296179437306</v>
      </c>
      <c r="O147" s="111">
        <f>IF(RES_hhdet_tes!O147=0,"",RES_hhdet_tes!O147/RES_hhdet_fec!O147)</f>
        <v>3.2121066106717096</v>
      </c>
      <c r="P147" s="111">
        <f>IF(RES_hhdet_tes!P147=0,"",RES_hhdet_tes!P147/RES_hhdet_fec!P147)</f>
        <v>3.4435913572800851</v>
      </c>
      <c r="Q147" s="111">
        <f>IF(RES_hhdet_tes!Q147=0,"",RES_hhdet_tes!Q147/RES_hhdet_fec!Q147)</f>
        <v>3.5941998982049324</v>
      </c>
      <c r="R147" s="111">
        <f>IF(RES_hhdet_tes!R147=0,"",RES_hhdet_tes!R147/RES_hhdet_fec!R147)</f>
        <v>3.6594392196230334</v>
      </c>
      <c r="S147" s="111">
        <f>IF(RES_hhdet_tes!S147=0,"",RES_hhdet_tes!S147/RES_hhdet_fec!S147)</f>
        <v>3.6883687448961093</v>
      </c>
      <c r="T147" s="111">
        <f>IF(RES_hhdet_tes!T147=0,"",RES_hhdet_tes!T147/RES_hhdet_fec!T147)</f>
        <v>3.7056913338216622</v>
      </c>
      <c r="U147" s="111">
        <f>IF(RES_hhdet_tes!U147=0,"",RES_hhdet_tes!U147/RES_hhdet_fec!U147)</f>
        <v>3.721643311945471</v>
      </c>
      <c r="V147" s="111">
        <f>IF(RES_hhdet_tes!V147=0,"",RES_hhdet_tes!V147/RES_hhdet_fec!V147)</f>
        <v>3.7393821778560827</v>
      </c>
      <c r="W147" s="111">
        <f>IF(RES_hhdet_tes!W147=0,"",RES_hhdet_tes!W147/RES_hhdet_fec!W147)</f>
        <v>3.7600295137219435</v>
      </c>
      <c r="X147" s="111">
        <f>IF(RES_hhdet_tes!X147=0,"",RES_hhdet_tes!X147/RES_hhdet_fec!X147)</f>
        <v>3.7903566010989906</v>
      </c>
      <c r="Y147" s="111">
        <f>IF(RES_hhdet_tes!Y147=0,"",RES_hhdet_tes!Y147/RES_hhdet_fec!Y147)</f>
        <v>3.8267268735796329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0.54619238806185577</v>
      </c>
      <c r="C148" s="124">
        <f>IF(RES_hhdet_tes!C148=0,"",RES_hhdet_tes!C148/RES_hhdet_fec!C148)</f>
        <v>0.54504210913111129</v>
      </c>
      <c r="D148" s="124">
        <f>IF(RES_hhdet_tes!D148=0,"",RES_hhdet_tes!D148/RES_hhdet_fec!D148)</f>
        <v>0.54925069881874689</v>
      </c>
      <c r="E148" s="124">
        <f>IF(RES_hhdet_tes!E148=0,"",RES_hhdet_tes!E148/RES_hhdet_fec!E148)</f>
        <v>0.55360611154329786</v>
      </c>
      <c r="F148" s="124">
        <f>IF(RES_hhdet_tes!F148=0,"",RES_hhdet_tes!F148/RES_hhdet_fec!F148)</f>
        <v>0.55725266849046873</v>
      </c>
      <c r="G148" s="124">
        <f>IF(RES_hhdet_tes!G148=0,"",RES_hhdet_tes!G148/RES_hhdet_fec!G148)</f>
        <v>0.5612136380336793</v>
      </c>
      <c r="H148" s="124">
        <f>IF(RES_hhdet_tes!H148=0,"",RES_hhdet_tes!H148/RES_hhdet_fec!H148)</f>
        <v>0.56524103494586075</v>
      </c>
      <c r="I148" s="124">
        <f>IF(RES_hhdet_tes!I148=0,"",RES_hhdet_tes!I148/RES_hhdet_fec!I148)</f>
        <v>0.56861166247422346</v>
      </c>
      <c r="J148" s="124">
        <f>IF(RES_hhdet_tes!J148=0,"",RES_hhdet_tes!J148/RES_hhdet_fec!J148)</f>
        <v>0.57053230938819222</v>
      </c>
      <c r="K148" s="124">
        <f>IF(RES_hhdet_tes!K148=0,"",RES_hhdet_tes!K148/RES_hhdet_fec!K148)</f>
        <v>0.57212573229667019</v>
      </c>
      <c r="L148" s="124">
        <f>IF(RES_hhdet_tes!L148=0,"",RES_hhdet_tes!L148/RES_hhdet_fec!L148)</f>
        <v>0.58443928743958407</v>
      </c>
      <c r="M148" s="124">
        <f>IF(RES_hhdet_tes!M148=0,"",RES_hhdet_tes!M148/RES_hhdet_fec!M148)</f>
        <v>0.59196596436623761</v>
      </c>
      <c r="N148" s="124">
        <f>IF(RES_hhdet_tes!N148=0,"",RES_hhdet_tes!N148/RES_hhdet_fec!N148)</f>
        <v>0.59897516995956701</v>
      </c>
      <c r="O148" s="124">
        <f>IF(RES_hhdet_tes!O148=0,"",RES_hhdet_tes!O148/RES_hhdet_fec!O148)</f>
        <v>0.60889429249921212</v>
      </c>
      <c r="P148" s="124">
        <f>IF(RES_hhdet_tes!P148=0,"",RES_hhdet_tes!P148/RES_hhdet_fec!P148)</f>
        <v>0.61858468213748874</v>
      </c>
      <c r="Q148" s="124">
        <f>IF(RES_hhdet_tes!Q148=0,"",RES_hhdet_tes!Q148/RES_hhdet_fec!Q148)</f>
        <v>0.62916473509551596</v>
      </c>
      <c r="R148" s="124">
        <f>IF(RES_hhdet_tes!R148=0,"",RES_hhdet_tes!R148/RES_hhdet_fec!R148)</f>
        <v>0.63886572488757887</v>
      </c>
      <c r="S148" s="124">
        <f>IF(RES_hhdet_tes!S148=0,"",RES_hhdet_tes!S148/RES_hhdet_fec!S148)</f>
        <v>0.65866665528987534</v>
      </c>
      <c r="T148" s="124">
        <f>IF(RES_hhdet_tes!T148=0,"",RES_hhdet_tes!T148/RES_hhdet_fec!T148)</f>
        <v>0.68974317669821494</v>
      </c>
      <c r="U148" s="124">
        <f>IF(RES_hhdet_tes!U148=0,"",RES_hhdet_tes!U148/RES_hhdet_fec!U148)</f>
        <v>0.69408544814576723</v>
      </c>
      <c r="V148" s="124">
        <f>IF(RES_hhdet_tes!V148=0,"",RES_hhdet_tes!V148/RES_hhdet_fec!V148)</f>
        <v>0.71886195656464746</v>
      </c>
      <c r="W148" s="124">
        <f>IF(RES_hhdet_tes!W148=0,"",RES_hhdet_tes!W148/RES_hhdet_fec!W148)</f>
        <v>0.72383241573917545</v>
      </c>
      <c r="X148" s="124">
        <f>IF(RES_hhdet_tes!X148=0,"",RES_hhdet_tes!X148/RES_hhdet_fec!X148)</f>
        <v>0.76265907702076918</v>
      </c>
      <c r="Y148" s="124">
        <f>IF(RES_hhdet_tes!Y148=0,"",RES_hhdet_tes!Y148/RES_hhdet_fec!Y148)</f>
        <v>0.76308081219433188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0.49097463438330846</v>
      </c>
      <c r="C149" s="111">
        <f>IF(RES_hhdet_tes!C149=0,"",RES_hhdet_tes!C149/RES_hhdet_fec!C149)</f>
        <v>0.50018928690321018</v>
      </c>
      <c r="D149" s="111">
        <f>IF(RES_hhdet_tes!D149=0,"",RES_hhdet_tes!D149/RES_hhdet_fec!D149)</f>
        <v>0.50519921930902478</v>
      </c>
      <c r="E149" s="111">
        <f>IF(RES_hhdet_tes!E149=0,"",RES_hhdet_tes!E149/RES_hhdet_fec!E149)</f>
        <v>0.50919932806873225</v>
      </c>
      <c r="F149" s="111">
        <f>IF(RES_hhdet_tes!F149=0,"",RES_hhdet_tes!F149/RES_hhdet_fec!F149)</f>
        <v>0.51263848479387952</v>
      </c>
      <c r="G149" s="111">
        <f>IF(RES_hhdet_tes!G149=0,"",RES_hhdet_tes!G149/RES_hhdet_fec!G149)</f>
        <v>0.51628690637231733</v>
      </c>
      <c r="H149" s="111">
        <f>IF(RES_hhdet_tes!H149=0,"",RES_hhdet_tes!H149/RES_hhdet_fec!H149)</f>
        <v>0.52072650290115652</v>
      </c>
      <c r="I149" s="111">
        <f>IF(RES_hhdet_tes!I149=0,"",RES_hhdet_tes!I149/RES_hhdet_fec!I149)</f>
        <v>0.52426301451186919</v>
      </c>
      <c r="J149" s="111">
        <f>IF(RES_hhdet_tes!J149=0,"",RES_hhdet_tes!J149/RES_hhdet_fec!J149)</f>
        <v>0.5271228201749788</v>
      </c>
      <c r="K149" s="111">
        <f>IF(RES_hhdet_tes!K149=0,"",RES_hhdet_tes!K149/RES_hhdet_fec!K149)</f>
        <v>0.53111016368855535</v>
      </c>
      <c r="L149" s="111">
        <f>IF(RES_hhdet_tes!L149=0,"",RES_hhdet_tes!L149/RES_hhdet_fec!L149)</f>
        <v>0.53487392559832458</v>
      </c>
      <c r="M149" s="111">
        <f>IF(RES_hhdet_tes!M149=0,"",RES_hhdet_tes!M149/RES_hhdet_fec!M149)</f>
        <v>0.54300717432589818</v>
      </c>
      <c r="N149" s="111">
        <f>IF(RES_hhdet_tes!N149=0,"",RES_hhdet_tes!N149/RES_hhdet_fec!N149)</f>
        <v>0.56200272536236295</v>
      </c>
      <c r="O149" s="111">
        <f>IF(RES_hhdet_tes!O149=0,"",RES_hhdet_tes!O149/RES_hhdet_fec!O149)</f>
        <v>0.60260421701582434</v>
      </c>
      <c r="P149" s="111">
        <f>IF(RES_hhdet_tes!P149=0,"",RES_hhdet_tes!P149/RES_hhdet_fec!P149)</f>
        <v>0.62440671231610567</v>
      </c>
      <c r="Q149" s="111">
        <f>IF(RES_hhdet_tes!Q149=0,"",RES_hhdet_tes!Q149/RES_hhdet_fec!Q149)</f>
        <v>0.67469897771800869</v>
      </c>
      <c r="R149" s="111">
        <f>IF(RES_hhdet_tes!R149=0,"",RES_hhdet_tes!R149/RES_hhdet_fec!R149)</f>
        <v>0.7126546044993286</v>
      </c>
      <c r="S149" s="111">
        <f>IF(RES_hhdet_tes!S149=0,"",RES_hhdet_tes!S149/RES_hhdet_fec!S149)</f>
        <v>0.7362812303982178</v>
      </c>
      <c r="T149" s="111">
        <f>IF(RES_hhdet_tes!T149=0,"",RES_hhdet_tes!T149/RES_hhdet_fec!T149)</f>
        <v>0.78081076380699399</v>
      </c>
      <c r="U149" s="111">
        <f>IF(RES_hhdet_tes!U149=0,"",RES_hhdet_tes!U149/RES_hhdet_fec!U149)</f>
        <v>0.81068095418385533</v>
      </c>
      <c r="V149" s="111">
        <f>IF(RES_hhdet_tes!V149=0,"",RES_hhdet_tes!V149/RES_hhdet_fec!V149)</f>
        <v>0.85364463511280109</v>
      </c>
      <c r="W149" s="111">
        <f>IF(RES_hhdet_tes!W149=0,"",RES_hhdet_tes!W149/RES_hhdet_fec!W149)</f>
        <v>0.87158776452186948</v>
      </c>
      <c r="X149" s="111">
        <f>IF(RES_hhdet_tes!X149=0,"",RES_hhdet_tes!X149/RES_hhdet_fec!X149)</f>
        <v>0.89237510373624707</v>
      </c>
      <c r="Y149" s="111">
        <f>IF(RES_hhdet_tes!Y149=0,"",RES_hhdet_tes!Y149/RES_hhdet_fec!Y149)</f>
        <v>0.89973170345841258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>
        <f>IF(RES_hhdet_tes!T150=0,"",RES_hhdet_tes!T150/RES_hhdet_fec!T150)</f>
        <v>0.9507518338566745</v>
      </c>
      <c r="U150" s="111">
        <f>IF(RES_hhdet_tes!U150=0,"",RES_hhdet_tes!U150/RES_hhdet_fec!U150)</f>
        <v>0.952486374745528</v>
      </c>
      <c r="V150" s="111">
        <f>IF(RES_hhdet_tes!V150=0,"",RES_hhdet_tes!V150/RES_hhdet_fec!V150)</f>
        <v>0.95228929660037809</v>
      </c>
      <c r="W150" s="111">
        <f>IF(RES_hhdet_tes!W150=0,"",RES_hhdet_tes!W150/RES_hhdet_fec!W150)</f>
        <v>0.9355723984368991</v>
      </c>
      <c r="X150" s="111">
        <f>IF(RES_hhdet_tes!X150=0,"",RES_hhdet_tes!X150/RES_hhdet_fec!X150)</f>
        <v>0.96734396816020773</v>
      </c>
      <c r="Y150" s="111">
        <f>IF(RES_hhdet_tes!Y150=0,"",RES_hhdet_tes!Y150/RES_hhdet_fec!Y150)</f>
        <v>0.95329057328046607</v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>
        <f>IF(RES_hhdet_tes!T151=0,"",RES_hhdet_tes!T151/RES_hhdet_fec!T151)</f>
        <v>0.85494664893773697</v>
      </c>
      <c r="U151" s="112">
        <f>IF(RES_hhdet_tes!U151=0,"",RES_hhdet_tes!U151/RES_hhdet_fec!U151)</f>
        <v>0.85494664893773686</v>
      </c>
      <c r="V151" s="112">
        <f>IF(RES_hhdet_tes!V151=0,"",RES_hhdet_tes!V151/RES_hhdet_fec!V151)</f>
        <v>0.85882932404210099</v>
      </c>
      <c r="W151" s="112">
        <f>IF(RES_hhdet_tes!W151=0,"",RES_hhdet_tes!W151/RES_hhdet_fec!W151)</f>
        <v>0.85882932404210099</v>
      </c>
      <c r="X151" s="112">
        <f>IF(RES_hhdet_tes!X151=0,"",RES_hhdet_tes!X151/RES_hhdet_fec!X151)</f>
        <v>0.87654791166103729</v>
      </c>
      <c r="Y151" s="112">
        <f>IF(RES_hhdet_tes!Y151=0,"",RES_hhdet_tes!Y151/RES_hhdet_fec!Y151)</f>
        <v>0.88697268617352731</v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0.5538852221598638</v>
      </c>
      <c r="C153" s="112">
        <f>IF(RES_hhdet_tes!C153=0,"",RES_hhdet_tes!C153/RES_hhdet_fec!C153)</f>
        <v>0.55648485676369575</v>
      </c>
      <c r="D153" s="112">
        <f>IF(RES_hhdet_tes!D153=0,"",RES_hhdet_tes!D153/RES_hhdet_fec!D153)</f>
        <v>0.56102508314005028</v>
      </c>
      <c r="E153" s="112">
        <f>IF(RES_hhdet_tes!E153=0,"",RES_hhdet_tes!E153/RES_hhdet_fec!E153)</f>
        <v>0.56500509655716102</v>
      </c>
      <c r="F153" s="112">
        <f>IF(RES_hhdet_tes!F153=0,"",RES_hhdet_tes!F153/RES_hhdet_fec!F153)</f>
        <v>0.56853284600026899</v>
      </c>
      <c r="G153" s="112">
        <f>IF(RES_hhdet_tes!G153=0,"",RES_hhdet_tes!G153/RES_hhdet_fec!G153)</f>
        <v>0.57187292211772867</v>
      </c>
      <c r="H153" s="112">
        <f>IF(RES_hhdet_tes!H153=0,"",RES_hhdet_tes!H153/RES_hhdet_fec!H153)</f>
        <v>0.57501992209292574</v>
      </c>
      <c r="I153" s="112">
        <f>IF(RES_hhdet_tes!I153=0,"",RES_hhdet_tes!I153/RES_hhdet_fec!I153)</f>
        <v>0.57682112462562851</v>
      </c>
      <c r="J153" s="112">
        <f>IF(RES_hhdet_tes!J153=0,"",RES_hhdet_tes!J153/RES_hhdet_fec!J153)</f>
        <v>0.5779032110549065</v>
      </c>
      <c r="K153" s="112">
        <f>IF(RES_hhdet_tes!K153=0,"",RES_hhdet_tes!K153/RES_hhdet_fec!K153)</f>
        <v>0.57930804969611815</v>
      </c>
      <c r="L153" s="112">
        <f>IF(RES_hhdet_tes!L153=0,"",RES_hhdet_tes!L153/RES_hhdet_fec!L153)</f>
        <v>0.5803493590084835</v>
      </c>
      <c r="M153" s="112">
        <f>IF(RES_hhdet_tes!M153=0,"",RES_hhdet_tes!M153/RES_hhdet_fec!M153)</f>
        <v>0.58436891340397257</v>
      </c>
      <c r="N153" s="112">
        <f>IF(RES_hhdet_tes!N153=0,"",RES_hhdet_tes!N153/RES_hhdet_fec!N153)</f>
        <v>0.59233140252636995</v>
      </c>
      <c r="O153" s="112">
        <f>IF(RES_hhdet_tes!O153=0,"",RES_hhdet_tes!O153/RES_hhdet_fec!O153)</f>
        <v>0.60343228162755036</v>
      </c>
      <c r="P153" s="112">
        <f>IF(RES_hhdet_tes!P153=0,"",RES_hhdet_tes!P153/RES_hhdet_fec!P153)</f>
        <v>0.61504309837264504</v>
      </c>
      <c r="Q153" s="112">
        <f>IF(RES_hhdet_tes!Q153=0,"",RES_hhdet_tes!Q153/RES_hhdet_fec!Q153)</f>
        <v>0.62520673070060184</v>
      </c>
      <c r="R153" s="112">
        <f>IF(RES_hhdet_tes!R153=0,"",RES_hhdet_tes!R153/RES_hhdet_fec!R153)</f>
        <v>0.63258735179205516</v>
      </c>
      <c r="S153" s="112">
        <f>IF(RES_hhdet_tes!S153=0,"",RES_hhdet_tes!S153/RES_hhdet_fec!S153)</f>
        <v>0.63925483172661512</v>
      </c>
      <c r="T153" s="112">
        <f>IF(RES_hhdet_tes!T153=0,"",RES_hhdet_tes!T153/RES_hhdet_fec!T153)</f>
        <v>0.64428044632588999</v>
      </c>
      <c r="U153" s="112">
        <f>IF(RES_hhdet_tes!U153=0,"",RES_hhdet_tes!U153/RES_hhdet_fec!U153)</f>
        <v>0.66107597234300342</v>
      </c>
      <c r="V153" s="112">
        <f>IF(RES_hhdet_tes!V153=0,"",RES_hhdet_tes!V153/RES_hhdet_fec!V153)</f>
        <v>0.6757097535808817</v>
      </c>
      <c r="W153" s="112">
        <f>IF(RES_hhdet_tes!W153=0,"",RES_hhdet_tes!W153/RES_hhdet_fec!W153)</f>
        <v>0.6935506258925912</v>
      </c>
      <c r="X153" s="112">
        <f>IF(RES_hhdet_tes!X153=0,"",RES_hhdet_tes!X153/RES_hhdet_fec!X153)</f>
        <v>0.70468691375924264</v>
      </c>
      <c r="Y153" s="112">
        <f>IF(RES_hhdet_tes!Y153=0,"",RES_hhdet_tes!Y153/RES_hhdet_fec!Y153)</f>
        <v>0.71500136318705321</v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>
        <f>IF(RES_hhdet_tes!L154=0,"",RES_hhdet_tes!L154/RES_hhdet_fec!L154)</f>
        <v>0.81095262517489553</v>
      </c>
      <c r="M154" s="113">
        <f>IF(RES_hhdet_tes!M154=0,"",RES_hhdet_tes!M154/RES_hhdet_fec!M154)</f>
        <v>0.83253056197462671</v>
      </c>
      <c r="N154" s="113">
        <f>IF(RES_hhdet_tes!N154=0,"",RES_hhdet_tes!N154/RES_hhdet_fec!N154)</f>
        <v>0.8234196303008966</v>
      </c>
      <c r="O154" s="113">
        <f>IF(RES_hhdet_tes!O154=0,"",RES_hhdet_tes!O154/RES_hhdet_fec!O154)</f>
        <v>0.80629214657877668</v>
      </c>
      <c r="P154" s="113">
        <f>IF(RES_hhdet_tes!P154=0,"",RES_hhdet_tes!P154/RES_hhdet_fec!P154)</f>
        <v>0.8278716951256273</v>
      </c>
      <c r="Q154" s="113">
        <f>IF(RES_hhdet_tes!Q154=0,"",RES_hhdet_tes!Q154/RES_hhdet_fec!Q154)</f>
        <v>0.82877764553470956</v>
      </c>
      <c r="R154" s="113">
        <f>IF(RES_hhdet_tes!R154=0,"",RES_hhdet_tes!R154/RES_hhdet_fec!R154)</f>
        <v>0.84284855843050321</v>
      </c>
      <c r="S154" s="113">
        <f>IF(RES_hhdet_tes!S154=0,"",RES_hhdet_tes!S154/RES_hhdet_fec!S154)</f>
        <v>0.87604291734335982</v>
      </c>
      <c r="T154" s="113">
        <f>IF(RES_hhdet_tes!T154=0,"",RES_hhdet_tes!T154/RES_hhdet_fec!T154)</f>
        <v>0.87421278102686018</v>
      </c>
      <c r="U154" s="113">
        <f>IF(RES_hhdet_tes!U154=0,"",RES_hhdet_tes!U154/RES_hhdet_fec!U154)</f>
        <v>0.87925348817796023</v>
      </c>
      <c r="V154" s="113">
        <f>IF(RES_hhdet_tes!V154=0,"",RES_hhdet_tes!V154/RES_hhdet_fec!V154)</f>
        <v>0.87959178203382993</v>
      </c>
      <c r="W154" s="113">
        <f>IF(RES_hhdet_tes!W154=0,"",RES_hhdet_tes!W154/RES_hhdet_fec!W154)</f>
        <v>0.84274219919867199</v>
      </c>
      <c r="X154" s="113">
        <f>IF(RES_hhdet_tes!X154=0,"",RES_hhdet_tes!X154/RES_hhdet_fec!X154)</f>
        <v>0.9108455807715804</v>
      </c>
      <c r="Y154" s="113">
        <f>IF(RES_hhdet_tes!Y154=0,"",RES_hhdet_tes!Y154/RES_hhdet_fec!Y154)</f>
        <v>0.86655566759307623</v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>
        <f>IF(RES_hhdet_tes!L155=0,"",RES_hhdet_tes!L155/RES_hhdet_fec!L155)</f>
        <v>0.58828824631979559</v>
      </c>
      <c r="M155" s="111">
        <f>IF(RES_hhdet_tes!M155=0,"",RES_hhdet_tes!M155/RES_hhdet_fec!M155)</f>
        <v>0.58901894657950149</v>
      </c>
      <c r="N155" s="111">
        <f>IF(RES_hhdet_tes!N155=0,"",RES_hhdet_tes!N155/RES_hhdet_fec!N155)</f>
        <v>0.58968827101283972</v>
      </c>
      <c r="O155" s="111">
        <f>IF(RES_hhdet_tes!O155=0,"",RES_hhdet_tes!O155/RES_hhdet_fec!O155)</f>
        <v>0.59208998939638624</v>
      </c>
      <c r="P155" s="111">
        <f>IF(RES_hhdet_tes!P155=0,"",RES_hhdet_tes!P155/RES_hhdet_fec!P155)</f>
        <v>0.59233528081053188</v>
      </c>
      <c r="Q155" s="111">
        <f>IF(RES_hhdet_tes!Q155=0,"",RES_hhdet_tes!Q155/RES_hhdet_fec!Q155)</f>
        <v>0.59831048862402336</v>
      </c>
      <c r="R155" s="111">
        <f>IF(RES_hhdet_tes!R155=0,"",RES_hhdet_tes!R155/RES_hhdet_fec!R155)</f>
        <v>0.62429414983259202</v>
      </c>
      <c r="S155" s="111">
        <f>IF(RES_hhdet_tes!S155=0,"",RES_hhdet_tes!S155/RES_hhdet_fec!S155)</f>
        <v>0.66481477012492174</v>
      </c>
      <c r="T155" s="111">
        <f>IF(RES_hhdet_tes!T155=0,"",RES_hhdet_tes!T155/RES_hhdet_fec!T155)</f>
        <v>0.67848344778503578</v>
      </c>
      <c r="U155" s="111">
        <f>IF(RES_hhdet_tes!U155=0,"",RES_hhdet_tes!U155/RES_hhdet_fec!U155)</f>
        <v>0.67902366154204352</v>
      </c>
      <c r="V155" s="111">
        <f>IF(RES_hhdet_tes!V155=0,"",RES_hhdet_tes!V155/RES_hhdet_fec!V155)</f>
        <v>0.6879404788797856</v>
      </c>
      <c r="W155" s="111">
        <f>IF(RES_hhdet_tes!W155=0,"",RES_hhdet_tes!W155/RES_hhdet_fec!W155)</f>
        <v>0.69092019621931255</v>
      </c>
      <c r="X155" s="111">
        <f>IF(RES_hhdet_tes!X155=0,"",RES_hhdet_tes!X155/RES_hhdet_fec!X155)</f>
        <v>0.7088623710531271</v>
      </c>
      <c r="Y155" s="111">
        <f>IF(RES_hhdet_tes!Y155=0,"",RES_hhdet_tes!Y155/RES_hhdet_fec!Y155)</f>
        <v>0.71550521593673833</v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0.72433901429431091</v>
      </c>
      <c r="C157" s="124">
        <f>IF(RES_hhdet_tes!C157=0,"",RES_hhdet_tes!C157/RES_hhdet_fec!C157)</f>
        <v>0.72685886368994101</v>
      </c>
      <c r="D157" s="124">
        <f>IF(RES_hhdet_tes!D157=0,"",RES_hhdet_tes!D157/RES_hhdet_fec!D157)</f>
        <v>0.72978636919095541</v>
      </c>
      <c r="E157" s="124">
        <f>IF(RES_hhdet_tes!E157=0,"",RES_hhdet_tes!E157/RES_hhdet_fec!E157)</f>
        <v>0.73496876532780964</v>
      </c>
      <c r="F157" s="124">
        <f>IF(RES_hhdet_tes!F157=0,"",RES_hhdet_tes!F157/RES_hhdet_fec!F157)</f>
        <v>0.73695423858113795</v>
      </c>
      <c r="G157" s="124">
        <f>IF(RES_hhdet_tes!G157=0,"",RES_hhdet_tes!G157/RES_hhdet_fec!G157)</f>
        <v>0.73765853552899241</v>
      </c>
      <c r="H157" s="124">
        <f>IF(RES_hhdet_tes!H157=0,"",RES_hhdet_tes!H157/RES_hhdet_fec!H157)</f>
        <v>0.73874491443057466</v>
      </c>
      <c r="I157" s="124">
        <f>IF(RES_hhdet_tes!I157=0,"",RES_hhdet_tes!I157/RES_hhdet_fec!I157)</f>
        <v>0.74082551005382136</v>
      </c>
      <c r="J157" s="124">
        <f>IF(RES_hhdet_tes!J157=0,"",RES_hhdet_tes!J157/RES_hhdet_fec!J157)</f>
        <v>0.73938281357511093</v>
      </c>
      <c r="K157" s="124">
        <f>IF(RES_hhdet_tes!K157=0,"",RES_hhdet_tes!K157/RES_hhdet_fec!K157)</f>
        <v>0.74029218878912706</v>
      </c>
      <c r="L157" s="124">
        <f>IF(RES_hhdet_tes!L157=0,"",RES_hhdet_tes!L157/RES_hhdet_fec!L157)</f>
        <v>0.7416340135490872</v>
      </c>
      <c r="M157" s="124">
        <f>IF(RES_hhdet_tes!M157=0,"",RES_hhdet_tes!M157/RES_hhdet_fec!M157)</f>
        <v>0.7454690953611337</v>
      </c>
      <c r="N157" s="124">
        <f>IF(RES_hhdet_tes!N157=0,"",RES_hhdet_tes!N157/RES_hhdet_fec!N157)</f>
        <v>0.7514911796726722</v>
      </c>
      <c r="O157" s="124">
        <f>IF(RES_hhdet_tes!O157=0,"",RES_hhdet_tes!O157/RES_hhdet_fec!O157)</f>
        <v>0.75771637782523715</v>
      </c>
      <c r="P157" s="124">
        <f>IF(RES_hhdet_tes!P157=0,"",RES_hhdet_tes!P157/RES_hhdet_fec!P157)</f>
        <v>0.76497493271544759</v>
      </c>
      <c r="Q157" s="124">
        <f>IF(RES_hhdet_tes!Q157=0,"",RES_hhdet_tes!Q157/RES_hhdet_fec!Q157)</f>
        <v>0.76956515627285493</v>
      </c>
      <c r="R157" s="124">
        <f>IF(RES_hhdet_tes!R157=0,"",RES_hhdet_tes!R157/RES_hhdet_fec!R157)</f>
        <v>0.7738610613619249</v>
      </c>
      <c r="S157" s="124">
        <f>IF(RES_hhdet_tes!S157=0,"",RES_hhdet_tes!S157/RES_hhdet_fec!S157)</f>
        <v>0.7823353129326811</v>
      </c>
      <c r="T157" s="124">
        <f>IF(RES_hhdet_tes!T157=0,"",RES_hhdet_tes!T157/RES_hhdet_fec!T157)</f>
        <v>0.79564335398792529</v>
      </c>
      <c r="U157" s="124">
        <f>IF(RES_hhdet_tes!U157=0,"",RES_hhdet_tes!U157/RES_hhdet_fec!U157)</f>
        <v>0.80287085412017867</v>
      </c>
      <c r="V157" s="124">
        <f>IF(RES_hhdet_tes!V157=0,"",RES_hhdet_tes!V157/RES_hhdet_fec!V157)</f>
        <v>0.82122459004940385</v>
      </c>
      <c r="W157" s="124">
        <f>IF(RES_hhdet_tes!W157=0,"",RES_hhdet_tes!W157/RES_hhdet_fec!W157)</f>
        <v>0.82903699890410887</v>
      </c>
      <c r="X157" s="124">
        <f>IF(RES_hhdet_tes!X157=0,"",RES_hhdet_tes!X157/RES_hhdet_fec!X157)</f>
        <v>0.84425979227192693</v>
      </c>
      <c r="Y157" s="124">
        <f>IF(RES_hhdet_tes!Y157=0,"",RES_hhdet_tes!Y157/RES_hhdet_fec!Y157)</f>
        <v>0.85517355786063642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0.5778684336562302</v>
      </c>
      <c r="C158" s="111">
        <f>IF(RES_hhdet_tes!C158=0,"",RES_hhdet_tes!C158/RES_hhdet_fec!C158)</f>
        <v>0.57945675171619437</v>
      </c>
      <c r="D158" s="111">
        <f>IF(RES_hhdet_tes!D158=0,"",RES_hhdet_tes!D158/RES_hhdet_fec!D158)</f>
        <v>0.58097191369309575</v>
      </c>
      <c r="E158" s="111">
        <f>IF(RES_hhdet_tes!E158=0,"",RES_hhdet_tes!E158/RES_hhdet_fec!E158)</f>
        <v>0.58189169652161365</v>
      </c>
      <c r="F158" s="111">
        <f>IF(RES_hhdet_tes!F158=0,"",RES_hhdet_tes!F158/RES_hhdet_fec!F158)</f>
        <v>0.58297013192957203</v>
      </c>
      <c r="G158" s="111">
        <f>IF(RES_hhdet_tes!G158=0,"",RES_hhdet_tes!G158/RES_hhdet_fec!G158)</f>
        <v>0.58398649130318414</v>
      </c>
      <c r="H158" s="111">
        <f>IF(RES_hhdet_tes!H158=0,"",RES_hhdet_tes!H158/RES_hhdet_fec!H158)</f>
        <v>0.58486590492849266</v>
      </c>
      <c r="I158" s="111">
        <f>IF(RES_hhdet_tes!I158=0,"",RES_hhdet_tes!I158/RES_hhdet_fec!I158)</f>
        <v>0.58531136246906867</v>
      </c>
      <c r="J158" s="111">
        <f>IF(RES_hhdet_tes!J158=0,"",RES_hhdet_tes!J158/RES_hhdet_fec!J158)</f>
        <v>0.58555819452203828</v>
      </c>
      <c r="K158" s="111">
        <f>IF(RES_hhdet_tes!K158=0,"",RES_hhdet_tes!K158/RES_hhdet_fec!K158)</f>
        <v>0.58579269101226661</v>
      </c>
      <c r="L158" s="111">
        <f>IF(RES_hhdet_tes!L158=0,"",RES_hhdet_tes!L158/RES_hhdet_fec!L158)</f>
        <v>0.58599651877940762</v>
      </c>
      <c r="M158" s="111">
        <f>IF(RES_hhdet_tes!M158=0,"",RES_hhdet_tes!M158/RES_hhdet_fec!M158)</f>
        <v>0.5863122621508251</v>
      </c>
      <c r="N158" s="111">
        <f>IF(RES_hhdet_tes!N158=0,"",RES_hhdet_tes!N158/RES_hhdet_fec!N158)</f>
        <v>0.58675907835151142</v>
      </c>
      <c r="O158" s="111">
        <f>IF(RES_hhdet_tes!O158=0,"",RES_hhdet_tes!O158/RES_hhdet_fec!O158)</f>
        <v>0.5871711642874663</v>
      </c>
      <c r="P158" s="111">
        <f>IF(RES_hhdet_tes!P158=0,"",RES_hhdet_tes!P158/RES_hhdet_fec!P158)</f>
        <v>0.5874119091001746</v>
      </c>
      <c r="Q158" s="111">
        <f>IF(RES_hhdet_tes!Q158=0,"",RES_hhdet_tes!Q158/RES_hhdet_fec!Q158)</f>
        <v>0.58787408388534312</v>
      </c>
      <c r="R158" s="111">
        <f>IF(RES_hhdet_tes!R158=0,"",RES_hhdet_tes!R158/RES_hhdet_fec!R158)</f>
        <v>0.58846399371781977</v>
      </c>
      <c r="S158" s="111">
        <f>IF(RES_hhdet_tes!S158=0,"",RES_hhdet_tes!S158/RES_hhdet_fec!S158)</f>
        <v>0.58912368064044374</v>
      </c>
      <c r="T158" s="111">
        <f>IF(RES_hhdet_tes!T158=0,"",RES_hhdet_tes!T158/RES_hhdet_fec!T158)</f>
        <v>0.58946433863801362</v>
      </c>
      <c r="U158" s="111">
        <f>IF(RES_hhdet_tes!U158=0,"",RES_hhdet_tes!U158/RES_hhdet_fec!U158)</f>
        <v>0.59422492775176283</v>
      </c>
      <c r="V158" s="111">
        <f>IF(RES_hhdet_tes!V158=0,"",RES_hhdet_tes!V158/RES_hhdet_fec!V158)</f>
        <v>0.59843166391527547</v>
      </c>
      <c r="W158" s="111">
        <f>IF(RES_hhdet_tes!W158=0,"",RES_hhdet_tes!W158/RES_hhdet_fec!W158)</f>
        <v>0.60321656359466691</v>
      </c>
      <c r="X158" s="111">
        <f>IF(RES_hhdet_tes!X158=0,"",RES_hhdet_tes!X158/RES_hhdet_fec!X158)</f>
        <v>0.6049297870384156</v>
      </c>
      <c r="Y158" s="111">
        <f>IF(RES_hhdet_tes!Y158=0,"",RES_hhdet_tes!Y158/RES_hhdet_fec!Y158)</f>
        <v>0.6056857453497394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0.73697536025734944</v>
      </c>
      <c r="C159" s="45">
        <f>IF(RES_hhdet_tes!C159=0,"",RES_hhdet_tes!C159/RES_hhdet_fec!C159)</f>
        <v>0.73948147356505411</v>
      </c>
      <c r="D159" s="45">
        <f>IF(RES_hhdet_tes!D159=0,"",RES_hhdet_tes!D159/RES_hhdet_fec!D159)</f>
        <v>0.74277766305837334</v>
      </c>
      <c r="E159" s="45">
        <f>IF(RES_hhdet_tes!E159=0,"",RES_hhdet_tes!E159/RES_hhdet_fec!E159)</f>
        <v>0.74561443561788554</v>
      </c>
      <c r="F159" s="45">
        <f>IF(RES_hhdet_tes!F159=0,"",RES_hhdet_tes!F159/RES_hhdet_fec!F159)</f>
        <v>0.74805524124987988</v>
      </c>
      <c r="G159" s="45">
        <f>IF(RES_hhdet_tes!G159=0,"",RES_hhdet_tes!G159/RES_hhdet_fec!G159)</f>
        <v>0.7503929067797922</v>
      </c>
      <c r="H159" s="45">
        <f>IF(RES_hhdet_tes!H159=0,"",RES_hhdet_tes!H159/RES_hhdet_fec!H159)</f>
        <v>0.75267101273134185</v>
      </c>
      <c r="I159" s="45">
        <f>IF(RES_hhdet_tes!I159=0,"",RES_hhdet_tes!I159/RES_hhdet_fec!I159)</f>
        <v>0.75403815427749443</v>
      </c>
      <c r="J159" s="45">
        <f>IF(RES_hhdet_tes!J159=0,"",RES_hhdet_tes!J159/RES_hhdet_fec!J159)</f>
        <v>0.75488425353121602</v>
      </c>
      <c r="K159" s="45">
        <f>IF(RES_hhdet_tes!K159=0,"",RES_hhdet_tes!K159/RES_hhdet_fec!K159)</f>
        <v>0.75599721739701664</v>
      </c>
      <c r="L159" s="45">
        <f>IF(RES_hhdet_tes!L159=0,"",RES_hhdet_tes!L159/RES_hhdet_fec!L159)</f>
        <v>0.75719814872321489</v>
      </c>
      <c r="M159" s="45">
        <f>IF(RES_hhdet_tes!M159=0,"",RES_hhdet_tes!M159/RES_hhdet_fec!M159)</f>
        <v>0.75966412730358668</v>
      </c>
      <c r="N159" s="45">
        <f>IF(RES_hhdet_tes!N159=0,"",RES_hhdet_tes!N159/RES_hhdet_fec!N159)</f>
        <v>0.76364610216243212</v>
      </c>
      <c r="O159" s="45">
        <f>IF(RES_hhdet_tes!O159=0,"",RES_hhdet_tes!O159/RES_hhdet_fec!O159)</f>
        <v>0.76846353754081187</v>
      </c>
      <c r="P159" s="45">
        <f>IF(RES_hhdet_tes!P159=0,"",RES_hhdet_tes!P159/RES_hhdet_fec!P159)</f>
        <v>0.77312924321956367</v>
      </c>
      <c r="Q159" s="45">
        <f>IF(RES_hhdet_tes!Q159=0,"",RES_hhdet_tes!Q159/RES_hhdet_fec!Q159)</f>
        <v>0.77777516086252196</v>
      </c>
      <c r="R159" s="45">
        <f>IF(RES_hhdet_tes!R159=0,"",RES_hhdet_tes!R159/RES_hhdet_fec!R159)</f>
        <v>0.78249023813577323</v>
      </c>
      <c r="S159" s="45">
        <f>IF(RES_hhdet_tes!S159=0,"",RES_hhdet_tes!S159/RES_hhdet_fec!S159)</f>
        <v>0.78953191209502749</v>
      </c>
      <c r="T159" s="45">
        <f>IF(RES_hhdet_tes!T159=0,"",RES_hhdet_tes!T159/RES_hhdet_fec!T159)</f>
        <v>0.79914560085307351</v>
      </c>
      <c r="U159" s="45">
        <f>IF(RES_hhdet_tes!U159=0,"",RES_hhdet_tes!U159/RES_hhdet_fec!U159)</f>
        <v>0.81086887128952012</v>
      </c>
      <c r="V159" s="45">
        <f>IF(RES_hhdet_tes!V159=0,"",RES_hhdet_tes!V159/RES_hhdet_fec!V159)</f>
        <v>0.82640911223464764</v>
      </c>
      <c r="W159" s="45">
        <f>IF(RES_hhdet_tes!W159=0,"",RES_hhdet_tes!W159/RES_hhdet_fec!W159)</f>
        <v>0.84195376851163495</v>
      </c>
      <c r="X159" s="45">
        <f>IF(RES_hhdet_tes!X159=0,"",RES_hhdet_tes!X159/RES_hhdet_fec!X159)</f>
        <v>0.85543136994857094</v>
      </c>
      <c r="Y159" s="45">
        <f>IF(RES_hhdet_tes!Y159=0,"",RES_hhdet_tes!Y159/RES_hhdet_fec!Y159)</f>
        <v>0.86442334983792002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0.5916078358109178</v>
      </c>
      <c r="C161" s="119">
        <f>IF(RES_hhdet_tes!C161=0,"",RES_hhdet_tes!C161/RES_hhdet_fec!C161)</f>
        <v>0.59283370989832063</v>
      </c>
      <c r="D161" s="119">
        <f>IF(RES_hhdet_tes!D161=0,"",RES_hhdet_tes!D161/RES_hhdet_fec!D161)</f>
        <v>0.59290799699236729</v>
      </c>
      <c r="E161" s="119">
        <f>IF(RES_hhdet_tes!E161=0,"",RES_hhdet_tes!E161/RES_hhdet_fec!E161)</f>
        <v>0.5934052841528108</v>
      </c>
      <c r="F161" s="119">
        <f>IF(RES_hhdet_tes!F161=0,"",RES_hhdet_tes!F161/RES_hhdet_fec!F161)</f>
        <v>0.59413692683703845</v>
      </c>
      <c r="G161" s="119">
        <f>IF(RES_hhdet_tes!G161=0,"",RES_hhdet_tes!G161/RES_hhdet_fec!G161)</f>
        <v>0.59844336397523434</v>
      </c>
      <c r="H161" s="119">
        <f>IF(RES_hhdet_tes!H161=0,"",RES_hhdet_tes!H161/RES_hhdet_fec!H161)</f>
        <v>0.6047542614857967</v>
      </c>
      <c r="I161" s="119">
        <f>IF(RES_hhdet_tes!I161=0,"",RES_hhdet_tes!I161/RES_hhdet_fec!I161)</f>
        <v>0.61299015599662487</v>
      </c>
      <c r="J161" s="119">
        <f>IF(RES_hhdet_tes!J161=0,"",RES_hhdet_tes!J161/RES_hhdet_fec!J161)</f>
        <v>0.61768105812600149</v>
      </c>
      <c r="K161" s="119">
        <f>IF(RES_hhdet_tes!K161=0,"",RES_hhdet_tes!K161/RES_hhdet_fec!K161)</f>
        <v>0.62282157838805097</v>
      </c>
      <c r="L161" s="119">
        <f>IF(RES_hhdet_tes!L161=0,"",RES_hhdet_tes!L161/RES_hhdet_fec!L161)</f>
        <v>0.62900016351374433</v>
      </c>
      <c r="M161" s="119">
        <f>IF(RES_hhdet_tes!M161=0,"",RES_hhdet_tes!M161/RES_hhdet_fec!M161)</f>
        <v>0.64088814960090135</v>
      </c>
      <c r="N161" s="119">
        <f>IF(RES_hhdet_tes!N161=0,"",RES_hhdet_tes!N161/RES_hhdet_fec!N161)</f>
        <v>0.66329560993850212</v>
      </c>
      <c r="O161" s="119">
        <f>IF(RES_hhdet_tes!O161=0,"",RES_hhdet_tes!O161/RES_hhdet_fec!O161)</f>
        <v>0.67963068153488093</v>
      </c>
      <c r="P161" s="119">
        <f>IF(RES_hhdet_tes!P161=0,"",RES_hhdet_tes!P161/RES_hhdet_fec!P161)</f>
        <v>0.67999733561728759</v>
      </c>
      <c r="Q161" s="119">
        <f>IF(RES_hhdet_tes!Q161=0,"",RES_hhdet_tes!Q161/RES_hhdet_fec!Q161)</f>
        <v>0.68502752497514063</v>
      </c>
      <c r="R161" s="119">
        <f>IF(RES_hhdet_tes!R161=0,"",RES_hhdet_tes!R161/RES_hhdet_fec!R161)</f>
        <v>0.6857007651299909</v>
      </c>
      <c r="S161" s="119">
        <f>IF(RES_hhdet_tes!S161=0,"",RES_hhdet_tes!S161/RES_hhdet_fec!S161)</f>
        <v>0.69251114596169305</v>
      </c>
      <c r="T161" s="119">
        <f>IF(RES_hhdet_tes!T161=0,"",RES_hhdet_tes!T161/RES_hhdet_fec!T161)</f>
        <v>0.69759609107338505</v>
      </c>
      <c r="U161" s="119">
        <f>IF(RES_hhdet_tes!U161=0,"",RES_hhdet_tes!U161/RES_hhdet_fec!U161)</f>
        <v>0.71217983325918421</v>
      </c>
      <c r="V161" s="119">
        <f>IF(RES_hhdet_tes!V161=0,"",RES_hhdet_tes!V161/RES_hhdet_fec!V161)</f>
        <v>0.735999697189472</v>
      </c>
      <c r="W161" s="119">
        <f>IF(RES_hhdet_tes!W161=0,"",RES_hhdet_tes!W161/RES_hhdet_fec!W161)</f>
        <v>0.75681623603877568</v>
      </c>
      <c r="X161" s="119">
        <f>IF(RES_hhdet_tes!X161=0,"",RES_hhdet_tes!X161/RES_hhdet_fec!X161)</f>
        <v>0.78446442430171015</v>
      </c>
      <c r="Y161" s="119">
        <f>IF(RES_hhdet_tes!Y161=0,"",RES_hhdet_tes!Y161/RES_hhdet_fec!Y161)</f>
        <v>0.8014754687431046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0.59346622487127754</v>
      </c>
      <c r="C162" s="124">
        <f>IF(RES_hhdet_tes!C162=0,"",RES_hhdet_tes!C162/RES_hhdet_fec!C162)</f>
        <v>0.59346622487127754</v>
      </c>
      <c r="D162" s="124">
        <f>IF(RES_hhdet_tes!D162=0,"",RES_hhdet_tes!D162/RES_hhdet_fec!D162)</f>
        <v>0.59346622487127754</v>
      </c>
      <c r="E162" s="124">
        <f>IF(RES_hhdet_tes!E162=0,"",RES_hhdet_tes!E162/RES_hhdet_fec!E162)</f>
        <v>0.59346622487127754</v>
      </c>
      <c r="F162" s="124">
        <f>IF(RES_hhdet_tes!F162=0,"",RES_hhdet_tes!F162/RES_hhdet_fec!F162)</f>
        <v>0.59366593345282637</v>
      </c>
      <c r="G162" s="124">
        <f>IF(RES_hhdet_tes!G162=0,"",RES_hhdet_tes!G162/RES_hhdet_fec!G162)</f>
        <v>0.59786611528970146</v>
      </c>
      <c r="H162" s="124">
        <f>IF(RES_hhdet_tes!H162=0,"",RES_hhdet_tes!H162/RES_hhdet_fec!H162)</f>
        <v>0.60421021386537432</v>
      </c>
      <c r="I162" s="124">
        <f>IF(RES_hhdet_tes!I162=0,"",RES_hhdet_tes!I162/RES_hhdet_fec!I162)</f>
        <v>0.61190817419700283</v>
      </c>
      <c r="J162" s="124">
        <f>IF(RES_hhdet_tes!J162=0,"",RES_hhdet_tes!J162/RES_hhdet_fec!J162)</f>
        <v>0.61732890961082099</v>
      </c>
      <c r="K162" s="124">
        <f>IF(RES_hhdet_tes!K162=0,"",RES_hhdet_tes!K162/RES_hhdet_fec!K162)</f>
        <v>0.62127044860279723</v>
      </c>
      <c r="L162" s="124">
        <f>IF(RES_hhdet_tes!L162=0,"",RES_hhdet_tes!L162/RES_hhdet_fec!L162)</f>
        <v>0.62636736219194433</v>
      </c>
      <c r="M162" s="124">
        <f>IF(RES_hhdet_tes!M162=0,"",RES_hhdet_tes!M162/RES_hhdet_fec!M162)</f>
        <v>0.639120549316883</v>
      </c>
      <c r="N162" s="124">
        <f>IF(RES_hhdet_tes!N162=0,"",RES_hhdet_tes!N162/RES_hhdet_fec!N162)</f>
        <v>0.66042077390781695</v>
      </c>
      <c r="O162" s="124">
        <f>IF(RES_hhdet_tes!O162=0,"",RES_hhdet_tes!O162/RES_hhdet_fec!O162)</f>
        <v>0.67786493518972235</v>
      </c>
      <c r="P162" s="124">
        <f>IF(RES_hhdet_tes!P162=0,"",RES_hhdet_tes!P162/RES_hhdet_fec!P162)</f>
        <v>0.67836146892537297</v>
      </c>
      <c r="Q162" s="124">
        <f>IF(RES_hhdet_tes!Q162=0,"",RES_hhdet_tes!Q162/RES_hhdet_fec!Q162)</f>
        <v>0.68007747325397061</v>
      </c>
      <c r="R162" s="124">
        <f>IF(RES_hhdet_tes!R162=0,"",RES_hhdet_tes!R162/RES_hhdet_fec!R162)</f>
        <v>0.68070948596946457</v>
      </c>
      <c r="S162" s="124">
        <f>IF(RES_hhdet_tes!S162=0,"",RES_hhdet_tes!S162/RES_hhdet_fec!S162)</f>
        <v>0.68380683597286851</v>
      </c>
      <c r="T162" s="124">
        <f>IF(RES_hhdet_tes!T162=0,"",RES_hhdet_tes!T162/RES_hhdet_fec!T162)</f>
        <v>0.68696356653258461</v>
      </c>
      <c r="U162" s="124">
        <f>IF(RES_hhdet_tes!U162=0,"",RES_hhdet_tes!U162/RES_hhdet_fec!U162)</f>
        <v>0.70588297707173431</v>
      </c>
      <c r="V162" s="124">
        <f>IF(RES_hhdet_tes!V162=0,"",RES_hhdet_tes!V162/RES_hhdet_fec!V162)</f>
        <v>0.72935664076142026</v>
      </c>
      <c r="W162" s="124">
        <f>IF(RES_hhdet_tes!W162=0,"",RES_hhdet_tes!W162/RES_hhdet_fec!W162)</f>
        <v>0.75210501857513812</v>
      </c>
      <c r="X162" s="124">
        <f>IF(RES_hhdet_tes!X162=0,"",RES_hhdet_tes!X162/RES_hhdet_fec!X162)</f>
        <v>0.77782640301179795</v>
      </c>
      <c r="Y162" s="124">
        <f>IF(RES_hhdet_tes!Y162=0,"",RES_hhdet_tes!Y162/RES_hhdet_fec!Y162)</f>
        <v>0.80098537983210416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0.59346622487127754</v>
      </c>
      <c r="C163" s="45">
        <f>IF(RES_hhdet_tes!C163=0,"",RES_hhdet_tes!C163/RES_hhdet_fec!C163)</f>
        <v>0.59346622487127754</v>
      </c>
      <c r="D163" s="45">
        <f>IF(RES_hhdet_tes!D163=0,"",RES_hhdet_tes!D163/RES_hhdet_fec!D163)</f>
        <v>0.59346622487127754</v>
      </c>
      <c r="E163" s="45">
        <f>IF(RES_hhdet_tes!E163=0,"",RES_hhdet_tes!E163/RES_hhdet_fec!E163)</f>
        <v>0.59346622487127754</v>
      </c>
      <c r="F163" s="45">
        <f>IF(RES_hhdet_tes!F163=0,"",RES_hhdet_tes!F163/RES_hhdet_fec!F163)</f>
        <v>0.59366593345282637</v>
      </c>
      <c r="G163" s="45">
        <f>IF(RES_hhdet_tes!G163=0,"",RES_hhdet_tes!G163/RES_hhdet_fec!G163)</f>
        <v>0.59786611528970146</v>
      </c>
      <c r="H163" s="45">
        <f>IF(RES_hhdet_tes!H163=0,"",RES_hhdet_tes!H163/RES_hhdet_fec!H163)</f>
        <v>0.60421021386537432</v>
      </c>
      <c r="I163" s="45">
        <f>IF(RES_hhdet_tes!I163=0,"",RES_hhdet_tes!I163/RES_hhdet_fec!I163)</f>
        <v>0.61190817419700283</v>
      </c>
      <c r="J163" s="45">
        <f>IF(RES_hhdet_tes!J163=0,"",RES_hhdet_tes!J163/RES_hhdet_fec!J163)</f>
        <v>0.61732890961082099</v>
      </c>
      <c r="K163" s="45">
        <f>IF(RES_hhdet_tes!K163=0,"",RES_hhdet_tes!K163/RES_hhdet_fec!K163)</f>
        <v>0.62127044860279723</v>
      </c>
      <c r="L163" s="45">
        <f>IF(RES_hhdet_tes!L163=0,"",RES_hhdet_tes!L163/RES_hhdet_fec!L163)</f>
        <v>0.62636736219194433</v>
      </c>
      <c r="M163" s="45">
        <f>IF(RES_hhdet_tes!M163=0,"",RES_hhdet_tes!M163/RES_hhdet_fec!M163)</f>
        <v>0.639120549316883</v>
      </c>
      <c r="N163" s="45">
        <f>IF(RES_hhdet_tes!N163=0,"",RES_hhdet_tes!N163/RES_hhdet_fec!N163)</f>
        <v>0.66042077390781695</v>
      </c>
      <c r="O163" s="45">
        <f>IF(RES_hhdet_tes!O163=0,"",RES_hhdet_tes!O163/RES_hhdet_fec!O163)</f>
        <v>0.67786493518972235</v>
      </c>
      <c r="P163" s="45">
        <f>IF(RES_hhdet_tes!P163=0,"",RES_hhdet_tes!P163/RES_hhdet_fec!P163)</f>
        <v>0.67836146892537297</v>
      </c>
      <c r="Q163" s="45">
        <f>IF(RES_hhdet_tes!Q163=0,"",RES_hhdet_tes!Q163/RES_hhdet_fec!Q163)</f>
        <v>0.68007747325397061</v>
      </c>
      <c r="R163" s="45">
        <f>IF(RES_hhdet_tes!R163=0,"",RES_hhdet_tes!R163/RES_hhdet_fec!R163)</f>
        <v>0.68070948596946457</v>
      </c>
      <c r="S163" s="45">
        <f>IF(RES_hhdet_tes!S163=0,"",RES_hhdet_tes!S163/RES_hhdet_fec!S163)</f>
        <v>0.68380683597286851</v>
      </c>
      <c r="T163" s="45">
        <f>IF(RES_hhdet_tes!T163=0,"",RES_hhdet_tes!T163/RES_hhdet_fec!T163)</f>
        <v>0.68696356653258461</v>
      </c>
      <c r="U163" s="45">
        <f>IF(RES_hhdet_tes!U163=0,"",RES_hhdet_tes!U163/RES_hhdet_fec!U163)</f>
        <v>0.70588297707173431</v>
      </c>
      <c r="V163" s="45">
        <f>IF(RES_hhdet_tes!V163=0,"",RES_hhdet_tes!V163/RES_hhdet_fec!V163)</f>
        <v>0.72935664076142026</v>
      </c>
      <c r="W163" s="45">
        <f>IF(RES_hhdet_tes!W163=0,"",RES_hhdet_tes!W163/RES_hhdet_fec!W163)</f>
        <v>0.75210501857513812</v>
      </c>
      <c r="X163" s="45">
        <f>IF(RES_hhdet_tes!X163=0,"",RES_hhdet_tes!X163/RES_hhdet_fec!X163)</f>
        <v>0.77782640301179795</v>
      </c>
      <c r="Y163" s="45">
        <f>IF(RES_hhdet_tes!Y163=0,"",RES_hhdet_tes!Y163/RES_hhdet_fec!Y163)</f>
        <v>0.80098537983210416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1.681288911922902</v>
      </c>
      <c r="C164" s="124">
        <f>IF(RES_hhdet_tes!C164=0,"",RES_hhdet_tes!C164/RES_hhdet_fec!C164)</f>
        <v>1.893936315571866</v>
      </c>
      <c r="D164" s="124">
        <f>IF(RES_hhdet_tes!D164=0,"",RES_hhdet_tes!D164/RES_hhdet_fec!D164)</f>
        <v>2.0043443437864576</v>
      </c>
      <c r="E164" s="124">
        <f>IF(RES_hhdet_tes!E164=0,"",RES_hhdet_tes!E164/RES_hhdet_fec!E164)</f>
        <v>2.0398940424402676</v>
      </c>
      <c r="F164" s="124">
        <f>IF(RES_hhdet_tes!F164=0,"",RES_hhdet_tes!F164/RES_hhdet_fec!F164)</f>
        <v>2.0832515828946474</v>
      </c>
      <c r="G164" s="124">
        <f>IF(RES_hhdet_tes!G164=0,"",RES_hhdet_tes!G164/RES_hhdet_fec!G164)</f>
        <v>2.1743580654535468</v>
      </c>
      <c r="H164" s="124">
        <f>IF(RES_hhdet_tes!H164=0,"",RES_hhdet_tes!H164/RES_hhdet_fec!H164)</f>
        <v>2.3392902492288172</v>
      </c>
      <c r="I164" s="124">
        <f>IF(RES_hhdet_tes!I164=0,"",RES_hhdet_tes!I164/RES_hhdet_fec!I164)</f>
        <v>2.5173016955214624</v>
      </c>
      <c r="J164" s="124">
        <f>IF(RES_hhdet_tes!J164=0,"",RES_hhdet_tes!J164/RES_hhdet_fec!J164)</f>
        <v>2.6344788072682399</v>
      </c>
      <c r="K164" s="124">
        <f>IF(RES_hhdet_tes!K164=0,"",RES_hhdet_tes!K164/RES_hhdet_fec!K164)</f>
        <v>2.7559006519362632</v>
      </c>
      <c r="L164" s="124">
        <f>IF(RES_hhdet_tes!L164=0,"",RES_hhdet_tes!L164/RES_hhdet_fec!L164)</f>
        <v>2.806374014572707</v>
      </c>
      <c r="M164" s="124">
        <f>IF(RES_hhdet_tes!M164=0,"",RES_hhdet_tes!M164/RES_hhdet_fec!M164)</f>
        <v>2.8342624749241314</v>
      </c>
      <c r="N164" s="124">
        <f>IF(RES_hhdet_tes!N164=0,"",RES_hhdet_tes!N164/RES_hhdet_fec!N164)</f>
        <v>2.939799625796522</v>
      </c>
      <c r="O164" s="124">
        <f>IF(RES_hhdet_tes!O164=0,"",RES_hhdet_tes!O164/RES_hhdet_fec!O164)</f>
        <v>3.1071619769417911</v>
      </c>
      <c r="P164" s="124">
        <f>IF(RES_hhdet_tes!P164=0,"",RES_hhdet_tes!P164/RES_hhdet_fec!P164)</f>
        <v>3.2621233770174385</v>
      </c>
      <c r="Q164" s="124">
        <f>IF(RES_hhdet_tes!Q164=0,"",RES_hhdet_tes!Q164/RES_hhdet_fec!Q164)</f>
        <v>3.4092317449568053</v>
      </c>
      <c r="R164" s="124">
        <f>IF(RES_hhdet_tes!R164=0,"",RES_hhdet_tes!R164/RES_hhdet_fec!R164)</f>
        <v>3.4968218062611562</v>
      </c>
      <c r="S164" s="124">
        <f>IF(RES_hhdet_tes!S164=0,"",RES_hhdet_tes!S164/RES_hhdet_fec!S164)</f>
        <v>3.5556999416561248</v>
      </c>
      <c r="T164" s="124">
        <f>IF(RES_hhdet_tes!T164=0,"",RES_hhdet_tes!T164/RES_hhdet_fec!T164)</f>
        <v>3.5906540225036303</v>
      </c>
      <c r="U164" s="124">
        <f>IF(RES_hhdet_tes!U164=0,"",RES_hhdet_tes!U164/RES_hhdet_fec!U164)</f>
        <v>3.6413986176746533</v>
      </c>
      <c r="V164" s="124">
        <f>IF(RES_hhdet_tes!V164=0,"",RES_hhdet_tes!V164/RES_hhdet_fec!V164)</f>
        <v>3.7056714082862188</v>
      </c>
      <c r="W164" s="124">
        <f>IF(RES_hhdet_tes!W164=0,"",RES_hhdet_tes!W164/RES_hhdet_fec!W164)</f>
        <v>3.7541517494250054</v>
      </c>
      <c r="X164" s="124">
        <f>IF(RES_hhdet_tes!X164=0,"",RES_hhdet_tes!X164/RES_hhdet_fec!X164)</f>
        <v>3.7874516715532929</v>
      </c>
      <c r="Y164" s="124">
        <f>IF(RES_hhdet_tes!Y164=0,"",RES_hhdet_tes!Y164/RES_hhdet_fec!Y164)</f>
        <v>3.8213274734357188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1.681288911922902</v>
      </c>
      <c r="C165" s="111">
        <f>IF(RES_hhdet_tes!C165=0,"",RES_hhdet_tes!C165/RES_hhdet_fec!C165)</f>
        <v>1.893936315571866</v>
      </c>
      <c r="D165" s="111">
        <f>IF(RES_hhdet_tes!D165=0,"",RES_hhdet_tes!D165/RES_hhdet_fec!D165)</f>
        <v>2.0043443437864576</v>
      </c>
      <c r="E165" s="111">
        <f>IF(RES_hhdet_tes!E165=0,"",RES_hhdet_tes!E165/RES_hhdet_fec!E165)</f>
        <v>2.0398940424402676</v>
      </c>
      <c r="F165" s="111">
        <f>IF(RES_hhdet_tes!F165=0,"",RES_hhdet_tes!F165/RES_hhdet_fec!F165)</f>
        <v>2.0832515828946474</v>
      </c>
      <c r="G165" s="111">
        <f>IF(RES_hhdet_tes!G165=0,"",RES_hhdet_tes!G165/RES_hhdet_fec!G165)</f>
        <v>2.1743580654535468</v>
      </c>
      <c r="H165" s="111">
        <f>IF(RES_hhdet_tes!H165=0,"",RES_hhdet_tes!H165/RES_hhdet_fec!H165)</f>
        <v>2.3392902492288172</v>
      </c>
      <c r="I165" s="111">
        <f>IF(RES_hhdet_tes!I165=0,"",RES_hhdet_tes!I165/RES_hhdet_fec!I165)</f>
        <v>2.5173016955214624</v>
      </c>
      <c r="J165" s="111">
        <f>IF(RES_hhdet_tes!J165=0,"",RES_hhdet_tes!J165/RES_hhdet_fec!J165)</f>
        <v>2.6344788072682399</v>
      </c>
      <c r="K165" s="111">
        <f>IF(RES_hhdet_tes!K165=0,"",RES_hhdet_tes!K165/RES_hhdet_fec!K165)</f>
        <v>2.7559006519362632</v>
      </c>
      <c r="L165" s="111">
        <f>IF(RES_hhdet_tes!L165=0,"",RES_hhdet_tes!L165/RES_hhdet_fec!L165)</f>
        <v>2.806374014572707</v>
      </c>
      <c r="M165" s="111">
        <f>IF(RES_hhdet_tes!M165=0,"",RES_hhdet_tes!M165/RES_hhdet_fec!M165)</f>
        <v>2.8342624749241314</v>
      </c>
      <c r="N165" s="111">
        <f>IF(RES_hhdet_tes!N165=0,"",RES_hhdet_tes!N165/RES_hhdet_fec!N165)</f>
        <v>2.939799625796522</v>
      </c>
      <c r="O165" s="111">
        <f>IF(RES_hhdet_tes!O165=0,"",RES_hhdet_tes!O165/RES_hhdet_fec!O165)</f>
        <v>3.1071619769417911</v>
      </c>
      <c r="P165" s="111">
        <f>IF(RES_hhdet_tes!P165=0,"",RES_hhdet_tes!P165/RES_hhdet_fec!P165)</f>
        <v>3.2621233770174385</v>
      </c>
      <c r="Q165" s="111">
        <f>IF(RES_hhdet_tes!Q165=0,"",RES_hhdet_tes!Q165/RES_hhdet_fec!Q165)</f>
        <v>3.4092317449568053</v>
      </c>
      <c r="R165" s="111">
        <f>IF(RES_hhdet_tes!R165=0,"",RES_hhdet_tes!R165/RES_hhdet_fec!R165)</f>
        <v>3.4968218062611562</v>
      </c>
      <c r="S165" s="111">
        <f>IF(RES_hhdet_tes!S165=0,"",RES_hhdet_tes!S165/RES_hhdet_fec!S165)</f>
        <v>3.5556999416561248</v>
      </c>
      <c r="T165" s="111">
        <f>IF(RES_hhdet_tes!T165=0,"",RES_hhdet_tes!T165/RES_hhdet_fec!T165)</f>
        <v>3.5906540225036303</v>
      </c>
      <c r="U165" s="111">
        <f>IF(RES_hhdet_tes!U165=0,"",RES_hhdet_tes!U165/RES_hhdet_fec!U165)</f>
        <v>3.6413986176746533</v>
      </c>
      <c r="V165" s="111">
        <f>IF(RES_hhdet_tes!V165=0,"",RES_hhdet_tes!V165/RES_hhdet_fec!V165)</f>
        <v>3.7056714082862188</v>
      </c>
      <c r="W165" s="111">
        <f>IF(RES_hhdet_tes!W165=0,"",RES_hhdet_tes!W165/RES_hhdet_fec!W165)</f>
        <v>3.7541517494250054</v>
      </c>
      <c r="X165" s="111">
        <f>IF(RES_hhdet_tes!X165=0,"",RES_hhdet_tes!X165/RES_hhdet_fec!X165)</f>
        <v>3.7874516715532929</v>
      </c>
      <c r="Y165" s="111">
        <f>IF(RES_hhdet_tes!Y165=0,"",RES_hhdet_tes!Y165/RES_hhdet_fec!Y165)</f>
        <v>3.8213274734357188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0.54619295984588934</v>
      </c>
      <c r="C166" s="124">
        <f>IF(RES_hhdet_tes!C166=0,"",RES_hhdet_tes!C166/RES_hhdet_fec!C166)</f>
        <v>0.54484478084621035</v>
      </c>
      <c r="D166" s="124">
        <f>IF(RES_hhdet_tes!D166=0,"",RES_hhdet_tes!D166/RES_hhdet_fec!D166)</f>
        <v>0.54673882881811109</v>
      </c>
      <c r="E166" s="124">
        <f>IF(RES_hhdet_tes!E166=0,"",RES_hhdet_tes!E166/RES_hhdet_fec!E166)</f>
        <v>0.54966889895786164</v>
      </c>
      <c r="F166" s="124">
        <f>IF(RES_hhdet_tes!F166=0,"",RES_hhdet_tes!F166/RES_hhdet_fec!F166)</f>
        <v>0.55353387245865537</v>
      </c>
      <c r="G166" s="124">
        <f>IF(RES_hhdet_tes!G166=0,"",RES_hhdet_tes!G166/RES_hhdet_fec!G166)</f>
        <v>0.55891902594224951</v>
      </c>
      <c r="H166" s="124">
        <f>IF(RES_hhdet_tes!H166=0,"",RES_hhdet_tes!H166/RES_hhdet_fec!H166)</f>
        <v>0.56576930465224984</v>
      </c>
      <c r="I166" s="124">
        <f>IF(RES_hhdet_tes!I166=0,"",RES_hhdet_tes!I166/RES_hhdet_fec!I166)</f>
        <v>0.56982931210813104</v>
      </c>
      <c r="J166" s="124">
        <f>IF(RES_hhdet_tes!J166=0,"",RES_hhdet_tes!J166/RES_hhdet_fec!J166)</f>
        <v>0.57069956939592281</v>
      </c>
      <c r="K166" s="124">
        <f>IF(RES_hhdet_tes!K166=0,"",RES_hhdet_tes!K166/RES_hhdet_fec!K166)</f>
        <v>0.57034362580663467</v>
      </c>
      <c r="L166" s="124">
        <f>IF(RES_hhdet_tes!L166=0,"",RES_hhdet_tes!L166/RES_hhdet_fec!L166)</f>
        <v>0.57268086031038756</v>
      </c>
      <c r="M166" s="124">
        <f>IF(RES_hhdet_tes!M166=0,"",RES_hhdet_tes!M166/RES_hhdet_fec!M166)</f>
        <v>0.57891261297800922</v>
      </c>
      <c r="N166" s="124">
        <f>IF(RES_hhdet_tes!N166=0,"",RES_hhdet_tes!N166/RES_hhdet_fec!N166)</f>
        <v>0.58935568869794497</v>
      </c>
      <c r="O166" s="124">
        <f>IF(RES_hhdet_tes!O166=0,"",RES_hhdet_tes!O166/RES_hhdet_fec!O166)</f>
        <v>0.60233343893448221</v>
      </c>
      <c r="P166" s="124">
        <f>IF(RES_hhdet_tes!P166=0,"",RES_hhdet_tes!P166/RES_hhdet_fec!P166)</f>
        <v>0.60854866584292888</v>
      </c>
      <c r="Q166" s="124">
        <f>IF(RES_hhdet_tes!Q166=0,"",RES_hhdet_tes!Q166/RES_hhdet_fec!Q166)</f>
        <v>0.61684557028358389</v>
      </c>
      <c r="R166" s="124">
        <f>IF(RES_hhdet_tes!R166=0,"",RES_hhdet_tes!R166/RES_hhdet_fec!R166)</f>
        <v>0.62183130987697655</v>
      </c>
      <c r="S166" s="124">
        <f>IF(RES_hhdet_tes!S166=0,"",RES_hhdet_tes!S166/RES_hhdet_fec!S166)</f>
        <v>0.63269507388678459</v>
      </c>
      <c r="T166" s="124">
        <f>IF(RES_hhdet_tes!T166=0,"",RES_hhdet_tes!T166/RES_hhdet_fec!T166)</f>
        <v>0.65333520031497327</v>
      </c>
      <c r="U166" s="124">
        <f>IF(RES_hhdet_tes!U166=0,"",RES_hhdet_tes!U166/RES_hhdet_fec!U166)</f>
        <v>0.67260345719753256</v>
      </c>
      <c r="V166" s="124">
        <f>IF(RES_hhdet_tes!V166=0,"",RES_hhdet_tes!V166/RES_hhdet_fec!V166)</f>
        <v>0.70918612862407038</v>
      </c>
      <c r="W166" s="124">
        <f>IF(RES_hhdet_tes!W166=0,"",RES_hhdet_tes!W166/RES_hhdet_fec!W166)</f>
        <v>0.72089387955423956</v>
      </c>
      <c r="X166" s="124">
        <f>IF(RES_hhdet_tes!X166=0,"",RES_hhdet_tes!X166/RES_hhdet_fec!X166)</f>
        <v>0.74959549833430783</v>
      </c>
      <c r="Y166" s="124">
        <f>IF(RES_hhdet_tes!Y166=0,"",RES_hhdet_tes!Y166/RES_hhdet_fec!Y166)</f>
        <v>0.75270192354977195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0.49097463438330841</v>
      </c>
      <c r="C167" s="111">
        <f>IF(RES_hhdet_tes!C167=0,"",RES_hhdet_tes!C167/RES_hhdet_fec!C167)</f>
        <v>0.49232622781476332</v>
      </c>
      <c r="D167" s="111">
        <f>IF(RES_hhdet_tes!D167=0,"",RES_hhdet_tes!D167/RES_hhdet_fec!D167)</f>
        <v>0.4961129479331603</v>
      </c>
      <c r="E167" s="111">
        <f>IF(RES_hhdet_tes!E167=0,"",RES_hhdet_tes!E167/RES_hhdet_fec!E167)</f>
        <v>0.50048062872300869</v>
      </c>
      <c r="F167" s="111">
        <f>IF(RES_hhdet_tes!F167=0,"",RES_hhdet_tes!F167/RES_hhdet_fec!F167)</f>
        <v>0.50583439473873815</v>
      </c>
      <c r="G167" s="111">
        <f>IF(RES_hhdet_tes!G167=0,"",RES_hhdet_tes!G167/RES_hhdet_fec!G167)</f>
        <v>0.51241123549160494</v>
      </c>
      <c r="H167" s="111">
        <f>IF(RES_hhdet_tes!H167=0,"",RES_hhdet_tes!H167/RES_hhdet_fec!H167)</f>
        <v>0.52130315200084232</v>
      </c>
      <c r="I167" s="111">
        <f>IF(RES_hhdet_tes!I167=0,"",RES_hhdet_tes!I167/RES_hhdet_fec!I167)</f>
        <v>0.52619095010553141</v>
      </c>
      <c r="J167" s="111">
        <f>IF(RES_hhdet_tes!J167=0,"",RES_hhdet_tes!J167/RES_hhdet_fec!J167)</f>
        <v>0.52788734717694608</v>
      </c>
      <c r="K167" s="111">
        <f>IF(RES_hhdet_tes!K167=0,"",RES_hhdet_tes!K167/RES_hhdet_fec!K167)</f>
        <v>0.52966137493330279</v>
      </c>
      <c r="L167" s="111">
        <f>IF(RES_hhdet_tes!L167=0,"",RES_hhdet_tes!L167/RES_hhdet_fec!L167)</f>
        <v>0.53195659263378892</v>
      </c>
      <c r="M167" s="111">
        <f>IF(RES_hhdet_tes!M167=0,"",RES_hhdet_tes!M167/RES_hhdet_fec!M167)</f>
        <v>0.53723246477008202</v>
      </c>
      <c r="N167" s="111">
        <f>IF(RES_hhdet_tes!N167=0,"",RES_hhdet_tes!N167/RES_hhdet_fec!N167)</f>
        <v>0.55207077840747065</v>
      </c>
      <c r="O167" s="111">
        <f>IF(RES_hhdet_tes!O167=0,"",RES_hhdet_tes!O167/RES_hhdet_fec!O167)</f>
        <v>0.58766762382680215</v>
      </c>
      <c r="P167" s="111">
        <f>IF(RES_hhdet_tes!P167=0,"",RES_hhdet_tes!P167/RES_hhdet_fec!P167)</f>
        <v>0.60614216475334903</v>
      </c>
      <c r="Q167" s="111">
        <f>IF(RES_hhdet_tes!Q167=0,"",RES_hhdet_tes!Q167/RES_hhdet_fec!Q167)</f>
        <v>0.64103726139559736</v>
      </c>
      <c r="R167" s="111">
        <f>IF(RES_hhdet_tes!R167=0,"",RES_hhdet_tes!R167/RES_hhdet_fec!R167)</f>
        <v>0.66044172431064896</v>
      </c>
      <c r="S167" s="111">
        <f>IF(RES_hhdet_tes!S167=0,"",RES_hhdet_tes!S167/RES_hhdet_fec!S167)</f>
        <v>0.67551370569636637</v>
      </c>
      <c r="T167" s="111">
        <f>IF(RES_hhdet_tes!T167=0,"",RES_hhdet_tes!T167/RES_hhdet_fec!T167)</f>
        <v>0.7153879057731104</v>
      </c>
      <c r="U167" s="111">
        <f>IF(RES_hhdet_tes!U167=0,"",RES_hhdet_tes!U167/RES_hhdet_fec!U167)</f>
        <v>0.77489454227120058</v>
      </c>
      <c r="V167" s="111">
        <f>IF(RES_hhdet_tes!V167=0,"",RES_hhdet_tes!V167/RES_hhdet_fec!V167)</f>
        <v>0.84710436264528255</v>
      </c>
      <c r="W167" s="111">
        <f>IF(RES_hhdet_tes!W167=0,"",RES_hhdet_tes!W167/RES_hhdet_fec!W167)</f>
        <v>0.87304034066908232</v>
      </c>
      <c r="X167" s="111">
        <f>IF(RES_hhdet_tes!X167=0,"",RES_hhdet_tes!X167/RES_hhdet_fec!X167)</f>
        <v>0.88723451970429157</v>
      </c>
      <c r="Y167" s="111">
        <f>IF(RES_hhdet_tes!Y167=0,"",RES_hhdet_tes!Y167/RES_hhdet_fec!Y167)</f>
        <v>0.89564518082173239</v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>
        <f>IF(RES_hhdet_tes!T168=0,"",RES_hhdet_tes!T168/RES_hhdet_fec!T168)</f>
        <v>0.9507518338566745</v>
      </c>
      <c r="U168" s="111">
        <f>IF(RES_hhdet_tes!U168=0,"",RES_hhdet_tes!U168/RES_hhdet_fec!U168)</f>
        <v>0.952486374745528</v>
      </c>
      <c r="V168" s="111">
        <f>IF(RES_hhdet_tes!V168=0,"",RES_hhdet_tes!V168/RES_hhdet_fec!V168)</f>
        <v>0.95398024204841858</v>
      </c>
      <c r="W168" s="111">
        <f>IF(RES_hhdet_tes!W168=0,"",RES_hhdet_tes!W168/RES_hhdet_fec!W168)</f>
        <v>0.93781713056829941</v>
      </c>
      <c r="X168" s="111">
        <f>IF(RES_hhdet_tes!X168=0,"",RES_hhdet_tes!X168/RES_hhdet_fec!X168)</f>
        <v>0.96560868145680079</v>
      </c>
      <c r="Y168" s="111">
        <f>IF(RES_hhdet_tes!Y168=0,"",RES_hhdet_tes!Y168/RES_hhdet_fec!Y168)</f>
        <v>0.95021230576935756</v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>
        <f>IF(RES_hhdet_tes!T169=0,"",RES_hhdet_tes!T169/RES_hhdet_fec!T169)</f>
        <v>0.85494664893773675</v>
      </c>
      <c r="U169" s="112">
        <f>IF(RES_hhdet_tes!U169=0,"",RES_hhdet_tes!U169/RES_hhdet_fec!U169)</f>
        <v>0.85494664893773664</v>
      </c>
      <c r="V169" s="112">
        <f>IF(RES_hhdet_tes!V169=0,"",RES_hhdet_tes!V169/RES_hhdet_fec!V169)</f>
        <v>0.86335735602056873</v>
      </c>
      <c r="W169" s="112">
        <f>IF(RES_hhdet_tes!W169=0,"",RES_hhdet_tes!W169/RES_hhdet_fec!W169)</f>
        <v>0.86335735602056862</v>
      </c>
      <c r="X169" s="112">
        <f>IF(RES_hhdet_tes!X169=0,"",RES_hhdet_tes!X169/RES_hhdet_fec!X169)</f>
        <v>0.87063310863978061</v>
      </c>
      <c r="Y169" s="112">
        <f>IF(RES_hhdet_tes!Y169=0,"",RES_hhdet_tes!Y169/RES_hhdet_fec!Y169)</f>
        <v>0.88007372607374657</v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0.5538852221598638</v>
      </c>
      <c r="C171" s="112">
        <f>IF(RES_hhdet_tes!C171=0,"",RES_hhdet_tes!C171/RES_hhdet_fec!C171)</f>
        <v>0.55415021157384281</v>
      </c>
      <c r="D171" s="112">
        <f>IF(RES_hhdet_tes!D171=0,"",RES_hhdet_tes!D171/RES_hhdet_fec!D171)</f>
        <v>0.5560359969354095</v>
      </c>
      <c r="E171" s="112">
        <f>IF(RES_hhdet_tes!E171=0,"",RES_hhdet_tes!E171/RES_hhdet_fec!E171)</f>
        <v>0.55871298739013697</v>
      </c>
      <c r="F171" s="112">
        <f>IF(RES_hhdet_tes!F171=0,"",RES_hhdet_tes!F171/RES_hhdet_fec!F171)</f>
        <v>0.56269520254696848</v>
      </c>
      <c r="G171" s="112">
        <f>IF(RES_hhdet_tes!G171=0,"",RES_hhdet_tes!G171/RES_hhdet_fec!G171)</f>
        <v>0.56781766999383809</v>
      </c>
      <c r="H171" s="112">
        <f>IF(RES_hhdet_tes!H171=0,"",RES_hhdet_tes!H171/RES_hhdet_fec!H171)</f>
        <v>0.5740503682475423</v>
      </c>
      <c r="I171" s="112">
        <f>IF(RES_hhdet_tes!I171=0,"",RES_hhdet_tes!I171/RES_hhdet_fec!I171)</f>
        <v>0.57705340596776211</v>
      </c>
      <c r="J171" s="112">
        <f>IF(RES_hhdet_tes!J171=0,"",RES_hhdet_tes!J171/RES_hhdet_fec!J171)</f>
        <v>0.57766035966267448</v>
      </c>
      <c r="K171" s="112">
        <f>IF(RES_hhdet_tes!K171=0,"",RES_hhdet_tes!K171/RES_hhdet_fec!K171)</f>
        <v>0.57816315147886777</v>
      </c>
      <c r="L171" s="112">
        <f>IF(RES_hhdet_tes!L171=0,"",RES_hhdet_tes!L171/RES_hhdet_fec!L171)</f>
        <v>0.57876649553964876</v>
      </c>
      <c r="M171" s="112">
        <f>IF(RES_hhdet_tes!M171=0,"",RES_hhdet_tes!M171/RES_hhdet_fec!M171)</f>
        <v>0.58189673263712505</v>
      </c>
      <c r="N171" s="112">
        <f>IF(RES_hhdet_tes!N171=0,"",RES_hhdet_tes!N171/RES_hhdet_fec!N171)</f>
        <v>0.58979005384705951</v>
      </c>
      <c r="O171" s="112">
        <f>IF(RES_hhdet_tes!O171=0,"",RES_hhdet_tes!O171/RES_hhdet_fec!O171)</f>
        <v>0.60031649120645258</v>
      </c>
      <c r="P171" s="112">
        <f>IF(RES_hhdet_tes!P171=0,"",RES_hhdet_tes!P171/RES_hhdet_fec!P171)</f>
        <v>0.60628584957906562</v>
      </c>
      <c r="Q171" s="112">
        <f>IF(RES_hhdet_tes!Q171=0,"",RES_hhdet_tes!Q171/RES_hhdet_fec!Q171)</f>
        <v>0.61383011734330362</v>
      </c>
      <c r="R171" s="112">
        <f>IF(RES_hhdet_tes!R171=0,"",RES_hhdet_tes!R171/RES_hhdet_fec!R171)</f>
        <v>0.61775885054618729</v>
      </c>
      <c r="S171" s="112">
        <f>IF(RES_hhdet_tes!S171=0,"",RES_hhdet_tes!S171/RES_hhdet_fec!S171)</f>
        <v>0.62218342680598249</v>
      </c>
      <c r="T171" s="112">
        <f>IF(RES_hhdet_tes!T171=0,"",RES_hhdet_tes!T171/RES_hhdet_fec!T171)</f>
        <v>0.62690277083232615</v>
      </c>
      <c r="U171" s="112">
        <f>IF(RES_hhdet_tes!U171=0,"",RES_hhdet_tes!U171/RES_hhdet_fec!U171)</f>
        <v>0.65183224506439841</v>
      </c>
      <c r="V171" s="112">
        <f>IF(RES_hhdet_tes!V171=0,"",RES_hhdet_tes!V171/RES_hhdet_fec!V171)</f>
        <v>0.67368030138416668</v>
      </c>
      <c r="W171" s="112">
        <f>IF(RES_hhdet_tes!W171=0,"",RES_hhdet_tes!W171/RES_hhdet_fec!W171)</f>
        <v>0.69157814130798001</v>
      </c>
      <c r="X171" s="112">
        <f>IF(RES_hhdet_tes!X171=0,"",RES_hhdet_tes!X171/RES_hhdet_fec!X171)</f>
        <v>0.70021720783764718</v>
      </c>
      <c r="Y171" s="112">
        <f>IF(RES_hhdet_tes!Y171=0,"",RES_hhdet_tes!Y171/RES_hhdet_fec!Y171)</f>
        <v>0.70928455146858682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>
        <f>IF(RES_hhdet_tes!L172=0,"",RES_hhdet_tes!L172/RES_hhdet_fec!L172)</f>
        <v>0.81095262517489564</v>
      </c>
      <c r="M172" s="113">
        <f>IF(RES_hhdet_tes!M172=0,"",RES_hhdet_tes!M172/RES_hhdet_fec!M172)</f>
        <v>0.83348220822842711</v>
      </c>
      <c r="N172" s="113">
        <f>IF(RES_hhdet_tes!N172=0,"",RES_hhdet_tes!N172/RES_hhdet_fec!N172)</f>
        <v>0.82496164419217</v>
      </c>
      <c r="O172" s="113">
        <f>IF(RES_hhdet_tes!O172=0,"",RES_hhdet_tes!O172/RES_hhdet_fec!O172)</f>
        <v>0.80847859176910686</v>
      </c>
      <c r="P172" s="113">
        <f>IF(RES_hhdet_tes!P172=0,"",RES_hhdet_tes!P172/RES_hhdet_fec!P172)</f>
        <v>0.82980596567613596</v>
      </c>
      <c r="Q172" s="113">
        <f>IF(RES_hhdet_tes!Q172=0,"",RES_hhdet_tes!Q172/RES_hhdet_fec!Q172)</f>
        <v>0.82930946868123956</v>
      </c>
      <c r="R172" s="113">
        <f>IF(RES_hhdet_tes!R172=0,"",RES_hhdet_tes!R172/RES_hhdet_fec!R172)</f>
        <v>0.83480222029129902</v>
      </c>
      <c r="S172" s="113">
        <f>IF(RES_hhdet_tes!S172=0,"",RES_hhdet_tes!S172/RES_hhdet_fec!S172)</f>
        <v>0.87089208003029261</v>
      </c>
      <c r="T172" s="113">
        <f>IF(RES_hhdet_tes!T172=0,"",RES_hhdet_tes!T172/RES_hhdet_fec!T172)</f>
        <v>0.8726904699751411</v>
      </c>
      <c r="U172" s="113">
        <f>IF(RES_hhdet_tes!U172=0,"",RES_hhdet_tes!U172/RES_hhdet_fec!U172)</f>
        <v>0.87874970169141631</v>
      </c>
      <c r="V172" s="113">
        <f>IF(RES_hhdet_tes!V172=0,"",RES_hhdet_tes!V172/RES_hhdet_fec!V172)</f>
        <v>0.88077201476055889</v>
      </c>
      <c r="W172" s="113">
        <f>IF(RES_hhdet_tes!W172=0,"",RES_hhdet_tes!W172/RES_hhdet_fec!W172)</f>
        <v>0.84381290381289908</v>
      </c>
      <c r="X172" s="113">
        <f>IF(RES_hhdet_tes!X172=0,"",RES_hhdet_tes!X172/RES_hhdet_fec!X172)</f>
        <v>0.90911007566575708</v>
      </c>
      <c r="Y172" s="113">
        <f>IF(RES_hhdet_tes!Y172=0,"",RES_hhdet_tes!Y172/RES_hhdet_fec!Y172)</f>
        <v>0.86380875174498173</v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>
        <f>IF(RES_hhdet_tes!L173=0,"",RES_hhdet_tes!L173/RES_hhdet_fec!L173)</f>
        <v>0.5882882463197957</v>
      </c>
      <c r="M173" s="111">
        <f>IF(RES_hhdet_tes!M173=0,"",RES_hhdet_tes!M173/RES_hhdet_fec!M173)</f>
        <v>0.59067400491165867</v>
      </c>
      <c r="N173" s="111">
        <f>IF(RES_hhdet_tes!N173=0,"",RES_hhdet_tes!N173/RES_hhdet_fec!N173)</f>
        <v>0.5922606735860384</v>
      </c>
      <c r="O173" s="111">
        <f>IF(RES_hhdet_tes!O173=0,"",RES_hhdet_tes!O173/RES_hhdet_fec!O173)</f>
        <v>0.59548120391832515</v>
      </c>
      <c r="P173" s="111">
        <f>IF(RES_hhdet_tes!P173=0,"",RES_hhdet_tes!P173/RES_hhdet_fec!P173)</f>
        <v>0.59562351954774961</v>
      </c>
      <c r="Q173" s="111">
        <f>IF(RES_hhdet_tes!Q173=0,"",RES_hhdet_tes!Q173/RES_hhdet_fec!Q173)</f>
        <v>0.59921197906357004</v>
      </c>
      <c r="R173" s="111">
        <f>IF(RES_hhdet_tes!R173=0,"",RES_hhdet_tes!R173/RES_hhdet_fec!R173)</f>
        <v>0.61023239469616553</v>
      </c>
      <c r="S173" s="111">
        <f>IF(RES_hhdet_tes!S173=0,"",RES_hhdet_tes!S173/RES_hhdet_fec!S173)</f>
        <v>0.65434982372634032</v>
      </c>
      <c r="T173" s="111">
        <f>IF(RES_hhdet_tes!T173=0,"",RES_hhdet_tes!T173/RES_hhdet_fec!T173)</f>
        <v>0.67547171003714268</v>
      </c>
      <c r="U173" s="111">
        <f>IF(RES_hhdet_tes!U173=0,"",RES_hhdet_tes!U173/RES_hhdet_fec!U173)</f>
        <v>0.67799041656325121</v>
      </c>
      <c r="V173" s="111">
        <f>IF(RES_hhdet_tes!V173=0,"",RES_hhdet_tes!V173/RES_hhdet_fec!V173)</f>
        <v>0.69033791575916637</v>
      </c>
      <c r="W173" s="111">
        <f>IF(RES_hhdet_tes!W173=0,"",RES_hhdet_tes!W173/RES_hhdet_fec!W173)</f>
        <v>0.69264760163386552</v>
      </c>
      <c r="X173" s="111">
        <f>IF(RES_hhdet_tes!X173=0,"",RES_hhdet_tes!X173/RES_hhdet_fec!X173)</f>
        <v>0.70447071987779719</v>
      </c>
      <c r="Y173" s="111">
        <f>IF(RES_hhdet_tes!Y173=0,"",RES_hhdet_tes!Y173/RES_hhdet_fec!Y173)</f>
        <v>0.71068706565640194</v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0.72432119481687873</v>
      </c>
      <c r="C175" s="124">
        <f>IF(RES_hhdet_tes!C175=0,"",RES_hhdet_tes!C175/RES_hhdet_fec!C175)</f>
        <v>0.72543708325581002</v>
      </c>
      <c r="D175" s="124">
        <f>IF(RES_hhdet_tes!D175=0,"",RES_hhdet_tes!D175/RES_hhdet_fec!D175)</f>
        <v>0.72677440997703324</v>
      </c>
      <c r="E175" s="124">
        <f>IF(RES_hhdet_tes!E175=0,"",RES_hhdet_tes!E175/RES_hhdet_fec!E175)</f>
        <v>0.7306097496873698</v>
      </c>
      <c r="F175" s="124">
        <f>IF(RES_hhdet_tes!F175=0,"",RES_hhdet_tes!F175/RES_hhdet_fec!F175)</f>
        <v>0.73314349114336319</v>
      </c>
      <c r="G175" s="124">
        <f>IF(RES_hhdet_tes!G175=0,"",RES_hhdet_tes!G175/RES_hhdet_fec!G175)</f>
        <v>0.73524147356735781</v>
      </c>
      <c r="H175" s="124">
        <f>IF(RES_hhdet_tes!H175=0,"",RES_hhdet_tes!H175/RES_hhdet_fec!H175)</f>
        <v>0.73817441890557112</v>
      </c>
      <c r="I175" s="124">
        <f>IF(RES_hhdet_tes!I175=0,"",RES_hhdet_tes!I175/RES_hhdet_fec!I175)</f>
        <v>0.74104240244221964</v>
      </c>
      <c r="J175" s="124">
        <f>IF(RES_hhdet_tes!J175=0,"",RES_hhdet_tes!J175/RES_hhdet_fec!J175)</f>
        <v>0.73942799479112953</v>
      </c>
      <c r="K175" s="124">
        <f>IF(RES_hhdet_tes!K175=0,"",RES_hhdet_tes!K175/RES_hhdet_fec!K175)</f>
        <v>0.73953322975332958</v>
      </c>
      <c r="L175" s="124">
        <f>IF(RES_hhdet_tes!L175=0,"",RES_hhdet_tes!L175/RES_hhdet_fec!L175)</f>
        <v>0.73997310955834761</v>
      </c>
      <c r="M175" s="124">
        <f>IF(RES_hhdet_tes!M175=0,"",RES_hhdet_tes!M175/RES_hhdet_fec!M175)</f>
        <v>0.74293604662172408</v>
      </c>
      <c r="N175" s="124">
        <f>IF(RES_hhdet_tes!N175=0,"",RES_hhdet_tes!N175/RES_hhdet_fec!N175)</f>
        <v>0.74914165724577875</v>
      </c>
      <c r="O175" s="124">
        <f>IF(RES_hhdet_tes!O175=0,"",RES_hhdet_tes!O175/RES_hhdet_fec!O175)</f>
        <v>0.75590610227559707</v>
      </c>
      <c r="P175" s="124">
        <f>IF(RES_hhdet_tes!P175=0,"",RES_hhdet_tes!P175/RES_hhdet_fec!P175)</f>
        <v>0.7602728246724666</v>
      </c>
      <c r="Q175" s="124">
        <f>IF(RES_hhdet_tes!Q175=0,"",RES_hhdet_tes!Q175/RES_hhdet_fec!Q175)</f>
        <v>0.76419861369915409</v>
      </c>
      <c r="R175" s="124">
        <f>IF(RES_hhdet_tes!R175=0,"",RES_hhdet_tes!R175/RES_hhdet_fec!R175)</f>
        <v>0.76593882622990839</v>
      </c>
      <c r="S175" s="124">
        <f>IF(RES_hhdet_tes!S175=0,"",RES_hhdet_tes!S175/RES_hhdet_fec!S175)</f>
        <v>0.77115340405274746</v>
      </c>
      <c r="T175" s="124">
        <f>IF(RES_hhdet_tes!T175=0,"",RES_hhdet_tes!T175/RES_hhdet_fec!T175)</f>
        <v>0.78229861768079134</v>
      </c>
      <c r="U175" s="124">
        <f>IF(RES_hhdet_tes!U175=0,"",RES_hhdet_tes!U175/RES_hhdet_fec!U175)</f>
        <v>0.79587247431989461</v>
      </c>
      <c r="V175" s="124">
        <f>IF(RES_hhdet_tes!V175=0,"",RES_hhdet_tes!V175/RES_hhdet_fec!V175)</f>
        <v>0.82042547796033227</v>
      </c>
      <c r="W175" s="124">
        <f>IF(RES_hhdet_tes!W175=0,"",RES_hhdet_tes!W175/RES_hhdet_fec!W175)</f>
        <v>0.8286627834922734</v>
      </c>
      <c r="X175" s="124">
        <f>IF(RES_hhdet_tes!X175=0,"",RES_hhdet_tes!X175/RES_hhdet_fec!X175)</f>
        <v>0.84022815772338366</v>
      </c>
      <c r="Y175" s="124">
        <f>IF(RES_hhdet_tes!Y175=0,"",RES_hhdet_tes!Y175/RES_hhdet_fec!Y175)</f>
        <v>0.85027355940745497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0.5778684336562302</v>
      </c>
      <c r="C176" s="111">
        <f>IF(RES_hhdet_tes!C176=0,"",RES_hhdet_tes!C176/RES_hhdet_fec!C176)</f>
        <v>0.57805107397397149</v>
      </c>
      <c r="D176" s="111">
        <f>IF(RES_hhdet_tes!D176=0,"",RES_hhdet_tes!D176/RES_hhdet_fec!D176)</f>
        <v>0.57883442225931769</v>
      </c>
      <c r="E176" s="111">
        <f>IF(RES_hhdet_tes!E176=0,"",RES_hhdet_tes!E176/RES_hhdet_fec!E176)</f>
        <v>0.5795456749682022</v>
      </c>
      <c r="F176" s="111">
        <f>IF(RES_hhdet_tes!F176=0,"",RES_hhdet_tes!F176/RES_hhdet_fec!F176)</f>
        <v>0.58093347822251218</v>
      </c>
      <c r="G176" s="111">
        <f>IF(RES_hhdet_tes!G176=0,"",RES_hhdet_tes!G176/RES_hhdet_fec!G176)</f>
        <v>0.5827106355745062</v>
      </c>
      <c r="H176" s="111">
        <f>IF(RES_hhdet_tes!H176=0,"",RES_hhdet_tes!H176/RES_hhdet_fec!H176)</f>
        <v>0.58460845790021032</v>
      </c>
      <c r="I176" s="111">
        <f>IF(RES_hhdet_tes!I176=0,"",RES_hhdet_tes!I176/RES_hhdet_fec!I176)</f>
        <v>0.58538593821720286</v>
      </c>
      <c r="J176" s="111">
        <f>IF(RES_hhdet_tes!J176=0,"",RES_hhdet_tes!J176/RES_hhdet_fec!J176)</f>
        <v>0.585517471506111</v>
      </c>
      <c r="K176" s="111">
        <f>IF(RES_hhdet_tes!K176=0,"",RES_hhdet_tes!K176/RES_hhdet_fec!K176)</f>
        <v>0.5856125924460851</v>
      </c>
      <c r="L176" s="111">
        <f>IF(RES_hhdet_tes!L176=0,"",RES_hhdet_tes!L176/RES_hhdet_fec!L176)</f>
        <v>0.58572529642829152</v>
      </c>
      <c r="M176" s="111">
        <f>IF(RES_hhdet_tes!M176=0,"",RES_hhdet_tes!M176/RES_hhdet_fec!M176)</f>
        <v>0.58598500440943235</v>
      </c>
      <c r="N176" s="111">
        <f>IF(RES_hhdet_tes!N176=0,"",RES_hhdet_tes!N176/RES_hhdet_fec!N176)</f>
        <v>0.58646326140124094</v>
      </c>
      <c r="O176" s="111">
        <f>IF(RES_hhdet_tes!O176=0,"",RES_hhdet_tes!O176/RES_hhdet_fec!O176)</f>
        <v>0.58701513072438616</v>
      </c>
      <c r="P176" s="111">
        <f>IF(RES_hhdet_tes!P176=0,"",RES_hhdet_tes!P176/RES_hhdet_fec!P176)</f>
        <v>0.58726340900959961</v>
      </c>
      <c r="Q176" s="111">
        <f>IF(RES_hhdet_tes!Q176=0,"",RES_hhdet_tes!Q176/RES_hhdet_fec!Q176)</f>
        <v>0.5876110499837669</v>
      </c>
      <c r="R176" s="111">
        <f>IF(RES_hhdet_tes!R176=0,"",RES_hhdet_tes!R176/RES_hhdet_fec!R176)</f>
        <v>0.58784994899570042</v>
      </c>
      <c r="S176" s="111">
        <f>IF(RES_hhdet_tes!S176=0,"",RES_hhdet_tes!S176/RES_hhdet_fec!S176)</f>
        <v>0.58812522027841807</v>
      </c>
      <c r="T176" s="111">
        <f>IF(RES_hhdet_tes!T176=0,"",RES_hhdet_tes!T176/RES_hhdet_fec!T176)</f>
        <v>0.58833187519934627</v>
      </c>
      <c r="U176" s="111">
        <f>IF(RES_hhdet_tes!U176=0,"",RES_hhdet_tes!U176/RES_hhdet_fec!U176)</f>
        <v>0.59357610397358618</v>
      </c>
      <c r="V176" s="111">
        <f>IF(RES_hhdet_tes!V176=0,"",RES_hhdet_tes!V176/RES_hhdet_fec!V176)</f>
        <v>0.59839858681067803</v>
      </c>
      <c r="W176" s="111">
        <f>IF(RES_hhdet_tes!W176=0,"",RES_hhdet_tes!W176/RES_hhdet_fec!W176)</f>
        <v>0.60264338636464887</v>
      </c>
      <c r="X176" s="111">
        <f>IF(RES_hhdet_tes!X176=0,"",RES_hhdet_tes!X176/RES_hhdet_fec!X176)</f>
        <v>0.60411447684957553</v>
      </c>
      <c r="Y176" s="111">
        <f>IF(RES_hhdet_tes!Y176=0,"",RES_hhdet_tes!Y176/RES_hhdet_fec!Y176)</f>
        <v>0.60507283059692529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0.73697536025734944</v>
      </c>
      <c r="C177" s="45">
        <f>IF(RES_hhdet_tes!C177=0,"",RES_hhdet_tes!C177/RES_hhdet_fec!C177)</f>
        <v>0.73724485523159689</v>
      </c>
      <c r="D177" s="45">
        <f>IF(RES_hhdet_tes!D177=0,"",RES_hhdet_tes!D177/RES_hhdet_fec!D177)</f>
        <v>0.73874797804493242</v>
      </c>
      <c r="E177" s="45">
        <f>IF(RES_hhdet_tes!E177=0,"",RES_hhdet_tes!E177/RES_hhdet_fec!E177)</f>
        <v>0.74083979905639286</v>
      </c>
      <c r="F177" s="45">
        <f>IF(RES_hhdet_tes!F177=0,"",RES_hhdet_tes!F177/RES_hhdet_fec!F177)</f>
        <v>0.74378863305032183</v>
      </c>
      <c r="G177" s="45">
        <f>IF(RES_hhdet_tes!G177=0,"",RES_hhdet_tes!G177/RES_hhdet_fec!G177)</f>
        <v>0.74751426915094232</v>
      </c>
      <c r="H177" s="45">
        <f>IF(RES_hhdet_tes!H177=0,"",RES_hhdet_tes!H177/RES_hhdet_fec!H177)</f>
        <v>0.75207405630628876</v>
      </c>
      <c r="I177" s="45">
        <f>IF(RES_hhdet_tes!I177=0,"",RES_hhdet_tes!I177/RES_hhdet_fec!I177)</f>
        <v>0.75429957574858297</v>
      </c>
      <c r="J177" s="45">
        <f>IF(RES_hhdet_tes!J177=0,"",RES_hhdet_tes!J177/RES_hhdet_fec!J177)</f>
        <v>0.7547781986751364</v>
      </c>
      <c r="K177" s="45">
        <f>IF(RES_hhdet_tes!K177=0,"",RES_hhdet_tes!K177/RES_hhdet_fec!K177)</f>
        <v>0.7551946168390874</v>
      </c>
      <c r="L177" s="45">
        <f>IF(RES_hhdet_tes!L177=0,"",RES_hhdet_tes!L177/RES_hhdet_fec!L177)</f>
        <v>0.75575592926121371</v>
      </c>
      <c r="M177" s="45">
        <f>IF(RES_hhdet_tes!M177=0,"",RES_hhdet_tes!M177/RES_hhdet_fec!M177)</f>
        <v>0.7578426656913031</v>
      </c>
      <c r="N177" s="45">
        <f>IF(RES_hhdet_tes!N177=0,"",RES_hhdet_tes!N177/RES_hhdet_fec!N177)</f>
        <v>0.76215753782966067</v>
      </c>
      <c r="O177" s="45">
        <f>IF(RES_hhdet_tes!O177=0,"",RES_hhdet_tes!O177/RES_hhdet_fec!O177)</f>
        <v>0.76719002166150274</v>
      </c>
      <c r="P177" s="45">
        <f>IF(RES_hhdet_tes!P177=0,"",RES_hhdet_tes!P177/RES_hhdet_fec!P177)</f>
        <v>0.76976392637800017</v>
      </c>
      <c r="Q177" s="45">
        <f>IF(RES_hhdet_tes!Q177=0,"",RES_hhdet_tes!Q177/RES_hhdet_fec!Q177)</f>
        <v>0.77319670118289174</v>
      </c>
      <c r="R177" s="45">
        <f>IF(RES_hhdet_tes!R177=0,"",RES_hhdet_tes!R177/RES_hhdet_fec!R177)</f>
        <v>0.77538727727927104</v>
      </c>
      <c r="S177" s="45">
        <f>IF(RES_hhdet_tes!S177=0,"",RES_hhdet_tes!S177/RES_hhdet_fec!S177)</f>
        <v>0.7795480721408774</v>
      </c>
      <c r="T177" s="45">
        <f>IF(RES_hhdet_tes!T177=0,"",RES_hhdet_tes!T177/RES_hhdet_fec!T177)</f>
        <v>0.78675922482386251</v>
      </c>
      <c r="U177" s="45">
        <f>IF(RES_hhdet_tes!U177=0,"",RES_hhdet_tes!U177/RES_hhdet_fec!U177)</f>
        <v>0.80546132694106043</v>
      </c>
      <c r="V177" s="45">
        <f>IF(RES_hhdet_tes!V177=0,"",RES_hhdet_tes!V177/RES_hhdet_fec!V177)</f>
        <v>0.82631902155427372</v>
      </c>
      <c r="W177" s="45">
        <f>IF(RES_hhdet_tes!W177=0,"",RES_hhdet_tes!W177/RES_hhdet_fec!W177)</f>
        <v>0.84109798133640468</v>
      </c>
      <c r="X177" s="45">
        <f>IF(RES_hhdet_tes!X177=0,"",RES_hhdet_tes!X177/RES_hhdet_fec!X177)</f>
        <v>0.85101800034119035</v>
      </c>
      <c r="Y177" s="45">
        <f>IF(RES_hhdet_tes!Y177=0,"",RES_hhdet_tes!Y177/RES_hhdet_fec!Y177)</f>
        <v>0.85958686135797269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257.16704508794737</v>
      </c>
      <c r="C3" s="117">
        <f t="shared" si="0"/>
        <v>334.21231129074368</v>
      </c>
      <c r="D3" s="117">
        <f t="shared" si="0"/>
        <v>564.26687986914305</v>
      </c>
      <c r="E3" s="117">
        <f t="shared" si="0"/>
        <v>361.12079339761289</v>
      </c>
      <c r="F3" s="117">
        <f t="shared" si="0"/>
        <v>457.56280702153538</v>
      </c>
      <c r="G3" s="117">
        <f t="shared" si="0"/>
        <v>221.25969401678856</v>
      </c>
      <c r="H3" s="117">
        <f t="shared" si="0"/>
        <v>208.67655349026185</v>
      </c>
      <c r="I3" s="117">
        <f t="shared" si="0"/>
        <v>183.25665438182517</v>
      </c>
      <c r="J3" s="117">
        <f t="shared" si="0"/>
        <v>274.67961325958316</v>
      </c>
      <c r="K3" s="117">
        <f t="shared" si="0"/>
        <v>200.48473108434703</v>
      </c>
      <c r="L3" s="117">
        <f t="shared" si="0"/>
        <v>227.95987214682737</v>
      </c>
      <c r="M3" s="117">
        <f t="shared" si="0"/>
        <v>206.37213047352878</v>
      </c>
      <c r="N3" s="117">
        <f t="shared" si="0"/>
        <v>189.6700076776813</v>
      </c>
      <c r="O3" s="117">
        <f t="shared" si="0"/>
        <v>111.58237276923104</v>
      </c>
      <c r="P3" s="117">
        <f t="shared" si="0"/>
        <v>81.874555027217241</v>
      </c>
      <c r="Q3" s="117">
        <f t="shared" si="0"/>
        <v>74.940078421910457</v>
      </c>
      <c r="R3" s="117">
        <f t="shared" ref="R3:V3" si="1">R4+R7+R9+R19</f>
        <v>123.68084356531352</v>
      </c>
      <c r="S3" s="117">
        <f t="shared" si="1"/>
        <v>142.95078210992105</v>
      </c>
      <c r="T3" s="117">
        <f t="shared" si="1"/>
        <v>123.24809610371086</v>
      </c>
      <c r="U3" s="117">
        <f t="shared" si="1"/>
        <v>115.46131434270154</v>
      </c>
      <c r="V3" s="117">
        <f t="shared" si="1"/>
        <v>216.28758926930101</v>
      </c>
      <c r="W3" s="117">
        <f t="shared" ref="W3:Y3" si="2">W4+W7+W9+W19</f>
        <v>225.32821576074852</v>
      </c>
      <c r="X3" s="117">
        <f t="shared" si="2"/>
        <v>203.30859985108268</v>
      </c>
      <c r="Y3" s="117">
        <f t="shared" si="2"/>
        <v>126.84492490531926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237.47224467450243</v>
      </c>
      <c r="C4" s="122">
        <f t="shared" si="3"/>
        <v>314.46570894827653</v>
      </c>
      <c r="D4" s="122">
        <f t="shared" si="3"/>
        <v>529.82421790783667</v>
      </c>
      <c r="E4" s="122">
        <f t="shared" si="3"/>
        <v>337.315602709323</v>
      </c>
      <c r="F4" s="122">
        <f t="shared" si="3"/>
        <v>425.45293778986246</v>
      </c>
      <c r="G4" s="122">
        <f t="shared" si="3"/>
        <v>202.36818662647158</v>
      </c>
      <c r="H4" s="122">
        <f t="shared" si="3"/>
        <v>188.8312054617343</v>
      </c>
      <c r="I4" s="122">
        <f t="shared" si="3"/>
        <v>163.31966879333262</v>
      </c>
      <c r="J4" s="122">
        <f t="shared" si="3"/>
        <v>245.69763303001844</v>
      </c>
      <c r="K4" s="122">
        <f t="shared" si="3"/>
        <v>179.87324685200107</v>
      </c>
      <c r="L4" s="122">
        <f t="shared" si="3"/>
        <v>215.59004130748085</v>
      </c>
      <c r="M4" s="122">
        <f t="shared" si="3"/>
        <v>192.60735030647481</v>
      </c>
      <c r="N4" s="122">
        <f t="shared" si="3"/>
        <v>176.42592344739867</v>
      </c>
      <c r="O4" s="122">
        <f t="shared" si="3"/>
        <v>103.07198771207372</v>
      </c>
      <c r="P4" s="122">
        <f t="shared" si="3"/>
        <v>72.953683483060374</v>
      </c>
      <c r="Q4" s="122">
        <f t="shared" si="3"/>
        <v>67.082211600641756</v>
      </c>
      <c r="R4" s="122">
        <f t="shared" ref="R4:V4" si="4">SUM(R5:R6)</f>
        <v>111.08913192631937</v>
      </c>
      <c r="S4" s="122">
        <f t="shared" si="4"/>
        <v>127.13069530463574</v>
      </c>
      <c r="T4" s="122">
        <f t="shared" si="4"/>
        <v>105.56593183705567</v>
      </c>
      <c r="U4" s="122">
        <f t="shared" si="4"/>
        <v>96.991707525559804</v>
      </c>
      <c r="V4" s="122">
        <f t="shared" si="4"/>
        <v>180.96005054230724</v>
      </c>
      <c r="W4" s="122">
        <f t="shared" ref="W4:Y4" si="5">SUM(W5:W6)</f>
        <v>194.21441271913847</v>
      </c>
      <c r="X4" s="122">
        <f t="shared" si="5"/>
        <v>167.8766531292124</v>
      </c>
      <c r="Y4" s="122">
        <f t="shared" si="5"/>
        <v>111.77254047060703</v>
      </c>
      <c r="DA4" s="130" t="s">
        <v>2077</v>
      </c>
    </row>
    <row r="5" spans="1:105" ht="12" customHeight="1" x14ac:dyDescent="0.25">
      <c r="A5" s="97" t="s">
        <v>51</v>
      </c>
      <c r="B5" s="98">
        <v>237.47224467450243</v>
      </c>
      <c r="C5" s="98">
        <v>314.46570894827653</v>
      </c>
      <c r="D5" s="98">
        <v>529.82421790783667</v>
      </c>
      <c r="E5" s="98">
        <v>337.315602709323</v>
      </c>
      <c r="F5" s="98">
        <v>425.45293778986246</v>
      </c>
      <c r="G5" s="98">
        <v>202.36818662647158</v>
      </c>
      <c r="H5" s="98">
        <v>188.8312054617343</v>
      </c>
      <c r="I5" s="98">
        <v>163.31966879333262</v>
      </c>
      <c r="J5" s="98">
        <v>245.69763303001844</v>
      </c>
      <c r="K5" s="98">
        <v>179.87324685200107</v>
      </c>
      <c r="L5" s="98">
        <v>215.59004130748085</v>
      </c>
      <c r="M5" s="98">
        <v>192.60735030647481</v>
      </c>
      <c r="N5" s="98">
        <v>176.42592344739867</v>
      </c>
      <c r="O5" s="98">
        <v>103.07198771207372</v>
      </c>
      <c r="P5" s="98">
        <v>72.953683483060374</v>
      </c>
      <c r="Q5" s="98">
        <v>67.082211600641756</v>
      </c>
      <c r="R5" s="98">
        <v>111.08913192631937</v>
      </c>
      <c r="S5" s="98">
        <v>127.13069530463574</v>
      </c>
      <c r="T5" s="98">
        <v>105.56593183705567</v>
      </c>
      <c r="U5" s="98">
        <v>96.991707525559804</v>
      </c>
      <c r="V5" s="98">
        <v>180.96005054230724</v>
      </c>
      <c r="W5" s="98">
        <v>194.21441271913847</v>
      </c>
      <c r="X5" s="98">
        <v>167.8766531292124</v>
      </c>
      <c r="Y5" s="98">
        <v>111.77254047060703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15.93145443295278</v>
      </c>
      <c r="C9" s="122">
        <v>15.915007400012833</v>
      </c>
      <c r="D9" s="122">
        <v>27.699977868093832</v>
      </c>
      <c r="E9" s="122">
        <v>19.131704924364133</v>
      </c>
      <c r="F9" s="122">
        <v>25.882053585641955</v>
      </c>
      <c r="G9" s="122">
        <v>15.61061268113537</v>
      </c>
      <c r="H9" s="122">
        <v>16.325608152462493</v>
      </c>
      <c r="I9" s="122">
        <v>16.450238567961915</v>
      </c>
      <c r="J9" s="122">
        <v>23.9391899230171</v>
      </c>
      <c r="K9" s="122">
        <v>16.928332611540316</v>
      </c>
      <c r="L9" s="122">
        <v>8.8803036583590718</v>
      </c>
      <c r="M9" s="122">
        <v>9.929515043377334</v>
      </c>
      <c r="N9" s="122">
        <v>9.6167476000561614</v>
      </c>
      <c r="O9" s="122">
        <v>6.3913855324328406</v>
      </c>
      <c r="P9" s="122">
        <v>7.1329340739081806</v>
      </c>
      <c r="Q9" s="122">
        <v>6.1971194844077493</v>
      </c>
      <c r="R9" s="122">
        <v>9.7543657956602345</v>
      </c>
      <c r="S9" s="122">
        <v>12.587465466553761</v>
      </c>
      <c r="T9" s="122">
        <v>13.374252025579125</v>
      </c>
      <c r="U9" s="122">
        <v>14.343512171949948</v>
      </c>
      <c r="V9" s="122">
        <v>27.514661860716458</v>
      </c>
      <c r="W9" s="122">
        <v>22.23017556472384</v>
      </c>
      <c r="X9" s="122">
        <v>26.163185725504235</v>
      </c>
      <c r="Y9" s="122">
        <v>13.837317617223794</v>
      </c>
      <c r="DA9" s="130" t="s">
        <v>2082</v>
      </c>
    </row>
    <row r="10" spans="1:105" ht="12" customHeight="1" x14ac:dyDescent="0.25">
      <c r="A10" s="97" t="s">
        <v>143</v>
      </c>
      <c r="B10" s="98">
        <v>15.153199876759491</v>
      </c>
      <c r="C10" s="98">
        <v>15.287231446159584</v>
      </c>
      <c r="D10" s="98">
        <v>27.17523015999484</v>
      </c>
      <c r="E10" s="98">
        <v>18.665545950266516</v>
      </c>
      <c r="F10" s="98">
        <v>25.431142499574086</v>
      </c>
      <c r="G10" s="98">
        <v>15.125441829986384</v>
      </c>
      <c r="H10" s="98">
        <v>15.897159590134985</v>
      </c>
      <c r="I10" s="98">
        <v>16.008204204170841</v>
      </c>
      <c r="J10" s="98">
        <v>23.578745564992055</v>
      </c>
      <c r="K10" s="98">
        <v>16.694006908602155</v>
      </c>
      <c r="L10" s="98">
        <v>8.7315857911642087</v>
      </c>
      <c r="M10" s="98">
        <v>9.8242356122849195</v>
      </c>
      <c r="N10" s="98">
        <v>9.5313386824646305</v>
      </c>
      <c r="O10" s="98">
        <v>6.3261855521978951</v>
      </c>
      <c r="P10" s="98">
        <v>7.0990573363065765</v>
      </c>
      <c r="Q10" s="98">
        <v>6.1859012936427069</v>
      </c>
      <c r="R10" s="98">
        <v>9.7402943015786434</v>
      </c>
      <c r="S10" s="98">
        <v>12.565367381281225</v>
      </c>
      <c r="T10" s="98">
        <v>13.297577608106963</v>
      </c>
      <c r="U10" s="98">
        <v>14.262976107560695</v>
      </c>
      <c r="V10" s="98">
        <v>27.395263683519428</v>
      </c>
      <c r="W10" s="98">
        <v>22.067601504761686</v>
      </c>
      <c r="X10" s="98">
        <v>26.059269055508391</v>
      </c>
      <c r="Y10" s="98">
        <v>13.688140190660709</v>
      </c>
      <c r="DA10" s="63" t="s">
        <v>2083</v>
      </c>
    </row>
    <row r="11" spans="1:105" ht="12" customHeight="1" x14ac:dyDescent="0.25">
      <c r="A11" s="97" t="s">
        <v>124</v>
      </c>
      <c r="B11" s="98">
        <v>0.77825455619328987</v>
      </c>
      <c r="C11" s="98">
        <v>0.62777595385324914</v>
      </c>
      <c r="D11" s="98">
        <v>0.52474770809899351</v>
      </c>
      <c r="E11" s="98">
        <v>0.46615897409761714</v>
      </c>
      <c r="F11" s="98">
        <v>0.45091108606787011</v>
      </c>
      <c r="G11" s="98">
        <v>0.48517085114898684</v>
      </c>
      <c r="H11" s="98">
        <v>0.42844856232750728</v>
      </c>
      <c r="I11" s="98">
        <v>0.44203436379107169</v>
      </c>
      <c r="J11" s="98">
        <v>0.36044435802504471</v>
      </c>
      <c r="K11" s="98">
        <v>0.23432570293815949</v>
      </c>
      <c r="L11" s="98">
        <v>0.1487178671948623</v>
      </c>
      <c r="M11" s="98">
        <v>0.10527943109241543</v>
      </c>
      <c r="N11" s="98">
        <v>8.5408917591531089E-2</v>
      </c>
      <c r="O11" s="98">
        <v>6.5199980234945096E-2</v>
      </c>
      <c r="P11" s="98">
        <v>3.3876737601604062E-2</v>
      </c>
      <c r="Q11" s="98">
        <v>1.1218190765042074E-2</v>
      </c>
      <c r="R11" s="98">
        <v>1.4071494081591246E-2</v>
      </c>
      <c r="S11" s="98">
        <v>2.209808527253455E-2</v>
      </c>
      <c r="T11" s="98">
        <v>7.6462915844369969E-2</v>
      </c>
      <c r="U11" s="98">
        <v>8.0366082710943962E-2</v>
      </c>
      <c r="V11" s="98">
        <v>0.11918542835355328</v>
      </c>
      <c r="W11" s="98">
        <v>0.16220172574503608</v>
      </c>
      <c r="X11" s="98">
        <v>0.10375195192800046</v>
      </c>
      <c r="Y11" s="98">
        <v>0.14886375227161261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2.1150162779197361E-4</v>
      </c>
      <c r="U12" s="98">
        <v>1.6998167830972638E-4</v>
      </c>
      <c r="V12" s="98">
        <v>2.1274884347758269E-4</v>
      </c>
      <c r="W12" s="98">
        <v>3.7233421711794975E-4</v>
      </c>
      <c r="X12" s="98">
        <v>1.6471806784489708E-4</v>
      </c>
      <c r="Y12" s="98">
        <v>3.136742914728779E-4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2.1150162779197361E-4</v>
      </c>
      <c r="U13" s="101">
        <v>1.6998167830972638E-4</v>
      </c>
      <c r="V13" s="101">
        <v>2.1274884347758269E-4</v>
      </c>
      <c r="W13" s="101">
        <v>3.7233421711794975E-4</v>
      </c>
      <c r="X13" s="101">
        <v>1.6471806784489708E-4</v>
      </c>
      <c r="Y13" s="101">
        <v>3.136742914728779E-4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3.7633459804921272</v>
      </c>
      <c r="C19" s="122">
        <v>3.8315949424543057</v>
      </c>
      <c r="D19" s="122">
        <v>6.7426840932125209</v>
      </c>
      <c r="E19" s="122">
        <v>4.6734857639257283</v>
      </c>
      <c r="F19" s="122">
        <v>6.2278156460309928</v>
      </c>
      <c r="G19" s="122">
        <v>3.280894709181601</v>
      </c>
      <c r="H19" s="122">
        <v>3.5197398760650787</v>
      </c>
      <c r="I19" s="122">
        <v>3.4867470205306343</v>
      </c>
      <c r="J19" s="122">
        <v>5.0427903065475936</v>
      </c>
      <c r="K19" s="122">
        <v>3.6831516208056314</v>
      </c>
      <c r="L19" s="122">
        <v>3.4895271809874493</v>
      </c>
      <c r="M19" s="122">
        <v>3.835265123676646</v>
      </c>
      <c r="N19" s="122">
        <v>3.6273366302264702</v>
      </c>
      <c r="O19" s="122">
        <v>2.118999524724491</v>
      </c>
      <c r="P19" s="122">
        <v>1.7879374702486892</v>
      </c>
      <c r="Q19" s="122">
        <v>1.6607473368609511</v>
      </c>
      <c r="R19" s="122">
        <v>2.8373458433339169</v>
      </c>
      <c r="S19" s="122">
        <v>3.2326213387315521</v>
      </c>
      <c r="T19" s="122">
        <v>4.307912241076072</v>
      </c>
      <c r="U19" s="122">
        <v>4.1260946451917828</v>
      </c>
      <c r="V19" s="122">
        <v>7.8128768662773052</v>
      </c>
      <c r="W19" s="122">
        <v>8.8836274768862022</v>
      </c>
      <c r="X19" s="122">
        <v>9.2687609963660389</v>
      </c>
      <c r="Y19" s="122">
        <v>1.2350668174884425</v>
      </c>
      <c r="DA19" s="130" t="s">
        <v>2092</v>
      </c>
    </row>
    <row r="20" spans="1:105" ht="12" customHeight="1" x14ac:dyDescent="0.25">
      <c r="A20" s="97" t="s">
        <v>51</v>
      </c>
      <c r="B20" s="98">
        <v>3.5634847291677558</v>
      </c>
      <c r="C20" s="98">
        <v>3.6272734170619154</v>
      </c>
      <c r="D20" s="98">
        <v>6.5677990149957539</v>
      </c>
      <c r="E20" s="98">
        <v>4.518978576154951</v>
      </c>
      <c r="F20" s="98">
        <v>6.0614944168168376</v>
      </c>
      <c r="G20" s="98">
        <v>3.1234733935748564</v>
      </c>
      <c r="H20" s="98">
        <v>3.3807043402508015</v>
      </c>
      <c r="I20" s="98">
        <v>3.3459405021189208</v>
      </c>
      <c r="J20" s="98">
        <v>4.9179130019292101</v>
      </c>
      <c r="K20" s="98">
        <v>3.5908908760470233</v>
      </c>
      <c r="L20" s="98">
        <v>3.4348814670115586</v>
      </c>
      <c r="M20" s="98">
        <v>3.8053506893418074</v>
      </c>
      <c r="N20" s="98">
        <v>3.6228834718085685</v>
      </c>
      <c r="O20" s="98">
        <v>2.113626341973212</v>
      </c>
      <c r="P20" s="98">
        <v>1.7804295798330616</v>
      </c>
      <c r="Q20" s="98">
        <v>1.6515001357289254</v>
      </c>
      <c r="R20" s="98">
        <v>2.8263072719670062</v>
      </c>
      <c r="S20" s="98">
        <v>3.2205957207623004</v>
      </c>
      <c r="T20" s="98">
        <v>4.305423051415322</v>
      </c>
      <c r="U20" s="98">
        <v>4.124438657617655</v>
      </c>
      <c r="V20" s="98">
        <v>7.8123065035848605</v>
      </c>
      <c r="W20" s="98">
        <v>8.8613513915678226</v>
      </c>
      <c r="X20" s="98">
        <v>9.2339794593711204</v>
      </c>
      <c r="Y20" s="98">
        <v>1.1911087991432885</v>
      </c>
      <c r="DA20" s="63" t="s">
        <v>2093</v>
      </c>
    </row>
    <row r="21" spans="1:105" ht="12" customHeight="1" x14ac:dyDescent="0.25">
      <c r="A21" s="97" t="s">
        <v>50</v>
      </c>
      <c r="B21" s="98">
        <v>0.19986125132437127</v>
      </c>
      <c r="C21" s="98">
        <v>0.20432152539239029</v>
      </c>
      <c r="D21" s="98">
        <v>0.17488507821676713</v>
      </c>
      <c r="E21" s="98">
        <v>0.1545071877707771</v>
      </c>
      <c r="F21" s="98">
        <v>0.16632122921415524</v>
      </c>
      <c r="G21" s="98">
        <v>0.15742131560674438</v>
      </c>
      <c r="H21" s="98">
        <v>0.13903553581427716</v>
      </c>
      <c r="I21" s="98">
        <v>0.14080651841171377</v>
      </c>
      <c r="J21" s="98">
        <v>0.12487730461838326</v>
      </c>
      <c r="K21" s="98">
        <v>9.2260744758608168E-2</v>
      </c>
      <c r="L21" s="98">
        <v>5.4645713975890894E-2</v>
      </c>
      <c r="M21" s="98">
        <v>2.9914434334838529E-2</v>
      </c>
      <c r="N21" s="98">
        <v>4.4531584179017224E-3</v>
      </c>
      <c r="O21" s="98">
        <v>5.3731827512792764E-3</v>
      </c>
      <c r="P21" s="98">
        <v>7.5078904156275408E-3</v>
      </c>
      <c r="Q21" s="98">
        <v>9.2472011320256006E-3</v>
      </c>
      <c r="R21" s="98">
        <v>1.1038571366910929E-2</v>
      </c>
      <c r="S21" s="98">
        <v>1.2025617969251832E-2</v>
      </c>
      <c r="T21" s="98">
        <v>2.4891896607503344E-3</v>
      </c>
      <c r="U21" s="98">
        <v>1.6559875741280171E-3</v>
      </c>
      <c r="V21" s="98">
        <v>5.7036269244485215E-4</v>
      </c>
      <c r="W21" s="98">
        <v>2.2276085318380434E-2</v>
      </c>
      <c r="X21" s="98">
        <v>3.478153699491842E-2</v>
      </c>
      <c r="Y21" s="98">
        <v>4.3958018345153914E-2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23.790450291856605</v>
      </c>
      <c r="C24" s="117">
        <f t="shared" si="7"/>
        <v>23.708731290249727</v>
      </c>
      <c r="D24" s="117">
        <f t="shared" si="7"/>
        <v>44.408404138354051</v>
      </c>
      <c r="E24" s="117">
        <f t="shared" si="7"/>
        <v>15.786899757470216</v>
      </c>
      <c r="F24" s="117">
        <f t="shared" si="7"/>
        <v>4.016369043580192</v>
      </c>
      <c r="G24" s="117">
        <f t="shared" si="7"/>
        <v>9.4328293385098299</v>
      </c>
      <c r="H24" s="117">
        <f t="shared" si="7"/>
        <v>32.905804847032499</v>
      </c>
      <c r="I24" s="117">
        <f t="shared" si="7"/>
        <v>21.095403819191038</v>
      </c>
      <c r="J24" s="117">
        <f t="shared" si="7"/>
        <v>35.494291844472677</v>
      </c>
      <c r="K24" s="117">
        <f t="shared" si="7"/>
        <v>35.525263939503191</v>
      </c>
      <c r="L24" s="117">
        <f t="shared" si="7"/>
        <v>24.126242834397456</v>
      </c>
      <c r="M24" s="117">
        <f t="shared" si="7"/>
        <v>6.5242541323608645</v>
      </c>
      <c r="N24" s="117">
        <f t="shared" si="7"/>
        <v>18.339342577157666</v>
      </c>
      <c r="O24" s="117">
        <f t="shared" si="7"/>
        <v>12.845723713373774</v>
      </c>
      <c r="P24" s="117">
        <f t="shared" si="7"/>
        <v>1.2833508251083847</v>
      </c>
      <c r="Q24" s="117">
        <f t="shared" si="7"/>
        <v>1.2045116677105421</v>
      </c>
      <c r="R24" s="117">
        <f t="shared" ref="R24:V24" si="8">R25+R28+R30+R39</f>
        <v>12.716658227133644</v>
      </c>
      <c r="S24" s="117">
        <f t="shared" si="8"/>
        <v>12.217023863787684</v>
      </c>
      <c r="T24" s="117">
        <f t="shared" si="8"/>
        <v>11.087595618512481</v>
      </c>
      <c r="U24" s="117">
        <f t="shared" si="8"/>
        <v>9.0536390944233087</v>
      </c>
      <c r="V24" s="117">
        <f t="shared" si="8"/>
        <v>9.0655009000148841</v>
      </c>
      <c r="W24" s="117">
        <f t="shared" ref="W24:Y24" si="9">W25+W28+W30+W39</f>
        <v>11.403151002566309</v>
      </c>
      <c r="X24" s="117">
        <f t="shared" si="9"/>
        <v>8.4857969026548599</v>
      </c>
      <c r="Y24" s="117">
        <f t="shared" si="9"/>
        <v>3.5413476192511353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23.491364215682673</v>
      </c>
      <c r="C25" s="122">
        <f t="shared" si="10"/>
        <v>23.253776915875093</v>
      </c>
      <c r="D25" s="122">
        <f t="shared" si="10"/>
        <v>43.95051937047284</v>
      </c>
      <c r="E25" s="122">
        <f t="shared" si="10"/>
        <v>15.346374649208157</v>
      </c>
      <c r="F25" s="122">
        <f t="shared" si="10"/>
        <v>3.5716843137220162</v>
      </c>
      <c r="G25" s="122">
        <f t="shared" si="10"/>
        <v>8.9950281809385846</v>
      </c>
      <c r="H25" s="122">
        <f t="shared" si="10"/>
        <v>32.414003095206809</v>
      </c>
      <c r="I25" s="122">
        <f t="shared" si="10"/>
        <v>20.624283401511157</v>
      </c>
      <c r="J25" s="122">
        <f t="shared" si="10"/>
        <v>35.097316196592544</v>
      </c>
      <c r="K25" s="122">
        <f t="shared" si="10"/>
        <v>35.218638799424134</v>
      </c>
      <c r="L25" s="122">
        <f t="shared" si="10"/>
        <v>23.881573327666903</v>
      </c>
      <c r="M25" s="122">
        <f t="shared" si="10"/>
        <v>6.3763539012823003</v>
      </c>
      <c r="N25" s="122">
        <f t="shared" si="10"/>
        <v>18.226919401079289</v>
      </c>
      <c r="O25" s="122">
        <f t="shared" si="10"/>
        <v>12.754179534793723</v>
      </c>
      <c r="P25" s="122">
        <f t="shared" si="10"/>
        <v>1.2205212615597734</v>
      </c>
      <c r="Q25" s="122">
        <f t="shared" si="10"/>
        <v>1.1537125512470481</v>
      </c>
      <c r="R25" s="122">
        <f t="shared" ref="R25:V25" si="11">SUM(R26:R27)</f>
        <v>12.670647986795483</v>
      </c>
      <c r="S25" s="122">
        <f t="shared" si="11"/>
        <v>12.173402314205317</v>
      </c>
      <c r="T25" s="122">
        <f t="shared" si="11"/>
        <v>11.029779039999998</v>
      </c>
      <c r="U25" s="122">
        <f t="shared" si="11"/>
        <v>8.998135719999997</v>
      </c>
      <c r="V25" s="122">
        <f t="shared" si="11"/>
        <v>8.9981357200000076</v>
      </c>
      <c r="W25" s="122">
        <f t="shared" ref="W25:Y25" si="12">SUM(W26:W27)</f>
        <v>11.320089520000005</v>
      </c>
      <c r="X25" s="122">
        <f t="shared" si="12"/>
        <v>8.4174390399999979</v>
      </c>
      <c r="Y25" s="122">
        <f t="shared" si="12"/>
        <v>3.4831957199999999</v>
      </c>
      <c r="DA25" s="130" t="s">
        <v>2097</v>
      </c>
    </row>
    <row r="26" spans="1:105" ht="12" customHeight="1" x14ac:dyDescent="0.25">
      <c r="A26" s="97" t="s">
        <v>74</v>
      </c>
      <c r="B26" s="98">
        <v>23.491364215682673</v>
      </c>
      <c r="C26" s="98">
        <v>23.253776915875093</v>
      </c>
      <c r="D26" s="98">
        <v>43.95051937047284</v>
      </c>
      <c r="E26" s="98">
        <v>15.346374649208157</v>
      </c>
      <c r="F26" s="98">
        <v>3.5716843137220162</v>
      </c>
      <c r="G26" s="98">
        <v>8.9950281809385846</v>
      </c>
      <c r="H26" s="98">
        <v>32.414003095206809</v>
      </c>
      <c r="I26" s="98">
        <v>20.624283401511157</v>
      </c>
      <c r="J26" s="98">
        <v>35.097316196592544</v>
      </c>
      <c r="K26" s="98">
        <v>35.218638799424134</v>
      </c>
      <c r="L26" s="98">
        <v>23.881573327666903</v>
      </c>
      <c r="M26" s="98">
        <v>6.3763539012823003</v>
      </c>
      <c r="N26" s="98">
        <v>18.226919401079289</v>
      </c>
      <c r="O26" s="98">
        <v>12.754179534793723</v>
      </c>
      <c r="P26" s="98">
        <v>1.2205212615597734</v>
      </c>
      <c r="Q26" s="98">
        <v>1.1537125512470481</v>
      </c>
      <c r="R26" s="98">
        <v>12.670647986795483</v>
      </c>
      <c r="S26" s="98">
        <v>12.173402314205317</v>
      </c>
      <c r="T26" s="98">
        <v>11.029779039999998</v>
      </c>
      <c r="U26" s="98">
        <v>8.998135719999997</v>
      </c>
      <c r="V26" s="98">
        <v>8.9981357200000076</v>
      </c>
      <c r="W26" s="98">
        <v>11.320089520000005</v>
      </c>
      <c r="X26" s="98">
        <v>8.4174390399999979</v>
      </c>
      <c r="Y26" s="98">
        <v>3.4831957199999999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0.26516706485256136</v>
      </c>
      <c r="C30" s="122">
        <v>0.4138448028416899</v>
      </c>
      <c r="D30" s="122">
        <v>0.42153854832269178</v>
      </c>
      <c r="E30" s="122">
        <v>0.40817896355368583</v>
      </c>
      <c r="F30" s="122">
        <v>0.40900643439153711</v>
      </c>
      <c r="G30" s="122">
        <v>0.39889800759807925</v>
      </c>
      <c r="H30" s="122">
        <v>0.44284176574921041</v>
      </c>
      <c r="I30" s="122">
        <v>0.41988697111977569</v>
      </c>
      <c r="J30" s="122">
        <v>0.34740575325531425</v>
      </c>
      <c r="K30" s="122">
        <v>0.26241548668549686</v>
      </c>
      <c r="L30" s="122">
        <v>0.20871219261103932</v>
      </c>
      <c r="M30" s="122">
        <v>0.12312364864740546</v>
      </c>
      <c r="N30" s="122">
        <v>9.2244120911119207E-2</v>
      </c>
      <c r="O30" s="122">
        <v>7.4228391246046743E-2</v>
      </c>
      <c r="P30" s="122">
        <v>4.8796499011590583E-2</v>
      </c>
      <c r="Q30" s="122">
        <v>3.8210198015802617E-2</v>
      </c>
      <c r="R30" s="122">
        <v>3.4872643104279372E-2</v>
      </c>
      <c r="S30" s="122">
        <v>3.4495450681918942E-2</v>
      </c>
      <c r="T30" s="122">
        <v>5.3384074561940845E-2</v>
      </c>
      <c r="U30" s="122">
        <v>4.5463844799771745E-2</v>
      </c>
      <c r="V30" s="122">
        <v>6.1497915816106627E-2</v>
      </c>
      <c r="W30" s="122">
        <v>7.009701947710556E-2</v>
      </c>
      <c r="X30" s="122">
        <v>5.7284759515131102E-2</v>
      </c>
      <c r="Y30" s="122">
        <v>5.0594715907563349E-2</v>
      </c>
      <c r="DA30" s="130" t="s">
        <v>2102</v>
      </c>
    </row>
    <row r="31" spans="1:105" ht="12" customHeight="1" x14ac:dyDescent="0.25">
      <c r="A31" s="97" t="s">
        <v>141</v>
      </c>
      <c r="B31" s="98">
        <v>0.26516706485256136</v>
      </c>
      <c r="C31" s="98">
        <v>0.4138448028416899</v>
      </c>
      <c r="D31" s="98">
        <v>0.42153854832269178</v>
      </c>
      <c r="E31" s="98">
        <v>0.40817896355368583</v>
      </c>
      <c r="F31" s="98">
        <v>0.40900643439153711</v>
      </c>
      <c r="G31" s="98">
        <v>0.39889800759807925</v>
      </c>
      <c r="H31" s="98">
        <v>0.44284176574921041</v>
      </c>
      <c r="I31" s="98">
        <v>0.41988697111977569</v>
      </c>
      <c r="J31" s="98">
        <v>0.34740575325531425</v>
      </c>
      <c r="K31" s="98">
        <v>0.26241548668549686</v>
      </c>
      <c r="L31" s="98">
        <v>0.20871219261103932</v>
      </c>
      <c r="M31" s="98">
        <v>0.12312364864740546</v>
      </c>
      <c r="N31" s="98">
        <v>9.2244120911119207E-2</v>
      </c>
      <c r="O31" s="98">
        <v>7.4228391246046743E-2</v>
      </c>
      <c r="P31" s="98">
        <v>4.8796499011590583E-2</v>
      </c>
      <c r="Q31" s="98">
        <v>3.8210198015802617E-2</v>
      </c>
      <c r="R31" s="98">
        <v>3.4872643104279372E-2</v>
      </c>
      <c r="S31" s="98">
        <v>3.4495450681918942E-2</v>
      </c>
      <c r="T31" s="98">
        <v>5.3384074561940845E-2</v>
      </c>
      <c r="U31" s="98">
        <v>4.5463844799771745E-2</v>
      </c>
      <c r="V31" s="98">
        <v>6.1497915816106627E-2</v>
      </c>
      <c r="W31" s="98">
        <v>7.009701947710556E-2</v>
      </c>
      <c r="X31" s="98">
        <v>5.7284759515131102E-2</v>
      </c>
      <c r="Y31" s="98">
        <v>5.0594715907563349E-2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3.3919011321368493E-2</v>
      </c>
      <c r="C39" s="122">
        <v>4.1109571532942257E-2</v>
      </c>
      <c r="D39" s="122">
        <v>3.6346219558520521E-2</v>
      </c>
      <c r="E39" s="122">
        <v>3.2346144708374366E-2</v>
      </c>
      <c r="F39" s="122">
        <v>3.5678295466638872E-2</v>
      </c>
      <c r="G39" s="122">
        <v>3.8903149973166032E-2</v>
      </c>
      <c r="H39" s="122">
        <v>4.8959986076479993E-2</v>
      </c>
      <c r="I39" s="122">
        <v>5.1233446560104708E-2</v>
      </c>
      <c r="J39" s="122">
        <v>4.9569894624817042E-2</v>
      </c>
      <c r="K39" s="122">
        <v>4.4209653393558555E-2</v>
      </c>
      <c r="L39" s="122">
        <v>3.5957314119515471E-2</v>
      </c>
      <c r="M39" s="122">
        <v>2.4776582431158625E-2</v>
      </c>
      <c r="N39" s="122">
        <v>2.0179055167259308E-2</v>
      </c>
      <c r="O39" s="122">
        <v>1.7315787334003987E-2</v>
      </c>
      <c r="P39" s="122">
        <v>1.4033064537020839E-2</v>
      </c>
      <c r="Q39" s="122">
        <v>1.2588918447691373E-2</v>
      </c>
      <c r="R39" s="122">
        <v>1.1137597233880978E-2</v>
      </c>
      <c r="S39" s="122">
        <v>9.1260989004481995E-3</v>
      </c>
      <c r="T39" s="122">
        <v>4.4325039505427495E-3</v>
      </c>
      <c r="U39" s="122">
        <v>1.0039529623541181E-2</v>
      </c>
      <c r="V39" s="122">
        <v>5.8672641987697529E-3</v>
      </c>
      <c r="W39" s="122">
        <v>1.2964463089199473E-2</v>
      </c>
      <c r="X39" s="122">
        <v>1.1073103139731109E-2</v>
      </c>
      <c r="Y39" s="122">
        <v>7.5571833435720479E-3</v>
      </c>
      <c r="DA39" s="130" t="s">
        <v>2111</v>
      </c>
    </row>
    <row r="40" spans="1:105" ht="12" customHeight="1" x14ac:dyDescent="0.25">
      <c r="A40" s="97" t="s">
        <v>50</v>
      </c>
      <c r="B40" s="98">
        <v>3.3919011321368493E-2</v>
      </c>
      <c r="C40" s="98">
        <v>4.1109571532942257E-2</v>
      </c>
      <c r="D40" s="98">
        <v>3.6346219558520521E-2</v>
      </c>
      <c r="E40" s="98">
        <v>3.2346144708374366E-2</v>
      </c>
      <c r="F40" s="98">
        <v>3.5678295466638872E-2</v>
      </c>
      <c r="G40" s="98">
        <v>3.8903149973166032E-2</v>
      </c>
      <c r="H40" s="98">
        <v>4.8959986076479993E-2</v>
      </c>
      <c r="I40" s="98">
        <v>5.1233446560104708E-2</v>
      </c>
      <c r="J40" s="98">
        <v>4.9569894624817042E-2</v>
      </c>
      <c r="K40" s="98">
        <v>4.4209653393558555E-2</v>
      </c>
      <c r="L40" s="98">
        <v>3.5957314119515471E-2</v>
      </c>
      <c r="M40" s="98">
        <v>2.4776582431158625E-2</v>
      </c>
      <c r="N40" s="98">
        <v>2.0179055167259308E-2</v>
      </c>
      <c r="O40" s="98">
        <v>1.7315787334003987E-2</v>
      </c>
      <c r="P40" s="98">
        <v>1.4033064537020839E-2</v>
      </c>
      <c r="Q40" s="98">
        <v>1.2588918447691373E-2</v>
      </c>
      <c r="R40" s="98">
        <v>1.1137597233880978E-2</v>
      </c>
      <c r="S40" s="98">
        <v>9.1260989004481995E-3</v>
      </c>
      <c r="T40" s="98">
        <v>4.4325039505427495E-3</v>
      </c>
      <c r="U40" s="98">
        <v>1.0039529623541181E-2</v>
      </c>
      <c r="V40" s="98">
        <v>5.8672641987697529E-3</v>
      </c>
      <c r="W40" s="98">
        <v>1.2964463089199473E-2</v>
      </c>
      <c r="X40" s="98">
        <v>1.1073103139731109E-2</v>
      </c>
      <c r="Y40" s="98">
        <v>7.5571833435720479E-3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2115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2120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2129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3857.2340400000003</v>
      </c>
      <c r="C62" s="117">
        <f t="shared" si="21"/>
        <v>3891.5167499999989</v>
      </c>
      <c r="D62" s="117">
        <f t="shared" si="21"/>
        <v>3765.5441999999998</v>
      </c>
      <c r="E62" s="117">
        <f t="shared" si="21"/>
        <v>3779.8833600000012</v>
      </c>
      <c r="F62" s="117">
        <f t="shared" si="21"/>
        <v>3493.7060400000014</v>
      </c>
      <c r="G62" s="117">
        <f t="shared" si="21"/>
        <v>3329.46207</v>
      </c>
      <c r="H62" s="117">
        <f t="shared" si="21"/>
        <v>3014.1520200000009</v>
      </c>
      <c r="I62" s="117">
        <f t="shared" si="21"/>
        <v>2607.7580099999991</v>
      </c>
      <c r="J62" s="117">
        <f t="shared" si="21"/>
        <v>2776.748039999999</v>
      </c>
      <c r="K62" s="117">
        <f t="shared" si="21"/>
        <v>2832.3880200000012</v>
      </c>
      <c r="L62" s="117">
        <f t="shared" si="21"/>
        <v>3129.0167699999979</v>
      </c>
      <c r="M62" s="117">
        <f t="shared" si="21"/>
        <v>2754.532439999999</v>
      </c>
      <c r="N62" s="117">
        <f t="shared" si="21"/>
        <v>2545.6553100000033</v>
      </c>
      <c r="O62" s="117">
        <f t="shared" si="21"/>
        <v>2688.6429900000003</v>
      </c>
      <c r="P62" s="117">
        <f t="shared" si="21"/>
        <v>2435.8395599999985</v>
      </c>
      <c r="Q62" s="117">
        <f t="shared" si="21"/>
        <v>2467.4967900000024</v>
      </c>
      <c r="R62" s="117">
        <f t="shared" ref="R62:V62" si="22">R63+R66+R68+R77</f>
        <v>2508.3936899999999</v>
      </c>
      <c r="S62" s="117">
        <f t="shared" si="22"/>
        <v>2701.1645100000019</v>
      </c>
      <c r="T62" s="117">
        <f t="shared" si="22"/>
        <v>2627.9515864800037</v>
      </c>
      <c r="U62" s="117">
        <f t="shared" si="22"/>
        <v>2630.6525995199986</v>
      </c>
      <c r="V62" s="117">
        <f t="shared" si="22"/>
        <v>2685.5937979199998</v>
      </c>
      <c r="W62" s="117">
        <f t="shared" ref="W62:Y62" si="23">W63+W66+W68+W77</f>
        <v>2885.3354692800017</v>
      </c>
      <c r="X62" s="117">
        <f t="shared" si="23"/>
        <v>2601.7422274799992</v>
      </c>
      <c r="Y62" s="117">
        <f t="shared" si="23"/>
        <v>2465.5276799999988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3526.2711287315897</v>
      </c>
      <c r="C63" s="122">
        <f t="shared" si="24"/>
        <v>3651.4660834032084</v>
      </c>
      <c r="D63" s="122">
        <f t="shared" si="24"/>
        <v>3524.0046880621276</v>
      </c>
      <c r="E63" s="122">
        <f t="shared" si="24"/>
        <v>3507.2023993564371</v>
      </c>
      <c r="F63" s="122">
        <f t="shared" si="24"/>
        <v>3217.5093848654296</v>
      </c>
      <c r="G63" s="122">
        <f t="shared" si="24"/>
        <v>3049.0048333360937</v>
      </c>
      <c r="H63" s="122">
        <f t="shared" si="24"/>
        <v>2728.4703304244485</v>
      </c>
      <c r="I63" s="122">
        <f t="shared" si="24"/>
        <v>2312.3018543470462</v>
      </c>
      <c r="J63" s="122">
        <f t="shared" si="24"/>
        <v>2471.6164993875095</v>
      </c>
      <c r="K63" s="122">
        <f t="shared" si="24"/>
        <v>2520.1113423716829</v>
      </c>
      <c r="L63" s="122">
        <f t="shared" si="24"/>
        <v>2960.4546582684375</v>
      </c>
      <c r="M63" s="122">
        <f t="shared" si="24"/>
        <v>2568.4189370080835</v>
      </c>
      <c r="N63" s="122">
        <f t="shared" si="24"/>
        <v>2366.939072882019</v>
      </c>
      <c r="O63" s="122">
        <f t="shared" si="24"/>
        <v>2472.2213225719702</v>
      </c>
      <c r="P63" s="122">
        <f t="shared" si="24"/>
        <v>2129.6731723975313</v>
      </c>
      <c r="Q63" s="122">
        <f t="shared" si="24"/>
        <v>2199.5368288321692</v>
      </c>
      <c r="R63" s="122">
        <f t="shared" ref="R63:V63" si="25">SUM(R64:R65)</f>
        <v>2250.8278477825552</v>
      </c>
      <c r="S63" s="122">
        <f t="shared" si="25"/>
        <v>2390.2466966915426</v>
      </c>
      <c r="T63" s="122">
        <f t="shared" si="25"/>
        <v>2218.2083639647008</v>
      </c>
      <c r="U63" s="122">
        <f t="shared" si="25"/>
        <v>2212.5375886563288</v>
      </c>
      <c r="V63" s="122">
        <f t="shared" si="25"/>
        <v>2248.4248194543593</v>
      </c>
      <c r="W63" s="122">
        <f t="shared" ref="W63:Y63" si="26">SUM(W64:W65)</f>
        <v>2500.4365860317744</v>
      </c>
      <c r="X63" s="122">
        <f t="shared" si="26"/>
        <v>2177.0409823110926</v>
      </c>
      <c r="Y63" s="122">
        <f t="shared" si="26"/>
        <v>2037.5341300480979</v>
      </c>
      <c r="DA63" s="130" t="s">
        <v>2133</v>
      </c>
    </row>
    <row r="64" spans="1:105" ht="12" customHeight="1" x14ac:dyDescent="0.25">
      <c r="A64" s="97" t="s">
        <v>212</v>
      </c>
      <c r="B64" s="98">
        <v>3526.2711287315897</v>
      </c>
      <c r="C64" s="98">
        <v>3651.4660834032084</v>
      </c>
      <c r="D64" s="98">
        <v>3524.0046880621276</v>
      </c>
      <c r="E64" s="98">
        <v>3507.2023993564371</v>
      </c>
      <c r="F64" s="98">
        <v>3217.5093848654296</v>
      </c>
      <c r="G64" s="98">
        <v>3049.0048333360937</v>
      </c>
      <c r="H64" s="98">
        <v>2728.4703304244485</v>
      </c>
      <c r="I64" s="98">
        <v>2312.3018543470462</v>
      </c>
      <c r="J64" s="98">
        <v>2471.6164993875095</v>
      </c>
      <c r="K64" s="98">
        <v>2520.1113423716829</v>
      </c>
      <c r="L64" s="98">
        <v>2960.4546582684375</v>
      </c>
      <c r="M64" s="98">
        <v>2568.4189370080835</v>
      </c>
      <c r="N64" s="98">
        <v>2366.939072882019</v>
      </c>
      <c r="O64" s="98">
        <v>2472.2213225719702</v>
      </c>
      <c r="P64" s="98">
        <v>2129.6731723975313</v>
      </c>
      <c r="Q64" s="98">
        <v>2199.5368288321692</v>
      </c>
      <c r="R64" s="98">
        <v>2250.8278477825552</v>
      </c>
      <c r="S64" s="98">
        <v>2390.2466966915426</v>
      </c>
      <c r="T64" s="98">
        <v>2218.2083639647008</v>
      </c>
      <c r="U64" s="98">
        <v>2212.5375886563288</v>
      </c>
      <c r="V64" s="98">
        <v>2248.4248194543593</v>
      </c>
      <c r="W64" s="98">
        <v>2500.4365860317744</v>
      </c>
      <c r="X64" s="98">
        <v>2177.0409823110926</v>
      </c>
      <c r="Y64" s="98">
        <v>2037.5341300480979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234.84176200328693</v>
      </c>
      <c r="C68" s="122">
        <v>177.85402386555694</v>
      </c>
      <c r="D68" s="122">
        <v>182.38546406234934</v>
      </c>
      <c r="E68" s="122">
        <v>197.95126348259592</v>
      </c>
      <c r="F68" s="122">
        <v>198.52864212386424</v>
      </c>
      <c r="G68" s="122">
        <v>205.60321194598833</v>
      </c>
      <c r="H68" s="122">
        <v>216.26209375343774</v>
      </c>
      <c r="I68" s="122">
        <v>221.11727237650223</v>
      </c>
      <c r="J68" s="122">
        <v>233.56338377748543</v>
      </c>
      <c r="K68" s="122">
        <v>240.82791309445329</v>
      </c>
      <c r="L68" s="122">
        <v>128.46100323123713</v>
      </c>
      <c r="M68" s="122">
        <v>140.69198698604171</v>
      </c>
      <c r="N68" s="122">
        <v>136.96446145589726</v>
      </c>
      <c r="O68" s="122">
        <v>172.17994478643226</v>
      </c>
      <c r="P68" s="122">
        <v>243.71794672080205</v>
      </c>
      <c r="Q68" s="122">
        <v>211.57010800283777</v>
      </c>
      <c r="R68" s="122">
        <v>200.97493044955738</v>
      </c>
      <c r="S68" s="122">
        <v>236.08060698099212</v>
      </c>
      <c r="T68" s="122">
        <v>329.94874472529102</v>
      </c>
      <c r="U68" s="122">
        <v>334.89089602549853</v>
      </c>
      <c r="V68" s="122">
        <v>351.93840476614054</v>
      </c>
      <c r="W68" s="122">
        <v>282.63201185299999</v>
      </c>
      <c r="X68" s="122">
        <v>317.85465069643334</v>
      </c>
      <c r="Y68" s="122">
        <v>331.4903262761103</v>
      </c>
      <c r="DA68" s="130" t="s">
        <v>2138</v>
      </c>
    </row>
    <row r="69" spans="1:105" ht="12" customHeight="1" x14ac:dyDescent="0.25">
      <c r="A69" s="97" t="s">
        <v>134</v>
      </c>
      <c r="B69" s="98">
        <v>234.84176200328693</v>
      </c>
      <c r="C69" s="98">
        <v>177.85402386555694</v>
      </c>
      <c r="D69" s="98">
        <v>182.38546406234934</v>
      </c>
      <c r="E69" s="98">
        <v>197.95126348259592</v>
      </c>
      <c r="F69" s="98">
        <v>198.52864212386424</v>
      </c>
      <c r="G69" s="98">
        <v>205.60321194598833</v>
      </c>
      <c r="H69" s="98">
        <v>216.26209375343774</v>
      </c>
      <c r="I69" s="98">
        <v>221.11727237650223</v>
      </c>
      <c r="J69" s="98">
        <v>233.56338377748543</v>
      </c>
      <c r="K69" s="98">
        <v>240.82791309445329</v>
      </c>
      <c r="L69" s="98">
        <v>128.35608572974544</v>
      </c>
      <c r="M69" s="98">
        <v>140.58667189049208</v>
      </c>
      <c r="N69" s="98">
        <v>136.85165904053292</v>
      </c>
      <c r="O69" s="98">
        <v>172.03222100327017</v>
      </c>
      <c r="P69" s="98">
        <v>243.55341916057421</v>
      </c>
      <c r="Q69" s="98">
        <v>211.44873788689534</v>
      </c>
      <c r="R69" s="98">
        <v>200.86850755449822</v>
      </c>
      <c r="S69" s="98">
        <v>235.96265228625191</v>
      </c>
      <c r="T69" s="98">
        <v>329.72378672433865</v>
      </c>
      <c r="U69" s="98">
        <v>334.71544834044863</v>
      </c>
      <c r="V69" s="98">
        <v>351.64737986878384</v>
      </c>
      <c r="W69" s="98">
        <v>282.33155911731313</v>
      </c>
      <c r="X69" s="98">
        <v>317.62373299379152</v>
      </c>
      <c r="Y69" s="98">
        <v>331.08185999519242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0.10491750149169099</v>
      </c>
      <c r="M70" s="98">
        <v>0.10531509554963769</v>
      </c>
      <c r="N70" s="98">
        <v>0.11280241536433758</v>
      </c>
      <c r="O70" s="98">
        <v>0.14772378316209442</v>
      </c>
      <c r="P70" s="98">
        <v>0.16452756022784598</v>
      </c>
      <c r="Q70" s="98">
        <v>0.1213701159424338</v>
      </c>
      <c r="R70" s="98">
        <v>0.10642289505914711</v>
      </c>
      <c r="S70" s="98">
        <v>0.11795469474020112</v>
      </c>
      <c r="T70" s="98">
        <v>0.2249580009523735</v>
      </c>
      <c r="U70" s="98">
        <v>0.1754476850499298</v>
      </c>
      <c r="V70" s="98">
        <v>0.29102489735670506</v>
      </c>
      <c r="W70" s="98">
        <v>0.30045273568684427</v>
      </c>
      <c r="X70" s="98">
        <v>0.23091770264182224</v>
      </c>
      <c r="Y70" s="98">
        <v>0.40846628091787962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0.10491750149169099</v>
      </c>
      <c r="M71" s="101">
        <v>0.10531509554963769</v>
      </c>
      <c r="N71" s="101">
        <v>0.11280241536433758</v>
      </c>
      <c r="O71" s="101">
        <v>0.14772378316209442</v>
      </c>
      <c r="P71" s="101">
        <v>0.16452756022784598</v>
      </c>
      <c r="Q71" s="101">
        <v>0.1213701159424338</v>
      </c>
      <c r="R71" s="101">
        <v>0.10642289505914711</v>
      </c>
      <c r="S71" s="101">
        <v>0.11795469474020112</v>
      </c>
      <c r="T71" s="101">
        <v>0.2249580009523735</v>
      </c>
      <c r="U71" s="101">
        <v>0.1754476850499298</v>
      </c>
      <c r="V71" s="101">
        <v>0.29102489735670506</v>
      </c>
      <c r="W71" s="101">
        <v>0.30045273568684427</v>
      </c>
      <c r="X71" s="101">
        <v>0.23091770264182224</v>
      </c>
      <c r="Y71" s="101">
        <v>0.40846628091787962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96.121149265123535</v>
      </c>
      <c r="C77" s="122">
        <v>62.196642731233432</v>
      </c>
      <c r="D77" s="122">
        <v>59.154047875522657</v>
      </c>
      <c r="E77" s="122">
        <v>74.729697160967987</v>
      </c>
      <c r="F77" s="122">
        <v>77.668013010707369</v>
      </c>
      <c r="G77" s="122">
        <v>74.854024717918165</v>
      </c>
      <c r="H77" s="122">
        <v>69.419595822115042</v>
      </c>
      <c r="I77" s="122">
        <v>74.338883276450787</v>
      </c>
      <c r="J77" s="122">
        <v>71.56815683500399</v>
      </c>
      <c r="K77" s="122">
        <v>71.448764533865045</v>
      </c>
      <c r="L77" s="122">
        <v>40.101108500323164</v>
      </c>
      <c r="M77" s="122">
        <v>45.421516005874047</v>
      </c>
      <c r="N77" s="122">
        <v>41.751775662086985</v>
      </c>
      <c r="O77" s="122">
        <v>44.241722641597782</v>
      </c>
      <c r="P77" s="122">
        <v>62.448440881665377</v>
      </c>
      <c r="Q77" s="122">
        <v>56.389853164995351</v>
      </c>
      <c r="R77" s="122">
        <v>56.590911767887718</v>
      </c>
      <c r="S77" s="122">
        <v>74.837206327467086</v>
      </c>
      <c r="T77" s="122">
        <v>79.794477790011939</v>
      </c>
      <c r="U77" s="122">
        <v>83.224114838171189</v>
      </c>
      <c r="V77" s="122">
        <v>85.230573699499871</v>
      </c>
      <c r="W77" s="122">
        <v>102.26687139522762</v>
      </c>
      <c r="X77" s="122">
        <v>106.84659447247327</v>
      </c>
      <c r="Y77" s="122">
        <v>96.503223675790537</v>
      </c>
      <c r="DA77" s="130" t="s">
        <v>2147</v>
      </c>
    </row>
    <row r="78" spans="1:105" ht="12" customHeight="1" x14ac:dyDescent="0.25">
      <c r="A78" s="97" t="s">
        <v>189</v>
      </c>
      <c r="B78" s="98">
        <v>96.121149265123535</v>
      </c>
      <c r="C78" s="98">
        <v>62.196642731233432</v>
      </c>
      <c r="D78" s="98">
        <v>59.154047875522657</v>
      </c>
      <c r="E78" s="98">
        <v>74.729697160967987</v>
      </c>
      <c r="F78" s="98">
        <v>77.668013010707369</v>
      </c>
      <c r="G78" s="98">
        <v>74.854024717918165</v>
      </c>
      <c r="H78" s="98">
        <v>69.419595822115042</v>
      </c>
      <c r="I78" s="98">
        <v>74.338883276450787</v>
      </c>
      <c r="J78" s="98">
        <v>71.56815683500399</v>
      </c>
      <c r="K78" s="98">
        <v>71.448764533865045</v>
      </c>
      <c r="L78" s="98">
        <v>40.101108500323164</v>
      </c>
      <c r="M78" s="98">
        <v>45.421516005874047</v>
      </c>
      <c r="N78" s="98">
        <v>41.751775662086985</v>
      </c>
      <c r="O78" s="98">
        <v>44.241722641597782</v>
      </c>
      <c r="P78" s="98">
        <v>62.448440881665377</v>
      </c>
      <c r="Q78" s="98">
        <v>56.389853164995351</v>
      </c>
      <c r="R78" s="98">
        <v>56.590911767887718</v>
      </c>
      <c r="S78" s="98">
        <v>74.837206327467086</v>
      </c>
      <c r="T78" s="98">
        <v>79.794477790011939</v>
      </c>
      <c r="U78" s="98">
        <v>83.224114838171189</v>
      </c>
      <c r="V78" s="98">
        <v>85.230573699499871</v>
      </c>
      <c r="W78" s="98">
        <v>102.26687139522762</v>
      </c>
      <c r="X78" s="98">
        <v>106.84659447247327</v>
      </c>
      <c r="Y78" s="98">
        <v>96.503223675790537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0.1703099510212106</v>
      </c>
      <c r="C81" s="117">
        <f t="shared" si="28"/>
        <v>0.78738493503551155</v>
      </c>
      <c r="D81" s="117">
        <f t="shared" si="28"/>
        <v>1.0218408504927297</v>
      </c>
      <c r="E81" s="117">
        <f t="shared" si="28"/>
        <v>1.2441613752329186</v>
      </c>
      <c r="F81" s="117">
        <f t="shared" si="28"/>
        <v>1.4272851561136304</v>
      </c>
      <c r="G81" s="117">
        <f t="shared" si="28"/>
        <v>1.6121697486175788</v>
      </c>
      <c r="H81" s="117">
        <f t="shared" si="28"/>
        <v>1.7007927314932121</v>
      </c>
      <c r="I81" s="117">
        <f t="shared" si="28"/>
        <v>1.8869338485278999</v>
      </c>
      <c r="J81" s="117">
        <f t="shared" si="28"/>
        <v>3.1367172610541827</v>
      </c>
      <c r="K81" s="117">
        <f t="shared" si="28"/>
        <v>4.4559508398878869</v>
      </c>
      <c r="L81" s="117">
        <f t="shared" si="28"/>
        <v>5.9399467194466684</v>
      </c>
      <c r="M81" s="117">
        <f t="shared" si="28"/>
        <v>6.6463003490725869</v>
      </c>
      <c r="N81" s="117">
        <f t="shared" si="28"/>
        <v>7.0674212513968246</v>
      </c>
      <c r="O81" s="117">
        <f t="shared" si="28"/>
        <v>7.2508952034392724</v>
      </c>
      <c r="P81" s="117">
        <f t="shared" si="28"/>
        <v>7.3811900324554109</v>
      </c>
      <c r="Q81" s="117">
        <f t="shared" si="28"/>
        <v>7.4736462093640652</v>
      </c>
      <c r="R81" s="117">
        <f t="shared" ref="R81:V81" si="29">R82+R85+R87+R100</f>
        <v>7.4444910617051567</v>
      </c>
      <c r="S81" s="117">
        <f t="shared" si="29"/>
        <v>7.736055422092047</v>
      </c>
      <c r="T81" s="117">
        <f t="shared" si="29"/>
        <v>6.1086412510656585</v>
      </c>
      <c r="U81" s="117">
        <f t="shared" si="29"/>
        <v>4.5675759300571812</v>
      </c>
      <c r="V81" s="117">
        <f t="shared" si="29"/>
        <v>3.704601627193747</v>
      </c>
      <c r="W81" s="117">
        <f t="shared" ref="W81:Y81" si="30">W82+W85+W87+W100</f>
        <v>4.5804529928848874</v>
      </c>
      <c r="X81" s="117">
        <f t="shared" si="30"/>
        <v>3.7879780299650774</v>
      </c>
      <c r="Y81" s="117">
        <f t="shared" si="30"/>
        <v>3.7618439328940392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0.15152403705860651</v>
      </c>
      <c r="C87" s="122">
        <v>0.73490950087448415</v>
      </c>
      <c r="D87" s="122">
        <v>0.95590001021794679</v>
      </c>
      <c r="E87" s="122">
        <v>1.1678305160737583</v>
      </c>
      <c r="F87" s="122">
        <v>1.3224884394744949</v>
      </c>
      <c r="G87" s="122">
        <v>1.4689789405116109</v>
      </c>
      <c r="H87" s="122">
        <v>1.5466016647929424</v>
      </c>
      <c r="I87" s="122">
        <v>1.6845643566716564</v>
      </c>
      <c r="J87" s="122">
        <v>2.5819059156160202</v>
      </c>
      <c r="K87" s="122">
        <v>3.499250537368503</v>
      </c>
      <c r="L87" s="122">
        <v>4.5027192706419825</v>
      </c>
      <c r="M87" s="122">
        <v>4.9197999158091106</v>
      </c>
      <c r="N87" s="122">
        <v>5.2015342473712209</v>
      </c>
      <c r="O87" s="122">
        <v>5.4278547764716958</v>
      </c>
      <c r="P87" s="122">
        <v>5.518606309213598</v>
      </c>
      <c r="Q87" s="122">
        <v>5.580280983120006</v>
      </c>
      <c r="R87" s="122">
        <v>5.5823630258613335</v>
      </c>
      <c r="S87" s="122">
        <v>6.1153926952887394</v>
      </c>
      <c r="T87" s="122">
        <v>5.4845516883655119</v>
      </c>
      <c r="U87" s="122">
        <v>3.3709583470986648</v>
      </c>
      <c r="V87" s="122">
        <v>2.9903807684833832</v>
      </c>
      <c r="W87" s="122">
        <v>2.9547328166654787</v>
      </c>
      <c r="X87" s="122">
        <v>2.3193400193694651</v>
      </c>
      <c r="Y87" s="122">
        <v>2.5995741230246958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0.15152403705860651</v>
      </c>
      <c r="C92" s="101">
        <v>0.73490950087448415</v>
      </c>
      <c r="D92" s="101">
        <v>0.95590001021794679</v>
      </c>
      <c r="E92" s="101">
        <v>1.1678305160737583</v>
      </c>
      <c r="F92" s="101">
        <v>1.3224884394744949</v>
      </c>
      <c r="G92" s="101">
        <v>1.4689789405116109</v>
      </c>
      <c r="H92" s="101">
        <v>1.5466016647929424</v>
      </c>
      <c r="I92" s="101">
        <v>1.6845643566716564</v>
      </c>
      <c r="J92" s="101">
        <v>2.5819059156160202</v>
      </c>
      <c r="K92" s="101">
        <v>3.499250537368503</v>
      </c>
      <c r="L92" s="101">
        <v>4.4939853496815614</v>
      </c>
      <c r="M92" s="101">
        <v>4.9122063265641245</v>
      </c>
      <c r="N92" s="101">
        <v>5.1934829490388399</v>
      </c>
      <c r="O92" s="101">
        <v>5.4188608680819188</v>
      </c>
      <c r="P92" s="101">
        <v>5.5114662711446707</v>
      </c>
      <c r="Q92" s="101">
        <v>5.5732987948387951</v>
      </c>
      <c r="R92" s="101">
        <v>5.5758294440292602</v>
      </c>
      <c r="S92" s="101">
        <v>6.1105958084343515</v>
      </c>
      <c r="T92" s="101">
        <v>5.4836490751361593</v>
      </c>
      <c r="U92" s="101">
        <v>3.3702329261494661</v>
      </c>
      <c r="V92" s="101">
        <v>2.9894728325839903</v>
      </c>
      <c r="W92" s="101">
        <v>2.9531438275233155</v>
      </c>
      <c r="X92" s="101">
        <v>2.3185843033634717</v>
      </c>
      <c r="Y92" s="101">
        <v>2.5978892212192926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8.733920960421096E-3</v>
      </c>
      <c r="M93" s="104">
        <v>7.5935892449858827E-3</v>
      </c>
      <c r="N93" s="104">
        <v>8.0512983323809354E-3</v>
      </c>
      <c r="O93" s="104">
        <v>8.9939083897766087E-3</v>
      </c>
      <c r="P93" s="104">
        <v>7.1400380689275794E-3</v>
      </c>
      <c r="Q93" s="104">
        <v>6.9821882812106731E-3</v>
      </c>
      <c r="R93" s="104">
        <v>6.5335818320731431E-3</v>
      </c>
      <c r="S93" s="104">
        <v>4.7968868543881273E-3</v>
      </c>
      <c r="T93" s="104">
        <v>9.0261322935265191E-4</v>
      </c>
      <c r="U93" s="104">
        <v>7.2542094919870992E-4</v>
      </c>
      <c r="V93" s="104">
        <v>9.079358993927814E-4</v>
      </c>
      <c r="W93" s="104">
        <v>1.588989142163368E-3</v>
      </c>
      <c r="X93" s="104">
        <v>7.5571600599337596E-4</v>
      </c>
      <c r="Y93" s="104">
        <v>1.684901805403203E-3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8.733920960421096E-3</v>
      </c>
      <c r="M94" s="98">
        <v>7.5935892449858827E-3</v>
      </c>
      <c r="N94" s="98">
        <v>8.0512983323809354E-3</v>
      </c>
      <c r="O94" s="98">
        <v>8.9939083897766087E-3</v>
      </c>
      <c r="P94" s="98">
        <v>7.1400380689275794E-3</v>
      </c>
      <c r="Q94" s="98">
        <v>6.9821882812106731E-3</v>
      </c>
      <c r="R94" s="98">
        <v>6.5335818320731431E-3</v>
      </c>
      <c r="S94" s="98">
        <v>4.7968868543881273E-3</v>
      </c>
      <c r="T94" s="98">
        <v>9.0261322935265191E-4</v>
      </c>
      <c r="U94" s="98">
        <v>7.2542094919870992E-4</v>
      </c>
      <c r="V94" s="98">
        <v>9.079358993927814E-4</v>
      </c>
      <c r="W94" s="98">
        <v>1.588989142163368E-3</v>
      </c>
      <c r="X94" s="98">
        <v>7.5571600599337596E-4</v>
      </c>
      <c r="Y94" s="98">
        <v>1.684901805403203E-3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1.8785913962604088E-2</v>
      </c>
      <c r="C100" s="122">
        <v>5.2475434161027422E-2</v>
      </c>
      <c r="D100" s="122">
        <v>6.5940840274782947E-2</v>
      </c>
      <c r="E100" s="122">
        <v>7.6330859159160214E-2</v>
      </c>
      <c r="F100" s="122">
        <v>0.10479671663913551</v>
      </c>
      <c r="G100" s="122">
        <v>0.14319080810596793</v>
      </c>
      <c r="H100" s="122">
        <v>0.1541910667002698</v>
      </c>
      <c r="I100" s="122">
        <v>0.20236949185624351</v>
      </c>
      <c r="J100" s="122">
        <v>0.55481134543816246</v>
      </c>
      <c r="K100" s="122">
        <v>0.95670030251938398</v>
      </c>
      <c r="L100" s="122">
        <v>1.4372274488046857</v>
      </c>
      <c r="M100" s="122">
        <v>1.7265004332634766</v>
      </c>
      <c r="N100" s="122">
        <v>1.8658870040256039</v>
      </c>
      <c r="O100" s="122">
        <v>1.8230404269675764</v>
      </c>
      <c r="P100" s="122">
        <v>1.8625837232418134</v>
      </c>
      <c r="Q100" s="122">
        <v>1.893365226244059</v>
      </c>
      <c r="R100" s="122">
        <v>1.8621280358438232</v>
      </c>
      <c r="S100" s="122">
        <v>1.6206627268033074</v>
      </c>
      <c r="T100" s="122">
        <v>0.62408956270014693</v>
      </c>
      <c r="U100" s="122">
        <v>1.1966175829585159</v>
      </c>
      <c r="V100" s="122">
        <v>0.71422085871036367</v>
      </c>
      <c r="W100" s="122">
        <v>1.6257201762194085</v>
      </c>
      <c r="X100" s="122">
        <v>1.4686380105956123</v>
      </c>
      <c r="Y100" s="122">
        <v>1.1622698098693431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1.8785913962604088E-2</v>
      </c>
      <c r="C102" s="98">
        <v>5.2475434161027422E-2</v>
      </c>
      <c r="D102" s="98">
        <v>6.5940840274782947E-2</v>
      </c>
      <c r="E102" s="98">
        <v>7.6330859159160214E-2</v>
      </c>
      <c r="F102" s="98">
        <v>0.10479671663913551</v>
      </c>
      <c r="G102" s="98">
        <v>0.14319080810596793</v>
      </c>
      <c r="H102" s="98">
        <v>0.1541910667002698</v>
      </c>
      <c r="I102" s="98">
        <v>0.20236949185624351</v>
      </c>
      <c r="J102" s="98">
        <v>0.55481134543816246</v>
      </c>
      <c r="K102" s="98">
        <v>0.95670030251938398</v>
      </c>
      <c r="L102" s="98">
        <v>1.4372274488046857</v>
      </c>
      <c r="M102" s="98">
        <v>1.7265004332634766</v>
      </c>
      <c r="N102" s="98">
        <v>1.8658870040256039</v>
      </c>
      <c r="O102" s="98">
        <v>1.8230404269675764</v>
      </c>
      <c r="P102" s="98">
        <v>1.8625837232418134</v>
      </c>
      <c r="Q102" s="98">
        <v>1.893365226244059</v>
      </c>
      <c r="R102" s="98">
        <v>1.8621280358438232</v>
      </c>
      <c r="S102" s="98">
        <v>1.6206627268033074</v>
      </c>
      <c r="T102" s="98">
        <v>0.62408956270014693</v>
      </c>
      <c r="U102" s="98">
        <v>1.1966175829585159</v>
      </c>
      <c r="V102" s="98">
        <v>0.71422085871036367</v>
      </c>
      <c r="W102" s="98">
        <v>1.6257201762194085</v>
      </c>
      <c r="X102" s="98">
        <v>1.4686380105956123</v>
      </c>
      <c r="Y102" s="98">
        <v>1.1622698098693431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3.0231405987968429</v>
      </c>
      <c r="C124" s="117">
        <f t="shared" si="42"/>
        <v>3.3319684067300037</v>
      </c>
      <c r="D124" s="117">
        <f t="shared" si="42"/>
        <v>3.0801443876299777</v>
      </c>
      <c r="E124" s="117">
        <f t="shared" si="42"/>
        <v>2.8530479067966912</v>
      </c>
      <c r="F124" s="117">
        <f t="shared" si="42"/>
        <v>3.0341940725495742</v>
      </c>
      <c r="G124" s="117">
        <f t="shared" si="42"/>
        <v>3.3681556246001794</v>
      </c>
      <c r="H124" s="117">
        <f t="shared" si="42"/>
        <v>3.2314388985305258</v>
      </c>
      <c r="I124" s="117">
        <f t="shared" si="42"/>
        <v>3.33097282983513</v>
      </c>
      <c r="J124" s="117">
        <f t="shared" si="42"/>
        <v>3.0465705522463726</v>
      </c>
      <c r="K124" s="117">
        <f t="shared" si="42"/>
        <v>2.640163532518748</v>
      </c>
      <c r="L124" s="117">
        <f t="shared" si="42"/>
        <v>2.0204979932949252</v>
      </c>
      <c r="M124" s="117">
        <f t="shared" si="42"/>
        <v>2.0099674351086025</v>
      </c>
      <c r="N124" s="117">
        <f t="shared" si="42"/>
        <v>1.8230330808479038</v>
      </c>
      <c r="O124" s="117">
        <f t="shared" si="42"/>
        <v>1.6054058834564868</v>
      </c>
      <c r="P124" s="117">
        <f t="shared" si="42"/>
        <v>1.563589205989429</v>
      </c>
      <c r="Q124" s="117">
        <f t="shared" si="42"/>
        <v>1.5039174648892257</v>
      </c>
      <c r="R124" s="117">
        <f t="shared" ref="R124:V124" si="43">R125+R128+R130+R139</f>
        <v>1.4887104259898782</v>
      </c>
      <c r="S124" s="117">
        <f t="shared" si="43"/>
        <v>1.4034100809449461</v>
      </c>
      <c r="T124" s="117">
        <f t="shared" si="43"/>
        <v>0.63321759214392448</v>
      </c>
      <c r="U124" s="117">
        <f t="shared" si="43"/>
        <v>1.2362515422306248</v>
      </c>
      <c r="V124" s="117">
        <f t="shared" si="43"/>
        <v>0.69537137518075509</v>
      </c>
      <c r="W124" s="117">
        <f t="shared" ref="W124:Y124" si="44">W125+W128+W130+W139</f>
        <v>1.4377930830806698</v>
      </c>
      <c r="X124" s="117">
        <f t="shared" si="44"/>
        <v>1.2006934445025901</v>
      </c>
      <c r="Y124" s="117">
        <f t="shared" si="44"/>
        <v>0.9942507298368819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3.0231405987968429</v>
      </c>
      <c r="C139" s="122">
        <v>3.3319684067300037</v>
      </c>
      <c r="D139" s="122">
        <v>3.0801443876299777</v>
      </c>
      <c r="E139" s="122">
        <v>2.8530479067966912</v>
      </c>
      <c r="F139" s="122">
        <v>3.0341940725495742</v>
      </c>
      <c r="G139" s="122">
        <v>3.3681556246001794</v>
      </c>
      <c r="H139" s="122">
        <v>3.2314388985305258</v>
      </c>
      <c r="I139" s="122">
        <v>3.33097282983513</v>
      </c>
      <c r="J139" s="122">
        <v>3.0465705522463726</v>
      </c>
      <c r="K139" s="122">
        <v>2.640163532518748</v>
      </c>
      <c r="L139" s="122">
        <v>2.0204979932949252</v>
      </c>
      <c r="M139" s="122">
        <v>2.0099674351086025</v>
      </c>
      <c r="N139" s="122">
        <v>1.8230330808479038</v>
      </c>
      <c r="O139" s="122">
        <v>1.6054058834564868</v>
      </c>
      <c r="P139" s="122">
        <v>1.563589205989429</v>
      </c>
      <c r="Q139" s="122">
        <v>1.5039174648892257</v>
      </c>
      <c r="R139" s="122">
        <v>1.4887104259898782</v>
      </c>
      <c r="S139" s="122">
        <v>1.4034100809449461</v>
      </c>
      <c r="T139" s="122">
        <v>0.63321759214392448</v>
      </c>
      <c r="U139" s="122">
        <v>1.2362515422306248</v>
      </c>
      <c r="V139" s="122">
        <v>0.69537137518075509</v>
      </c>
      <c r="W139" s="122">
        <v>1.4377930830806698</v>
      </c>
      <c r="X139" s="122">
        <v>1.2006934445025901</v>
      </c>
      <c r="Y139" s="122">
        <v>0.9942507298368819</v>
      </c>
      <c r="DA139" s="130" t="s">
        <v>2206</v>
      </c>
    </row>
    <row r="140" spans="1:105" ht="12" customHeight="1" x14ac:dyDescent="0.25">
      <c r="A140" s="97" t="s">
        <v>50</v>
      </c>
      <c r="B140" s="98">
        <v>3.0231405987968429</v>
      </c>
      <c r="C140" s="98">
        <v>3.3319684067300037</v>
      </c>
      <c r="D140" s="98">
        <v>3.0801443876299777</v>
      </c>
      <c r="E140" s="98">
        <v>2.8530479067966912</v>
      </c>
      <c r="F140" s="98">
        <v>3.0341940725495742</v>
      </c>
      <c r="G140" s="98">
        <v>3.3681556246001794</v>
      </c>
      <c r="H140" s="98">
        <v>3.2314388985305258</v>
      </c>
      <c r="I140" s="98">
        <v>3.33097282983513</v>
      </c>
      <c r="J140" s="98">
        <v>3.0465705522463726</v>
      </c>
      <c r="K140" s="98">
        <v>2.640163532518748</v>
      </c>
      <c r="L140" s="98">
        <v>2.0204979932949252</v>
      </c>
      <c r="M140" s="98">
        <v>2.0099674351086025</v>
      </c>
      <c r="N140" s="98">
        <v>1.8230330808479038</v>
      </c>
      <c r="O140" s="98">
        <v>1.6054058834564868</v>
      </c>
      <c r="P140" s="98">
        <v>1.563589205989429</v>
      </c>
      <c r="Q140" s="98">
        <v>1.5039174648892257</v>
      </c>
      <c r="R140" s="98">
        <v>1.4887104259898782</v>
      </c>
      <c r="S140" s="98">
        <v>1.4034100809449461</v>
      </c>
      <c r="T140" s="98">
        <v>0.63321759214392448</v>
      </c>
      <c r="U140" s="98">
        <v>1.2362515422306248</v>
      </c>
      <c r="V140" s="98">
        <v>0.69537137518075509</v>
      </c>
      <c r="W140" s="98">
        <v>1.4377930830806698</v>
      </c>
      <c r="X140" s="98">
        <v>1.2006934445025901</v>
      </c>
      <c r="Y140" s="98">
        <v>0.9942507298368819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0.20281836159567498</v>
      </c>
      <c r="C143" s="117">
        <f t="shared" si="49"/>
        <v>0.29038593095136322</v>
      </c>
      <c r="D143" s="117">
        <f t="shared" si="49"/>
        <v>0.35028663274572486</v>
      </c>
      <c r="E143" s="117">
        <f t="shared" si="49"/>
        <v>0.38959593673783227</v>
      </c>
      <c r="F143" s="117">
        <f t="shared" si="49"/>
        <v>0.41925880777896357</v>
      </c>
      <c r="G143" s="117">
        <f t="shared" si="49"/>
        <v>0.44838476449020204</v>
      </c>
      <c r="H143" s="117">
        <f t="shared" si="49"/>
        <v>0.47101273930595067</v>
      </c>
      <c r="I143" s="117">
        <f t="shared" si="49"/>
        <v>0.4834015308651316</v>
      </c>
      <c r="J143" s="117">
        <f t="shared" si="49"/>
        <v>0.4276385143410214</v>
      </c>
      <c r="K143" s="117">
        <f t="shared" si="49"/>
        <v>0.35007472351666519</v>
      </c>
      <c r="L143" s="117">
        <f t="shared" si="49"/>
        <v>0.26569359306631196</v>
      </c>
      <c r="M143" s="117">
        <f t="shared" si="49"/>
        <v>0.23485333750829573</v>
      </c>
      <c r="N143" s="117">
        <f t="shared" si="49"/>
        <v>0.23337498947032381</v>
      </c>
      <c r="O143" s="117">
        <f t="shared" si="49"/>
        <v>0.29265160960905645</v>
      </c>
      <c r="P143" s="117">
        <f t="shared" si="49"/>
        <v>0.31813179872623965</v>
      </c>
      <c r="Q143" s="117">
        <f t="shared" si="49"/>
        <v>0.42599050540965233</v>
      </c>
      <c r="R143" s="117">
        <f t="shared" ref="R143:V143" si="50">R144+R146+R148+R157</f>
        <v>0.5523072334799084</v>
      </c>
      <c r="S143" s="117">
        <f t="shared" si="50"/>
        <v>0.70935608593244459</v>
      </c>
      <c r="T143" s="117">
        <f t="shared" si="50"/>
        <v>1.1053393124517457</v>
      </c>
      <c r="U143" s="117">
        <f t="shared" si="50"/>
        <v>1.1862872690719808</v>
      </c>
      <c r="V143" s="117">
        <f t="shared" si="50"/>
        <v>1.9810179699112598</v>
      </c>
      <c r="W143" s="117">
        <f t="shared" ref="W143:Y143" si="51">W144+W146+W148+W157</f>
        <v>3.1444428170505216</v>
      </c>
      <c r="X143" s="117">
        <f t="shared" si="51"/>
        <v>4.2225396022289852</v>
      </c>
      <c r="Y143" s="117">
        <f t="shared" si="51"/>
        <v>5.8322071712579513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0.17985780008582555</v>
      </c>
      <c r="C148" s="122">
        <v>0.26353657802157776</v>
      </c>
      <c r="D148" s="122">
        <v>0.32185738029837885</v>
      </c>
      <c r="E148" s="122">
        <v>0.36099602459046043</v>
      </c>
      <c r="F148" s="122">
        <v>0.38469897979925211</v>
      </c>
      <c r="G148" s="122">
        <v>0.40571224882333412</v>
      </c>
      <c r="H148" s="122">
        <v>0.42536277472349121</v>
      </c>
      <c r="I148" s="122">
        <v>0.43120881610012063</v>
      </c>
      <c r="J148" s="122">
        <v>0.37473409513836986</v>
      </c>
      <c r="K148" s="122">
        <v>0.301908497109242</v>
      </c>
      <c r="L148" s="122">
        <v>0.22670620835616001</v>
      </c>
      <c r="M148" s="122">
        <v>0.19201643854728678</v>
      </c>
      <c r="N148" s="122">
        <v>0.18428178430131059</v>
      </c>
      <c r="O148" s="122">
        <v>0.23084379142279154</v>
      </c>
      <c r="P148" s="122">
        <v>0.24251025134535259</v>
      </c>
      <c r="Q148" s="122">
        <v>0.32446907155516219</v>
      </c>
      <c r="R148" s="122">
        <v>0.42713641690760573</v>
      </c>
      <c r="S148" s="122">
        <v>0.56813951827558518</v>
      </c>
      <c r="T148" s="122">
        <v>1.0315337204197013</v>
      </c>
      <c r="U148" s="122">
        <v>0.98747073306836408</v>
      </c>
      <c r="V148" s="122">
        <v>1.8231050166506224</v>
      </c>
      <c r="W148" s="122">
        <v>2.5861083633218698</v>
      </c>
      <c r="X148" s="122">
        <v>3.5648721326046156</v>
      </c>
      <c r="Y148" s="122">
        <v>5.2043839671764571</v>
      </c>
      <c r="DA148" s="130" t="s">
        <v>2214</v>
      </c>
    </row>
    <row r="149" spans="1:105" ht="12" customHeight="1" x14ac:dyDescent="0.25">
      <c r="A149" s="97" t="s">
        <v>124</v>
      </c>
      <c r="B149" s="98">
        <v>0.17985780008582555</v>
      </c>
      <c r="C149" s="98">
        <v>0.26353657802157776</v>
      </c>
      <c r="D149" s="98">
        <v>0.32185738029837885</v>
      </c>
      <c r="E149" s="98">
        <v>0.36099602459046043</v>
      </c>
      <c r="F149" s="98">
        <v>0.38469897979925211</v>
      </c>
      <c r="G149" s="98">
        <v>0.40571224882333412</v>
      </c>
      <c r="H149" s="98">
        <v>0.42536277472349121</v>
      </c>
      <c r="I149" s="98">
        <v>0.43120881610012063</v>
      </c>
      <c r="J149" s="98">
        <v>0.37473409513836986</v>
      </c>
      <c r="K149" s="98">
        <v>0.301908497109242</v>
      </c>
      <c r="L149" s="98">
        <v>0.22670620835616001</v>
      </c>
      <c r="M149" s="98">
        <v>0.19201643854728678</v>
      </c>
      <c r="N149" s="98">
        <v>0.18428178430131059</v>
      </c>
      <c r="O149" s="98">
        <v>0.23084379142279154</v>
      </c>
      <c r="P149" s="98">
        <v>0.24251025134535259</v>
      </c>
      <c r="Q149" s="98">
        <v>0.32446907155516219</v>
      </c>
      <c r="R149" s="98">
        <v>0.42713641690760573</v>
      </c>
      <c r="S149" s="98">
        <v>0.56813951827558518</v>
      </c>
      <c r="T149" s="98">
        <v>1.0295103306216609</v>
      </c>
      <c r="U149" s="98">
        <v>0.98592609184861535</v>
      </c>
      <c r="V149" s="98">
        <v>1.8209704706382333</v>
      </c>
      <c r="W149" s="98">
        <v>2.5823726696022988</v>
      </c>
      <c r="X149" s="98">
        <v>3.5623183382908898</v>
      </c>
      <c r="Y149" s="98">
        <v>5.1977041284453982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2.0233897980404822E-3</v>
      </c>
      <c r="U150" s="98">
        <v>1.5446412197487871E-3</v>
      </c>
      <c r="V150" s="98">
        <v>2.1345460123892335E-3</v>
      </c>
      <c r="W150" s="98">
        <v>3.7356937195709402E-3</v>
      </c>
      <c r="X150" s="98">
        <v>2.5537943137258386E-3</v>
      </c>
      <c r="Y150" s="98">
        <v>6.6798387310585171E-3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2.0233897980404822E-3</v>
      </c>
      <c r="U151" s="101">
        <v>1.5446412197487871E-3</v>
      </c>
      <c r="V151" s="101">
        <v>2.1345460123892335E-3</v>
      </c>
      <c r="W151" s="101">
        <v>3.7356937195709402E-3</v>
      </c>
      <c r="X151" s="101">
        <v>2.5537943137258386E-3</v>
      </c>
      <c r="Y151" s="101">
        <v>6.6798387310585171E-3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2.2960561509849441E-2</v>
      </c>
      <c r="C157" s="122">
        <v>2.6849352929785492E-2</v>
      </c>
      <c r="D157" s="122">
        <v>2.8429252447346023E-2</v>
      </c>
      <c r="E157" s="122">
        <v>2.8599912147371866E-2</v>
      </c>
      <c r="F157" s="122">
        <v>3.4559827979711487E-2</v>
      </c>
      <c r="G157" s="122">
        <v>4.2672515666867944E-2</v>
      </c>
      <c r="H157" s="122">
        <v>4.5649964582459471E-2</v>
      </c>
      <c r="I157" s="122">
        <v>5.2192714765010993E-2</v>
      </c>
      <c r="J157" s="122">
        <v>5.2904419202651563E-2</v>
      </c>
      <c r="K157" s="122">
        <v>4.8166226407423185E-2</v>
      </c>
      <c r="L157" s="122">
        <v>3.8987384710151972E-2</v>
      </c>
      <c r="M157" s="122">
        <v>4.2836898961008944E-2</v>
      </c>
      <c r="N157" s="122">
        <v>4.9093205169013221E-2</v>
      </c>
      <c r="O157" s="122">
        <v>6.1807818186264879E-2</v>
      </c>
      <c r="P157" s="122">
        <v>7.5621547380887069E-2</v>
      </c>
      <c r="Q157" s="122">
        <v>0.10152143385449013</v>
      </c>
      <c r="R157" s="122">
        <v>0.12517081657230261</v>
      </c>
      <c r="S157" s="122">
        <v>0.14121656765685944</v>
      </c>
      <c r="T157" s="122">
        <v>7.3805592032044454E-2</v>
      </c>
      <c r="U157" s="122">
        <v>0.19881653600361682</v>
      </c>
      <c r="V157" s="122">
        <v>0.15791295326063745</v>
      </c>
      <c r="W157" s="122">
        <v>0.55833445372865198</v>
      </c>
      <c r="X157" s="122">
        <v>0.65766746962436939</v>
      </c>
      <c r="Y157" s="122">
        <v>0.62782320408149439</v>
      </c>
      <c r="DA157" s="130" t="s">
        <v>2223</v>
      </c>
    </row>
    <row r="158" spans="1:105" ht="12" customHeight="1" x14ac:dyDescent="0.25">
      <c r="A158" s="97" t="s">
        <v>50</v>
      </c>
      <c r="B158" s="98">
        <v>2.2960561509849441E-2</v>
      </c>
      <c r="C158" s="98">
        <v>2.6849352929785492E-2</v>
      </c>
      <c r="D158" s="98">
        <v>2.8429252447346023E-2</v>
      </c>
      <c r="E158" s="98">
        <v>2.8599912147371866E-2</v>
      </c>
      <c r="F158" s="98">
        <v>3.4559827979711487E-2</v>
      </c>
      <c r="G158" s="98">
        <v>4.2672515666867944E-2</v>
      </c>
      <c r="H158" s="98">
        <v>4.5649964582459471E-2</v>
      </c>
      <c r="I158" s="98">
        <v>5.2192714765010993E-2</v>
      </c>
      <c r="J158" s="98">
        <v>5.2904419202651563E-2</v>
      </c>
      <c r="K158" s="98">
        <v>4.8166226407423185E-2</v>
      </c>
      <c r="L158" s="98">
        <v>3.8987384710151972E-2</v>
      </c>
      <c r="M158" s="98">
        <v>4.2836898961008944E-2</v>
      </c>
      <c r="N158" s="98">
        <v>4.9093205169013221E-2</v>
      </c>
      <c r="O158" s="98">
        <v>6.1807818186264879E-2</v>
      </c>
      <c r="P158" s="98">
        <v>7.5621547380887069E-2</v>
      </c>
      <c r="Q158" s="98">
        <v>0.10152143385449013</v>
      </c>
      <c r="R158" s="98">
        <v>0.12517081657230261</v>
      </c>
      <c r="S158" s="98">
        <v>0.14121656765685944</v>
      </c>
      <c r="T158" s="98">
        <v>7.3805592032044454E-2</v>
      </c>
      <c r="U158" s="98">
        <v>0.19881653600361682</v>
      </c>
      <c r="V158" s="98">
        <v>0.15791295326063745</v>
      </c>
      <c r="W158" s="98">
        <v>0.55833445372865198</v>
      </c>
      <c r="X158" s="98">
        <v>0.65766746962436939</v>
      </c>
      <c r="Y158" s="98">
        <v>0.62782320408149439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6.6740127092120138</v>
      </c>
      <c r="C161" s="117">
        <f t="shared" si="54"/>
        <v>5.8805562377877596</v>
      </c>
      <c r="D161" s="117">
        <f t="shared" si="54"/>
        <v>5.5891416844617634</v>
      </c>
      <c r="E161" s="117">
        <f t="shared" si="54"/>
        <v>5.2290288618939531</v>
      </c>
      <c r="F161" s="117">
        <f t="shared" si="54"/>
        <v>4.9986858446956184</v>
      </c>
      <c r="G161" s="117">
        <f t="shared" si="54"/>
        <v>4.8139673970264862</v>
      </c>
      <c r="H161" s="117">
        <f t="shared" si="54"/>
        <v>4.6625424054960094</v>
      </c>
      <c r="I161" s="117">
        <f t="shared" si="54"/>
        <v>4.5491480493780125</v>
      </c>
      <c r="J161" s="117">
        <f t="shared" si="54"/>
        <v>3.8509592052423338</v>
      </c>
      <c r="K161" s="117">
        <f t="shared" si="54"/>
        <v>3.1434595568767572</v>
      </c>
      <c r="L161" s="117">
        <f t="shared" si="54"/>
        <v>2.2753795586238774</v>
      </c>
      <c r="M161" s="117">
        <f t="shared" si="54"/>
        <v>1.8651066005223973</v>
      </c>
      <c r="N161" s="117">
        <f t="shared" si="54"/>
        <v>1.4730165051178536</v>
      </c>
      <c r="O161" s="117">
        <f t="shared" si="54"/>
        <v>1.1554999471351757</v>
      </c>
      <c r="P161" s="117">
        <f t="shared" si="54"/>
        <v>1.0227282697032996</v>
      </c>
      <c r="Q161" s="117">
        <f t="shared" si="54"/>
        <v>0.98184352072944825</v>
      </c>
      <c r="R161" s="117">
        <f t="shared" ref="R161:V161" si="55">R162+R164+R166+R175</f>
        <v>0.99347250624290373</v>
      </c>
      <c r="S161" s="117">
        <f t="shared" si="55"/>
        <v>1.1207803640010932</v>
      </c>
      <c r="T161" s="117">
        <f t="shared" si="55"/>
        <v>1.3041416586932939</v>
      </c>
      <c r="U161" s="117">
        <f t="shared" si="55"/>
        <v>1.2897298322535491</v>
      </c>
      <c r="V161" s="117">
        <f t="shared" si="55"/>
        <v>1.8492153078099081</v>
      </c>
      <c r="W161" s="117">
        <f t="shared" ref="W161:Y161" si="56">W162+W164+W166+W175</f>
        <v>2.4700594791371429</v>
      </c>
      <c r="X161" s="117">
        <f t="shared" si="56"/>
        <v>2.4823928536577311</v>
      </c>
      <c r="Y161" s="117">
        <f t="shared" si="56"/>
        <v>3.0928908218517579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5.9174448130976947</v>
      </c>
      <c r="C166" s="122">
        <v>5.2040240250303622</v>
      </c>
      <c r="D166" s="122">
        <v>5.0258902804703549</v>
      </c>
      <c r="E166" s="122">
        <v>4.7477508750169681</v>
      </c>
      <c r="F166" s="122">
        <v>4.5068614158042815</v>
      </c>
      <c r="G166" s="122">
        <v>4.2905399531906907</v>
      </c>
      <c r="H166" s="122">
        <v>4.1511007493417349</v>
      </c>
      <c r="I166" s="122">
        <v>4.0138020030406532</v>
      </c>
      <c r="J166" s="122">
        <v>3.3632647822790944</v>
      </c>
      <c r="K166" s="122">
        <v>2.7411266839762725</v>
      </c>
      <c r="L166" s="122">
        <v>1.9814147658066972</v>
      </c>
      <c r="M166" s="122">
        <v>1.5724475483845735</v>
      </c>
      <c r="N166" s="122">
        <v>1.2019072728718942</v>
      </c>
      <c r="O166" s="122">
        <v>0.92377963590978818</v>
      </c>
      <c r="P166" s="122">
        <v>0.80140075811481826</v>
      </c>
      <c r="Q166" s="122">
        <v>0.75812976529693898</v>
      </c>
      <c r="R166" s="122">
        <v>0.76181695324969678</v>
      </c>
      <c r="S166" s="122">
        <v>0.88215345627590225</v>
      </c>
      <c r="T166" s="122">
        <v>1.1908760991806948</v>
      </c>
      <c r="U166" s="122">
        <v>1.0305110106439535</v>
      </c>
      <c r="V166" s="122">
        <v>1.681598121852856</v>
      </c>
      <c r="W166" s="122">
        <v>2.0635077405733973</v>
      </c>
      <c r="X166" s="122">
        <v>2.0818664185149398</v>
      </c>
      <c r="Y166" s="122">
        <v>2.7358897673282097</v>
      </c>
      <c r="DA166" s="130" t="s">
        <v>2231</v>
      </c>
    </row>
    <row r="167" spans="1:105" ht="12" customHeight="1" x14ac:dyDescent="0.25">
      <c r="A167" s="97" t="s">
        <v>124</v>
      </c>
      <c r="B167" s="98">
        <v>5.9174448130976947</v>
      </c>
      <c r="C167" s="98">
        <v>5.2040240250303622</v>
      </c>
      <c r="D167" s="98">
        <v>5.0258902804703549</v>
      </c>
      <c r="E167" s="98">
        <v>4.7477508750169681</v>
      </c>
      <c r="F167" s="98">
        <v>4.5068614158042815</v>
      </c>
      <c r="G167" s="98">
        <v>4.2905399531906907</v>
      </c>
      <c r="H167" s="98">
        <v>4.1511007493417349</v>
      </c>
      <c r="I167" s="98">
        <v>4.0138020030406532</v>
      </c>
      <c r="J167" s="98">
        <v>3.3632647822790944</v>
      </c>
      <c r="K167" s="98">
        <v>2.7411266839762725</v>
      </c>
      <c r="L167" s="98">
        <v>1.9814147658066972</v>
      </c>
      <c r="M167" s="98">
        <v>1.5724475483845735</v>
      </c>
      <c r="N167" s="98">
        <v>1.2019072728718942</v>
      </c>
      <c r="O167" s="98">
        <v>0.92377963590978818</v>
      </c>
      <c r="P167" s="98">
        <v>0.80140075811481826</v>
      </c>
      <c r="Q167" s="98">
        <v>0.75812976529693898</v>
      </c>
      <c r="R167" s="98">
        <v>0.76181695324969678</v>
      </c>
      <c r="S167" s="98">
        <v>0.88215345627590225</v>
      </c>
      <c r="T167" s="98">
        <v>1.1896875720564055</v>
      </c>
      <c r="U167" s="98">
        <v>1.029555803644308</v>
      </c>
      <c r="V167" s="98">
        <v>1.6800956993199945</v>
      </c>
      <c r="W167" s="98">
        <v>2.060878333482814</v>
      </c>
      <c r="X167" s="98">
        <v>2.0804828407234912</v>
      </c>
      <c r="Y167" s="98">
        <v>2.7327226865159773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1.1885271242892358E-3</v>
      </c>
      <c r="U168" s="98">
        <v>9.5520699964553161E-4</v>
      </c>
      <c r="V168" s="98">
        <v>1.5024225328614039E-3</v>
      </c>
      <c r="W168" s="98">
        <v>2.6294070905831376E-3</v>
      </c>
      <c r="X168" s="98">
        <v>1.3835777914487782E-3</v>
      </c>
      <c r="Y168" s="98">
        <v>3.1670808122321779E-3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1.1885271242892358E-3</v>
      </c>
      <c r="U169" s="101">
        <v>9.5520699964553161E-4</v>
      </c>
      <c r="V169" s="101">
        <v>1.5024225328614039E-3</v>
      </c>
      <c r="W169" s="101">
        <v>2.6294070905831376E-3</v>
      </c>
      <c r="X169" s="101">
        <v>1.3835777914487782E-3</v>
      </c>
      <c r="Y169" s="101">
        <v>3.1670808122321779E-3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0.75656789611431918</v>
      </c>
      <c r="C175" s="122">
        <v>0.67653221275739739</v>
      </c>
      <c r="D175" s="122">
        <v>0.56325140399140827</v>
      </c>
      <c r="E175" s="122">
        <v>0.48127798687698481</v>
      </c>
      <c r="F175" s="122">
        <v>0.49182442889133676</v>
      </c>
      <c r="G175" s="122">
        <v>0.52342744383579543</v>
      </c>
      <c r="H175" s="122">
        <v>0.51144165615427439</v>
      </c>
      <c r="I175" s="122">
        <v>0.53534604633735905</v>
      </c>
      <c r="J175" s="122">
        <v>0.48769442296323928</v>
      </c>
      <c r="K175" s="122">
        <v>0.40233287290048464</v>
      </c>
      <c r="L175" s="122">
        <v>0.29396479281718024</v>
      </c>
      <c r="M175" s="122">
        <v>0.29265905213782389</v>
      </c>
      <c r="N175" s="122">
        <v>0.27110923224595934</v>
      </c>
      <c r="O175" s="122">
        <v>0.23172031122538744</v>
      </c>
      <c r="P175" s="122">
        <v>0.22132751158848127</v>
      </c>
      <c r="Q175" s="122">
        <v>0.22371375543250926</v>
      </c>
      <c r="R175" s="122">
        <v>0.23165555299320695</v>
      </c>
      <c r="S175" s="122">
        <v>0.23862690772519093</v>
      </c>
      <c r="T175" s="122">
        <v>0.11326555951259912</v>
      </c>
      <c r="U175" s="122">
        <v>0.25921882160959575</v>
      </c>
      <c r="V175" s="122">
        <v>0.16761718595705213</v>
      </c>
      <c r="W175" s="122">
        <v>0.40655173856374544</v>
      </c>
      <c r="X175" s="122">
        <v>0.40052643514279135</v>
      </c>
      <c r="Y175" s="122">
        <v>0.3570010545235483</v>
      </c>
      <c r="DA175" s="130" t="s">
        <v>2240</v>
      </c>
    </row>
    <row r="176" spans="1:105" ht="12" customHeight="1" x14ac:dyDescent="0.25">
      <c r="A176" s="97" t="s">
        <v>50</v>
      </c>
      <c r="B176" s="98">
        <v>0.75656789611431918</v>
      </c>
      <c r="C176" s="98">
        <v>0.67653221275739739</v>
      </c>
      <c r="D176" s="98">
        <v>0.56325140399140827</v>
      </c>
      <c r="E176" s="98">
        <v>0.48127798687698481</v>
      </c>
      <c r="F176" s="98">
        <v>0.49182442889133676</v>
      </c>
      <c r="G176" s="98">
        <v>0.52342744383579543</v>
      </c>
      <c r="H176" s="98">
        <v>0.51144165615427439</v>
      </c>
      <c r="I176" s="98">
        <v>0.53534604633735905</v>
      </c>
      <c r="J176" s="98">
        <v>0.48769442296323928</v>
      </c>
      <c r="K176" s="98">
        <v>0.40233287290048464</v>
      </c>
      <c r="L176" s="98">
        <v>0.29396479281718024</v>
      </c>
      <c r="M176" s="98">
        <v>0.29265905213782389</v>
      </c>
      <c r="N176" s="98">
        <v>0.27110923224595934</v>
      </c>
      <c r="O176" s="98">
        <v>0.23172031122538744</v>
      </c>
      <c r="P176" s="98">
        <v>0.22132751158848127</v>
      </c>
      <c r="Q176" s="98">
        <v>0.22371375543250926</v>
      </c>
      <c r="R176" s="98">
        <v>0.23165555299320695</v>
      </c>
      <c r="S176" s="98">
        <v>0.23862690772519093</v>
      </c>
      <c r="T176" s="98">
        <v>0.11326555951259912</v>
      </c>
      <c r="U176" s="98">
        <v>0.25921882160959575</v>
      </c>
      <c r="V176" s="98">
        <v>0.16761718595705213</v>
      </c>
      <c r="W176" s="98">
        <v>0.40655173856374544</v>
      </c>
      <c r="X176" s="98">
        <v>0.40052643514279135</v>
      </c>
      <c r="Y176" s="98">
        <v>0.3570010545235483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11000.553803812007</v>
      </c>
      <c r="C3" s="117">
        <f t="shared" si="0"/>
        <v>14064.635512299696</v>
      </c>
      <c r="D3" s="117">
        <f t="shared" si="0"/>
        <v>23505.217156466537</v>
      </c>
      <c r="E3" s="117">
        <f t="shared" si="0"/>
        <v>15356.990899432307</v>
      </c>
      <c r="F3" s="117">
        <f t="shared" si="0"/>
        <v>19543.139053679966</v>
      </c>
      <c r="G3" s="117">
        <f t="shared" si="0"/>
        <v>10336.378780354873</v>
      </c>
      <c r="H3" s="117">
        <f t="shared" si="0"/>
        <v>10191.446114395434</v>
      </c>
      <c r="I3" s="117">
        <f t="shared" si="0"/>
        <v>9217.0069758825757</v>
      </c>
      <c r="J3" s="117">
        <f t="shared" si="0"/>
        <v>13726.588201967505</v>
      </c>
      <c r="K3" s="117">
        <f t="shared" si="0"/>
        <v>11121.815430872493</v>
      </c>
      <c r="L3" s="117">
        <f t="shared" si="0"/>
        <v>14539.0955653398</v>
      </c>
      <c r="M3" s="117">
        <f t="shared" si="0"/>
        <v>15497.885313494373</v>
      </c>
      <c r="N3" s="117">
        <f t="shared" si="0"/>
        <v>17038.85642284952</v>
      </c>
      <c r="O3" s="117">
        <f t="shared" si="0"/>
        <v>13116.983379256802</v>
      </c>
      <c r="P3" s="117">
        <f t="shared" si="0"/>
        <v>11445.653427870702</v>
      </c>
      <c r="Q3" s="117">
        <f t="shared" si="0"/>
        <v>10993.327745737286</v>
      </c>
      <c r="R3" s="117">
        <f t="shared" ref="R3:V3" si="1">R4+R7+R9+R19</f>
        <v>15426.779102480567</v>
      </c>
      <c r="S3" s="117">
        <f t="shared" si="1"/>
        <v>16200.288094783451</v>
      </c>
      <c r="T3" s="117">
        <f t="shared" si="1"/>
        <v>12798.286353836918</v>
      </c>
      <c r="U3" s="117">
        <f t="shared" si="1"/>
        <v>10950.340407039581</v>
      </c>
      <c r="V3" s="117">
        <f t="shared" si="1"/>
        <v>16723.263653122969</v>
      </c>
      <c r="W3" s="117">
        <f t="shared" ref="W3:Y3" si="2">W4+W7+W9+W19</f>
        <v>16837.369449288624</v>
      </c>
      <c r="X3" s="117">
        <f t="shared" si="2"/>
        <v>15736.02422472652</v>
      </c>
      <c r="Y3" s="117">
        <f t="shared" si="2"/>
        <v>11581.615841458181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9648.7751329556359</v>
      </c>
      <c r="C4" s="122">
        <f t="shared" si="3"/>
        <v>12824.329162162507</v>
      </c>
      <c r="D4" s="122">
        <f t="shared" si="3"/>
        <v>21721.456244237525</v>
      </c>
      <c r="E4" s="122">
        <f t="shared" si="3"/>
        <v>14005.984575936134</v>
      </c>
      <c r="F4" s="122">
        <f t="shared" si="3"/>
        <v>17840.854728360246</v>
      </c>
      <c r="G4" s="122">
        <f t="shared" si="3"/>
        <v>9104.5148395090546</v>
      </c>
      <c r="H4" s="122">
        <f t="shared" si="3"/>
        <v>8909.6439943766891</v>
      </c>
      <c r="I4" s="122">
        <f t="shared" si="3"/>
        <v>7863.9887077583689</v>
      </c>
      <c r="J4" s="122">
        <f t="shared" si="3"/>
        <v>11997.767037783779</v>
      </c>
      <c r="K4" s="122">
        <f t="shared" si="3"/>
        <v>9786.5170311417314</v>
      </c>
      <c r="L4" s="122">
        <f t="shared" si="3"/>
        <v>13609.535631023013</v>
      </c>
      <c r="M4" s="122">
        <f t="shared" si="3"/>
        <v>14350.110527712493</v>
      </c>
      <c r="N4" s="122">
        <f t="shared" si="3"/>
        <v>15754.142950523281</v>
      </c>
      <c r="O4" s="122">
        <f t="shared" si="3"/>
        <v>11981.679103265507</v>
      </c>
      <c r="P4" s="122">
        <f t="shared" si="3"/>
        <v>10049.060551647988</v>
      </c>
      <c r="Q4" s="122">
        <f t="shared" si="3"/>
        <v>9703.3797567111415</v>
      </c>
      <c r="R4" s="122">
        <f t="shared" ref="R4:V4" si="4">SUM(R5:R6)</f>
        <v>13726.855885655999</v>
      </c>
      <c r="S4" s="122">
        <f t="shared" si="4"/>
        <v>14251.407142372294</v>
      </c>
      <c r="T4" s="122">
        <f t="shared" si="4"/>
        <v>10764.323179111916</v>
      </c>
      <c r="U4" s="122">
        <f t="shared" si="4"/>
        <v>8943.168550661032</v>
      </c>
      <c r="V4" s="122">
        <f t="shared" si="4"/>
        <v>13790.984925490216</v>
      </c>
      <c r="W4" s="122">
        <f t="shared" ref="W4:Y4" si="5">SUM(W5:W6)</f>
        <v>14176.895757684173</v>
      </c>
      <c r="X4" s="122">
        <f t="shared" si="5"/>
        <v>12748.500803018682</v>
      </c>
      <c r="Y4" s="122">
        <f t="shared" si="5"/>
        <v>9719.780421289217</v>
      </c>
      <c r="DA4" s="130" t="s">
        <v>2245</v>
      </c>
    </row>
    <row r="5" spans="1:105" ht="12" customHeight="1" x14ac:dyDescent="0.25">
      <c r="A5" s="97" t="s">
        <v>51</v>
      </c>
      <c r="B5" s="98">
        <v>9598.8381489526237</v>
      </c>
      <c r="C5" s="98">
        <v>12758.897569928367</v>
      </c>
      <c r="D5" s="98">
        <v>21612.74698191855</v>
      </c>
      <c r="E5" s="98">
        <v>13936.771151081772</v>
      </c>
      <c r="F5" s="98">
        <v>17753.796612589776</v>
      </c>
      <c r="G5" s="98">
        <v>9060.76688647831</v>
      </c>
      <c r="H5" s="98">
        <v>8867.5538436400966</v>
      </c>
      <c r="I5" s="98">
        <v>7827.1947538404247</v>
      </c>
      <c r="J5" s="98">
        <v>11941.834219580227</v>
      </c>
      <c r="K5" s="98">
        <v>9741.2046814119476</v>
      </c>
      <c r="L5" s="98">
        <v>13548.873422259201</v>
      </c>
      <c r="M5" s="98">
        <v>14286.447189484459</v>
      </c>
      <c r="N5" s="98">
        <v>15684.722198445286</v>
      </c>
      <c r="O5" s="98">
        <v>11927.750251129723</v>
      </c>
      <c r="P5" s="98">
        <v>10003.901612744778</v>
      </c>
      <c r="Q5" s="98">
        <v>9661.1424859084491</v>
      </c>
      <c r="R5" s="98">
        <v>13665.803213955034</v>
      </c>
      <c r="S5" s="98">
        <v>14185.498739405202</v>
      </c>
      <c r="T5" s="98">
        <v>10710.893262821828</v>
      </c>
      <c r="U5" s="98">
        <v>8897.3450870394227</v>
      </c>
      <c r="V5" s="98">
        <v>13717.895808980727</v>
      </c>
      <c r="W5" s="98">
        <v>14102.756529484177</v>
      </c>
      <c r="X5" s="98">
        <v>12681.555705655977</v>
      </c>
      <c r="Y5" s="98">
        <v>9673.8084055658928</v>
      </c>
      <c r="DA5" s="63" t="s">
        <v>2246</v>
      </c>
    </row>
    <row r="6" spans="1:105" ht="12" customHeight="1" x14ac:dyDescent="0.25">
      <c r="A6" s="97" t="s">
        <v>53</v>
      </c>
      <c r="B6" s="98">
        <v>49.936984003012988</v>
      </c>
      <c r="C6" s="98">
        <v>65.431592234139799</v>
      </c>
      <c r="D6" s="98">
        <v>108.70926231897343</v>
      </c>
      <c r="E6" s="98">
        <v>69.213424854361676</v>
      </c>
      <c r="F6" s="98">
        <v>87.05811577047028</v>
      </c>
      <c r="G6" s="98">
        <v>43.747953030744448</v>
      </c>
      <c r="H6" s="98">
        <v>42.090150736592612</v>
      </c>
      <c r="I6" s="98">
        <v>36.793953917944279</v>
      </c>
      <c r="J6" s="98">
        <v>55.932818203551093</v>
      </c>
      <c r="K6" s="98">
        <v>45.312349729783847</v>
      </c>
      <c r="L6" s="98">
        <v>60.662208763810867</v>
      </c>
      <c r="M6" s="98">
        <v>63.663338228033858</v>
      </c>
      <c r="N6" s="98">
        <v>69.42075207799374</v>
      </c>
      <c r="O6" s="98">
        <v>53.928852135784332</v>
      </c>
      <c r="P6" s="98">
        <v>45.158938903209837</v>
      </c>
      <c r="Q6" s="98">
        <v>42.237270802691853</v>
      </c>
      <c r="R6" s="98">
        <v>61.052671700965327</v>
      </c>
      <c r="S6" s="98">
        <v>65.90840296709132</v>
      </c>
      <c r="T6" s="98">
        <v>53.42991629008722</v>
      </c>
      <c r="U6" s="98">
        <v>45.823463621609015</v>
      </c>
      <c r="V6" s="98">
        <v>73.089116509488647</v>
      </c>
      <c r="W6" s="98">
        <v>74.139228199995173</v>
      </c>
      <c r="X6" s="98">
        <v>66.945097362704075</v>
      </c>
      <c r="Y6" s="98">
        <v>45.972015723324773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0.55336979192436742</v>
      </c>
      <c r="C7" s="122">
        <f t="shared" si="6"/>
        <v>0.99010376585931015</v>
      </c>
      <c r="D7" s="122">
        <f t="shared" si="6"/>
        <v>1.6177470546548052</v>
      </c>
      <c r="E7" s="122">
        <f t="shared" si="6"/>
        <v>2.3382420111345037</v>
      </c>
      <c r="F7" s="122">
        <f t="shared" si="6"/>
        <v>2.5895856818101333</v>
      </c>
      <c r="G7" s="122">
        <f t="shared" si="6"/>
        <v>3.2894480726897033</v>
      </c>
      <c r="H7" s="122">
        <f t="shared" si="6"/>
        <v>4.2535082825929029</v>
      </c>
      <c r="I7" s="122">
        <f t="shared" si="6"/>
        <v>5.6795333149310174</v>
      </c>
      <c r="J7" s="122">
        <f t="shared" si="6"/>
        <v>4.7019316162127742</v>
      </c>
      <c r="K7" s="122">
        <f t="shared" si="6"/>
        <v>5.7075288833309692</v>
      </c>
      <c r="L7" s="122">
        <f t="shared" si="6"/>
        <v>7.3779531197213659</v>
      </c>
      <c r="M7" s="122">
        <f t="shared" si="6"/>
        <v>6.8449475715478787</v>
      </c>
      <c r="N7" s="122">
        <f t="shared" si="6"/>
        <v>10.238411931574007</v>
      </c>
      <c r="O7" s="122">
        <f t="shared" si="6"/>
        <v>9.6198653983674127</v>
      </c>
      <c r="P7" s="122">
        <f t="shared" si="6"/>
        <v>6.5089010494974477</v>
      </c>
      <c r="Q7" s="122">
        <f t="shared" si="6"/>
        <v>7.2973571159345676</v>
      </c>
      <c r="R7" s="122">
        <f t="shared" si="6"/>
        <v>6.0144621364864195</v>
      </c>
      <c r="S7" s="122">
        <f t="shared" si="6"/>
        <v>8.2987578446980823</v>
      </c>
      <c r="T7" s="122">
        <f t="shared" si="6"/>
        <v>14.893886453874906</v>
      </c>
      <c r="U7" s="122">
        <f t="shared" si="6"/>
        <v>18.489831073208361</v>
      </c>
      <c r="V7" s="122">
        <f t="shared" si="6"/>
        <v>20.84926405543051</v>
      </c>
      <c r="W7" s="122">
        <f t="shared" si="6"/>
        <v>23.832709765534847</v>
      </c>
      <c r="X7" s="122">
        <f t="shared" si="6"/>
        <v>27.684114808147285</v>
      </c>
      <c r="Y7" s="122">
        <f t="shared" si="6"/>
        <v>19.335692157270508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0.55336979192436742</v>
      </c>
      <c r="C8" s="98">
        <f>IF(RES_hhdet_fec!C8=0,0,RES_hhdet_fec!C8*1000*11630/RES_hhdet_num!C3)</f>
        <v>0.99010376585931015</v>
      </c>
      <c r="D8" s="98">
        <f>IF(RES_hhdet_fec!D8=0,0,RES_hhdet_fec!D8*1000*11630/RES_hhdet_num!D3)</f>
        <v>1.6177470546548052</v>
      </c>
      <c r="E8" s="98">
        <f>IF(RES_hhdet_fec!E8=0,0,RES_hhdet_fec!E8*1000*11630/RES_hhdet_num!E3)</f>
        <v>2.3382420111345037</v>
      </c>
      <c r="F8" s="98">
        <f>IF(RES_hhdet_fec!F8=0,0,RES_hhdet_fec!F8*1000*11630/RES_hhdet_num!F3)</f>
        <v>2.5895856818101333</v>
      </c>
      <c r="G8" s="98">
        <f>IF(RES_hhdet_fec!G8=0,0,RES_hhdet_fec!G8*1000*11630/RES_hhdet_num!G3)</f>
        <v>3.2894480726897033</v>
      </c>
      <c r="H8" s="98">
        <f>IF(RES_hhdet_fec!H8=0,0,RES_hhdet_fec!H8*1000*11630/RES_hhdet_num!H3)</f>
        <v>4.2535082825929029</v>
      </c>
      <c r="I8" s="98">
        <f>IF(RES_hhdet_fec!I8=0,0,RES_hhdet_fec!I8*1000*11630/RES_hhdet_num!I3)</f>
        <v>5.6795333149310174</v>
      </c>
      <c r="J8" s="98">
        <f>IF(RES_hhdet_fec!J8=0,0,RES_hhdet_fec!J8*1000*11630/RES_hhdet_num!J3)</f>
        <v>4.7019316162127742</v>
      </c>
      <c r="K8" s="98">
        <f>IF(RES_hhdet_fec!K8=0,0,RES_hhdet_fec!K8*1000*11630/RES_hhdet_num!K3)</f>
        <v>5.7075288833309692</v>
      </c>
      <c r="L8" s="98">
        <f>IF(RES_hhdet_fec!L8=0,0,RES_hhdet_fec!L8*1000*11630/RES_hhdet_num!L3)</f>
        <v>7.3779531197213659</v>
      </c>
      <c r="M8" s="98">
        <f>IF(RES_hhdet_fec!M8=0,0,RES_hhdet_fec!M8*1000*11630/RES_hhdet_num!M3)</f>
        <v>6.8449475715478787</v>
      </c>
      <c r="N8" s="98">
        <f>IF(RES_hhdet_fec!N8=0,0,RES_hhdet_fec!N8*1000*11630/RES_hhdet_num!N3)</f>
        <v>10.238411931574007</v>
      </c>
      <c r="O8" s="98">
        <f>IF(RES_hhdet_fec!O8=0,0,RES_hhdet_fec!O8*1000*11630/RES_hhdet_num!O3)</f>
        <v>9.6198653983674127</v>
      </c>
      <c r="P8" s="98">
        <f>IF(RES_hhdet_fec!P8=0,0,RES_hhdet_fec!P8*1000*11630/RES_hhdet_num!P3)</f>
        <v>6.5089010494974477</v>
      </c>
      <c r="Q8" s="98">
        <f>IF(RES_hhdet_fec!Q8=0,0,RES_hhdet_fec!Q8*1000*11630/RES_hhdet_num!Q3)</f>
        <v>7.2973571159345676</v>
      </c>
      <c r="R8" s="98">
        <f>IF(RES_hhdet_fec!R8=0,0,RES_hhdet_fec!R8*1000*11630/RES_hhdet_num!R3)</f>
        <v>6.0144621364864195</v>
      </c>
      <c r="S8" s="98">
        <f>IF(RES_hhdet_fec!S8=0,0,RES_hhdet_fec!S8*1000*11630/RES_hhdet_num!S3)</f>
        <v>8.2987578446980823</v>
      </c>
      <c r="T8" s="98">
        <f>IF(RES_hhdet_fec!T8=0,0,RES_hhdet_fec!T8*1000*11630/RES_hhdet_num!T3)</f>
        <v>14.893886453874906</v>
      </c>
      <c r="U8" s="98">
        <f>IF(RES_hhdet_fec!U8=0,0,RES_hhdet_fec!U8*1000*11630/RES_hhdet_num!U3)</f>
        <v>18.489831073208361</v>
      </c>
      <c r="V8" s="98">
        <f>IF(RES_hhdet_fec!V8=0,0,RES_hhdet_fec!V8*1000*11630/RES_hhdet_num!V3)</f>
        <v>20.84926405543051</v>
      </c>
      <c r="W8" s="98">
        <f>IF(RES_hhdet_fec!W8=0,0,RES_hhdet_fec!W8*1000*11630/RES_hhdet_num!W3)</f>
        <v>23.832709765534847</v>
      </c>
      <c r="X8" s="98">
        <f>IF(RES_hhdet_fec!X8=0,0,RES_hhdet_fec!X8*1000*11630/RES_hhdet_num!X3)</f>
        <v>27.684114808147285</v>
      </c>
      <c r="Y8" s="98">
        <f>IF(RES_hhdet_fec!Y8=0,0,RES_hhdet_fec!Y8*1000*11630/RES_hhdet_num!Y3)</f>
        <v>19.335692157270508</v>
      </c>
      <c r="DA8" s="63" t="s">
        <v>2249</v>
      </c>
    </row>
    <row r="9" spans="1:105" ht="12" customHeight="1" x14ac:dyDescent="0.25">
      <c r="A9" s="121" t="s">
        <v>55</v>
      </c>
      <c r="B9" s="122">
        <v>1038.8400326428321</v>
      </c>
      <c r="C9" s="122">
        <v>912.91921797755401</v>
      </c>
      <c r="D9" s="122">
        <v>1361.4287362600105</v>
      </c>
      <c r="E9" s="122">
        <v>1000.6622786771869</v>
      </c>
      <c r="F9" s="122">
        <v>1276.8455321478943</v>
      </c>
      <c r="G9" s="122">
        <v>932.17707472176403</v>
      </c>
      <c r="H9" s="122">
        <v>985.12314870112471</v>
      </c>
      <c r="I9" s="122">
        <v>1041.0201773611082</v>
      </c>
      <c r="J9" s="122">
        <v>1370.5706059033689</v>
      </c>
      <c r="K9" s="122">
        <v>1043.0196015833171</v>
      </c>
      <c r="L9" s="122">
        <v>648.35689396762689</v>
      </c>
      <c r="M9" s="122">
        <v>817.59285739730103</v>
      </c>
      <c r="N9" s="122">
        <v>940.90078877744747</v>
      </c>
      <c r="O9" s="122">
        <v>863.00339898428354</v>
      </c>
      <c r="P9" s="122">
        <v>1106.0014094071075</v>
      </c>
      <c r="Q9" s="122">
        <v>994.31101714376678</v>
      </c>
      <c r="R9" s="122">
        <v>1297.2398877623259</v>
      </c>
      <c r="S9" s="122">
        <v>1523.5526474857588</v>
      </c>
      <c r="T9" s="122">
        <v>1556.5911847025247</v>
      </c>
      <c r="U9" s="122">
        <v>1596.5874926448664</v>
      </c>
      <c r="V9" s="122">
        <v>2312.9886692348955</v>
      </c>
      <c r="W9" s="122">
        <v>1959.5890475133865</v>
      </c>
      <c r="X9" s="122">
        <v>2183.3150081088688</v>
      </c>
      <c r="Y9" s="122">
        <v>1519.2209498799189</v>
      </c>
      <c r="DA9" s="130" t="s">
        <v>2250</v>
      </c>
    </row>
    <row r="10" spans="1:105" ht="12" customHeight="1" x14ac:dyDescent="0.25">
      <c r="A10" s="97" t="s">
        <v>143</v>
      </c>
      <c r="B10" s="98">
        <v>894.68124946777414</v>
      </c>
      <c r="C10" s="98">
        <v>839.99958248164126</v>
      </c>
      <c r="D10" s="98">
        <v>1423.5204611430688</v>
      </c>
      <c r="E10" s="98">
        <v>958.82625294034608</v>
      </c>
      <c r="F10" s="98">
        <v>1310.8962651844779</v>
      </c>
      <c r="G10" s="98">
        <v>876.52806919358125</v>
      </c>
      <c r="H10" s="98">
        <v>946.53322559656635</v>
      </c>
      <c r="I10" s="98">
        <v>990.36305017173015</v>
      </c>
      <c r="J10" s="98">
        <v>1435.3529226466846</v>
      </c>
      <c r="K10" s="98">
        <v>1069.1319380178202</v>
      </c>
      <c r="L10" s="98">
        <v>623.96603460746144</v>
      </c>
      <c r="M10" s="98">
        <v>810.77505325612037</v>
      </c>
      <c r="N10" s="98">
        <v>937.5910728733221</v>
      </c>
      <c r="O10" s="98">
        <v>824.30507032795526</v>
      </c>
      <c r="P10" s="98">
        <v>1098.8861412629744</v>
      </c>
      <c r="Q10" s="98">
        <v>967.83464670260582</v>
      </c>
      <c r="R10" s="98">
        <v>1293.3341195681089</v>
      </c>
      <c r="S10" s="98">
        <v>1540.0174200322185</v>
      </c>
      <c r="T10" s="98">
        <v>1562.9944565813216</v>
      </c>
      <c r="U10" s="98">
        <v>1552.1932933219027</v>
      </c>
      <c r="V10" s="98">
        <v>2418.35462155297</v>
      </c>
      <c r="W10" s="98">
        <v>1911.3947002397915</v>
      </c>
      <c r="X10" s="98">
        <v>2264.354171310551</v>
      </c>
      <c r="Y10" s="98">
        <v>1443.2361775370305</v>
      </c>
      <c r="DA10" s="63" t="s">
        <v>2251</v>
      </c>
    </row>
    <row r="11" spans="1:105" ht="12" customHeight="1" x14ac:dyDescent="0.25">
      <c r="A11" s="97" t="s">
        <v>124</v>
      </c>
      <c r="B11" s="98">
        <v>1355.7654740203752</v>
      </c>
      <c r="C11" s="98">
        <v>1322.2894426230127</v>
      </c>
      <c r="D11" s="98">
        <v>1309.5440438432356</v>
      </c>
      <c r="E11" s="98">
        <v>1278.5777795814856</v>
      </c>
      <c r="F11" s="98">
        <v>1253.1523582026409</v>
      </c>
      <c r="G11" s="98">
        <v>1243.9202721984827</v>
      </c>
      <c r="H11" s="98">
        <v>1240.0454861252415</v>
      </c>
      <c r="I11" s="98">
        <v>1245.7851313718411</v>
      </c>
      <c r="J11" s="98">
        <v>1189.4619186215286</v>
      </c>
      <c r="K11" s="98">
        <v>1176.2197709447028</v>
      </c>
      <c r="L11" s="98">
        <v>1113.4070384240413</v>
      </c>
      <c r="M11" s="98">
        <v>1106.1082879605369</v>
      </c>
      <c r="N11" s="98">
        <v>1115.684647842709</v>
      </c>
      <c r="O11" s="98">
        <v>1152.6999039465679</v>
      </c>
      <c r="P11" s="98">
        <v>1232.4926837021731</v>
      </c>
      <c r="Q11" s="98">
        <v>1148.4775370952625</v>
      </c>
      <c r="R11" s="98">
        <v>1191.2557466773035</v>
      </c>
      <c r="S11" s="98">
        <v>1370.1383942654147</v>
      </c>
      <c r="T11" s="98">
        <v>1610.5444267592507</v>
      </c>
      <c r="U11" s="98">
        <v>1310.3194144597696</v>
      </c>
      <c r="V11" s="98">
        <v>1538.6396601559957</v>
      </c>
      <c r="W11" s="98">
        <v>1929.8425891624915</v>
      </c>
      <c r="X11" s="98">
        <v>1473.3391261523846</v>
      </c>
      <c r="Y11" s="98">
        <v>1729.091164824865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1371.1645032371162</v>
      </c>
      <c r="U12" s="98">
        <v>1142.2202508300443</v>
      </c>
      <c r="V12" s="98">
        <v>1381.4406733624239</v>
      </c>
      <c r="W12" s="98">
        <v>1791.3273997796605</v>
      </c>
      <c r="X12" s="98">
        <v>1345.7696405204258</v>
      </c>
      <c r="Y12" s="98">
        <v>1635.2957228922387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465.53448624752065</v>
      </c>
      <c r="U13" s="101">
        <v>374.1452683344919</v>
      </c>
      <c r="V13" s="101">
        <v>468.27972239298879</v>
      </c>
      <c r="W13" s="101">
        <v>819.54177037759655</v>
      </c>
      <c r="X13" s="101">
        <v>362.55957880986318</v>
      </c>
      <c r="Y13" s="101">
        <v>690.42589248300283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905.63001698959567</v>
      </c>
      <c r="U14" s="104">
        <v>768.07498249555226</v>
      </c>
      <c r="V14" s="104">
        <v>913.16095096943502</v>
      </c>
      <c r="W14" s="104">
        <v>971.78562940206382</v>
      </c>
      <c r="X14" s="104">
        <v>983.21006171056263</v>
      </c>
      <c r="Y14" s="104">
        <v>944.8698304092361</v>
      </c>
      <c r="DA14" s="132" t="s">
        <v>2255</v>
      </c>
    </row>
    <row r="15" spans="1:105" ht="12" customHeight="1" x14ac:dyDescent="0.25">
      <c r="A15" s="106" t="s">
        <v>122</v>
      </c>
      <c r="B15" s="101">
        <v>1351.2027397092447</v>
      </c>
      <c r="C15" s="101">
        <v>1090.4737213760766</v>
      </c>
      <c r="D15" s="101">
        <v>1119.6144886442576</v>
      </c>
      <c r="E15" s="101">
        <v>1157.0959116952617</v>
      </c>
      <c r="F15" s="101">
        <v>1113.9077410130083</v>
      </c>
      <c r="G15" s="101">
        <v>1103.333988361582</v>
      </c>
      <c r="H15" s="101">
        <v>1112.959010469548</v>
      </c>
      <c r="I15" s="101">
        <v>1210.8178977095929</v>
      </c>
      <c r="J15" s="101">
        <v>1103.6218685857161</v>
      </c>
      <c r="K15" s="101">
        <v>864.25230710813503</v>
      </c>
      <c r="L15" s="101">
        <v>789.33741680027674</v>
      </c>
      <c r="M15" s="101">
        <v>848.81539395096888</v>
      </c>
      <c r="N15" s="101">
        <v>953.52697385405475</v>
      </c>
      <c r="O15" s="101">
        <v>1172.5488424432833</v>
      </c>
      <c r="P15" s="101">
        <v>1157.8919422342015</v>
      </c>
      <c r="Q15" s="101">
        <v>1306.1771665988049</v>
      </c>
      <c r="R15" s="101">
        <v>1354.010403164031</v>
      </c>
      <c r="S15" s="101">
        <v>1408.5122350938502</v>
      </c>
      <c r="T15" s="101">
        <v>1695.0725092871623</v>
      </c>
      <c r="U15" s="101">
        <v>2001.6684601975269</v>
      </c>
      <c r="V15" s="101">
        <v>1804.4018856999407</v>
      </c>
      <c r="W15" s="101">
        <v>2332.2694741533669</v>
      </c>
      <c r="X15" s="101">
        <v>1751.9815512920559</v>
      </c>
      <c r="Y15" s="101">
        <v>1960.3636421149276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839.320426253562</v>
      </c>
      <c r="P16" s="104">
        <v>836.38975491996473</v>
      </c>
      <c r="Q16" s="104">
        <v>966.17766381091326</v>
      </c>
      <c r="R16" s="104">
        <v>978.53925734974723</v>
      </c>
      <c r="S16" s="104">
        <v>1007.5401840950716</v>
      </c>
      <c r="T16" s="104">
        <v>1248.4310839138298</v>
      </c>
      <c r="U16" s="104">
        <v>1518.1411142499728</v>
      </c>
      <c r="V16" s="104">
        <v>1394.4055848228224</v>
      </c>
      <c r="W16" s="104">
        <v>1929.1475038118294</v>
      </c>
      <c r="X16" s="104">
        <v>1369.3633578039889</v>
      </c>
      <c r="Y16" s="104">
        <v>1627.9929832139683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390.34372447610764</v>
      </c>
      <c r="P17" s="98">
        <v>345.22457051107756</v>
      </c>
      <c r="Q17" s="98">
        <v>405.01932592017516</v>
      </c>
      <c r="R17" s="98">
        <v>401.95781406764422</v>
      </c>
      <c r="S17" s="98">
        <v>370.31671633248402</v>
      </c>
      <c r="T17" s="98">
        <v>487.30762320222169</v>
      </c>
      <c r="U17" s="98">
        <v>570.04682906404787</v>
      </c>
      <c r="V17" s="98">
        <v>539.71410851316921</v>
      </c>
      <c r="W17" s="98">
        <v>984.90776567368312</v>
      </c>
      <c r="X17" s="98">
        <v>427.48676931739425</v>
      </c>
      <c r="Y17" s="98">
        <v>774.57973594301916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448.97670177745425</v>
      </c>
      <c r="P18" s="98">
        <v>491.16518440888711</v>
      </c>
      <c r="Q18" s="98">
        <v>561.15833789073815</v>
      </c>
      <c r="R18" s="98">
        <v>576.58144328210301</v>
      </c>
      <c r="S18" s="98">
        <v>637.2234677625878</v>
      </c>
      <c r="T18" s="98">
        <v>761.123460711608</v>
      </c>
      <c r="U18" s="98">
        <v>948.09428518592495</v>
      </c>
      <c r="V18" s="98">
        <v>854.69147630965324</v>
      </c>
      <c r="W18" s="98">
        <v>944.23973813814632</v>
      </c>
      <c r="X18" s="98">
        <v>941.87658848659498</v>
      </c>
      <c r="Y18" s="98">
        <v>853.413247270949</v>
      </c>
      <c r="DA18" s="63" t="s">
        <v>2259</v>
      </c>
    </row>
    <row r="19" spans="1:105" ht="12" customHeight="1" x14ac:dyDescent="0.25">
      <c r="A19" s="121" t="s">
        <v>54</v>
      </c>
      <c r="B19" s="122">
        <v>312.3852684216148</v>
      </c>
      <c r="C19" s="122">
        <v>326.39702839377435</v>
      </c>
      <c r="D19" s="122">
        <v>420.71442891434685</v>
      </c>
      <c r="E19" s="122">
        <v>348.00580280785107</v>
      </c>
      <c r="F19" s="122">
        <v>422.84920749001833</v>
      </c>
      <c r="G19" s="122">
        <v>296.39741805136424</v>
      </c>
      <c r="H19" s="122">
        <v>292.42546303502866</v>
      </c>
      <c r="I19" s="122">
        <v>306.3185574481663</v>
      </c>
      <c r="J19" s="122">
        <v>353.54862666414419</v>
      </c>
      <c r="K19" s="122">
        <v>286.57126926411394</v>
      </c>
      <c r="L19" s="122">
        <v>273.82508722943999</v>
      </c>
      <c r="M19" s="122">
        <v>323.33698081302924</v>
      </c>
      <c r="N19" s="122">
        <v>333.57427161721853</v>
      </c>
      <c r="O19" s="122">
        <v>262.68101160864478</v>
      </c>
      <c r="P19" s="122">
        <v>284.08256576610921</v>
      </c>
      <c r="Q19" s="122">
        <v>288.33961476644316</v>
      </c>
      <c r="R19" s="122">
        <v>396.66886692575537</v>
      </c>
      <c r="S19" s="122">
        <v>417.02954708070223</v>
      </c>
      <c r="T19" s="122">
        <v>462.47810356860259</v>
      </c>
      <c r="U19" s="122">
        <v>392.09453266047376</v>
      </c>
      <c r="V19" s="122">
        <v>598.44079434242758</v>
      </c>
      <c r="W19" s="122">
        <v>677.05193432552915</v>
      </c>
      <c r="X19" s="122">
        <v>776.52429879082081</v>
      </c>
      <c r="Y19" s="122">
        <v>323.2787781317752</v>
      </c>
      <c r="DA19" s="130" t="s">
        <v>2260</v>
      </c>
    </row>
    <row r="20" spans="1:105" ht="12" customHeight="1" x14ac:dyDescent="0.25">
      <c r="A20" s="97" t="s">
        <v>51</v>
      </c>
      <c r="B20" s="98">
        <v>393.10338092414912</v>
      </c>
      <c r="C20" s="98">
        <v>375.04668669717074</v>
      </c>
      <c r="D20" s="98">
        <v>634.24123492245735</v>
      </c>
      <c r="E20" s="98">
        <v>421.36135718754724</v>
      </c>
      <c r="F20" s="98">
        <v>573.29111972531348</v>
      </c>
      <c r="G20" s="98">
        <v>296.45443347437396</v>
      </c>
      <c r="H20" s="98">
        <v>321.21640689019728</v>
      </c>
      <c r="I20" s="98">
        <v>317.90131695614991</v>
      </c>
      <c r="J20" s="98">
        <v>441.29205143798271</v>
      </c>
      <c r="K20" s="98">
        <v>322.6625342669069</v>
      </c>
      <c r="L20" s="98">
        <v>299.5573767935457</v>
      </c>
      <c r="M20" s="98">
        <v>342.89202842420673</v>
      </c>
      <c r="N20" s="98">
        <v>338.46348696495937</v>
      </c>
      <c r="O20" s="98">
        <v>265.38584090649357</v>
      </c>
      <c r="P20" s="98">
        <v>287.11497788547973</v>
      </c>
      <c r="Q20" s="98">
        <v>289.55293027565364</v>
      </c>
      <c r="R20" s="98">
        <v>418.12834414088769</v>
      </c>
      <c r="S20" s="98">
        <v>430.80236941303156</v>
      </c>
      <c r="T20" s="98">
        <v>473.50778115270151</v>
      </c>
      <c r="U20" s="98">
        <v>394.09659483023069</v>
      </c>
      <c r="V20" s="98">
        <v>602.52923170675183</v>
      </c>
      <c r="W20" s="98">
        <v>698.9465296540692</v>
      </c>
      <c r="X20" s="98">
        <v>842.3827588723052</v>
      </c>
      <c r="Y20" s="98">
        <v>201.39566366847046</v>
      </c>
      <c r="DA20" s="63" t="s">
        <v>2261</v>
      </c>
    </row>
    <row r="21" spans="1:105" ht="12" customHeight="1" x14ac:dyDescent="0.25">
      <c r="A21" s="97" t="s">
        <v>50</v>
      </c>
      <c r="B21" s="98">
        <v>382.86592666378255</v>
      </c>
      <c r="C21" s="98">
        <v>393.12099838518037</v>
      </c>
      <c r="D21" s="98">
        <v>351.38119705629367</v>
      </c>
      <c r="E21" s="98">
        <v>340.25462231639034</v>
      </c>
      <c r="F21" s="98">
        <v>363.90485493045253</v>
      </c>
      <c r="G21" s="98">
        <v>381.81681291313055</v>
      </c>
      <c r="H21" s="98">
        <v>347.366594388603</v>
      </c>
      <c r="I21" s="98">
        <v>351.39236374821303</v>
      </c>
      <c r="J21" s="98">
        <v>333.77826824137935</v>
      </c>
      <c r="K21" s="98">
        <v>310.98677389458055</v>
      </c>
      <c r="L21" s="98">
        <v>272.43540145166804</v>
      </c>
      <c r="M21" s="98">
        <v>294.60588083297705</v>
      </c>
      <c r="N21" s="98">
        <v>301.59416053081674</v>
      </c>
      <c r="O21" s="98">
        <v>303.25303024183086</v>
      </c>
      <c r="P21" s="98">
        <v>337.25623652965726</v>
      </c>
      <c r="Q21" s="98">
        <v>366.73762240947758</v>
      </c>
      <c r="R21" s="98">
        <v>418.9122116156517</v>
      </c>
      <c r="S21" s="98">
        <v>472.66943568928093</v>
      </c>
      <c r="T21" s="98">
        <v>273.94674026570851</v>
      </c>
      <c r="U21" s="98">
        <v>560.7662420686255</v>
      </c>
      <c r="V21" s="98">
        <v>358.69160342920787</v>
      </c>
      <c r="W21" s="98">
        <v>715.79134930395469</v>
      </c>
      <c r="X21" s="98">
        <v>646.05361887192669</v>
      </c>
      <c r="Y21" s="98">
        <v>602.83882337937803</v>
      </c>
      <c r="DA21" s="63" t="s">
        <v>2262</v>
      </c>
    </row>
    <row r="22" spans="1:105" ht="12" customHeight="1" x14ac:dyDescent="0.25">
      <c r="A22" s="109" t="s">
        <v>120</v>
      </c>
      <c r="B22" s="33">
        <v>258.86002607098629</v>
      </c>
      <c r="C22" s="33">
        <v>288.99271725279573</v>
      </c>
      <c r="D22" s="33">
        <v>259.16947573978297</v>
      </c>
      <c r="E22" s="33">
        <v>286.63935704372278</v>
      </c>
      <c r="F22" s="33">
        <v>300.4724246953952</v>
      </c>
      <c r="G22" s="33">
        <v>291.08040836324898</v>
      </c>
      <c r="H22" s="33">
        <v>258.8248640494856</v>
      </c>
      <c r="I22" s="33">
        <v>290.64261727594561</v>
      </c>
      <c r="J22" s="33">
        <v>243.97243218328856</v>
      </c>
      <c r="K22" s="33">
        <v>226.20172701723314</v>
      </c>
      <c r="L22" s="33">
        <v>202.26906852942454</v>
      </c>
      <c r="M22" s="33">
        <v>227.64793475889343</v>
      </c>
      <c r="N22" s="33">
        <v>234.50641421139778</v>
      </c>
      <c r="O22" s="33">
        <v>227.70853856275335</v>
      </c>
      <c r="P22" s="33">
        <v>264.50898903035966</v>
      </c>
      <c r="Q22" s="33">
        <v>279.95890904762325</v>
      </c>
      <c r="R22" s="33">
        <v>286.7341179242602</v>
      </c>
      <c r="S22" s="33">
        <v>344.31479110566153</v>
      </c>
      <c r="T22" s="33">
        <v>332.16441869319812</v>
      </c>
      <c r="U22" s="33">
        <v>341.72239484947988</v>
      </c>
      <c r="V22" s="33">
        <v>363.59921499108674</v>
      </c>
      <c r="W22" s="33">
        <v>409.80679294676548</v>
      </c>
      <c r="X22" s="33">
        <v>452.38237317674862</v>
      </c>
      <c r="Y22" s="33">
        <v>447.99555972457466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16431.154713149775</v>
      </c>
      <c r="C24" s="117">
        <f t="shared" si="7"/>
        <v>14821.85505527442</v>
      </c>
      <c r="D24" s="117">
        <f t="shared" si="7"/>
        <v>27345.145635540142</v>
      </c>
      <c r="E24" s="117">
        <f t="shared" si="7"/>
        <v>10983.630483513642</v>
      </c>
      <c r="F24" s="117">
        <f t="shared" si="7"/>
        <v>3604.4614904601867</v>
      </c>
      <c r="G24" s="117">
        <f t="shared" si="7"/>
        <v>6893.3303556159508</v>
      </c>
      <c r="H24" s="117">
        <f t="shared" si="7"/>
        <v>17097.776491900768</v>
      </c>
      <c r="I24" s="117">
        <f t="shared" si="7"/>
        <v>11427.190563729995</v>
      </c>
      <c r="J24" s="117">
        <f t="shared" si="7"/>
        <v>18418.565906343279</v>
      </c>
      <c r="K24" s="117">
        <f t="shared" si="7"/>
        <v>18847.940131264924</v>
      </c>
      <c r="L24" s="117">
        <f t="shared" si="7"/>
        <v>13831.167864907997</v>
      </c>
      <c r="M24" s="117">
        <f t="shared" si="7"/>
        <v>6583.5312431246739</v>
      </c>
      <c r="N24" s="117">
        <f t="shared" si="7"/>
        <v>21058.866498783049</v>
      </c>
      <c r="O24" s="117">
        <f t="shared" si="7"/>
        <v>15623.563066134133</v>
      </c>
      <c r="P24" s="117">
        <f t="shared" si="7"/>
        <v>2782.6391240364228</v>
      </c>
      <c r="Q24" s="117">
        <f t="shared" si="7"/>
        <v>2928.5381221391194</v>
      </c>
      <c r="R24" s="117">
        <f t="shared" ref="R24:V24" si="8">R25+R28+R30+R39</f>
        <v>16650.902972875192</v>
      </c>
      <c r="S24" s="117">
        <f t="shared" si="8"/>
        <v>17032.632471069424</v>
      </c>
      <c r="T24" s="117">
        <f t="shared" si="8"/>
        <v>15906.97285512477</v>
      </c>
      <c r="U24" s="117">
        <f t="shared" si="8"/>
        <v>13987.201091020454</v>
      </c>
      <c r="V24" s="117">
        <f t="shared" si="8"/>
        <v>14349.702958000113</v>
      </c>
      <c r="W24" s="117">
        <f t="shared" ref="W24:Y24" si="9">W25+W28+W30+W39</f>
        <v>18951.925932552909</v>
      </c>
      <c r="X24" s="117">
        <f t="shared" si="9"/>
        <v>15796.582388503284</v>
      </c>
      <c r="Y24" s="117">
        <f t="shared" si="9"/>
        <v>10412.111368429099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14813.129377175124</v>
      </c>
      <c r="C25" s="122">
        <f t="shared" si="10"/>
        <v>13403.027418428526</v>
      </c>
      <c r="D25" s="122">
        <f t="shared" si="10"/>
        <v>25937.716803126201</v>
      </c>
      <c r="E25" s="122">
        <f t="shared" si="10"/>
        <v>9524.909452571932</v>
      </c>
      <c r="F25" s="122">
        <f t="shared" si="10"/>
        <v>2166.2095526855019</v>
      </c>
      <c r="G25" s="122">
        <f t="shared" si="10"/>
        <v>5464.636118427773</v>
      </c>
      <c r="H25" s="122">
        <f t="shared" si="10"/>
        <v>15694.879271488904</v>
      </c>
      <c r="I25" s="122">
        <f t="shared" si="10"/>
        <v>9905.6034531025107</v>
      </c>
      <c r="J25" s="122">
        <f t="shared" si="10"/>
        <v>17045.388253313256</v>
      </c>
      <c r="K25" s="122">
        <f t="shared" si="10"/>
        <v>17710.404725730717</v>
      </c>
      <c r="L25" s="122">
        <f t="shared" si="10"/>
        <v>12804.592784339131</v>
      </c>
      <c r="M25" s="122">
        <f t="shared" si="10"/>
        <v>5480.3033887239289</v>
      </c>
      <c r="N25" s="122">
        <f t="shared" si="10"/>
        <v>19850.739053767204</v>
      </c>
      <c r="O25" s="122">
        <f t="shared" si="10"/>
        <v>14225.792173759542</v>
      </c>
      <c r="P25" s="122">
        <f t="shared" si="10"/>
        <v>1353.1814325803766</v>
      </c>
      <c r="Q25" s="122">
        <f t="shared" si="10"/>
        <v>1329.695014246847</v>
      </c>
      <c r="R25" s="122">
        <f t="shared" ref="R25:V25" si="11">SUM(R26:R27)</f>
        <v>15019.742837250993</v>
      </c>
      <c r="S25" s="122">
        <f t="shared" si="11"/>
        <v>15296.882083825511</v>
      </c>
      <c r="T25" s="122">
        <f t="shared" si="11"/>
        <v>13902.982869054209</v>
      </c>
      <c r="U25" s="122">
        <f t="shared" si="11"/>
        <v>11634.805313829518</v>
      </c>
      <c r="V25" s="122">
        <f t="shared" si="11"/>
        <v>12184.308105576874</v>
      </c>
      <c r="W25" s="122">
        <f t="shared" ref="W25:Y25" si="12">SUM(W26:W27)</f>
        <v>16208.027202685465</v>
      </c>
      <c r="X25" s="122">
        <f t="shared" si="12"/>
        <v>13641.083702322179</v>
      </c>
      <c r="Y25" s="122">
        <f t="shared" si="12"/>
        <v>8045.4898705915621</v>
      </c>
      <c r="DA25" s="130" t="s">
        <v>2265</v>
      </c>
    </row>
    <row r="26" spans="1:105" ht="12" customHeight="1" x14ac:dyDescent="0.25">
      <c r="A26" s="97" t="s">
        <v>74</v>
      </c>
      <c r="B26" s="98">
        <v>14639.481249093056</v>
      </c>
      <c r="C26" s="98">
        <v>13246.298221610776</v>
      </c>
      <c r="D26" s="98">
        <v>25639.842359170401</v>
      </c>
      <c r="E26" s="98">
        <v>9416.9998612754753</v>
      </c>
      <c r="F26" s="98">
        <v>2141.834857973613</v>
      </c>
      <c r="G26" s="98">
        <v>5403.6250665004745</v>
      </c>
      <c r="H26" s="98">
        <v>15518.476241857063</v>
      </c>
      <c r="I26" s="98">
        <v>9795.2184420109643</v>
      </c>
      <c r="J26" s="98">
        <v>16856.297802589332</v>
      </c>
      <c r="K26" s="98">
        <v>17514.56281256603</v>
      </c>
      <c r="L26" s="98">
        <v>12667.919948341898</v>
      </c>
      <c r="M26" s="98">
        <v>5422.035894540435</v>
      </c>
      <c r="N26" s="98">
        <v>19642.164879691918</v>
      </c>
      <c r="O26" s="98">
        <v>14071.738969268701</v>
      </c>
      <c r="P26" s="98">
        <v>1338.5546931484798</v>
      </c>
      <c r="Q26" s="98">
        <v>1315.7653723415235</v>
      </c>
      <c r="R26" s="98">
        <v>14862.381371296087</v>
      </c>
      <c r="S26" s="98">
        <v>15134.015984072519</v>
      </c>
      <c r="T26" s="98">
        <v>13747.20020133383</v>
      </c>
      <c r="U26" s="98">
        <v>11501.580849141819</v>
      </c>
      <c r="V26" s="98">
        <v>12039.952718676133</v>
      </c>
      <c r="W26" s="98">
        <v>16013.210511282496</v>
      </c>
      <c r="X26" s="98">
        <v>13469.687790298474</v>
      </c>
      <c r="Y26" s="98">
        <v>7953.1466113416309</v>
      </c>
      <c r="DA26" s="63" t="s">
        <v>2266</v>
      </c>
    </row>
    <row r="27" spans="1:105" ht="12" customHeight="1" x14ac:dyDescent="0.25">
      <c r="A27" s="97" t="s">
        <v>53</v>
      </c>
      <c r="B27" s="98">
        <v>173.64812808206793</v>
      </c>
      <c r="C27" s="98">
        <v>156.7291968177507</v>
      </c>
      <c r="D27" s="98">
        <v>297.87444395580036</v>
      </c>
      <c r="E27" s="98">
        <v>107.90959129645647</v>
      </c>
      <c r="F27" s="98">
        <v>24.37469471188885</v>
      </c>
      <c r="G27" s="98">
        <v>61.011051927298617</v>
      </c>
      <c r="H27" s="98">
        <v>176.40302963184118</v>
      </c>
      <c r="I27" s="98">
        <v>110.38501109154693</v>
      </c>
      <c r="J27" s="98">
        <v>189.09045072392644</v>
      </c>
      <c r="K27" s="98">
        <v>195.84191316468869</v>
      </c>
      <c r="L27" s="98">
        <v>136.67283599723299</v>
      </c>
      <c r="M27" s="98">
        <v>58.267494183494343</v>
      </c>
      <c r="N27" s="98">
        <v>208.57417407528516</v>
      </c>
      <c r="O27" s="98">
        <v>154.05320449084178</v>
      </c>
      <c r="P27" s="98">
        <v>14.626739431896754</v>
      </c>
      <c r="Q27" s="98">
        <v>13.929641905323564</v>
      </c>
      <c r="R27" s="98">
        <v>157.36146595490615</v>
      </c>
      <c r="S27" s="98">
        <v>162.86609975299135</v>
      </c>
      <c r="T27" s="98">
        <v>155.78266772037861</v>
      </c>
      <c r="U27" s="98">
        <v>133.2244646876984</v>
      </c>
      <c r="V27" s="98">
        <v>144.35538690074191</v>
      </c>
      <c r="W27" s="98">
        <v>194.81669140297052</v>
      </c>
      <c r="X27" s="98">
        <v>171.39591202370551</v>
      </c>
      <c r="Y27" s="98">
        <v>92.343259249931236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0.56013312292240447</v>
      </c>
      <c r="C28" s="122">
        <f t="shared" si="13"/>
        <v>1.0936592316790763</v>
      </c>
      <c r="D28" s="122">
        <f t="shared" si="13"/>
        <v>1.6639551840625644</v>
      </c>
      <c r="E28" s="122">
        <f t="shared" si="13"/>
        <v>2.405460237249152</v>
      </c>
      <c r="F28" s="122">
        <f t="shared" si="13"/>
        <v>2.5847111564871175</v>
      </c>
      <c r="G28" s="122">
        <f t="shared" si="13"/>
        <v>3.3515476090230285</v>
      </c>
      <c r="H28" s="122">
        <f t="shared" si="13"/>
        <v>4.4509000641459124</v>
      </c>
      <c r="I28" s="122">
        <f t="shared" si="13"/>
        <v>6.9625989701314754</v>
      </c>
      <c r="J28" s="122">
        <f t="shared" si="13"/>
        <v>6.2373021894883225</v>
      </c>
      <c r="K28" s="122">
        <f t="shared" si="13"/>
        <v>7.2213205093249551</v>
      </c>
      <c r="L28" s="122">
        <f t="shared" si="13"/>
        <v>9.1089720474717311</v>
      </c>
      <c r="M28" s="122">
        <f t="shared" si="13"/>
        <v>12.342109492982194</v>
      </c>
      <c r="N28" s="122">
        <f t="shared" si="13"/>
        <v>20.082436170827947</v>
      </c>
      <c r="O28" s="122">
        <f t="shared" si="13"/>
        <v>14.701349539601063</v>
      </c>
      <c r="P28" s="122">
        <f t="shared" si="13"/>
        <v>7.9529848834324541</v>
      </c>
      <c r="Q28" s="122">
        <f t="shared" si="13"/>
        <v>8.4630066190007085</v>
      </c>
      <c r="R28" s="122">
        <f t="shared" si="13"/>
        <v>5.7943428323193036</v>
      </c>
      <c r="S28" s="122">
        <f t="shared" si="13"/>
        <v>4.9519333946945219</v>
      </c>
      <c r="T28" s="122">
        <f t="shared" si="13"/>
        <v>5.8014922221258995</v>
      </c>
      <c r="U28" s="122">
        <f t="shared" si="13"/>
        <v>7.2535365621893142</v>
      </c>
      <c r="V28" s="122">
        <f t="shared" si="13"/>
        <v>10.262312801097977</v>
      </c>
      <c r="W28" s="122">
        <f t="shared" si="13"/>
        <v>12.778675737693005</v>
      </c>
      <c r="X28" s="122">
        <f t="shared" si="13"/>
        <v>16.281957579316536</v>
      </c>
      <c r="Y28" s="122">
        <f t="shared" si="13"/>
        <v>14.780268178248605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0.56013312292240447</v>
      </c>
      <c r="C29" s="98">
        <f>IF(RES_hhdet_fec!C29=0,0,RES_hhdet_fec!C29*1000*11630/RES_hhdet_num!C24)</f>
        <v>1.0936592316790763</v>
      </c>
      <c r="D29" s="98">
        <f>IF(RES_hhdet_fec!D29=0,0,RES_hhdet_fec!D29*1000*11630/RES_hhdet_num!D24)</f>
        <v>1.6639551840625644</v>
      </c>
      <c r="E29" s="98">
        <f>IF(RES_hhdet_fec!E29=0,0,RES_hhdet_fec!E29*1000*11630/RES_hhdet_num!E24)</f>
        <v>2.405460237249152</v>
      </c>
      <c r="F29" s="98">
        <f>IF(RES_hhdet_fec!F29=0,0,RES_hhdet_fec!F29*1000*11630/RES_hhdet_num!F24)</f>
        <v>2.5847111564871175</v>
      </c>
      <c r="G29" s="98">
        <f>IF(RES_hhdet_fec!G29=0,0,RES_hhdet_fec!G29*1000*11630/RES_hhdet_num!G24)</f>
        <v>3.3515476090230285</v>
      </c>
      <c r="H29" s="98">
        <f>IF(RES_hhdet_fec!H29=0,0,RES_hhdet_fec!H29*1000*11630/RES_hhdet_num!H24)</f>
        <v>4.4509000641459124</v>
      </c>
      <c r="I29" s="98">
        <f>IF(RES_hhdet_fec!I29=0,0,RES_hhdet_fec!I29*1000*11630/RES_hhdet_num!I24)</f>
        <v>6.9625989701314754</v>
      </c>
      <c r="J29" s="98">
        <f>IF(RES_hhdet_fec!J29=0,0,RES_hhdet_fec!J29*1000*11630/RES_hhdet_num!J24)</f>
        <v>6.2373021894883225</v>
      </c>
      <c r="K29" s="98">
        <f>IF(RES_hhdet_fec!K29=0,0,RES_hhdet_fec!K29*1000*11630/RES_hhdet_num!K24)</f>
        <v>7.2213205093249551</v>
      </c>
      <c r="L29" s="98">
        <f>IF(RES_hhdet_fec!L29=0,0,RES_hhdet_fec!L29*1000*11630/RES_hhdet_num!L24)</f>
        <v>9.1089720474717311</v>
      </c>
      <c r="M29" s="98">
        <f>IF(RES_hhdet_fec!M29=0,0,RES_hhdet_fec!M29*1000*11630/RES_hhdet_num!M24)</f>
        <v>12.342109492982194</v>
      </c>
      <c r="N29" s="98">
        <f>IF(RES_hhdet_fec!N29=0,0,RES_hhdet_fec!N29*1000*11630/RES_hhdet_num!N24)</f>
        <v>20.082436170827947</v>
      </c>
      <c r="O29" s="98">
        <f>IF(RES_hhdet_fec!O29=0,0,RES_hhdet_fec!O29*1000*11630/RES_hhdet_num!O24)</f>
        <v>14.701349539601063</v>
      </c>
      <c r="P29" s="98">
        <f>IF(RES_hhdet_fec!P29=0,0,RES_hhdet_fec!P29*1000*11630/RES_hhdet_num!P24)</f>
        <v>7.9529848834324541</v>
      </c>
      <c r="Q29" s="98">
        <f>IF(RES_hhdet_fec!Q29=0,0,RES_hhdet_fec!Q29*1000*11630/RES_hhdet_num!Q24)</f>
        <v>8.4630066190007085</v>
      </c>
      <c r="R29" s="98">
        <f>IF(RES_hhdet_fec!R29=0,0,RES_hhdet_fec!R29*1000*11630/RES_hhdet_num!R24)</f>
        <v>5.7943428323193036</v>
      </c>
      <c r="S29" s="98">
        <f>IF(RES_hhdet_fec!S29=0,0,RES_hhdet_fec!S29*1000*11630/RES_hhdet_num!S24)</f>
        <v>4.9519333946945219</v>
      </c>
      <c r="T29" s="98">
        <f>IF(RES_hhdet_fec!T29=0,0,RES_hhdet_fec!T29*1000*11630/RES_hhdet_num!T24)</f>
        <v>5.8014922221258995</v>
      </c>
      <c r="U29" s="98">
        <f>IF(RES_hhdet_fec!U29=0,0,RES_hhdet_fec!U29*1000*11630/RES_hhdet_num!U24)</f>
        <v>7.2535365621893142</v>
      </c>
      <c r="V29" s="98">
        <f>IF(RES_hhdet_fec!V29=0,0,RES_hhdet_fec!V29*1000*11630/RES_hhdet_num!V24)</f>
        <v>10.262312801097977</v>
      </c>
      <c r="W29" s="98">
        <f>IF(RES_hhdet_fec!W29=0,0,RES_hhdet_fec!W29*1000*11630/RES_hhdet_num!W24)</f>
        <v>12.778675737693005</v>
      </c>
      <c r="X29" s="98">
        <f>IF(RES_hhdet_fec!X29=0,0,RES_hhdet_fec!X29*1000*11630/RES_hhdet_num!X24)</f>
        <v>16.281957579316536</v>
      </c>
      <c r="Y29" s="98">
        <f>IF(RES_hhdet_fec!Y29=0,0,RES_hhdet_fec!Y29*1000*11630/RES_hhdet_num!Y24)</f>
        <v>14.780268178248605</v>
      </c>
      <c r="DA29" s="63" t="s">
        <v>2269</v>
      </c>
    </row>
    <row r="30" spans="1:105" ht="12" customHeight="1" x14ac:dyDescent="0.25">
      <c r="A30" s="121" t="s">
        <v>55</v>
      </c>
      <c r="B30" s="122">
        <v>1351.7588713969408</v>
      </c>
      <c r="C30" s="122">
        <v>1123.0652852649162</v>
      </c>
      <c r="D30" s="122">
        <v>1141.540918842484</v>
      </c>
      <c r="E30" s="122">
        <v>1166.9799016296167</v>
      </c>
      <c r="F30" s="122">
        <v>1131.8299978046837</v>
      </c>
      <c r="G30" s="122">
        <v>1129.1694410794564</v>
      </c>
      <c r="H30" s="122">
        <v>1134.1094956192846</v>
      </c>
      <c r="I30" s="122">
        <v>1220.0032190739396</v>
      </c>
      <c r="J30" s="122">
        <v>1116.8337552003848</v>
      </c>
      <c r="K30" s="122">
        <v>898.39562415925343</v>
      </c>
      <c r="L30" s="122">
        <v>810.25790983804495</v>
      </c>
      <c r="M30" s="122">
        <v>857.88083732657799</v>
      </c>
      <c r="N30" s="122">
        <v>947.05337046231261</v>
      </c>
      <c r="O30" s="122">
        <v>1149.3208955682851</v>
      </c>
      <c r="P30" s="122">
        <v>1152.5239676731842</v>
      </c>
      <c r="Q30" s="122">
        <v>1306.1320676779669</v>
      </c>
      <c r="R30" s="122">
        <v>1334.1235073091377</v>
      </c>
      <c r="S30" s="122">
        <v>1383.0830058028589</v>
      </c>
      <c r="T30" s="122">
        <v>1662.1121914628977</v>
      </c>
      <c r="U30" s="122">
        <v>1989.4948953694902</v>
      </c>
      <c r="V30" s="122">
        <v>1780.2259670620435</v>
      </c>
      <c r="W30" s="122">
        <v>2299.024081122142</v>
      </c>
      <c r="X30" s="122">
        <v>1669.7598523928996</v>
      </c>
      <c r="Y30" s="122">
        <v>1886.6172828708086</v>
      </c>
      <c r="DA30" s="130" t="s">
        <v>2270</v>
      </c>
    </row>
    <row r="31" spans="1:105" ht="12" customHeight="1" x14ac:dyDescent="0.25">
      <c r="A31" s="97" t="s">
        <v>141</v>
      </c>
      <c r="B31" s="98">
        <v>1355.7654740203752</v>
      </c>
      <c r="C31" s="98">
        <v>1295.7473368408337</v>
      </c>
      <c r="D31" s="98">
        <v>1277.1438643338904</v>
      </c>
      <c r="E31" s="98">
        <v>1251.3082809660064</v>
      </c>
      <c r="F31" s="98">
        <v>1237.4717319053227</v>
      </c>
      <c r="G31" s="98">
        <v>1245.4058301084349</v>
      </c>
      <c r="H31" s="98">
        <v>1246.4646462705127</v>
      </c>
      <c r="I31" s="98">
        <v>1259.1413412762627</v>
      </c>
      <c r="J31" s="98">
        <v>1197.6067884748222</v>
      </c>
      <c r="K31" s="98">
        <v>1178.7766542574361</v>
      </c>
      <c r="L31" s="98">
        <v>1115.0356395808401</v>
      </c>
      <c r="M31" s="98">
        <v>1108.4108229923024</v>
      </c>
      <c r="N31" s="98">
        <v>1112.5357410396775</v>
      </c>
      <c r="O31" s="98">
        <v>1146.5508698721783</v>
      </c>
      <c r="P31" s="98">
        <v>1234.5467929736744</v>
      </c>
      <c r="Q31" s="98">
        <v>1245.9874265749256</v>
      </c>
      <c r="R31" s="98">
        <v>1218.3791546228297</v>
      </c>
      <c r="S31" s="98">
        <v>1393.1679195490442</v>
      </c>
      <c r="T31" s="98">
        <v>1740.7888243868194</v>
      </c>
      <c r="U31" s="98">
        <v>1419.4339478835095</v>
      </c>
      <c r="V31" s="98">
        <v>1611.4589836015159</v>
      </c>
      <c r="W31" s="98">
        <v>1978.0765471165009</v>
      </c>
      <c r="X31" s="98">
        <v>1474.7252758220525</v>
      </c>
      <c r="Y31" s="98">
        <v>1726.5676177964017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1351.202739709245</v>
      </c>
      <c r="C35" s="101">
        <v>1084.661146619592</v>
      </c>
      <c r="D35" s="101">
        <v>1109.2036334659845</v>
      </c>
      <c r="E35" s="101">
        <v>1145.8757620815068</v>
      </c>
      <c r="F35" s="101">
        <v>1105.7157057359734</v>
      </c>
      <c r="G35" s="101">
        <v>1101.4754044909369</v>
      </c>
      <c r="H35" s="101">
        <v>1111.0819165839653</v>
      </c>
      <c r="I35" s="101">
        <v>1212.6381680044599</v>
      </c>
      <c r="J35" s="101">
        <v>1103.7589467973605</v>
      </c>
      <c r="K35" s="101">
        <v>863.49046543259965</v>
      </c>
      <c r="L35" s="101">
        <v>789.26155667397768</v>
      </c>
      <c r="M35" s="101">
        <v>849.48926168863363</v>
      </c>
      <c r="N35" s="101">
        <v>952.03011072975744</v>
      </c>
      <c r="O35" s="101">
        <v>1172.9337206459877</v>
      </c>
      <c r="P35" s="101">
        <v>1167.4676697290183</v>
      </c>
      <c r="Q35" s="101">
        <v>1327.323635992268</v>
      </c>
      <c r="R35" s="101">
        <v>1359.1874900621233</v>
      </c>
      <c r="S35" s="101">
        <v>1419.8036900744576</v>
      </c>
      <c r="T35" s="101">
        <v>1732.9215896196577</v>
      </c>
      <c r="U35" s="101">
        <v>2091.0363924246722</v>
      </c>
      <c r="V35" s="101">
        <v>1874.6852785822718</v>
      </c>
      <c r="W35" s="101">
        <v>2401.9099336453928</v>
      </c>
      <c r="X35" s="101">
        <v>1778.4228135098674</v>
      </c>
      <c r="Y35" s="101">
        <v>1986.7535049453163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565.00177237240621</v>
      </c>
      <c r="M36" s="104">
        <v>592.79340860266075</v>
      </c>
      <c r="N36" s="104">
        <v>673.18014940243177</v>
      </c>
      <c r="O36" s="104">
        <v>861.07739118736947</v>
      </c>
      <c r="P36" s="104">
        <v>855.92076756950621</v>
      </c>
      <c r="Q36" s="104">
        <v>988.47643301685468</v>
      </c>
      <c r="R36" s="104">
        <v>1025.8980708193103</v>
      </c>
      <c r="S36" s="104">
        <v>1045.9076782554571</v>
      </c>
      <c r="T36" s="104">
        <v>1272.0759547880189</v>
      </c>
      <c r="U36" s="104">
        <v>1546.1368813611198</v>
      </c>
      <c r="V36" s="104">
        <v>1411.9263943031324</v>
      </c>
      <c r="W36" s="104">
        <v>1949.8409572150547</v>
      </c>
      <c r="X36" s="104">
        <v>1364.6882622734163</v>
      </c>
      <c r="Y36" s="104">
        <v>1621.7680204660471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259.43418152084263</v>
      </c>
      <c r="M37" s="98">
        <v>241.73329224213873</v>
      </c>
      <c r="N37" s="98">
        <v>290.08611015592601</v>
      </c>
      <c r="O37" s="98">
        <v>410.03163366944256</v>
      </c>
      <c r="P37" s="98">
        <v>362.52280310732198</v>
      </c>
      <c r="Q37" s="98">
        <v>424.82319658958085</v>
      </c>
      <c r="R37" s="98">
        <v>440.27150812339977</v>
      </c>
      <c r="S37" s="98">
        <v>397.7683886516532</v>
      </c>
      <c r="T37" s="98">
        <v>498.09604036901533</v>
      </c>
      <c r="U37" s="98">
        <v>582.35730856058922</v>
      </c>
      <c r="V37" s="98">
        <v>546.40413738355608</v>
      </c>
      <c r="W37" s="98">
        <v>994.95868768745345</v>
      </c>
      <c r="X37" s="98">
        <v>422.42719193854288</v>
      </c>
      <c r="Y37" s="98">
        <v>769.49481888068749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305.56759085156352</v>
      </c>
      <c r="M38" s="98">
        <v>351.0601163605221</v>
      </c>
      <c r="N38" s="98">
        <v>383.09403924650582</v>
      </c>
      <c r="O38" s="98">
        <v>451.04575751792675</v>
      </c>
      <c r="P38" s="98">
        <v>493.39796446218418</v>
      </c>
      <c r="Q38" s="98">
        <v>563.65323642727367</v>
      </c>
      <c r="R38" s="98">
        <v>585.62656269591048</v>
      </c>
      <c r="S38" s="98">
        <v>648.13928960380383</v>
      </c>
      <c r="T38" s="98">
        <v>773.97991441900376</v>
      </c>
      <c r="U38" s="98">
        <v>963.77957280053045</v>
      </c>
      <c r="V38" s="98">
        <v>865.52225691957653</v>
      </c>
      <c r="W38" s="98">
        <v>954.8822695276009</v>
      </c>
      <c r="X38" s="98">
        <v>942.26107033487358</v>
      </c>
      <c r="Y38" s="98">
        <v>852.27320158535974</v>
      </c>
      <c r="DA38" s="63" t="s">
        <v>2278</v>
      </c>
    </row>
    <row r="39" spans="1:105" ht="12" customHeight="1" x14ac:dyDescent="0.25">
      <c r="A39" s="121" t="s">
        <v>54</v>
      </c>
      <c r="B39" s="122">
        <v>265.70633145479013</v>
      </c>
      <c r="C39" s="122">
        <v>294.66869234929743</v>
      </c>
      <c r="D39" s="122">
        <v>264.22395838739334</v>
      </c>
      <c r="E39" s="122">
        <v>289.33566907484425</v>
      </c>
      <c r="F39" s="122">
        <v>303.83722881351417</v>
      </c>
      <c r="G39" s="122">
        <v>296.17324849969862</v>
      </c>
      <c r="H39" s="122">
        <v>264.33682472843088</v>
      </c>
      <c r="I39" s="122">
        <v>294.62129258341361</v>
      </c>
      <c r="J39" s="122">
        <v>250.10659564015188</v>
      </c>
      <c r="K39" s="122">
        <v>231.91846086562887</v>
      </c>
      <c r="L39" s="122">
        <v>207.20819868334968</v>
      </c>
      <c r="M39" s="122">
        <v>233.00490758118497</v>
      </c>
      <c r="N39" s="122">
        <v>240.99163838270562</v>
      </c>
      <c r="O39" s="122">
        <v>233.74864726670418</v>
      </c>
      <c r="P39" s="122">
        <v>268.98073889942958</v>
      </c>
      <c r="Q39" s="122">
        <v>284.24803359530449</v>
      </c>
      <c r="R39" s="122">
        <v>291.24228548274181</v>
      </c>
      <c r="S39" s="122">
        <v>347.71544804636278</v>
      </c>
      <c r="T39" s="122">
        <v>336.07630238553571</v>
      </c>
      <c r="U39" s="122">
        <v>355.64734525925655</v>
      </c>
      <c r="V39" s="122">
        <v>374.90657256009592</v>
      </c>
      <c r="W39" s="122">
        <v>432.09597300760908</v>
      </c>
      <c r="X39" s="122">
        <v>469.45687620888975</v>
      </c>
      <c r="Y39" s="122">
        <v>465.22394678848161</v>
      </c>
      <c r="DA39" s="130" t="s">
        <v>2279</v>
      </c>
    </row>
    <row r="40" spans="1:105" ht="12" customHeight="1" x14ac:dyDescent="0.25">
      <c r="A40" s="97" t="s">
        <v>50</v>
      </c>
      <c r="B40" s="98">
        <v>382.86592666378255</v>
      </c>
      <c r="C40" s="98">
        <v>392.56372406905996</v>
      </c>
      <c r="D40" s="98">
        <v>350.88317414536351</v>
      </c>
      <c r="E40" s="98">
        <v>339.84168012930405</v>
      </c>
      <c r="F40" s="98">
        <v>363.570377326624</v>
      </c>
      <c r="G40" s="98">
        <v>381.42272661211121</v>
      </c>
      <c r="H40" s="98">
        <v>347.07059908882587</v>
      </c>
      <c r="I40" s="98">
        <v>351.30690377639252</v>
      </c>
      <c r="J40" s="98">
        <v>333.66325897828034</v>
      </c>
      <c r="K40" s="98">
        <v>310.89298076455765</v>
      </c>
      <c r="L40" s="98">
        <v>272.44525698837509</v>
      </c>
      <c r="M40" s="98">
        <v>294.78665390222181</v>
      </c>
      <c r="N40" s="98">
        <v>302.14933115648819</v>
      </c>
      <c r="O40" s="98">
        <v>303.69431472917955</v>
      </c>
      <c r="P40" s="98">
        <v>337.57445311941217</v>
      </c>
      <c r="Q40" s="98">
        <v>367.01144939971039</v>
      </c>
      <c r="R40" s="98">
        <v>419.05766310582612</v>
      </c>
      <c r="S40" s="98">
        <v>472.64425698643078</v>
      </c>
      <c r="T40" s="98">
        <v>274.82669971049438</v>
      </c>
      <c r="U40" s="98">
        <v>566.61348058869487</v>
      </c>
      <c r="V40" s="98">
        <v>363.78554290515291</v>
      </c>
      <c r="W40" s="98">
        <v>722.42968705487635</v>
      </c>
      <c r="X40" s="98">
        <v>649.94442329818094</v>
      </c>
      <c r="Y40" s="98">
        <v>604.87468532968728</v>
      </c>
      <c r="DA40" s="63" t="s">
        <v>2280</v>
      </c>
    </row>
    <row r="41" spans="1:105" ht="12" customHeight="1" x14ac:dyDescent="0.25">
      <c r="A41" s="109" t="s">
        <v>120</v>
      </c>
      <c r="B41" s="33">
        <v>258.86002607098624</v>
      </c>
      <c r="C41" s="33">
        <v>288.45848048431725</v>
      </c>
      <c r="D41" s="33">
        <v>258.6503896447087</v>
      </c>
      <c r="E41" s="33">
        <v>286.20287579108134</v>
      </c>
      <c r="F41" s="33">
        <v>300.10228596249914</v>
      </c>
      <c r="G41" s="33">
        <v>290.60892001118674</v>
      </c>
      <c r="H41" s="33">
        <v>258.34456045530226</v>
      </c>
      <c r="I41" s="33">
        <v>290.40288961762099</v>
      </c>
      <c r="J41" s="33">
        <v>243.6867110274714</v>
      </c>
      <c r="K41" s="33">
        <v>225.90848646048309</v>
      </c>
      <c r="L41" s="33">
        <v>202.29724625069622</v>
      </c>
      <c r="M41" s="33">
        <v>228.2494996055695</v>
      </c>
      <c r="N41" s="33">
        <v>236.24873105601293</v>
      </c>
      <c r="O41" s="33">
        <v>229.05317721238984</v>
      </c>
      <c r="P41" s="33">
        <v>265.70414017787988</v>
      </c>
      <c r="Q41" s="33">
        <v>280.87858744095951</v>
      </c>
      <c r="R41" s="33">
        <v>287.12941442061282</v>
      </c>
      <c r="S41" s="33">
        <v>344.64283555796413</v>
      </c>
      <c r="T41" s="33">
        <v>337.3327952459598</v>
      </c>
      <c r="U41" s="33">
        <v>350.75864693611447</v>
      </c>
      <c r="V41" s="33">
        <v>375.15186398771345</v>
      </c>
      <c r="W41" s="33">
        <v>424.53370350225669</v>
      </c>
      <c r="X41" s="33">
        <v>464.39836872320336</v>
      </c>
      <c r="Y41" s="33">
        <v>461.12315094237039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2283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2284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0</v>
      </c>
      <c r="H48" s="98">
        <f>IF(RES_hhdet_fec!H48=0,0,RES_hhdet_fec!H48*1000*11630/RES_hhdet_num!H43)</f>
        <v>0</v>
      </c>
      <c r="I48" s="98">
        <f>IF(RES_hhdet_fec!I48=0,0,RES_hhdet_fec!I48*1000*11630/RES_hhdet_num!I43)</f>
        <v>0</v>
      </c>
      <c r="J48" s="98">
        <f>IF(RES_hhdet_fec!J48=0,0,RES_hhdet_fec!J48*1000*11630/RES_hhdet_num!J43)</f>
        <v>0</v>
      </c>
      <c r="K48" s="98">
        <f>IF(RES_hhdet_fec!K48=0,0,RES_hhdet_fec!K48*1000*11630/RES_hhdet_num!K43)</f>
        <v>0</v>
      </c>
      <c r="L48" s="98">
        <f>IF(RES_hhdet_fec!L48=0,0,RES_hhdet_fec!L48*1000*11630/RES_hhdet_num!L43)</f>
        <v>0</v>
      </c>
      <c r="M48" s="98">
        <f>IF(RES_hhdet_fec!M48=0,0,RES_hhdet_fec!M48*1000*11630/RES_hhdet_num!M43)</f>
        <v>0</v>
      </c>
      <c r="N48" s="98">
        <f>IF(RES_hhdet_fec!N48=0,0,RES_hhdet_fec!N48*1000*11630/RES_hhdet_num!N43)</f>
        <v>0</v>
      </c>
      <c r="O48" s="98">
        <f>IF(RES_hhdet_fec!O48=0,0,RES_hhdet_fec!O48*1000*11630/RES_hhdet_num!O43)</f>
        <v>0</v>
      </c>
      <c r="P48" s="98">
        <f>IF(RES_hhdet_fec!P48=0,0,RES_hhdet_fec!P48*1000*11630/RES_hhdet_num!P43)</f>
        <v>0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X48" s="98">
        <f>IF(RES_hhdet_fec!X48=0,0,RES_hhdet_fec!X48*1000*11630/RES_hhdet_num!X43)</f>
        <v>0</v>
      </c>
      <c r="Y48" s="98">
        <f>IF(RES_hhdet_fec!Y48=0,0,RES_hhdet_fec!Y48*1000*11630/RES_hhdet_num!Y43)</f>
        <v>0</v>
      </c>
      <c r="DA48" s="63" t="s">
        <v>2287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2288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2296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2297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2298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20583.502883815156</v>
      </c>
      <c r="C62" s="117">
        <f t="shared" si="21"/>
        <v>20397.433430995217</v>
      </c>
      <c r="D62" s="117">
        <f t="shared" si="21"/>
        <v>19606.799688853589</v>
      </c>
      <c r="E62" s="117">
        <f t="shared" si="21"/>
        <v>19500.936091813033</v>
      </c>
      <c r="F62" s="117">
        <f t="shared" si="21"/>
        <v>17639.891800972859</v>
      </c>
      <c r="G62" s="117">
        <f t="shared" si="21"/>
        <v>16678.081946019523</v>
      </c>
      <c r="H62" s="117">
        <f t="shared" si="21"/>
        <v>14841.073730678487</v>
      </c>
      <c r="I62" s="117">
        <f t="shared" si="21"/>
        <v>12453.47168257219</v>
      </c>
      <c r="J62" s="117">
        <f t="shared" si="21"/>
        <v>13472.063628283795</v>
      </c>
      <c r="K62" s="117">
        <f t="shared" si="21"/>
        <v>14081.582213392026</v>
      </c>
      <c r="L62" s="117">
        <f t="shared" si="21"/>
        <v>17670.915210715753</v>
      </c>
      <c r="M62" s="117">
        <f t="shared" si="21"/>
        <v>15974.467730119321</v>
      </c>
      <c r="N62" s="117">
        <f t="shared" si="21"/>
        <v>15714.136601342749</v>
      </c>
      <c r="O62" s="117">
        <f t="shared" si="21"/>
        <v>16821.037313174344</v>
      </c>
      <c r="P62" s="117">
        <f t="shared" si="21"/>
        <v>15089.973127889296</v>
      </c>
      <c r="Q62" s="117">
        <f t="shared" si="21"/>
        <v>15271.678513087638</v>
      </c>
      <c r="R62" s="117">
        <f t="shared" ref="R62:V62" si="22">R63+R66+R68+R77</f>
        <v>15528.082500554277</v>
      </c>
      <c r="S62" s="117">
        <f t="shared" si="22"/>
        <v>16310.577090109064</v>
      </c>
      <c r="T62" s="117">
        <f t="shared" si="22"/>
        <v>15633.506991505385</v>
      </c>
      <c r="U62" s="117">
        <f t="shared" si="22"/>
        <v>15304.621744248769</v>
      </c>
      <c r="V62" s="117">
        <f t="shared" si="22"/>
        <v>15598.822765036919</v>
      </c>
      <c r="W62" s="117">
        <f t="shared" ref="W62:Y62" si="23">W63+W66+W68+W77</f>
        <v>16687.123794767936</v>
      </c>
      <c r="X62" s="117">
        <f t="shared" si="23"/>
        <v>15596.397076753748</v>
      </c>
      <c r="Y62" s="117">
        <f t="shared" si="23"/>
        <v>14884.23520497698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18412.860882163535</v>
      </c>
      <c r="C63" s="122">
        <f t="shared" si="24"/>
        <v>18838.712544871909</v>
      </c>
      <c r="D63" s="122">
        <f t="shared" si="24"/>
        <v>18049.528638210479</v>
      </c>
      <c r="E63" s="122">
        <f t="shared" si="24"/>
        <v>17809.209026895434</v>
      </c>
      <c r="F63" s="122">
        <f t="shared" si="24"/>
        <v>15989.384211670485</v>
      </c>
      <c r="G63" s="122">
        <f t="shared" si="24"/>
        <v>15042.617804390091</v>
      </c>
      <c r="H63" s="122">
        <f t="shared" si="24"/>
        <v>13217.477361857329</v>
      </c>
      <c r="I63" s="122">
        <f t="shared" si="24"/>
        <v>10826.180409903583</v>
      </c>
      <c r="J63" s="122">
        <f t="shared" si="24"/>
        <v>11814.762379799717</v>
      </c>
      <c r="K63" s="122">
        <f t="shared" si="24"/>
        <v>12402.553656059166</v>
      </c>
      <c r="L63" s="122">
        <f t="shared" si="24"/>
        <v>16655.186679798109</v>
      </c>
      <c r="M63" s="122">
        <f t="shared" si="24"/>
        <v>14801.261246663038</v>
      </c>
      <c r="N63" s="122">
        <f t="shared" si="24"/>
        <v>14516.62751638485</v>
      </c>
      <c r="O63" s="122">
        <f t="shared" si="24"/>
        <v>15402.498844616191</v>
      </c>
      <c r="P63" s="122">
        <f t="shared" si="24"/>
        <v>13173.781960356921</v>
      </c>
      <c r="Q63" s="122">
        <f t="shared" si="24"/>
        <v>13574.443141034713</v>
      </c>
      <c r="R63" s="122">
        <f t="shared" ref="R63:V63" si="25">SUM(R64:R65)</f>
        <v>13899.133756557454</v>
      </c>
      <c r="S63" s="122">
        <f t="shared" si="25"/>
        <v>14401.677909205686</v>
      </c>
      <c r="T63" s="122">
        <f t="shared" si="25"/>
        <v>13147.400082511087</v>
      </c>
      <c r="U63" s="122">
        <f t="shared" si="25"/>
        <v>12739.720175094313</v>
      </c>
      <c r="V63" s="122">
        <f t="shared" si="25"/>
        <v>12925.585694471996</v>
      </c>
      <c r="W63" s="122">
        <f t="shared" ref="W63:Y63" si="26">SUM(W64:W65)</f>
        <v>14229.692388476473</v>
      </c>
      <c r="X63" s="122">
        <f t="shared" si="26"/>
        <v>12940.62298936906</v>
      </c>
      <c r="Y63" s="122">
        <f t="shared" si="26"/>
        <v>12260.884747068529</v>
      </c>
      <c r="DA63" s="130" t="s">
        <v>2301</v>
      </c>
    </row>
    <row r="64" spans="1:105" ht="12" customHeight="1" x14ac:dyDescent="0.25">
      <c r="A64" s="97" t="s">
        <v>212</v>
      </c>
      <c r="B64" s="98">
        <v>18220.115142313145</v>
      </c>
      <c r="C64" s="98">
        <v>18643.514723984052</v>
      </c>
      <c r="D64" s="98">
        <v>17865.375592959859</v>
      </c>
      <c r="E64" s="98">
        <v>17629.046181768528</v>
      </c>
      <c r="F64" s="98">
        <v>15828.879536314975</v>
      </c>
      <c r="G64" s="98">
        <v>14892.773781982538</v>
      </c>
      <c r="H64" s="98">
        <v>13087.185656476573</v>
      </c>
      <c r="I64" s="98">
        <v>10720.002839079169</v>
      </c>
      <c r="J64" s="98">
        <v>11699.358101609543</v>
      </c>
      <c r="K64" s="98">
        <v>12281.568074814984</v>
      </c>
      <c r="L64" s="98">
        <v>16498.516937153596</v>
      </c>
      <c r="M64" s="98">
        <v>14661.759464976107</v>
      </c>
      <c r="N64" s="98">
        <v>14379.696529515162</v>
      </c>
      <c r="O64" s="98">
        <v>15252.050745046259</v>
      </c>
      <c r="P64" s="98">
        <v>13043.782998349583</v>
      </c>
      <c r="Q64" s="98">
        <v>13442.484169318048</v>
      </c>
      <c r="R64" s="98">
        <v>13762.132599506438</v>
      </c>
      <c r="S64" s="98">
        <v>14253.994048667058</v>
      </c>
      <c r="T64" s="98">
        <v>13002.866676871425</v>
      </c>
      <c r="U64" s="98">
        <v>12594.832939104674</v>
      </c>
      <c r="V64" s="98">
        <v>12774.462248575461</v>
      </c>
      <c r="W64" s="98">
        <v>14063.283374245508</v>
      </c>
      <c r="X64" s="98">
        <v>12787.056287691214</v>
      </c>
      <c r="Y64" s="98">
        <v>12128.192331353181</v>
      </c>
      <c r="DA64" s="63" t="s">
        <v>2302</v>
      </c>
    </row>
    <row r="65" spans="1:105" ht="12" customHeight="1" x14ac:dyDescent="0.25">
      <c r="A65" s="97" t="s">
        <v>53</v>
      </c>
      <c r="B65" s="98">
        <v>192.74573985038938</v>
      </c>
      <c r="C65" s="98">
        <v>195.19782088785706</v>
      </c>
      <c r="D65" s="98">
        <v>184.15304525062038</v>
      </c>
      <c r="E65" s="98">
        <v>180.16284512690777</v>
      </c>
      <c r="F65" s="98">
        <v>160.5046753555105</v>
      </c>
      <c r="G65" s="98">
        <v>149.84402240755296</v>
      </c>
      <c r="H65" s="98">
        <v>130.29170538075536</v>
      </c>
      <c r="I65" s="98">
        <v>106.17757082441514</v>
      </c>
      <c r="J65" s="98">
        <v>115.40427819017275</v>
      </c>
      <c r="K65" s="98">
        <v>120.98558124418207</v>
      </c>
      <c r="L65" s="98">
        <v>156.66974264451505</v>
      </c>
      <c r="M65" s="98">
        <v>139.50178168693117</v>
      </c>
      <c r="N65" s="98">
        <v>136.93098686968764</v>
      </c>
      <c r="O65" s="98">
        <v>150.44809956993203</v>
      </c>
      <c r="P65" s="98">
        <v>129.99896200733704</v>
      </c>
      <c r="Q65" s="98">
        <v>131.95897171666562</v>
      </c>
      <c r="R65" s="98">
        <v>137.00115705101661</v>
      </c>
      <c r="S65" s="98">
        <v>147.68386053862727</v>
      </c>
      <c r="T65" s="98">
        <v>144.53340563966159</v>
      </c>
      <c r="U65" s="98">
        <v>144.88723598963975</v>
      </c>
      <c r="V65" s="98">
        <v>151.12344589653534</v>
      </c>
      <c r="W65" s="98">
        <v>166.40901423096423</v>
      </c>
      <c r="X65" s="98">
        <v>153.56670167784532</v>
      </c>
      <c r="Y65" s="98">
        <v>132.69241571534857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0.55249677657715301</v>
      </c>
      <c r="C66" s="122">
        <f t="shared" si="27"/>
        <v>1.0067781821513611</v>
      </c>
      <c r="D66" s="122">
        <f t="shared" si="27"/>
        <v>1.6644503928475289</v>
      </c>
      <c r="E66" s="122">
        <f t="shared" si="27"/>
        <v>2.4925317620131708</v>
      </c>
      <c r="F66" s="122">
        <f t="shared" si="27"/>
        <v>2.821013387016587</v>
      </c>
      <c r="G66" s="122">
        <f t="shared" si="27"/>
        <v>3.7552374507662729</v>
      </c>
      <c r="H66" s="122">
        <f t="shared" si="27"/>
        <v>5.0178093833380499</v>
      </c>
      <c r="I66" s="122">
        <f t="shared" si="27"/>
        <v>7.0549927922964955</v>
      </c>
      <c r="J66" s="122">
        <f t="shared" si="27"/>
        <v>5.936578047602084</v>
      </c>
      <c r="K66" s="122">
        <f t="shared" si="27"/>
        <v>7.1221952895847931</v>
      </c>
      <c r="L66" s="122">
        <f t="shared" si="27"/>
        <v>9.3840857252428034</v>
      </c>
      <c r="M66" s="122">
        <f t="shared" si="27"/>
        <v>8.114505772439534</v>
      </c>
      <c r="N66" s="122">
        <f t="shared" si="27"/>
        <v>12.239541748060661</v>
      </c>
      <c r="O66" s="122">
        <f t="shared" si="27"/>
        <v>10.602895450769173</v>
      </c>
      <c r="P66" s="122">
        <f t="shared" si="27"/>
        <v>7.7847772545611953</v>
      </c>
      <c r="Q66" s="122">
        <f t="shared" si="27"/>
        <v>12.677757285986004</v>
      </c>
      <c r="R66" s="122">
        <f t="shared" si="27"/>
        <v>13.488345936333578</v>
      </c>
      <c r="S66" s="122">
        <f t="shared" si="27"/>
        <v>14.633411480920044</v>
      </c>
      <c r="T66" s="122">
        <f t="shared" si="27"/>
        <v>17.723664333177432</v>
      </c>
      <c r="U66" s="122">
        <f t="shared" si="27"/>
        <v>19.013807105857293</v>
      </c>
      <c r="V66" s="122">
        <f t="shared" si="27"/>
        <v>21.411109000298314</v>
      </c>
      <c r="W66" s="122">
        <f t="shared" si="27"/>
        <v>21.111825614215302</v>
      </c>
      <c r="X66" s="122">
        <f t="shared" si="27"/>
        <v>22.296986913977612</v>
      </c>
      <c r="Y66" s="122">
        <f t="shared" si="27"/>
        <v>13.090684472756799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0.55249677657715301</v>
      </c>
      <c r="C67" s="98">
        <f>IF(RES_hhdet_fec!C67=0,0,RES_hhdet_fec!C67*1000*11630/RES_hhdet_num!C62)</f>
        <v>1.0067781821513611</v>
      </c>
      <c r="D67" s="98">
        <f>IF(RES_hhdet_fec!D67=0,0,RES_hhdet_fec!D67*1000*11630/RES_hhdet_num!D62)</f>
        <v>1.6644503928475289</v>
      </c>
      <c r="E67" s="98">
        <f>IF(RES_hhdet_fec!E67=0,0,RES_hhdet_fec!E67*1000*11630/RES_hhdet_num!E62)</f>
        <v>2.4925317620131708</v>
      </c>
      <c r="F67" s="98">
        <f>IF(RES_hhdet_fec!F67=0,0,RES_hhdet_fec!F67*1000*11630/RES_hhdet_num!F62)</f>
        <v>2.821013387016587</v>
      </c>
      <c r="G67" s="98">
        <f>IF(RES_hhdet_fec!G67=0,0,RES_hhdet_fec!G67*1000*11630/RES_hhdet_num!G62)</f>
        <v>3.7552374507662729</v>
      </c>
      <c r="H67" s="98">
        <f>IF(RES_hhdet_fec!H67=0,0,RES_hhdet_fec!H67*1000*11630/RES_hhdet_num!H62)</f>
        <v>5.0178093833380499</v>
      </c>
      <c r="I67" s="98">
        <f>IF(RES_hhdet_fec!I67=0,0,RES_hhdet_fec!I67*1000*11630/RES_hhdet_num!I62)</f>
        <v>7.0549927922964955</v>
      </c>
      <c r="J67" s="98">
        <f>IF(RES_hhdet_fec!J67=0,0,RES_hhdet_fec!J67*1000*11630/RES_hhdet_num!J62)</f>
        <v>5.936578047602084</v>
      </c>
      <c r="K67" s="98">
        <f>IF(RES_hhdet_fec!K67=0,0,RES_hhdet_fec!K67*1000*11630/RES_hhdet_num!K62)</f>
        <v>7.1221952895847931</v>
      </c>
      <c r="L67" s="98">
        <f>IF(RES_hhdet_fec!L67=0,0,RES_hhdet_fec!L67*1000*11630/RES_hhdet_num!L62)</f>
        <v>9.3840857252428034</v>
      </c>
      <c r="M67" s="98">
        <f>IF(RES_hhdet_fec!M67=0,0,RES_hhdet_fec!M67*1000*11630/RES_hhdet_num!M62)</f>
        <v>8.114505772439534</v>
      </c>
      <c r="N67" s="98">
        <f>IF(RES_hhdet_fec!N67=0,0,RES_hhdet_fec!N67*1000*11630/RES_hhdet_num!N62)</f>
        <v>12.239541748060661</v>
      </c>
      <c r="O67" s="98">
        <f>IF(RES_hhdet_fec!O67=0,0,RES_hhdet_fec!O67*1000*11630/RES_hhdet_num!O62)</f>
        <v>10.602895450769173</v>
      </c>
      <c r="P67" s="98">
        <f>IF(RES_hhdet_fec!P67=0,0,RES_hhdet_fec!P67*1000*11630/RES_hhdet_num!P62)</f>
        <v>7.7847772545611953</v>
      </c>
      <c r="Q67" s="98">
        <f>IF(RES_hhdet_fec!Q67=0,0,RES_hhdet_fec!Q67*1000*11630/RES_hhdet_num!Q62)</f>
        <v>12.677757285986004</v>
      </c>
      <c r="R67" s="98">
        <f>IF(RES_hhdet_fec!R67=0,0,RES_hhdet_fec!R67*1000*11630/RES_hhdet_num!R62)</f>
        <v>13.488345936333578</v>
      </c>
      <c r="S67" s="98">
        <f>IF(RES_hhdet_fec!S67=0,0,RES_hhdet_fec!S67*1000*11630/RES_hhdet_num!S62)</f>
        <v>14.633411480920044</v>
      </c>
      <c r="T67" s="98">
        <f>IF(RES_hhdet_fec!T67=0,0,RES_hhdet_fec!T67*1000*11630/RES_hhdet_num!T62)</f>
        <v>17.723664333177432</v>
      </c>
      <c r="U67" s="98">
        <f>IF(RES_hhdet_fec!U67=0,0,RES_hhdet_fec!U67*1000*11630/RES_hhdet_num!U62)</f>
        <v>19.013807105857293</v>
      </c>
      <c r="V67" s="98">
        <f>IF(RES_hhdet_fec!V67=0,0,RES_hhdet_fec!V67*1000*11630/RES_hhdet_num!V62)</f>
        <v>21.411109000298314</v>
      </c>
      <c r="W67" s="98">
        <f>IF(RES_hhdet_fec!W67=0,0,RES_hhdet_fec!W67*1000*11630/RES_hhdet_num!W62)</f>
        <v>21.111825614215302</v>
      </c>
      <c r="X67" s="98">
        <f>IF(RES_hhdet_fec!X67=0,0,RES_hhdet_fec!X67*1000*11630/RES_hhdet_num!X62)</f>
        <v>22.296986913977612</v>
      </c>
      <c r="Y67" s="98">
        <f>IF(RES_hhdet_fec!Y67=0,0,RES_hhdet_fec!Y67*1000*11630/RES_hhdet_num!Y62)</f>
        <v>13.090684472756799</v>
      </c>
      <c r="DA67" s="63" t="s">
        <v>2305</v>
      </c>
    </row>
    <row r="68" spans="1:105" ht="12" customHeight="1" x14ac:dyDescent="0.25">
      <c r="A68" s="121" t="s">
        <v>55</v>
      </c>
      <c r="B68" s="122">
        <v>1670.2964202006235</v>
      </c>
      <c r="C68" s="122">
        <v>1234.1570937333299</v>
      </c>
      <c r="D68" s="122">
        <v>1247.3851900512329</v>
      </c>
      <c r="E68" s="122">
        <v>1305.7223019810535</v>
      </c>
      <c r="F68" s="122">
        <v>1257.8578879963754</v>
      </c>
      <c r="G68" s="122">
        <v>1261.2903277428643</v>
      </c>
      <c r="H68" s="122">
        <v>1281.0192990382993</v>
      </c>
      <c r="I68" s="122">
        <v>1270.1958635813558</v>
      </c>
      <c r="J68" s="122">
        <v>1306.5034490638877</v>
      </c>
      <c r="K68" s="122">
        <v>1318.2622005256196</v>
      </c>
      <c r="L68" s="122">
        <v>778.10241730406221</v>
      </c>
      <c r="M68" s="122">
        <v>886.15639349631351</v>
      </c>
      <c r="N68" s="122">
        <v>912.61807344758859</v>
      </c>
      <c r="O68" s="122">
        <v>1123.9375954656578</v>
      </c>
      <c r="P68" s="122">
        <v>1519.7584767481762</v>
      </c>
      <c r="Q68" s="122">
        <v>1331.1571969694826</v>
      </c>
      <c r="R68" s="122">
        <v>1262.10705598097</v>
      </c>
      <c r="S68" s="122">
        <v>1439.7595738601703</v>
      </c>
      <c r="T68" s="122">
        <v>1997.7905889603712</v>
      </c>
      <c r="U68" s="122">
        <v>2063.971401820952</v>
      </c>
      <c r="V68" s="122">
        <v>2154.9087458724539</v>
      </c>
      <c r="W68" s="122">
        <v>1836.5331573793273</v>
      </c>
      <c r="X68" s="122">
        <v>1985.9354487456403</v>
      </c>
      <c r="Y68" s="122">
        <v>2007.0540262595023</v>
      </c>
      <c r="DA68" s="130" t="s">
        <v>2306</v>
      </c>
    </row>
    <row r="69" spans="1:105" ht="12" customHeight="1" x14ac:dyDescent="0.25">
      <c r="A69" s="97" t="s">
        <v>134</v>
      </c>
      <c r="B69" s="98">
        <v>1833.309537360853</v>
      </c>
      <c r="C69" s="98">
        <v>1296.4675563729581</v>
      </c>
      <c r="D69" s="98">
        <v>1302.7901044069376</v>
      </c>
      <c r="E69" s="98">
        <v>1364.3487061407511</v>
      </c>
      <c r="F69" s="98">
        <v>1308.8559479236526</v>
      </c>
      <c r="G69" s="98">
        <v>1309.3146488864097</v>
      </c>
      <c r="H69" s="98">
        <v>1328.0588010283964</v>
      </c>
      <c r="I69" s="98">
        <v>1284.726494150302</v>
      </c>
      <c r="J69" s="98">
        <v>1351.2593026704412</v>
      </c>
      <c r="K69" s="98">
        <v>1409.0798154793208</v>
      </c>
      <c r="L69" s="98">
        <v>778.06086969662556</v>
      </c>
      <c r="M69" s="98">
        <v>892.10290742470113</v>
      </c>
      <c r="N69" s="98">
        <v>910.85475404879674</v>
      </c>
      <c r="O69" s="98">
        <v>1122.38722193064</v>
      </c>
      <c r="P69" s="98">
        <v>1528.5684558857747</v>
      </c>
      <c r="Q69" s="98">
        <v>1332.0736577898795</v>
      </c>
      <c r="R69" s="98">
        <v>1259.9305829761893</v>
      </c>
      <c r="S69" s="98">
        <v>1440.0983363662986</v>
      </c>
      <c r="T69" s="98">
        <v>2021.2538222446651</v>
      </c>
      <c r="U69" s="98">
        <v>2085.0080329169318</v>
      </c>
      <c r="V69" s="98">
        <v>2202.8012388399402</v>
      </c>
      <c r="W69" s="98">
        <v>1786.8495269534815</v>
      </c>
      <c r="X69" s="98">
        <v>2005.5192622574448</v>
      </c>
      <c r="Y69" s="98">
        <v>2009.8888496113625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510.81596294244321</v>
      </c>
      <c r="M70" s="98">
        <v>579.6512267092736</v>
      </c>
      <c r="N70" s="98">
        <v>612.61489839460114</v>
      </c>
      <c r="O70" s="98">
        <v>796.38258775688325</v>
      </c>
      <c r="P70" s="98">
        <v>1060.9684119316803</v>
      </c>
      <c r="Q70" s="98">
        <v>941.56254900911858</v>
      </c>
      <c r="R70" s="98">
        <v>911.66538398086573</v>
      </c>
      <c r="S70" s="98">
        <v>1041.381744201514</v>
      </c>
      <c r="T70" s="98">
        <v>1476.5519240673466</v>
      </c>
      <c r="U70" s="98">
        <v>1534.5580783246687</v>
      </c>
      <c r="V70" s="98">
        <v>1634.2551598019427</v>
      </c>
      <c r="W70" s="98">
        <v>1396.5758304956573</v>
      </c>
      <c r="X70" s="98">
        <v>1519.842021133202</v>
      </c>
      <c r="Y70" s="98">
        <v>1624.0400147053754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236.56486444612148</v>
      </c>
      <c r="M71" s="101">
        <v>240.08523000752314</v>
      </c>
      <c r="N71" s="101">
        <v>268.78652574437876</v>
      </c>
      <c r="O71" s="101">
        <v>384.9740520845566</v>
      </c>
      <c r="P71" s="101">
        <v>452.83723739659825</v>
      </c>
      <c r="Q71" s="101">
        <v>405.50685583051876</v>
      </c>
      <c r="R71" s="101">
        <v>393.24653861983569</v>
      </c>
      <c r="S71" s="101">
        <v>402.79295572425104</v>
      </c>
      <c r="T71" s="101">
        <v>590.91460964346084</v>
      </c>
      <c r="U71" s="101">
        <v>575.6957727128015</v>
      </c>
      <c r="V71" s="101">
        <v>621.65774836435764</v>
      </c>
      <c r="W71" s="101">
        <v>691.62453351585941</v>
      </c>
      <c r="X71" s="101">
        <v>460.11402668700305</v>
      </c>
      <c r="Y71" s="101">
        <v>743.84361852207985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274.25109849632167</v>
      </c>
      <c r="M72" s="104">
        <v>339.56599670175046</v>
      </c>
      <c r="N72" s="104">
        <v>343.82837265022243</v>
      </c>
      <c r="O72" s="104">
        <v>411.40853567232671</v>
      </c>
      <c r="P72" s="104">
        <v>608.13117453508198</v>
      </c>
      <c r="Q72" s="104">
        <v>536.05569317859977</v>
      </c>
      <c r="R72" s="104">
        <v>518.41884536102998</v>
      </c>
      <c r="S72" s="104">
        <v>638.58878847726317</v>
      </c>
      <c r="T72" s="104">
        <v>885.63731442388564</v>
      </c>
      <c r="U72" s="104">
        <v>958.86230561186755</v>
      </c>
      <c r="V72" s="104">
        <v>1012.597411437585</v>
      </c>
      <c r="W72" s="104">
        <v>704.95129697979803</v>
      </c>
      <c r="X72" s="104">
        <v>1059.7279944461993</v>
      </c>
      <c r="Y72" s="104">
        <v>880.19639618329563</v>
      </c>
      <c r="DA72" s="132" t="s">
        <v>2310</v>
      </c>
    </row>
    <row r="73" spans="1:105" ht="12" customHeight="1" x14ac:dyDescent="0.25">
      <c r="A73" s="106" t="s">
        <v>122</v>
      </c>
      <c r="B73" s="101">
        <v>1351.2027397092452</v>
      </c>
      <c r="C73" s="101">
        <v>1088.4703200988718</v>
      </c>
      <c r="D73" s="101">
        <v>1111.9182319142924</v>
      </c>
      <c r="E73" s="101">
        <v>1147.7825269015157</v>
      </c>
      <c r="F73" s="101">
        <v>1107.9092207604199</v>
      </c>
      <c r="G73" s="101">
        <v>1103.189208416803</v>
      </c>
      <c r="H73" s="101">
        <v>1113.1975782853006</v>
      </c>
      <c r="I73" s="101">
        <v>1212.8191889274217</v>
      </c>
      <c r="J73" s="101">
        <v>1105.1092848852184</v>
      </c>
      <c r="K73" s="101">
        <v>865.50949009405508</v>
      </c>
      <c r="L73" s="101">
        <v>787.0434178654408</v>
      </c>
      <c r="M73" s="101">
        <v>842.01325949225725</v>
      </c>
      <c r="N73" s="101">
        <v>944.15298907783438</v>
      </c>
      <c r="O73" s="101">
        <v>1173.3932976709398</v>
      </c>
      <c r="P73" s="101">
        <v>1184.8259620865088</v>
      </c>
      <c r="Q73" s="101">
        <v>1333.6686880138107</v>
      </c>
      <c r="R73" s="101">
        <v>1386.120879517131</v>
      </c>
      <c r="S73" s="101">
        <v>1468.2089721483364</v>
      </c>
      <c r="T73" s="101">
        <v>1712.6865478816571</v>
      </c>
      <c r="U73" s="101">
        <v>1931.3947657829742</v>
      </c>
      <c r="V73" s="101">
        <v>1768.4426229490209</v>
      </c>
      <c r="W73" s="101">
        <v>2324.3996178714979</v>
      </c>
      <c r="X73" s="101">
        <v>1755.0393677368802</v>
      </c>
      <c r="Y73" s="101">
        <v>1934.4912765817742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585.49872907833458</v>
      </c>
      <c r="N74" s="104">
        <v>664.76045794170716</v>
      </c>
      <c r="O74" s="104">
        <v>850.61678553198078</v>
      </c>
      <c r="P74" s="104">
        <v>846.00875631383474</v>
      </c>
      <c r="Q74" s="104">
        <v>973.92180977129726</v>
      </c>
      <c r="R74" s="104">
        <v>1016.6110653330346</v>
      </c>
      <c r="S74" s="104">
        <v>1064.5844003431514</v>
      </c>
      <c r="T74" s="104">
        <v>1246.5651647399247</v>
      </c>
      <c r="U74" s="104">
        <v>1513.674365432315</v>
      </c>
      <c r="V74" s="104">
        <v>1391.9220554338538</v>
      </c>
      <c r="W74" s="104">
        <v>1924.7084083841867</v>
      </c>
      <c r="X74" s="104">
        <v>1352.4968522047996</v>
      </c>
      <c r="Y74" s="104">
        <v>1599.269168580124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237.48163888457881</v>
      </c>
      <c r="N75" s="98">
        <v>284.99892368485348</v>
      </c>
      <c r="O75" s="98">
        <v>403.38907476258464</v>
      </c>
      <c r="P75" s="98">
        <v>356.75987101953302</v>
      </c>
      <c r="Q75" s="98">
        <v>415.69208239536061</v>
      </c>
      <c r="R75" s="98">
        <v>436.15061673589491</v>
      </c>
      <c r="S75" s="98">
        <v>420.0915958952458</v>
      </c>
      <c r="T75" s="98">
        <v>486.35872719324823</v>
      </c>
      <c r="U75" s="98">
        <v>567.09654272255273</v>
      </c>
      <c r="V75" s="98">
        <v>538.17609625548016</v>
      </c>
      <c r="W75" s="98">
        <v>981.59982072808168</v>
      </c>
      <c r="X75" s="98">
        <v>414.32887491873657</v>
      </c>
      <c r="Y75" s="98">
        <v>750.45362167790245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348.01709019375585</v>
      </c>
      <c r="N76" s="98">
        <v>379.76153425685374</v>
      </c>
      <c r="O76" s="98">
        <v>447.22771076939625</v>
      </c>
      <c r="P76" s="98">
        <v>489.24888529430172</v>
      </c>
      <c r="Q76" s="98">
        <v>558.22972737593682</v>
      </c>
      <c r="R76" s="98">
        <v>580.4604485971397</v>
      </c>
      <c r="S76" s="98">
        <v>644.49280444790588</v>
      </c>
      <c r="T76" s="98">
        <v>760.20643754667674</v>
      </c>
      <c r="U76" s="98">
        <v>946.57782270976224</v>
      </c>
      <c r="V76" s="98">
        <v>853.74595917837348</v>
      </c>
      <c r="W76" s="98">
        <v>943.10858765610499</v>
      </c>
      <c r="X76" s="98">
        <v>938.16797728606321</v>
      </c>
      <c r="Y76" s="98">
        <v>848.8155469022214</v>
      </c>
      <c r="DA76" s="63" t="s">
        <v>2314</v>
      </c>
    </row>
    <row r="77" spans="1:105" ht="12" customHeight="1" x14ac:dyDescent="0.25">
      <c r="A77" s="121" t="s">
        <v>54</v>
      </c>
      <c r="B77" s="122">
        <v>499.79308467441854</v>
      </c>
      <c r="C77" s="122">
        <v>323.55701420782464</v>
      </c>
      <c r="D77" s="122">
        <v>308.22141019902688</v>
      </c>
      <c r="E77" s="122">
        <v>383.51223117452861</v>
      </c>
      <c r="F77" s="122">
        <v>389.82868791898062</v>
      </c>
      <c r="G77" s="122">
        <v>370.41857643580141</v>
      </c>
      <c r="H77" s="122">
        <v>337.55926039952067</v>
      </c>
      <c r="I77" s="122">
        <v>350.04041629495481</v>
      </c>
      <c r="J77" s="122">
        <v>344.86122137258815</v>
      </c>
      <c r="K77" s="122">
        <v>353.64416151765545</v>
      </c>
      <c r="L77" s="122">
        <v>228.24202788834074</v>
      </c>
      <c r="M77" s="122">
        <v>278.9355841875294</v>
      </c>
      <c r="N77" s="122">
        <v>272.65146976224946</v>
      </c>
      <c r="O77" s="122">
        <v>283.99797764172575</v>
      </c>
      <c r="P77" s="122">
        <v>388.64791352963744</v>
      </c>
      <c r="Q77" s="122">
        <v>353.40041779745553</v>
      </c>
      <c r="R77" s="122">
        <v>353.35334207952008</v>
      </c>
      <c r="S77" s="122">
        <v>454.5061955622873</v>
      </c>
      <c r="T77" s="122">
        <v>470.59265570074825</v>
      </c>
      <c r="U77" s="122">
        <v>481.91636022764533</v>
      </c>
      <c r="V77" s="122">
        <v>496.91721569217094</v>
      </c>
      <c r="W77" s="122">
        <v>599.78642329792308</v>
      </c>
      <c r="X77" s="122">
        <v>647.54165172506987</v>
      </c>
      <c r="Y77" s="122">
        <v>603.20574717619309</v>
      </c>
      <c r="DA77" s="130" t="s">
        <v>2315</v>
      </c>
    </row>
    <row r="78" spans="1:105" ht="12" customHeight="1" x14ac:dyDescent="0.25">
      <c r="A78" s="97" t="s">
        <v>189</v>
      </c>
      <c r="B78" s="98">
        <v>502.75016947208246</v>
      </c>
      <c r="C78" s="98">
        <v>324.33601551916587</v>
      </c>
      <c r="D78" s="98">
        <v>309.94591671194058</v>
      </c>
      <c r="E78" s="98">
        <v>386.37359826093376</v>
      </c>
      <c r="F78" s="98">
        <v>392.28276115933039</v>
      </c>
      <c r="G78" s="98">
        <v>371.79564407533246</v>
      </c>
      <c r="H78" s="98">
        <v>338.99770078229568</v>
      </c>
      <c r="I78" s="98">
        <v>351.1688981849104</v>
      </c>
      <c r="J78" s="98">
        <v>347.46250810463937</v>
      </c>
      <c r="K78" s="98">
        <v>356.79421863902189</v>
      </c>
      <c r="L78" s="98">
        <v>228.8605682273768</v>
      </c>
      <c r="M78" s="98">
        <v>283.91389234879767</v>
      </c>
      <c r="N78" s="98">
        <v>276.02772379498128</v>
      </c>
      <c r="O78" s="98">
        <v>286.99682623189398</v>
      </c>
      <c r="P78" s="98">
        <v>391.70351204472769</v>
      </c>
      <c r="Q78" s="98">
        <v>355.88207828832759</v>
      </c>
      <c r="R78" s="98">
        <v>355.3046376987179</v>
      </c>
      <c r="S78" s="98">
        <v>457.44657316307149</v>
      </c>
      <c r="T78" s="98">
        <v>471.84618735444377</v>
      </c>
      <c r="U78" s="98">
        <v>485.52684349746448</v>
      </c>
      <c r="V78" s="98">
        <v>501.767530427157</v>
      </c>
      <c r="W78" s="98">
        <v>611.5432931648312</v>
      </c>
      <c r="X78" s="98">
        <v>656.4509952971307</v>
      </c>
      <c r="Y78" s="98">
        <v>613.58308736582205</v>
      </c>
      <c r="DA78" s="63" t="s">
        <v>2316</v>
      </c>
    </row>
    <row r="79" spans="1:105" ht="12" customHeight="1" x14ac:dyDescent="0.25">
      <c r="A79" s="109" t="s">
        <v>120</v>
      </c>
      <c r="B79" s="33">
        <v>258.86002607098624</v>
      </c>
      <c r="C79" s="33">
        <v>287.04216896167611</v>
      </c>
      <c r="D79" s="33">
        <v>256.79947948392515</v>
      </c>
      <c r="E79" s="33">
        <v>283.46206390633506</v>
      </c>
      <c r="F79" s="33">
        <v>297.77821850548798</v>
      </c>
      <c r="G79" s="33">
        <v>288.86086190980791</v>
      </c>
      <c r="H79" s="33">
        <v>258.05865352947581</v>
      </c>
      <c r="I79" s="33">
        <v>290.46606414346138</v>
      </c>
      <c r="J79" s="33">
        <v>243.52103631723901</v>
      </c>
      <c r="K79" s="33">
        <v>226.01709951908325</v>
      </c>
      <c r="L79" s="33">
        <v>202.5405807289529</v>
      </c>
      <c r="M79" s="33">
        <v>226.5193642505138</v>
      </c>
      <c r="N79" s="33">
        <v>234.37889383379925</v>
      </c>
      <c r="O79" s="33">
        <v>225.75392826794587</v>
      </c>
      <c r="P79" s="33">
        <v>261.8954892202425</v>
      </c>
      <c r="Q79" s="33">
        <v>277.41296727716121</v>
      </c>
      <c r="R79" s="33">
        <v>280.70318482284006</v>
      </c>
      <c r="S79" s="33">
        <v>336.94769028045664</v>
      </c>
      <c r="T79" s="33">
        <v>327.60876655459555</v>
      </c>
      <c r="U79" s="33">
        <v>336.65290032908257</v>
      </c>
      <c r="V79" s="33">
        <v>362.92442340042629</v>
      </c>
      <c r="W79" s="33">
        <v>413.80601183133899</v>
      </c>
      <c r="X79" s="33">
        <v>453.92079123854205</v>
      </c>
      <c r="Y79" s="33">
        <v>450.97836869640105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2298.9068487626146</v>
      </c>
      <c r="C81" s="117">
        <f t="shared" si="28"/>
        <v>27018.908448186925</v>
      </c>
      <c r="D81" s="117">
        <f t="shared" si="28"/>
        <v>18838.982399300974</v>
      </c>
      <c r="E81" s="117">
        <f t="shared" si="28"/>
        <v>15723.437062019108</v>
      </c>
      <c r="F81" s="117">
        <f t="shared" si="28"/>
        <v>17252.040059918927</v>
      </c>
      <c r="G81" s="117">
        <f t="shared" si="28"/>
        <v>16010.662880940325</v>
      </c>
      <c r="H81" s="117">
        <f t="shared" si="28"/>
        <v>10762.717189820054</v>
      </c>
      <c r="I81" s="117">
        <f t="shared" si="28"/>
        <v>13149.968030649654</v>
      </c>
      <c r="J81" s="117">
        <f t="shared" si="28"/>
        <v>5661.6703514091269</v>
      </c>
      <c r="K81" s="117">
        <f t="shared" si="28"/>
        <v>3262.3850937492216</v>
      </c>
      <c r="L81" s="117">
        <f t="shared" si="28"/>
        <v>21443.230015602348</v>
      </c>
      <c r="M81" s="117">
        <f t="shared" si="28"/>
        <v>17585.830657076807</v>
      </c>
      <c r="N81" s="117">
        <f t="shared" si="28"/>
        <v>17774.34226197379</v>
      </c>
      <c r="O81" s="117">
        <f t="shared" si="28"/>
        <v>16830.139767016939</v>
      </c>
      <c r="P81" s="117">
        <f t="shared" si="28"/>
        <v>10205.268141388386</v>
      </c>
      <c r="Q81" s="117">
        <f t="shared" si="28"/>
        <v>14580.068699371666</v>
      </c>
      <c r="R81" s="117">
        <f t="shared" ref="R81:V81" si="29">R82+R85+R87+R100</f>
        <v>16119.328501258946</v>
      </c>
      <c r="S81" s="117">
        <f t="shared" si="29"/>
        <v>16053.183125118732</v>
      </c>
      <c r="T81" s="117">
        <f t="shared" si="29"/>
        <v>13803.517488431087</v>
      </c>
      <c r="U81" s="117">
        <f t="shared" si="29"/>
        <v>15386.933349037672</v>
      </c>
      <c r="V81" s="117">
        <f t="shared" si="29"/>
        <v>15805.175797324839</v>
      </c>
      <c r="W81" s="117">
        <f t="shared" ref="W81:Y81" si="30">W82+W85+W87+W100</f>
        <v>18916.507817991376</v>
      </c>
      <c r="X81" s="117">
        <f t="shared" si="30"/>
        <v>17100.485273408798</v>
      </c>
      <c r="Y81" s="117">
        <f t="shared" si="30"/>
        <v>14408.464910075434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689.25009601944635</v>
      </c>
      <c r="C82" s="122">
        <f t="shared" si="31"/>
        <v>25579.85767322607</v>
      </c>
      <c r="D82" s="122">
        <f t="shared" si="31"/>
        <v>17433.614403617859</v>
      </c>
      <c r="E82" s="122">
        <f t="shared" si="31"/>
        <v>14279.148052376016</v>
      </c>
      <c r="F82" s="122">
        <f t="shared" si="31"/>
        <v>15819.963472525013</v>
      </c>
      <c r="G82" s="122">
        <f t="shared" si="31"/>
        <v>14585.300620342568</v>
      </c>
      <c r="H82" s="122">
        <f t="shared" si="31"/>
        <v>9359.0588368055433</v>
      </c>
      <c r="I82" s="122">
        <f t="shared" si="31"/>
        <v>11619.892792126175</v>
      </c>
      <c r="J82" s="122">
        <f t="shared" si="31"/>
        <v>4313.1587638742276</v>
      </c>
      <c r="K82" s="122">
        <f t="shared" si="31"/>
        <v>2161.6180030837172</v>
      </c>
      <c r="L82" s="122">
        <f t="shared" si="31"/>
        <v>20491.264670243825</v>
      </c>
      <c r="M82" s="122">
        <f t="shared" si="31"/>
        <v>16564.097066890467</v>
      </c>
      <c r="N82" s="122">
        <f t="shared" si="31"/>
        <v>16635.24300406154</v>
      </c>
      <c r="O82" s="122">
        <f t="shared" si="31"/>
        <v>15488.342385157239</v>
      </c>
      <c r="P82" s="122">
        <f t="shared" si="31"/>
        <v>8812.8804894442073</v>
      </c>
      <c r="Q82" s="122">
        <f t="shared" si="31"/>
        <v>12996.581766071953</v>
      </c>
      <c r="R82" s="122">
        <f t="shared" ref="R82:V82" si="32">SUM(R83:R84)</f>
        <v>14517.224359078844</v>
      </c>
      <c r="S82" s="122">
        <f t="shared" si="32"/>
        <v>14359.477542221151</v>
      </c>
      <c r="T82" s="122">
        <f t="shared" si="32"/>
        <v>11783.862789472831</v>
      </c>
      <c r="U82" s="122">
        <f t="shared" si="32"/>
        <v>12836.437102060514</v>
      </c>
      <c r="V82" s="122">
        <f t="shared" si="32"/>
        <v>13502.551298678341</v>
      </c>
      <c r="W82" s="122">
        <f t="shared" ref="W82:Y82" si="33">SUM(W83:W84)</f>
        <v>16222.07524972118</v>
      </c>
      <c r="X82" s="122">
        <f t="shared" si="33"/>
        <v>14734.599065523833</v>
      </c>
      <c r="Y82" s="122">
        <f t="shared" si="33"/>
        <v>12063.996687777966</v>
      </c>
      <c r="DA82" s="130" t="s">
        <v>2319</v>
      </c>
    </row>
    <row r="83" spans="1:105" ht="12" customHeight="1" x14ac:dyDescent="0.25">
      <c r="A83" s="97" t="s">
        <v>199</v>
      </c>
      <c r="B83" s="98">
        <v>686.61719530638175</v>
      </c>
      <c r="C83" s="98">
        <v>25470.45366410906</v>
      </c>
      <c r="D83" s="98">
        <v>17357.698362367461</v>
      </c>
      <c r="E83" s="98">
        <v>14216.107156875534</v>
      </c>
      <c r="F83" s="98">
        <v>15749.879149257837</v>
      </c>
      <c r="G83" s="98">
        <v>14520.615768812833</v>
      </c>
      <c r="H83" s="98">
        <v>9317.9487893746718</v>
      </c>
      <c r="I83" s="98">
        <v>11568.835147842055</v>
      </c>
      <c r="J83" s="98">
        <v>4293.4918733898421</v>
      </c>
      <c r="K83" s="98">
        <v>2151.6009575370467</v>
      </c>
      <c r="L83" s="98">
        <v>20398.45666504007</v>
      </c>
      <c r="M83" s="98">
        <v>16489.641157741575</v>
      </c>
      <c r="N83" s="98">
        <v>16561.504626151822</v>
      </c>
      <c r="O83" s="98">
        <v>15419.161261314868</v>
      </c>
      <c r="P83" s="98">
        <v>8773.6028032471841</v>
      </c>
      <c r="Q83" s="98">
        <v>12940.42788458601</v>
      </c>
      <c r="R83" s="98">
        <v>14454.88946893355</v>
      </c>
      <c r="S83" s="98">
        <v>14297.428179548513</v>
      </c>
      <c r="T83" s="98">
        <v>11731.009160803455</v>
      </c>
      <c r="U83" s="98">
        <v>12778.89662923908</v>
      </c>
      <c r="V83" s="98">
        <v>13441.869536043403</v>
      </c>
      <c r="W83" s="98">
        <v>16150.493119401739</v>
      </c>
      <c r="X83" s="98">
        <v>14669.291393418845</v>
      </c>
      <c r="Y83" s="98">
        <v>12015.730724056113</v>
      </c>
      <c r="DA83" s="63" t="s">
        <v>2320</v>
      </c>
    </row>
    <row r="84" spans="1:105" ht="12" customHeight="1" x14ac:dyDescent="0.25">
      <c r="A84" s="97" t="s">
        <v>53</v>
      </c>
      <c r="B84" s="98">
        <v>2.6329007130646467</v>
      </c>
      <c r="C84" s="98">
        <v>109.40400911701126</v>
      </c>
      <c r="D84" s="98">
        <v>75.916041250398649</v>
      </c>
      <c r="E84" s="98">
        <v>63.040895500482677</v>
      </c>
      <c r="F84" s="98">
        <v>70.084323267175662</v>
      </c>
      <c r="G84" s="98">
        <v>64.684851529734829</v>
      </c>
      <c r="H84" s="98">
        <v>41.110047430871269</v>
      </c>
      <c r="I84" s="98">
        <v>51.057644284119377</v>
      </c>
      <c r="J84" s="98">
        <v>19.666890484385089</v>
      </c>
      <c r="K84" s="98">
        <v>10.017045546670438</v>
      </c>
      <c r="L84" s="98">
        <v>92.80800520375378</v>
      </c>
      <c r="M84" s="98">
        <v>74.455909148892701</v>
      </c>
      <c r="N84" s="98">
        <v>73.738377909719119</v>
      </c>
      <c r="O84" s="98">
        <v>69.181123842370155</v>
      </c>
      <c r="P84" s="98">
        <v>39.27768619702389</v>
      </c>
      <c r="Q84" s="98">
        <v>56.15388148594274</v>
      </c>
      <c r="R84" s="98">
        <v>62.334890145294324</v>
      </c>
      <c r="S84" s="98">
        <v>62.049362672638757</v>
      </c>
      <c r="T84" s="98">
        <v>52.853628669376398</v>
      </c>
      <c r="U84" s="98">
        <v>57.540472821433625</v>
      </c>
      <c r="V84" s="98">
        <v>60.681762634937968</v>
      </c>
      <c r="W84" s="98">
        <v>71.58213031944149</v>
      </c>
      <c r="X84" s="98">
        <v>65.307672104987986</v>
      </c>
      <c r="Y84" s="98">
        <v>48.26596372185351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0.56007365870326131</v>
      </c>
      <c r="C85" s="122">
        <f t="shared" si="34"/>
        <v>1.657019201877826</v>
      </c>
      <c r="D85" s="122">
        <f t="shared" si="34"/>
        <v>2.7522708396517706</v>
      </c>
      <c r="E85" s="122">
        <f t="shared" si="34"/>
        <v>4.7491601233564431</v>
      </c>
      <c r="F85" s="122">
        <f t="shared" si="34"/>
        <v>5.0893799477891939</v>
      </c>
      <c r="G85" s="122">
        <f t="shared" si="34"/>
        <v>6.3786828719335853</v>
      </c>
      <c r="H85" s="122">
        <f t="shared" si="34"/>
        <v>8.0670596920582458</v>
      </c>
      <c r="I85" s="122">
        <f t="shared" si="34"/>
        <v>10.211659244047487</v>
      </c>
      <c r="J85" s="122">
        <f t="shared" si="34"/>
        <v>6.1084908487727816</v>
      </c>
      <c r="K85" s="122">
        <f t="shared" si="34"/>
        <v>8.2977114878624842</v>
      </c>
      <c r="L85" s="122">
        <f t="shared" si="34"/>
        <v>8.7924164534131553</v>
      </c>
      <c r="M85" s="122">
        <f t="shared" si="34"/>
        <v>9.9950390270164036</v>
      </c>
      <c r="N85" s="122">
        <f t="shared" si="34"/>
        <v>18.595578272115798</v>
      </c>
      <c r="O85" s="122">
        <f t="shared" si="34"/>
        <v>18.529327869931038</v>
      </c>
      <c r="P85" s="122">
        <f t="shared" si="34"/>
        <v>14.171932408490667</v>
      </c>
      <c r="Q85" s="122">
        <f t="shared" si="34"/>
        <v>19.747925938336657</v>
      </c>
      <c r="R85" s="122">
        <f t="shared" si="34"/>
        <v>17.033443621673296</v>
      </c>
      <c r="S85" s="122">
        <f t="shared" si="34"/>
        <v>14.77192116241471</v>
      </c>
      <c r="T85" s="122">
        <f t="shared" si="34"/>
        <v>13.192116558668838</v>
      </c>
      <c r="U85" s="122">
        <f t="shared" si="34"/>
        <v>10.022370743899515</v>
      </c>
      <c r="V85" s="122">
        <f t="shared" si="34"/>
        <v>7.8399685414000082</v>
      </c>
      <c r="W85" s="122">
        <f t="shared" si="34"/>
        <v>7.073266442847812</v>
      </c>
      <c r="X85" s="122">
        <f t="shared" si="34"/>
        <v>8.438650636805157</v>
      </c>
      <c r="Y85" s="122">
        <f t="shared" si="34"/>
        <v>6.4444591614067788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0.56007365870326131</v>
      </c>
      <c r="C86" s="98">
        <f>IF(RES_hhdet_fec!C86=0,0,RES_hhdet_fec!C86*1000*11630/RES_hhdet_num!C81)</f>
        <v>1.657019201877826</v>
      </c>
      <c r="D86" s="98">
        <f>IF(RES_hhdet_fec!D86=0,0,RES_hhdet_fec!D86*1000*11630/RES_hhdet_num!D81)</f>
        <v>2.7522708396517706</v>
      </c>
      <c r="E86" s="98">
        <f>IF(RES_hhdet_fec!E86=0,0,RES_hhdet_fec!E86*1000*11630/RES_hhdet_num!E81)</f>
        <v>4.7491601233564431</v>
      </c>
      <c r="F86" s="98">
        <f>IF(RES_hhdet_fec!F86=0,0,RES_hhdet_fec!F86*1000*11630/RES_hhdet_num!F81)</f>
        <v>5.0893799477891939</v>
      </c>
      <c r="G86" s="98">
        <f>IF(RES_hhdet_fec!G86=0,0,RES_hhdet_fec!G86*1000*11630/RES_hhdet_num!G81)</f>
        <v>6.3786828719335853</v>
      </c>
      <c r="H86" s="98">
        <f>IF(RES_hhdet_fec!H86=0,0,RES_hhdet_fec!H86*1000*11630/RES_hhdet_num!H81)</f>
        <v>8.0670596920582458</v>
      </c>
      <c r="I86" s="98">
        <f>IF(RES_hhdet_fec!I86=0,0,RES_hhdet_fec!I86*1000*11630/RES_hhdet_num!I81)</f>
        <v>10.211659244047487</v>
      </c>
      <c r="J86" s="98">
        <f>IF(RES_hhdet_fec!J86=0,0,RES_hhdet_fec!J86*1000*11630/RES_hhdet_num!J81)</f>
        <v>6.1084908487727816</v>
      </c>
      <c r="K86" s="98">
        <f>IF(RES_hhdet_fec!K86=0,0,RES_hhdet_fec!K86*1000*11630/RES_hhdet_num!K81)</f>
        <v>8.2977114878624842</v>
      </c>
      <c r="L86" s="98">
        <f>IF(RES_hhdet_fec!L86=0,0,RES_hhdet_fec!L86*1000*11630/RES_hhdet_num!L81)</f>
        <v>8.7924164534131553</v>
      </c>
      <c r="M86" s="98">
        <f>IF(RES_hhdet_fec!M86=0,0,RES_hhdet_fec!M86*1000*11630/RES_hhdet_num!M81)</f>
        <v>9.9950390270164036</v>
      </c>
      <c r="N86" s="98">
        <f>IF(RES_hhdet_fec!N86=0,0,RES_hhdet_fec!N86*1000*11630/RES_hhdet_num!N81)</f>
        <v>18.595578272115798</v>
      </c>
      <c r="O86" s="98">
        <f>IF(RES_hhdet_fec!O86=0,0,RES_hhdet_fec!O86*1000*11630/RES_hhdet_num!O81)</f>
        <v>18.529327869931038</v>
      </c>
      <c r="P86" s="98">
        <f>IF(RES_hhdet_fec!P86=0,0,RES_hhdet_fec!P86*1000*11630/RES_hhdet_num!P81)</f>
        <v>14.171932408490667</v>
      </c>
      <c r="Q86" s="98">
        <f>IF(RES_hhdet_fec!Q86=0,0,RES_hhdet_fec!Q86*1000*11630/RES_hhdet_num!Q81)</f>
        <v>19.747925938336657</v>
      </c>
      <c r="R86" s="98">
        <f>IF(RES_hhdet_fec!R86=0,0,RES_hhdet_fec!R86*1000*11630/RES_hhdet_num!R81)</f>
        <v>17.033443621673296</v>
      </c>
      <c r="S86" s="98">
        <f>IF(RES_hhdet_fec!S86=0,0,RES_hhdet_fec!S86*1000*11630/RES_hhdet_num!S81)</f>
        <v>14.77192116241471</v>
      </c>
      <c r="T86" s="98">
        <f>IF(RES_hhdet_fec!T86=0,0,RES_hhdet_fec!T86*1000*11630/RES_hhdet_num!T81)</f>
        <v>13.192116558668838</v>
      </c>
      <c r="U86" s="98">
        <f>IF(RES_hhdet_fec!U86=0,0,RES_hhdet_fec!U86*1000*11630/RES_hhdet_num!U81)</f>
        <v>10.022370743899515</v>
      </c>
      <c r="V86" s="98">
        <f>IF(RES_hhdet_fec!V86=0,0,RES_hhdet_fec!V86*1000*11630/RES_hhdet_num!V81)</f>
        <v>7.8399685414000082</v>
      </c>
      <c r="W86" s="98">
        <f>IF(RES_hhdet_fec!W86=0,0,RES_hhdet_fec!W86*1000*11630/RES_hhdet_num!W81)</f>
        <v>7.073266442847812</v>
      </c>
      <c r="X86" s="98">
        <f>IF(RES_hhdet_fec!X86=0,0,RES_hhdet_fec!X86*1000*11630/RES_hhdet_num!X81)</f>
        <v>8.438650636805157</v>
      </c>
      <c r="Y86" s="98">
        <f>IF(RES_hhdet_fec!Y86=0,0,RES_hhdet_fec!Y86*1000*11630/RES_hhdet_num!Y81)</f>
        <v>6.4444591614067788</v>
      </c>
      <c r="DA86" s="63" t="s">
        <v>2323</v>
      </c>
    </row>
    <row r="87" spans="1:105" ht="12" customHeight="1" x14ac:dyDescent="0.25">
      <c r="A87" s="121" t="s">
        <v>55</v>
      </c>
      <c r="B87" s="122">
        <v>1351.4021232065706</v>
      </c>
      <c r="C87" s="122">
        <v>1138.8147527078515</v>
      </c>
      <c r="D87" s="122">
        <v>1137.2116526851175</v>
      </c>
      <c r="E87" s="122">
        <v>1151.1689825297049</v>
      </c>
      <c r="F87" s="122">
        <v>1122.1206911546326</v>
      </c>
      <c r="G87" s="122">
        <v>1121.1109063161987</v>
      </c>
      <c r="H87" s="122">
        <v>1130.9364280246493</v>
      </c>
      <c r="I87" s="122">
        <v>1221.5889470972354</v>
      </c>
      <c r="J87" s="122">
        <v>1099.5500833090086</v>
      </c>
      <c r="K87" s="122">
        <v>871.5097797235062</v>
      </c>
      <c r="L87" s="122">
        <v>729.35570277111856</v>
      </c>
      <c r="M87" s="122">
        <v>776.31844890659545</v>
      </c>
      <c r="N87" s="122">
        <v>875.27345046576977</v>
      </c>
      <c r="O87" s="122">
        <v>1085.3711821458489</v>
      </c>
      <c r="P87" s="122">
        <v>1109.7168641198068</v>
      </c>
      <c r="Q87" s="122">
        <v>1273.2513729776913</v>
      </c>
      <c r="R87" s="122">
        <v>1283.1075601011419</v>
      </c>
      <c r="S87" s="122">
        <v>1325.918409859215</v>
      </c>
      <c r="T87" s="122">
        <v>1662.6309936192017</v>
      </c>
      <c r="U87" s="122">
        <v>2175.5678070567892</v>
      </c>
      <c r="V87" s="122">
        <v>1907.4640638384083</v>
      </c>
      <c r="W87" s="122">
        <v>2238.7204023094273</v>
      </c>
      <c r="X87" s="122">
        <v>1871.3787775911997</v>
      </c>
      <c r="Y87" s="122">
        <v>1864.0837767532375</v>
      </c>
      <c r="DA87" s="130" t="s">
        <v>2324</v>
      </c>
    </row>
    <row r="88" spans="1:105" ht="12" customHeight="1" x14ac:dyDescent="0.25">
      <c r="A88" s="97" t="s">
        <v>132</v>
      </c>
      <c r="B88" s="98">
        <v>991.21421411602194</v>
      </c>
      <c r="C88" s="98">
        <v>1653.312569120769</v>
      </c>
      <c r="D88" s="98">
        <v>1206.2962196121512</v>
      </c>
      <c r="E88" s="98">
        <v>1071.0985837595622</v>
      </c>
      <c r="F88" s="98">
        <v>1287.7785122592029</v>
      </c>
      <c r="G88" s="98">
        <v>1289.4032198442369</v>
      </c>
      <c r="H88" s="98">
        <v>963.0294874202209</v>
      </c>
      <c r="I88" s="98">
        <v>1430.9280015751701</v>
      </c>
      <c r="J88" s="98">
        <v>797.68868487113889</v>
      </c>
      <c r="K88" s="98">
        <v>777.1556554067306</v>
      </c>
      <c r="L88" s="98">
        <v>974.32806804783741</v>
      </c>
      <c r="M88" s="98">
        <v>859.22719068272067</v>
      </c>
      <c r="N88" s="98">
        <v>989.06945263713101</v>
      </c>
      <c r="O88" s="98">
        <v>1014.1873419054541</v>
      </c>
      <c r="P88" s="98">
        <v>864.43084208820005</v>
      </c>
      <c r="Q88" s="98">
        <v>1242.5912619629805</v>
      </c>
      <c r="R88" s="98">
        <v>919.17845474610806</v>
      </c>
      <c r="S88" s="98">
        <v>911.83682655890345</v>
      </c>
      <c r="T88" s="98">
        <v>1669.7953644718598</v>
      </c>
      <c r="U88" s="98">
        <v>2410.1342153930973</v>
      </c>
      <c r="V88" s="98">
        <v>1989.5311755436633</v>
      </c>
      <c r="W88" s="98">
        <v>2185.6841890893916</v>
      </c>
      <c r="X88" s="98">
        <v>1930.1170223434553</v>
      </c>
      <c r="Y88" s="98">
        <v>1839.0089275503838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721.71257713601278</v>
      </c>
      <c r="M89" s="98">
        <v>625.06752435485237</v>
      </c>
      <c r="N89" s="98">
        <v>728.81683973650036</v>
      </c>
      <c r="O89" s="98">
        <v>768.14918434238984</v>
      </c>
      <c r="P89" s="98">
        <v>643.26722226501863</v>
      </c>
      <c r="Q89" s="98">
        <v>932.77025762710252</v>
      </c>
      <c r="R89" s="98">
        <v>712.07198034399278</v>
      </c>
      <c r="S89" s="98">
        <v>658.48069067536017</v>
      </c>
      <c r="T89" s="98">
        <v>1309.2120034462991</v>
      </c>
      <c r="U89" s="98">
        <v>1892.5486800145611</v>
      </c>
      <c r="V89" s="98">
        <v>1575.6813909653049</v>
      </c>
      <c r="W89" s="98">
        <v>1816.6549237425079</v>
      </c>
      <c r="X89" s="98">
        <v>1502.841509653261</v>
      </c>
      <c r="Y89" s="98">
        <v>1512.6418891496562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322.96663256035964</v>
      </c>
      <c r="M90" s="101">
        <v>248.23237305002291</v>
      </c>
      <c r="N90" s="101">
        <v>307.09495367682842</v>
      </c>
      <c r="O90" s="101">
        <v>357.95704566473808</v>
      </c>
      <c r="P90" s="101">
        <v>267.29331715376617</v>
      </c>
      <c r="Q90" s="101">
        <v>391.91764134281055</v>
      </c>
      <c r="R90" s="101">
        <v>301.95968864985747</v>
      </c>
      <c r="S90" s="101">
        <v>171.73874419202448</v>
      </c>
      <c r="T90" s="101">
        <v>509.94424984970152</v>
      </c>
      <c r="U90" s="101">
        <v>701.40927892585262</v>
      </c>
      <c r="V90" s="101">
        <v>604.650578030872</v>
      </c>
      <c r="W90" s="101">
        <v>915.33155184036366</v>
      </c>
      <c r="X90" s="101">
        <v>466.19938406053171</v>
      </c>
      <c r="Y90" s="101">
        <v>706.34712928656688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398.7459445756532</v>
      </c>
      <c r="M91" s="104">
        <v>376.83515130482942</v>
      </c>
      <c r="N91" s="104">
        <v>421.72188605967187</v>
      </c>
      <c r="O91" s="104">
        <v>410.19213867765177</v>
      </c>
      <c r="P91" s="104">
        <v>375.97390511125246</v>
      </c>
      <c r="Q91" s="104">
        <v>540.8526162842918</v>
      </c>
      <c r="R91" s="104">
        <v>410.11229169413537</v>
      </c>
      <c r="S91" s="104">
        <v>486.74194648333554</v>
      </c>
      <c r="T91" s="104">
        <v>799.26775359659746</v>
      </c>
      <c r="U91" s="104">
        <v>1191.1394010887082</v>
      </c>
      <c r="V91" s="104">
        <v>971.0308129344329</v>
      </c>
      <c r="W91" s="104">
        <v>901.32337190214423</v>
      </c>
      <c r="X91" s="104">
        <v>1036.6421255927291</v>
      </c>
      <c r="Y91" s="104">
        <v>806.29475986308921</v>
      </c>
      <c r="DA91" s="132" t="s">
        <v>2328</v>
      </c>
    </row>
    <row r="92" spans="1:105" ht="12" customHeight="1" x14ac:dyDescent="0.25">
      <c r="A92" s="106" t="s">
        <v>124</v>
      </c>
      <c r="B92" s="101">
        <v>1355.7654740203752</v>
      </c>
      <c r="C92" s="101">
        <v>1276.2155685424032</v>
      </c>
      <c r="D92" s="101">
        <v>1258.7637560239946</v>
      </c>
      <c r="E92" s="101">
        <v>1233.4463072965707</v>
      </c>
      <c r="F92" s="101">
        <v>1223.0749505720755</v>
      </c>
      <c r="G92" s="101">
        <v>1233.8704119073027</v>
      </c>
      <c r="H92" s="101">
        <v>1246.5075619816007</v>
      </c>
      <c r="I92" s="101">
        <v>1256.6957103886191</v>
      </c>
      <c r="J92" s="101">
        <v>1174.7827985947683</v>
      </c>
      <c r="K92" s="101">
        <v>1147.2661740157139</v>
      </c>
      <c r="L92" s="101">
        <v>1076.8206008734037</v>
      </c>
      <c r="M92" s="101">
        <v>1062.8868791312796</v>
      </c>
      <c r="N92" s="101">
        <v>1058.7017762232103</v>
      </c>
      <c r="O92" s="101">
        <v>1108.7014226708629</v>
      </c>
      <c r="P92" s="101">
        <v>1233.0378505862882</v>
      </c>
      <c r="Q92" s="101">
        <v>1262.3969076668559</v>
      </c>
      <c r="R92" s="101">
        <v>1246.550418088106</v>
      </c>
      <c r="S92" s="101">
        <v>1413.3328397638313</v>
      </c>
      <c r="T92" s="101">
        <v>1748.1374020692406</v>
      </c>
      <c r="U92" s="101">
        <v>1395.0525360962345</v>
      </c>
      <c r="V92" s="101">
        <v>1669.2298232497592</v>
      </c>
      <c r="W92" s="101">
        <v>2116.9648233950334</v>
      </c>
      <c r="X92" s="101">
        <v>1571.7329110297646</v>
      </c>
      <c r="Y92" s="101">
        <v>1788.6119831615533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748.67185108803585</v>
      </c>
      <c r="M93" s="104">
        <v>726.77190158090775</v>
      </c>
      <c r="N93" s="104">
        <v>742.596266906707</v>
      </c>
      <c r="O93" s="104">
        <v>807.7818081365142</v>
      </c>
      <c r="P93" s="104">
        <v>883.19428768490241</v>
      </c>
      <c r="Q93" s="104">
        <v>950.82210109221296</v>
      </c>
      <c r="R93" s="104">
        <v>1016.2629035755424</v>
      </c>
      <c r="S93" s="104">
        <v>1190.101327275057</v>
      </c>
      <c r="T93" s="104">
        <v>1432.3371252297893</v>
      </c>
      <c r="U93" s="104">
        <v>1192.7177454441767</v>
      </c>
      <c r="V93" s="104">
        <v>1443.0466462551728</v>
      </c>
      <c r="W93" s="104">
        <v>1878.3800190606748</v>
      </c>
      <c r="X93" s="104">
        <v>1358.1353027952237</v>
      </c>
      <c r="Y93" s="104">
        <v>1603.6519001528102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352.73690453081997</v>
      </c>
      <c r="M94" s="98">
        <v>306.68232248642926</v>
      </c>
      <c r="N94" s="98">
        <v>331.24572463153038</v>
      </c>
      <c r="O94" s="98">
        <v>395.92834961157808</v>
      </c>
      <c r="P94" s="98">
        <v>388.04639080343532</v>
      </c>
      <c r="Q94" s="98">
        <v>421.05306749033764</v>
      </c>
      <c r="R94" s="98">
        <v>449.40665665673026</v>
      </c>
      <c r="S94" s="98">
        <v>469.26169067207906</v>
      </c>
      <c r="T94" s="98">
        <v>496.6836312250461</v>
      </c>
      <c r="U94" s="98">
        <v>399.17951509877935</v>
      </c>
      <c r="V94" s="98">
        <v>499.61255249206573</v>
      </c>
      <c r="W94" s="98">
        <v>874.37771953874346</v>
      </c>
      <c r="X94" s="98">
        <v>369.6445021587212</v>
      </c>
      <c r="Y94" s="98">
        <v>674.29517256687427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395.93494655721588</v>
      </c>
      <c r="M95" s="98">
        <v>420.08957909447849</v>
      </c>
      <c r="N95" s="98">
        <v>411.35054227517656</v>
      </c>
      <c r="O95" s="98">
        <v>411.85345852493606</v>
      </c>
      <c r="P95" s="98">
        <v>495.14789688146715</v>
      </c>
      <c r="Q95" s="98">
        <v>529.76903360187544</v>
      </c>
      <c r="R95" s="98">
        <v>566.85624691881219</v>
      </c>
      <c r="S95" s="98">
        <v>720.83963660297809</v>
      </c>
      <c r="T95" s="98">
        <v>935.65349400474338</v>
      </c>
      <c r="U95" s="98">
        <v>793.53823034539721</v>
      </c>
      <c r="V95" s="98">
        <v>943.43409376310706</v>
      </c>
      <c r="W95" s="98">
        <v>1004.0022995219311</v>
      </c>
      <c r="X95" s="98">
        <v>988.49080063650263</v>
      </c>
      <c r="Y95" s="98">
        <v>929.3567275859358</v>
      </c>
      <c r="DA95" s="63" t="s">
        <v>2332</v>
      </c>
    </row>
    <row r="96" spans="1:105" ht="12" customHeight="1" x14ac:dyDescent="0.25">
      <c r="A96" s="106" t="s">
        <v>122</v>
      </c>
      <c r="B96" s="101">
        <v>1351.202739709245</v>
      </c>
      <c r="C96" s="101">
        <v>1072.425955383161</v>
      </c>
      <c r="D96" s="101">
        <v>1092.7053296783804</v>
      </c>
      <c r="E96" s="101">
        <v>1127.4894901651196</v>
      </c>
      <c r="F96" s="101">
        <v>1091.5050470911383</v>
      </c>
      <c r="G96" s="101">
        <v>1091.4074562661644</v>
      </c>
      <c r="H96" s="101">
        <v>1109.9560374716266</v>
      </c>
      <c r="I96" s="101">
        <v>1211.0960291894341</v>
      </c>
      <c r="J96" s="101">
        <v>1094.7118258550292</v>
      </c>
      <c r="K96" s="101">
        <v>852.97627870172346</v>
      </c>
      <c r="L96" s="101">
        <v>779.20052524387575</v>
      </c>
      <c r="M96" s="101">
        <v>836.01774474544027</v>
      </c>
      <c r="N96" s="101">
        <v>934.69219055316876</v>
      </c>
      <c r="O96" s="101">
        <v>1165.1052151383328</v>
      </c>
      <c r="P96" s="101">
        <v>1179.3086016758477</v>
      </c>
      <c r="Q96" s="101">
        <v>1338.3561983078321</v>
      </c>
      <c r="R96" s="101">
        <v>1368.8960976304047</v>
      </c>
      <c r="S96" s="101">
        <v>1420.1137326413168</v>
      </c>
      <c r="T96" s="101">
        <v>1712.940121921584</v>
      </c>
      <c r="U96" s="101">
        <v>2059.385201966832</v>
      </c>
      <c r="V96" s="101">
        <v>1876.9637613726809</v>
      </c>
      <c r="W96" s="101">
        <v>2484.6299326525896</v>
      </c>
      <c r="X96" s="101">
        <v>1872.7972550330371</v>
      </c>
      <c r="Y96" s="101">
        <v>2059.8182640388154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563.33486237335137</v>
      </c>
      <c r="M97" s="104">
        <v>590.88385361707776</v>
      </c>
      <c r="N97" s="104">
        <v>670.97405133720963</v>
      </c>
      <c r="O97" s="104">
        <v>858.87216879939524</v>
      </c>
      <c r="P97" s="104">
        <v>853.82763476830189</v>
      </c>
      <c r="Q97" s="104">
        <v>986.36400555723947</v>
      </c>
      <c r="R97" s="104">
        <v>1027.5199192468601</v>
      </c>
      <c r="S97" s="104">
        <v>1051.9621726478961</v>
      </c>
      <c r="T97" s="104">
        <v>1283.8079955682763</v>
      </c>
      <c r="U97" s="104">
        <v>1560.079108985751</v>
      </c>
      <c r="V97" s="104">
        <v>1437.1218337077116</v>
      </c>
      <c r="W97" s="104">
        <v>1995.6266385463036</v>
      </c>
      <c r="X97" s="104">
        <v>1397.4921113960136</v>
      </c>
      <c r="Y97" s="104">
        <v>1654.8022049264437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258.66877961872501</v>
      </c>
      <c r="M98" s="98">
        <v>240.92799649606263</v>
      </c>
      <c r="N98" s="98">
        <v>289.10517234946292</v>
      </c>
      <c r="O98" s="98">
        <v>409.16025821296495</v>
      </c>
      <c r="P98" s="98">
        <v>361.85990283726238</v>
      </c>
      <c r="Q98" s="98">
        <v>424.30631347148085</v>
      </c>
      <c r="R98" s="98">
        <v>443.1764108725352</v>
      </c>
      <c r="S98" s="98">
        <v>403.95974313226446</v>
      </c>
      <c r="T98" s="98">
        <v>505.84269985161148</v>
      </c>
      <c r="U98" s="98">
        <v>591.08911087448894</v>
      </c>
      <c r="V98" s="98">
        <v>562.81590903754284</v>
      </c>
      <c r="W98" s="98">
        <v>1029.5637658829121</v>
      </c>
      <c r="X98" s="98">
        <v>440.43036424855393</v>
      </c>
      <c r="Y98" s="98">
        <v>792.55938806848576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304.66608275462636</v>
      </c>
      <c r="M99" s="98">
        <v>349.95585712101507</v>
      </c>
      <c r="N99" s="98">
        <v>381.86887898774671</v>
      </c>
      <c r="O99" s="98">
        <v>449.71191058643029</v>
      </c>
      <c r="P99" s="98">
        <v>491.96773193103962</v>
      </c>
      <c r="Q99" s="98">
        <v>562.0576920857585</v>
      </c>
      <c r="R99" s="98">
        <v>584.34350837432487</v>
      </c>
      <c r="S99" s="98">
        <v>648.00242951563166</v>
      </c>
      <c r="T99" s="98">
        <v>777.96529571666463</v>
      </c>
      <c r="U99" s="98">
        <v>968.98999811126191</v>
      </c>
      <c r="V99" s="98">
        <v>874.30592467016868</v>
      </c>
      <c r="W99" s="98">
        <v>966.06287266339154</v>
      </c>
      <c r="X99" s="98">
        <v>957.06174714745976</v>
      </c>
      <c r="Y99" s="98">
        <v>862.24281685795768</v>
      </c>
      <c r="DA99" s="63" t="s">
        <v>2336</v>
      </c>
    </row>
    <row r="100" spans="1:105" ht="12" customHeight="1" x14ac:dyDescent="0.25">
      <c r="A100" s="121" t="s">
        <v>54</v>
      </c>
      <c r="B100" s="122">
        <v>257.69455587789446</v>
      </c>
      <c r="C100" s="122">
        <v>298.57900305112651</v>
      </c>
      <c r="D100" s="122">
        <v>265.40407215834722</v>
      </c>
      <c r="E100" s="122">
        <v>288.37086699002964</v>
      </c>
      <c r="F100" s="122">
        <v>304.86651629149202</v>
      </c>
      <c r="G100" s="122">
        <v>297.87267140962507</v>
      </c>
      <c r="H100" s="122">
        <v>264.65486529780082</v>
      </c>
      <c r="I100" s="122">
        <v>298.27463218219668</v>
      </c>
      <c r="J100" s="122">
        <v>242.85301337711738</v>
      </c>
      <c r="K100" s="122">
        <v>220.95959945413546</v>
      </c>
      <c r="L100" s="122">
        <v>213.81722613399333</v>
      </c>
      <c r="M100" s="122">
        <v>235.42010225272534</v>
      </c>
      <c r="N100" s="122">
        <v>245.23022917436205</v>
      </c>
      <c r="O100" s="122">
        <v>237.89687184392025</v>
      </c>
      <c r="P100" s="122">
        <v>268.49885541587918</v>
      </c>
      <c r="Q100" s="122">
        <v>290.48763438368655</v>
      </c>
      <c r="R100" s="122">
        <v>301.96313845728679</v>
      </c>
      <c r="S100" s="122">
        <v>353.01525187594871</v>
      </c>
      <c r="T100" s="122">
        <v>343.83158878038682</v>
      </c>
      <c r="U100" s="122">
        <v>364.90606917646943</v>
      </c>
      <c r="V100" s="122">
        <v>387.32046626668773</v>
      </c>
      <c r="W100" s="122">
        <v>448.63889951792117</v>
      </c>
      <c r="X100" s="122">
        <v>486.0687796569606</v>
      </c>
      <c r="Y100" s="122">
        <v>473.93998638282335</v>
      </c>
      <c r="DA100" s="130" t="s">
        <v>2337</v>
      </c>
    </row>
    <row r="101" spans="1:105" ht="12" customHeight="1" x14ac:dyDescent="0.25">
      <c r="A101" s="97" t="s">
        <v>202</v>
      </c>
      <c r="B101" s="98">
        <v>16.627120705174825</v>
      </c>
      <c r="C101" s="98">
        <v>445.55913337074111</v>
      </c>
      <c r="D101" s="98">
        <v>347.11328912153459</v>
      </c>
      <c r="E101" s="98">
        <v>331.55678911275066</v>
      </c>
      <c r="F101" s="98">
        <v>402.56992539179765</v>
      </c>
      <c r="G101" s="98">
        <v>394.13300005244861</v>
      </c>
      <c r="H101" s="98">
        <v>287.75844106902201</v>
      </c>
      <c r="I101" s="98">
        <v>417.82295338463905</v>
      </c>
      <c r="J101" s="98">
        <v>97.46002367616147</v>
      </c>
      <c r="K101" s="98">
        <v>44.515657224962069</v>
      </c>
      <c r="L101" s="98">
        <v>357.23569180892434</v>
      </c>
      <c r="M101" s="98">
        <v>308.52446188250008</v>
      </c>
      <c r="N101" s="98">
        <v>357.63129183115029</v>
      </c>
      <c r="O101" s="98">
        <v>327.95300937958723</v>
      </c>
      <c r="P101" s="98">
        <v>235.06777720266339</v>
      </c>
      <c r="Q101" s="98">
        <v>367.61703233470786</v>
      </c>
      <c r="R101" s="98">
        <v>444.09455176729551</v>
      </c>
      <c r="S101" s="98">
        <v>427.57857065179934</v>
      </c>
      <c r="T101" s="98">
        <v>477.19813439281415</v>
      </c>
      <c r="U101" s="98">
        <v>514.41836538680911</v>
      </c>
      <c r="V101" s="98">
        <v>546.1849884550486</v>
      </c>
      <c r="W101" s="98">
        <v>637.96705122727315</v>
      </c>
      <c r="X101" s="98">
        <v>668.28616306182391</v>
      </c>
      <c r="Y101" s="98">
        <v>596.10832637148553</v>
      </c>
      <c r="DA101" s="63" t="s">
        <v>2338</v>
      </c>
    </row>
    <row r="102" spans="1:105" ht="12" customHeight="1" x14ac:dyDescent="0.25">
      <c r="A102" s="97" t="s">
        <v>50</v>
      </c>
      <c r="B102" s="98">
        <v>382.86592666378249</v>
      </c>
      <c r="C102" s="98">
        <v>390.87392475012894</v>
      </c>
      <c r="D102" s="98">
        <v>349.31850531081813</v>
      </c>
      <c r="E102" s="98">
        <v>338.39118573437287</v>
      </c>
      <c r="F102" s="98">
        <v>362.39935197346978</v>
      </c>
      <c r="G102" s="98">
        <v>380.64747002572381</v>
      </c>
      <c r="H102" s="98">
        <v>347.02319379102573</v>
      </c>
      <c r="I102" s="98">
        <v>351.28849941411289</v>
      </c>
      <c r="J102" s="98">
        <v>333.33988550199086</v>
      </c>
      <c r="K102" s="98">
        <v>310.54197536787927</v>
      </c>
      <c r="L102" s="98">
        <v>272.06789664386571</v>
      </c>
      <c r="M102" s="98">
        <v>294.37126498771806</v>
      </c>
      <c r="N102" s="98">
        <v>301.74039197266899</v>
      </c>
      <c r="O102" s="98">
        <v>303.41619873163461</v>
      </c>
      <c r="P102" s="98">
        <v>337.48087348427129</v>
      </c>
      <c r="Q102" s="98">
        <v>366.96786537544534</v>
      </c>
      <c r="R102" s="98">
        <v>419.04862910934514</v>
      </c>
      <c r="S102" s="98">
        <v>472.54303135908935</v>
      </c>
      <c r="T102" s="98">
        <v>274.46121526833213</v>
      </c>
      <c r="U102" s="98">
        <v>566.30081263990758</v>
      </c>
      <c r="V102" s="98">
        <v>364.11479646024867</v>
      </c>
      <c r="W102" s="98">
        <v>725.39210498127284</v>
      </c>
      <c r="X102" s="98">
        <v>652.12971482359319</v>
      </c>
      <c r="Y102" s="98">
        <v>606.22333646980712</v>
      </c>
      <c r="DA102" s="63" t="s">
        <v>2339</v>
      </c>
    </row>
    <row r="103" spans="1:105" ht="12" customHeight="1" x14ac:dyDescent="0.25">
      <c r="A103" s="109" t="s">
        <v>120</v>
      </c>
      <c r="B103" s="33">
        <v>258.86002607098629</v>
      </c>
      <c r="C103" s="33">
        <v>286.54150273786388</v>
      </c>
      <c r="D103" s="33">
        <v>256.66638293164823</v>
      </c>
      <c r="E103" s="33">
        <v>283.97441823931882</v>
      </c>
      <c r="F103" s="33">
        <v>298.30523552144473</v>
      </c>
      <c r="G103" s="33">
        <v>289.44800740123191</v>
      </c>
      <c r="H103" s="33">
        <v>258.30676247334247</v>
      </c>
      <c r="I103" s="33">
        <v>290.39081337067171</v>
      </c>
      <c r="J103" s="33">
        <v>242.95693380479364</v>
      </c>
      <c r="K103" s="33">
        <v>224.96338515163475</v>
      </c>
      <c r="L103" s="33">
        <v>201.22088649395636</v>
      </c>
      <c r="M103" s="33">
        <v>226.95971331628459</v>
      </c>
      <c r="N103" s="33">
        <v>234.88834382951694</v>
      </c>
      <c r="O103" s="33">
        <v>228.71665333775982</v>
      </c>
      <c r="P103" s="33">
        <v>267.11320540153088</v>
      </c>
      <c r="Q103" s="33">
        <v>282.28137667873716</v>
      </c>
      <c r="R103" s="33">
        <v>288.00100720485159</v>
      </c>
      <c r="S103" s="33">
        <v>344.26203057115487</v>
      </c>
      <c r="T103" s="33">
        <v>335.20243788591569</v>
      </c>
      <c r="U103" s="33">
        <v>348.84919613825679</v>
      </c>
      <c r="V103" s="33">
        <v>375.60698821592558</v>
      </c>
      <c r="W103" s="33">
        <v>429.14323121108208</v>
      </c>
      <c r="X103" s="33">
        <v>471.50680220392201</v>
      </c>
      <c r="Y103" s="33">
        <v>464.36151117761261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7832.8266715773016</v>
      </c>
      <c r="C124" s="117">
        <f t="shared" si="42"/>
        <v>16190.293828321343</v>
      </c>
      <c r="D124" s="117">
        <f t="shared" si="42"/>
        <v>14361.471302942076</v>
      </c>
      <c r="E124" s="117">
        <f t="shared" si="42"/>
        <v>12476.869832988807</v>
      </c>
      <c r="F124" s="117">
        <f t="shared" si="42"/>
        <v>11617.556151487226</v>
      </c>
      <c r="G124" s="117">
        <f t="shared" si="42"/>
        <v>11516.322953917424</v>
      </c>
      <c r="H124" s="117">
        <f t="shared" si="42"/>
        <v>10114.231332974075</v>
      </c>
      <c r="I124" s="117">
        <f t="shared" si="42"/>
        <v>9146.5561605387848</v>
      </c>
      <c r="J124" s="117">
        <f t="shared" si="42"/>
        <v>8965.7413329179053</v>
      </c>
      <c r="K124" s="117">
        <f t="shared" si="42"/>
        <v>9871.8968523633685</v>
      </c>
      <c r="L124" s="117">
        <f t="shared" si="42"/>
        <v>12040.695977484569</v>
      </c>
      <c r="M124" s="117">
        <f t="shared" si="42"/>
        <v>11919.190411616057</v>
      </c>
      <c r="N124" s="117">
        <f t="shared" si="42"/>
        <v>12723.066273715192</v>
      </c>
      <c r="O124" s="117">
        <f t="shared" si="42"/>
        <v>12886.991976169085</v>
      </c>
      <c r="P124" s="117">
        <f t="shared" si="42"/>
        <v>10947.860756123097</v>
      </c>
      <c r="Q124" s="117">
        <f t="shared" si="42"/>
        <v>11919.474339099701</v>
      </c>
      <c r="R124" s="117">
        <f t="shared" ref="R124:V124" si="43">R125+R128+R130+R139</f>
        <v>12286.681161657838</v>
      </c>
      <c r="S124" s="117">
        <f t="shared" si="43"/>
        <v>12923.951703036246</v>
      </c>
      <c r="T124" s="117">
        <f t="shared" si="43"/>
        <v>12416.328756221657</v>
      </c>
      <c r="U124" s="117">
        <f t="shared" si="43"/>
        <v>12737.541501275135</v>
      </c>
      <c r="V124" s="117">
        <f t="shared" si="43"/>
        <v>13767.867211888395</v>
      </c>
      <c r="W124" s="117">
        <f t="shared" ref="W124:Y124" si="44">W125+W128+W130+W139</f>
        <v>15275.189740222668</v>
      </c>
      <c r="X124" s="117">
        <f t="shared" si="44"/>
        <v>13883.46363074795</v>
      </c>
      <c r="Y124" s="117">
        <f t="shared" si="44"/>
        <v>12923.796176382206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6899.3958748396517</v>
      </c>
      <c r="C125" s="122">
        <f t="shared" si="45"/>
        <v>14894.654679408321</v>
      </c>
      <c r="D125" s="122">
        <f t="shared" si="45"/>
        <v>13170.343599041329</v>
      </c>
      <c r="E125" s="122">
        <f t="shared" si="45"/>
        <v>11325.613833042655</v>
      </c>
      <c r="F125" s="122">
        <f t="shared" si="45"/>
        <v>10460.179904737057</v>
      </c>
      <c r="G125" s="122">
        <f t="shared" si="45"/>
        <v>10320.00107840505</v>
      </c>
      <c r="H125" s="122">
        <f t="shared" si="45"/>
        <v>8947.014080805573</v>
      </c>
      <c r="I125" s="122">
        <f t="shared" si="45"/>
        <v>7888.0028482610387</v>
      </c>
      <c r="J125" s="122">
        <f t="shared" si="45"/>
        <v>7808.6350077024581</v>
      </c>
      <c r="K125" s="122">
        <f t="shared" si="45"/>
        <v>8683.1838212971488</v>
      </c>
      <c r="L125" s="122">
        <f t="shared" si="45"/>
        <v>11303.27004382117</v>
      </c>
      <c r="M125" s="122">
        <f t="shared" si="45"/>
        <v>11043.881880267107</v>
      </c>
      <c r="N125" s="122">
        <f t="shared" si="45"/>
        <v>11753.349974411916</v>
      </c>
      <c r="O125" s="122">
        <f t="shared" si="45"/>
        <v>11826.759735448448</v>
      </c>
      <c r="P125" s="122">
        <f t="shared" si="45"/>
        <v>9532.2558796734156</v>
      </c>
      <c r="Q125" s="122">
        <f t="shared" si="45"/>
        <v>10560.777534664277</v>
      </c>
      <c r="R125" s="122">
        <f t="shared" ref="R125:V125" si="46">SUM(R126:R127)</f>
        <v>10959.014221661851</v>
      </c>
      <c r="S125" s="122">
        <f t="shared" si="46"/>
        <v>11399.310667201815</v>
      </c>
      <c r="T125" s="122">
        <f t="shared" si="46"/>
        <v>10497.868129655028</v>
      </c>
      <c r="U125" s="122">
        <f t="shared" si="46"/>
        <v>10549.99746856023</v>
      </c>
      <c r="V125" s="122">
        <f t="shared" si="46"/>
        <v>11513.458982637039</v>
      </c>
      <c r="W125" s="122">
        <f t="shared" ref="W125:Y125" si="47">SUM(W126:W127)</f>
        <v>13158.758926855313</v>
      </c>
      <c r="X125" s="122">
        <f t="shared" si="47"/>
        <v>11616.028808990564</v>
      </c>
      <c r="Y125" s="122">
        <f t="shared" si="47"/>
        <v>10725.277853162888</v>
      </c>
      <c r="DA125" s="130" t="s">
        <v>2360</v>
      </c>
    </row>
    <row r="126" spans="1:105" ht="12" customHeight="1" x14ac:dyDescent="0.25">
      <c r="A126" s="97" t="s">
        <v>198</v>
      </c>
      <c r="B126" s="98">
        <v>6876.9333216360528</v>
      </c>
      <c r="C126" s="98">
        <v>14846.917321244013</v>
      </c>
      <c r="D126" s="98">
        <v>13129.006952455073</v>
      </c>
      <c r="E126" s="98">
        <v>11290.589479233477</v>
      </c>
      <c r="F126" s="98">
        <v>10428.356696248358</v>
      </c>
      <c r="G126" s="98">
        <v>10289.063691509044</v>
      </c>
      <c r="H126" s="98">
        <v>8920.7118319342881</v>
      </c>
      <c r="I126" s="98">
        <v>7865.1801443965087</v>
      </c>
      <c r="J126" s="98">
        <v>7786.3197992469713</v>
      </c>
      <c r="K126" s="98">
        <v>8658.6136358511339</v>
      </c>
      <c r="L126" s="98">
        <v>11272.604123427651</v>
      </c>
      <c r="M126" s="98">
        <v>11014.175070037494</v>
      </c>
      <c r="N126" s="98">
        <v>11722.077119263668</v>
      </c>
      <c r="O126" s="98">
        <v>11794.81636182408</v>
      </c>
      <c r="P126" s="98">
        <v>9506.5142982612142</v>
      </c>
      <c r="Q126" s="98">
        <v>10533.123335169903</v>
      </c>
      <c r="R126" s="98">
        <v>10930.512624659177</v>
      </c>
      <c r="S126" s="98">
        <v>11369.411709527993</v>
      </c>
      <c r="T126" s="98">
        <v>10469.172354226905</v>
      </c>
      <c r="U126" s="98">
        <v>10521.07773932967</v>
      </c>
      <c r="V126" s="98">
        <v>11481.873140849169</v>
      </c>
      <c r="W126" s="98">
        <v>13123.585483228</v>
      </c>
      <c r="X126" s="98">
        <v>11585.138195780679</v>
      </c>
      <c r="Y126" s="98">
        <v>10699.785291884826</v>
      </c>
      <c r="DA126" s="63" t="s">
        <v>2361</v>
      </c>
    </row>
    <row r="127" spans="1:105" ht="12" customHeight="1" x14ac:dyDescent="0.25">
      <c r="A127" s="97" t="s">
        <v>53</v>
      </c>
      <c r="B127" s="98">
        <v>22.462553203599111</v>
      </c>
      <c r="C127" s="98">
        <v>47.73735816430834</v>
      </c>
      <c r="D127" s="98">
        <v>41.336646586255696</v>
      </c>
      <c r="E127" s="98">
        <v>35.024353809177796</v>
      </c>
      <c r="F127" s="98">
        <v>31.823208488699475</v>
      </c>
      <c r="G127" s="98">
        <v>30.937386896005602</v>
      </c>
      <c r="H127" s="98">
        <v>26.302248871285517</v>
      </c>
      <c r="I127" s="98">
        <v>22.822703864529597</v>
      </c>
      <c r="J127" s="98">
        <v>22.315208455486584</v>
      </c>
      <c r="K127" s="98">
        <v>24.570185446015291</v>
      </c>
      <c r="L127" s="98">
        <v>30.665920393520064</v>
      </c>
      <c r="M127" s="98">
        <v>29.70681022961212</v>
      </c>
      <c r="N127" s="98">
        <v>31.272855148249128</v>
      </c>
      <c r="O127" s="98">
        <v>31.943373624367595</v>
      </c>
      <c r="P127" s="98">
        <v>25.74158141220175</v>
      </c>
      <c r="Q127" s="98">
        <v>27.654199494373795</v>
      </c>
      <c r="R127" s="98">
        <v>28.501597002673602</v>
      </c>
      <c r="S127" s="98">
        <v>29.898957673822938</v>
      </c>
      <c r="T127" s="98">
        <v>28.695775428122111</v>
      </c>
      <c r="U127" s="98">
        <v>28.919729230559923</v>
      </c>
      <c r="V127" s="98">
        <v>31.585841787870031</v>
      </c>
      <c r="W127" s="98">
        <v>35.173443627312672</v>
      </c>
      <c r="X127" s="98">
        <v>30.890613209886382</v>
      </c>
      <c r="Y127" s="98">
        <v>25.49256127806342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0.55232292254232329</v>
      </c>
      <c r="C128" s="122">
        <f t="shared" si="48"/>
        <v>1.0087204666867158</v>
      </c>
      <c r="D128" s="122">
        <f t="shared" si="48"/>
        <v>1.6880811725759866</v>
      </c>
      <c r="E128" s="122">
        <f t="shared" si="48"/>
        <v>2.5426645820403828</v>
      </c>
      <c r="F128" s="122">
        <f t="shared" si="48"/>
        <v>2.8154065723330519</v>
      </c>
      <c r="G128" s="122">
        <f t="shared" si="48"/>
        <v>3.6727060112996548</v>
      </c>
      <c r="H128" s="122">
        <f t="shared" si="48"/>
        <v>4.8523882006352643</v>
      </c>
      <c r="I128" s="122">
        <f t="shared" si="48"/>
        <v>6.760109571999088</v>
      </c>
      <c r="J128" s="122">
        <f t="shared" si="48"/>
        <v>5.5744300250365013</v>
      </c>
      <c r="K128" s="122">
        <f t="shared" si="48"/>
        <v>6.2900850341857364</v>
      </c>
      <c r="L128" s="122">
        <f t="shared" si="48"/>
        <v>7.6935401315473859</v>
      </c>
      <c r="M128" s="122">
        <f t="shared" si="48"/>
        <v>6.446335347553612</v>
      </c>
      <c r="N128" s="122">
        <f t="shared" si="48"/>
        <v>9.6034107822619159</v>
      </c>
      <c r="O128" s="122">
        <f t="shared" si="48"/>
        <v>8.6588691719017756</v>
      </c>
      <c r="P128" s="122">
        <f t="shared" si="48"/>
        <v>7.4125836808671366</v>
      </c>
      <c r="Q128" s="122">
        <f t="shared" si="48"/>
        <v>13.541201748096217</v>
      </c>
      <c r="R128" s="122">
        <f t="shared" si="48"/>
        <v>15.023001363021445</v>
      </c>
      <c r="S128" s="122">
        <f t="shared" si="48"/>
        <v>16.367570150340633</v>
      </c>
      <c r="T128" s="122">
        <f t="shared" si="48"/>
        <v>18.736180384940283</v>
      </c>
      <c r="U128" s="122">
        <f t="shared" si="48"/>
        <v>19.49210244083584</v>
      </c>
      <c r="V128" s="122">
        <f t="shared" si="48"/>
        <v>20.401612216242192</v>
      </c>
      <c r="W128" s="122">
        <f t="shared" si="48"/>
        <v>19.103081245397721</v>
      </c>
      <c r="X128" s="122">
        <f t="shared" si="48"/>
        <v>18.543617816228782</v>
      </c>
      <c r="Y128" s="122">
        <f t="shared" si="48"/>
        <v>10.150546329293054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0.55232292254232329</v>
      </c>
      <c r="C129" s="98">
        <f>IF(RES_hhdet_fec!C129=0,0,RES_hhdet_fec!C129*1000*11630/RES_hhdet_num!C124)</f>
        <v>1.0087204666867158</v>
      </c>
      <c r="D129" s="98">
        <f>IF(RES_hhdet_fec!D129=0,0,RES_hhdet_fec!D129*1000*11630/RES_hhdet_num!D124)</f>
        <v>1.6880811725759866</v>
      </c>
      <c r="E129" s="98">
        <f>IF(RES_hhdet_fec!E129=0,0,RES_hhdet_fec!E129*1000*11630/RES_hhdet_num!E124)</f>
        <v>2.5426645820403828</v>
      </c>
      <c r="F129" s="98">
        <f>IF(RES_hhdet_fec!F129=0,0,RES_hhdet_fec!F129*1000*11630/RES_hhdet_num!F124)</f>
        <v>2.8154065723330519</v>
      </c>
      <c r="G129" s="98">
        <f>IF(RES_hhdet_fec!G129=0,0,RES_hhdet_fec!G129*1000*11630/RES_hhdet_num!G124)</f>
        <v>3.6727060112996548</v>
      </c>
      <c r="H129" s="98">
        <f>IF(RES_hhdet_fec!H129=0,0,RES_hhdet_fec!H129*1000*11630/RES_hhdet_num!H124)</f>
        <v>4.8523882006352643</v>
      </c>
      <c r="I129" s="98">
        <f>IF(RES_hhdet_fec!I129=0,0,RES_hhdet_fec!I129*1000*11630/RES_hhdet_num!I124)</f>
        <v>6.760109571999088</v>
      </c>
      <c r="J129" s="98">
        <f>IF(RES_hhdet_fec!J129=0,0,RES_hhdet_fec!J129*1000*11630/RES_hhdet_num!J124)</f>
        <v>5.5744300250365013</v>
      </c>
      <c r="K129" s="98">
        <f>IF(RES_hhdet_fec!K129=0,0,RES_hhdet_fec!K129*1000*11630/RES_hhdet_num!K124)</f>
        <v>6.2900850341857364</v>
      </c>
      <c r="L129" s="98">
        <f>IF(RES_hhdet_fec!L129=0,0,RES_hhdet_fec!L129*1000*11630/RES_hhdet_num!L124)</f>
        <v>7.6935401315473859</v>
      </c>
      <c r="M129" s="98">
        <f>IF(RES_hhdet_fec!M129=0,0,RES_hhdet_fec!M129*1000*11630/RES_hhdet_num!M124)</f>
        <v>6.446335347553612</v>
      </c>
      <c r="N129" s="98">
        <f>IF(RES_hhdet_fec!N129=0,0,RES_hhdet_fec!N129*1000*11630/RES_hhdet_num!N124)</f>
        <v>9.6034107822619159</v>
      </c>
      <c r="O129" s="98">
        <f>IF(RES_hhdet_fec!O129=0,0,RES_hhdet_fec!O129*1000*11630/RES_hhdet_num!O124)</f>
        <v>8.6588691719017756</v>
      </c>
      <c r="P129" s="98">
        <f>IF(RES_hhdet_fec!P129=0,0,RES_hhdet_fec!P129*1000*11630/RES_hhdet_num!P124)</f>
        <v>7.4125836808671366</v>
      </c>
      <c r="Q129" s="98">
        <f>IF(RES_hhdet_fec!Q129=0,0,RES_hhdet_fec!Q129*1000*11630/RES_hhdet_num!Q124)</f>
        <v>13.541201748096217</v>
      </c>
      <c r="R129" s="98">
        <f>IF(RES_hhdet_fec!R129=0,0,RES_hhdet_fec!R129*1000*11630/RES_hhdet_num!R124)</f>
        <v>15.023001363021445</v>
      </c>
      <c r="S129" s="98">
        <f>IF(RES_hhdet_fec!S129=0,0,RES_hhdet_fec!S129*1000*11630/RES_hhdet_num!S124)</f>
        <v>16.367570150340633</v>
      </c>
      <c r="T129" s="98">
        <f>IF(RES_hhdet_fec!T129=0,0,RES_hhdet_fec!T129*1000*11630/RES_hhdet_num!T124)</f>
        <v>18.736180384940283</v>
      </c>
      <c r="U129" s="98">
        <f>IF(RES_hhdet_fec!U129=0,0,RES_hhdet_fec!U129*1000*11630/RES_hhdet_num!U124)</f>
        <v>19.49210244083584</v>
      </c>
      <c r="V129" s="98">
        <f>IF(RES_hhdet_fec!V129=0,0,RES_hhdet_fec!V129*1000*11630/RES_hhdet_num!V124)</f>
        <v>20.401612216242192</v>
      </c>
      <c r="W129" s="98">
        <f>IF(RES_hhdet_fec!W129=0,0,RES_hhdet_fec!W129*1000*11630/RES_hhdet_num!W124)</f>
        <v>19.103081245397721</v>
      </c>
      <c r="X129" s="98">
        <f>IF(RES_hhdet_fec!X129=0,0,RES_hhdet_fec!X129*1000*11630/RES_hhdet_num!X124)</f>
        <v>18.543617816228782</v>
      </c>
      <c r="Y129" s="98">
        <f>IF(RES_hhdet_fec!Y129=0,0,RES_hhdet_fec!Y129*1000*11630/RES_hhdet_num!Y124)</f>
        <v>10.150546329293054</v>
      </c>
      <c r="DA129" s="63" t="s">
        <v>2364</v>
      </c>
    </row>
    <row r="130" spans="1:105" ht="12" customHeight="1" x14ac:dyDescent="0.25">
      <c r="A130" s="121" t="s">
        <v>55</v>
      </c>
      <c r="B130" s="122">
        <v>667.17364654901564</v>
      </c>
      <c r="C130" s="122">
        <v>999.79020269606337</v>
      </c>
      <c r="D130" s="122">
        <v>925.22482106031498</v>
      </c>
      <c r="E130" s="122">
        <v>859.6272648206093</v>
      </c>
      <c r="F130" s="122">
        <v>850.85860825695318</v>
      </c>
      <c r="G130" s="122">
        <v>896.67903529903185</v>
      </c>
      <c r="H130" s="122">
        <v>898.1541368322537</v>
      </c>
      <c r="I130" s="122">
        <v>957.21920856940699</v>
      </c>
      <c r="J130" s="122">
        <v>901.59387272931451</v>
      </c>
      <c r="K130" s="122">
        <v>950.66012296600081</v>
      </c>
      <c r="L130" s="122">
        <v>522.65841847650063</v>
      </c>
      <c r="M130" s="122">
        <v>636.61192040965454</v>
      </c>
      <c r="N130" s="122">
        <v>720.97671920830669</v>
      </c>
      <c r="O130" s="122">
        <v>819.70253950007475</v>
      </c>
      <c r="P130" s="122">
        <v>1139.2386790557966</v>
      </c>
      <c r="Q130" s="122">
        <v>1060.4833193691184</v>
      </c>
      <c r="R130" s="122">
        <v>1019.5773460078389</v>
      </c>
      <c r="S130" s="122">
        <v>1157.6310231366397</v>
      </c>
      <c r="T130" s="122">
        <v>1562.2978623052047</v>
      </c>
      <c r="U130" s="122">
        <v>1812.1247859829466</v>
      </c>
      <c r="V130" s="122">
        <v>1860.068482073613</v>
      </c>
      <c r="W130" s="122">
        <v>1664.6978974757649</v>
      </c>
      <c r="X130" s="122">
        <v>1776.2790812142493</v>
      </c>
      <c r="Y130" s="122">
        <v>1722.0469113022903</v>
      </c>
      <c r="DA130" s="130" t="s">
        <v>2365</v>
      </c>
    </row>
    <row r="131" spans="1:105" ht="12" customHeight="1" x14ac:dyDescent="0.25">
      <c r="A131" s="97" t="s">
        <v>128</v>
      </c>
      <c r="B131" s="98">
        <v>644.33462483637516</v>
      </c>
      <c r="C131" s="98">
        <v>996.47027904505728</v>
      </c>
      <c r="D131" s="98">
        <v>917.31365647555526</v>
      </c>
      <c r="E131" s="98">
        <v>845.81192538283767</v>
      </c>
      <c r="F131" s="98">
        <v>837.1192662152398</v>
      </c>
      <c r="G131" s="98">
        <v>884.11359584724016</v>
      </c>
      <c r="H131" s="98">
        <v>883.37311984243559</v>
      </c>
      <c r="I131" s="98">
        <v>937.99249259097837</v>
      </c>
      <c r="J131" s="98">
        <v>886.37835462465796</v>
      </c>
      <c r="K131" s="98">
        <v>956.46179428312769</v>
      </c>
      <c r="L131" s="98">
        <v>509.92694057338855</v>
      </c>
      <c r="M131" s="98">
        <v>627.18985723755009</v>
      </c>
      <c r="N131" s="98">
        <v>710.39982696526067</v>
      </c>
      <c r="O131" s="98">
        <v>796.90612369229757</v>
      </c>
      <c r="P131" s="98">
        <v>1138.9637095325536</v>
      </c>
      <c r="Q131" s="98">
        <v>1048.4140181911737</v>
      </c>
      <c r="R131" s="98">
        <v>1005.0155212861453</v>
      </c>
      <c r="S131" s="98">
        <v>1147.6632860876909</v>
      </c>
      <c r="T131" s="98">
        <v>1562.5118647910183</v>
      </c>
      <c r="U131" s="98">
        <v>1804.5079166976991</v>
      </c>
      <c r="V131" s="98">
        <v>1877.9450029209434</v>
      </c>
      <c r="W131" s="98">
        <v>1589.9773590293717</v>
      </c>
      <c r="X131" s="98">
        <v>1783.4047386577643</v>
      </c>
      <c r="Y131" s="98">
        <v>1717.6331102575725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418.68723416131922</v>
      </c>
      <c r="M132" s="98">
        <v>511.54179213169664</v>
      </c>
      <c r="N132" s="98">
        <v>587.78556176225402</v>
      </c>
      <c r="O132" s="98">
        <v>672.466637862467</v>
      </c>
      <c r="P132" s="98">
        <v>950.15501131772658</v>
      </c>
      <c r="Q132" s="98">
        <v>878.40735156391793</v>
      </c>
      <c r="R132" s="98">
        <v>845.69648350900297</v>
      </c>
      <c r="S132" s="98">
        <v>963.38499971407384</v>
      </c>
      <c r="T132" s="98">
        <v>1317.3402629528716</v>
      </c>
      <c r="U132" s="98">
        <v>1513.2884690662056</v>
      </c>
      <c r="V132" s="98">
        <v>1576.2927611908915</v>
      </c>
      <c r="W132" s="98">
        <v>1373.6407230584985</v>
      </c>
      <c r="X132" s="98">
        <v>1490.4324679931131</v>
      </c>
      <c r="Y132" s="98">
        <v>1488.0880265963629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164.1783871296104</v>
      </c>
      <c r="M133" s="101">
        <v>177.07139821051905</v>
      </c>
      <c r="N133" s="101">
        <v>217.07890133959538</v>
      </c>
      <c r="O133" s="101">
        <v>277.24774424851336</v>
      </c>
      <c r="P133" s="101">
        <v>345.2068222102796</v>
      </c>
      <c r="Q133" s="101">
        <v>322.84749441481455</v>
      </c>
      <c r="R133" s="101">
        <v>311.54155851797213</v>
      </c>
      <c r="S133" s="101">
        <v>323.98359610258353</v>
      </c>
      <c r="T133" s="101">
        <v>475.45655177103231</v>
      </c>
      <c r="U133" s="101">
        <v>518.65079762685264</v>
      </c>
      <c r="V133" s="101">
        <v>563.55229850584101</v>
      </c>
      <c r="W133" s="101">
        <v>653.91434524661724</v>
      </c>
      <c r="X133" s="101">
        <v>426.75453338149458</v>
      </c>
      <c r="Y133" s="101">
        <v>652.74687102805842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254.50884703170877</v>
      </c>
      <c r="M134" s="104">
        <v>334.47039392117762</v>
      </c>
      <c r="N134" s="104">
        <v>370.70666042265873</v>
      </c>
      <c r="O134" s="104">
        <v>395.2188936139537</v>
      </c>
      <c r="P134" s="104">
        <v>604.94818910744698</v>
      </c>
      <c r="Q134" s="104">
        <v>555.55985714910332</v>
      </c>
      <c r="R134" s="104">
        <v>534.15492499103073</v>
      </c>
      <c r="S134" s="104">
        <v>639.40140361149042</v>
      </c>
      <c r="T134" s="104">
        <v>841.88371118183954</v>
      </c>
      <c r="U134" s="104">
        <v>994.63767143935252</v>
      </c>
      <c r="V134" s="104">
        <v>1012.7404626850508</v>
      </c>
      <c r="W134" s="104">
        <v>719.72637781188109</v>
      </c>
      <c r="X134" s="104">
        <v>1063.6779346116186</v>
      </c>
      <c r="Y134" s="104">
        <v>835.34115556830466</v>
      </c>
      <c r="DA134" s="132" t="s">
        <v>2369</v>
      </c>
    </row>
    <row r="135" spans="1:105" ht="12" customHeight="1" x14ac:dyDescent="0.25">
      <c r="A135" s="106" t="s">
        <v>122</v>
      </c>
      <c r="B135" s="101">
        <v>1351.2027397092447</v>
      </c>
      <c r="C135" s="101">
        <v>1079.2836634915707</v>
      </c>
      <c r="D135" s="101">
        <v>1101.8748283271618</v>
      </c>
      <c r="E135" s="101">
        <v>1136.2339351236244</v>
      </c>
      <c r="F135" s="101">
        <v>1098.3036456306002</v>
      </c>
      <c r="G135" s="101">
        <v>1095.3678060892971</v>
      </c>
      <c r="H135" s="101">
        <v>1110.9417219482834</v>
      </c>
      <c r="I135" s="101">
        <v>1212.4003581210443</v>
      </c>
      <c r="J135" s="101">
        <v>1104.1988797771271</v>
      </c>
      <c r="K135" s="101">
        <v>864.50214768935314</v>
      </c>
      <c r="L135" s="101">
        <v>788.3957844164164</v>
      </c>
      <c r="M135" s="101">
        <v>848.77814869054555</v>
      </c>
      <c r="N135" s="101">
        <v>942.19201241765779</v>
      </c>
      <c r="O135" s="101">
        <v>1142.9795420016103</v>
      </c>
      <c r="P135" s="101">
        <v>1154.2132477386522</v>
      </c>
      <c r="Q135" s="101">
        <v>1323.9006674532779</v>
      </c>
      <c r="R135" s="101">
        <v>1378.9099998516069</v>
      </c>
      <c r="S135" s="101">
        <v>1459.5827575330736</v>
      </c>
      <c r="T135" s="101">
        <v>1750.1470774202724</v>
      </c>
      <c r="U135" s="101">
        <v>2039.8577319170658</v>
      </c>
      <c r="V135" s="101">
        <v>1816.1271271231087</v>
      </c>
      <c r="W135" s="101">
        <v>2312.7087148510009</v>
      </c>
      <c r="X135" s="101">
        <v>1750.8407613119136</v>
      </c>
      <c r="Y135" s="101">
        <v>1958.6234177947124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585.66490014436658</v>
      </c>
      <c r="N136" s="104">
        <v>662.63649236112542</v>
      </c>
      <c r="O136" s="104">
        <v>839.26405891943671</v>
      </c>
      <c r="P136" s="104">
        <v>835.92714480459915</v>
      </c>
      <c r="Q136" s="104">
        <v>964.5242325960495</v>
      </c>
      <c r="R136" s="104">
        <v>1005.8608899058568</v>
      </c>
      <c r="S136" s="104">
        <v>1054.2691915854402</v>
      </c>
      <c r="T136" s="104">
        <v>1245.5632568984913</v>
      </c>
      <c r="U136" s="104">
        <v>1514.3837570148164</v>
      </c>
      <c r="V136" s="104">
        <v>1390.937072465864</v>
      </c>
      <c r="W136" s="104">
        <v>1923.7210780265898</v>
      </c>
      <c r="X136" s="104">
        <v>1361.7967818325549</v>
      </c>
      <c r="Y136" s="104">
        <v>1620.0795601185694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237.54903882096906</v>
      </c>
      <c r="N137" s="98">
        <v>282.44692226178671</v>
      </c>
      <c r="O137" s="98">
        <v>392.00676727284849</v>
      </c>
      <c r="P137" s="98">
        <v>346.69336623186734</v>
      </c>
      <c r="Q137" s="98">
        <v>405.41496032747693</v>
      </c>
      <c r="R137" s="98">
        <v>424.56610274916881</v>
      </c>
      <c r="S137" s="98">
        <v>408.85598174829494</v>
      </c>
      <c r="T137" s="98">
        <v>485.53023704538214</v>
      </c>
      <c r="U137" s="98">
        <v>567.73135218296284</v>
      </c>
      <c r="V137" s="98">
        <v>536.87977618479067</v>
      </c>
      <c r="W137" s="98">
        <v>979.49436826897625</v>
      </c>
      <c r="X137" s="98">
        <v>417.49162956541841</v>
      </c>
      <c r="Y137" s="98">
        <v>760.21885320076535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348.11586132339761</v>
      </c>
      <c r="N138" s="98">
        <v>380.18957009933865</v>
      </c>
      <c r="O138" s="98">
        <v>447.25729164658804</v>
      </c>
      <c r="P138" s="98">
        <v>489.23377857273175</v>
      </c>
      <c r="Q138" s="98">
        <v>559.10927226857257</v>
      </c>
      <c r="R138" s="98">
        <v>581.2947871566879</v>
      </c>
      <c r="S138" s="98">
        <v>645.41320983714536</v>
      </c>
      <c r="T138" s="98">
        <v>760.03301985310918</v>
      </c>
      <c r="U138" s="98">
        <v>946.65240483185369</v>
      </c>
      <c r="V138" s="98">
        <v>854.05729628107326</v>
      </c>
      <c r="W138" s="98">
        <v>944.22670975761355</v>
      </c>
      <c r="X138" s="98">
        <v>944.30515226713624</v>
      </c>
      <c r="Y138" s="98">
        <v>859.86070691780412</v>
      </c>
      <c r="DA138" s="63" t="s">
        <v>2373</v>
      </c>
    </row>
    <row r="139" spans="1:105" ht="12" customHeight="1" x14ac:dyDescent="0.25">
      <c r="A139" s="121" t="s">
        <v>54</v>
      </c>
      <c r="B139" s="122">
        <v>265.70482726609151</v>
      </c>
      <c r="C139" s="122">
        <v>294.84022575027103</v>
      </c>
      <c r="D139" s="122">
        <v>264.21480166785403</v>
      </c>
      <c r="E139" s="122">
        <v>289.08607054350244</v>
      </c>
      <c r="F139" s="122">
        <v>303.70223192088321</v>
      </c>
      <c r="G139" s="122">
        <v>295.9701342020432</v>
      </c>
      <c r="H139" s="122">
        <v>264.21072713561205</v>
      </c>
      <c r="I139" s="122">
        <v>294.57399413633942</v>
      </c>
      <c r="J139" s="122">
        <v>249.93802246109644</v>
      </c>
      <c r="K139" s="122">
        <v>231.76282306603215</v>
      </c>
      <c r="L139" s="122">
        <v>207.07397505534999</v>
      </c>
      <c r="M139" s="122">
        <v>232.2502755917435</v>
      </c>
      <c r="N139" s="122">
        <v>239.13616931270661</v>
      </c>
      <c r="O139" s="122">
        <v>231.87083204865985</v>
      </c>
      <c r="P139" s="122">
        <v>268.95361371301567</v>
      </c>
      <c r="Q139" s="122">
        <v>284.67228331820769</v>
      </c>
      <c r="R139" s="122">
        <v>293.06659262512784</v>
      </c>
      <c r="S139" s="122">
        <v>350.64244254745296</v>
      </c>
      <c r="T139" s="122">
        <v>337.42658387648589</v>
      </c>
      <c r="U139" s="122">
        <v>355.92714429112181</v>
      </c>
      <c r="V139" s="122">
        <v>373.93813496149943</v>
      </c>
      <c r="W139" s="122">
        <v>432.62983464619185</v>
      </c>
      <c r="X139" s="122">
        <v>472.61212272690864</v>
      </c>
      <c r="Y139" s="122">
        <v>466.32086558773602</v>
      </c>
      <c r="DA139" s="130" t="s">
        <v>2374</v>
      </c>
    </row>
    <row r="140" spans="1:105" ht="12" customHeight="1" x14ac:dyDescent="0.25">
      <c r="A140" s="97" t="s">
        <v>50</v>
      </c>
      <c r="B140" s="98">
        <v>382.86592666378255</v>
      </c>
      <c r="C140" s="98">
        <v>392.86308886891675</v>
      </c>
      <c r="D140" s="98">
        <v>350.98780152472455</v>
      </c>
      <c r="E140" s="98">
        <v>339.83549898613882</v>
      </c>
      <c r="F140" s="98">
        <v>363.62614081118369</v>
      </c>
      <c r="G140" s="98">
        <v>381.42770197345095</v>
      </c>
      <c r="H140" s="98">
        <v>347.22319181476871</v>
      </c>
      <c r="I140" s="98">
        <v>351.38275080508964</v>
      </c>
      <c r="J140" s="98">
        <v>333.74549122598575</v>
      </c>
      <c r="K140" s="98">
        <v>310.95283985587275</v>
      </c>
      <c r="L140" s="98">
        <v>272.46447828251985</v>
      </c>
      <c r="M140" s="98">
        <v>294.71556620651444</v>
      </c>
      <c r="N140" s="98">
        <v>301.95372554312013</v>
      </c>
      <c r="O140" s="98">
        <v>303.44745657687093</v>
      </c>
      <c r="P140" s="98">
        <v>337.42862771780909</v>
      </c>
      <c r="Q140" s="98">
        <v>366.88947762493586</v>
      </c>
      <c r="R140" s="98">
        <v>419.16062988639635</v>
      </c>
      <c r="S140" s="98">
        <v>473.01651314770385</v>
      </c>
      <c r="T140" s="98">
        <v>275.01381464934974</v>
      </c>
      <c r="U140" s="98">
        <v>566.18873491992235</v>
      </c>
      <c r="V140" s="98">
        <v>363.12602400675928</v>
      </c>
      <c r="W140" s="98">
        <v>722.4550807351053</v>
      </c>
      <c r="X140" s="98">
        <v>650.30423837903174</v>
      </c>
      <c r="Y140" s="98">
        <v>605.46052577896592</v>
      </c>
      <c r="DA140" s="63" t="s">
        <v>2375</v>
      </c>
    </row>
    <row r="141" spans="1:105" ht="12" customHeight="1" x14ac:dyDescent="0.25">
      <c r="A141" s="109" t="s">
        <v>120</v>
      </c>
      <c r="B141" s="33">
        <v>258.86002607098624</v>
      </c>
      <c r="C141" s="33">
        <v>288.75190385280087</v>
      </c>
      <c r="D141" s="33">
        <v>258.72892782101559</v>
      </c>
      <c r="E141" s="33">
        <v>286.05922919406936</v>
      </c>
      <c r="F141" s="33">
        <v>300.09443582656814</v>
      </c>
      <c r="G141" s="33">
        <v>290.57066337099417</v>
      </c>
      <c r="H141" s="33">
        <v>258.61626073273334</v>
      </c>
      <c r="I141" s="33">
        <v>290.61770725582204</v>
      </c>
      <c r="J141" s="33">
        <v>243.90357116182696</v>
      </c>
      <c r="K141" s="33">
        <v>226.07705598107302</v>
      </c>
      <c r="L141" s="33">
        <v>202.36320133765804</v>
      </c>
      <c r="M141" s="33">
        <v>227.87388904780616</v>
      </c>
      <c r="N141" s="33">
        <v>235.21236037092589</v>
      </c>
      <c r="O141" s="33">
        <v>228.08063509428254</v>
      </c>
      <c r="P141" s="33">
        <v>265.84611937889014</v>
      </c>
      <c r="Q141" s="33">
        <v>281.29009765190824</v>
      </c>
      <c r="R141" s="33">
        <v>288.40415225700082</v>
      </c>
      <c r="S141" s="33">
        <v>346.72636434948436</v>
      </c>
      <c r="T141" s="33">
        <v>339.02429629263406</v>
      </c>
      <c r="U141" s="33">
        <v>350.55308185327999</v>
      </c>
      <c r="V141" s="33">
        <v>374.19638967799767</v>
      </c>
      <c r="W141" s="33">
        <v>424.794181784969</v>
      </c>
      <c r="X141" s="33">
        <v>467.63424475068871</v>
      </c>
      <c r="Y141" s="33">
        <v>462.5938045279031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6302.0832039557099</v>
      </c>
      <c r="C143" s="117">
        <f t="shared" si="49"/>
        <v>7321.1920429980401</v>
      </c>
      <c r="D143" s="117">
        <f t="shared" si="49"/>
        <v>7136.0337216266353</v>
      </c>
      <c r="E143" s="117">
        <f t="shared" si="49"/>
        <v>6805.6992534975789</v>
      </c>
      <c r="F143" s="117">
        <f t="shared" si="49"/>
        <v>6014.9172665443311</v>
      </c>
      <c r="G143" s="117">
        <f t="shared" si="49"/>
        <v>5647.6331979474307</v>
      </c>
      <c r="H143" s="117">
        <f t="shared" si="49"/>
        <v>5095.0048438375643</v>
      </c>
      <c r="I143" s="117">
        <f t="shared" si="49"/>
        <v>4645.5410116922385</v>
      </c>
      <c r="J143" s="117">
        <f t="shared" si="49"/>
        <v>4631.557859175663</v>
      </c>
      <c r="K143" s="117">
        <f t="shared" si="49"/>
        <v>4533.6304381073451</v>
      </c>
      <c r="L143" s="117">
        <f t="shared" si="49"/>
        <v>5174.9940088645544</v>
      </c>
      <c r="M143" s="117">
        <f t="shared" si="49"/>
        <v>4728.4287675712576</v>
      </c>
      <c r="N143" s="117">
        <f t="shared" si="49"/>
        <v>4403.1734312250137</v>
      </c>
      <c r="O143" s="117">
        <f t="shared" si="49"/>
        <v>4485.0295494892107</v>
      </c>
      <c r="P143" s="117">
        <f t="shared" si="49"/>
        <v>4020.2451600240624</v>
      </c>
      <c r="Q143" s="117">
        <f t="shared" si="49"/>
        <v>4632.1440555234212</v>
      </c>
      <c r="R143" s="117">
        <f t="shared" ref="R143:V143" si="50">R144+R146+R148+R157</f>
        <v>4309.4366220585925</v>
      </c>
      <c r="S143" s="117">
        <f t="shared" si="50"/>
        <v>4515.3583811049402</v>
      </c>
      <c r="T143" s="117">
        <f t="shared" si="50"/>
        <v>4533.3632708553769</v>
      </c>
      <c r="U143" s="117">
        <f t="shared" si="50"/>
        <v>4705.2232658167841</v>
      </c>
      <c r="V143" s="117">
        <f t="shared" si="50"/>
        <v>4634.5192609167425</v>
      </c>
      <c r="W143" s="117">
        <f t="shared" ref="W143:Y143" si="51">W144+W146+W148+W157</f>
        <v>5339.1088420130382</v>
      </c>
      <c r="X143" s="117">
        <f t="shared" si="51"/>
        <v>4833.7400532391939</v>
      </c>
      <c r="Y143" s="117">
        <f t="shared" si="51"/>
        <v>4964.9621762758607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4679.122582128919</v>
      </c>
      <c r="C144" s="122">
        <f t="shared" si="52"/>
        <v>5895.547673646086</v>
      </c>
      <c r="D144" s="122">
        <f t="shared" si="52"/>
        <v>5724.4341901251482</v>
      </c>
      <c r="E144" s="122">
        <f t="shared" si="52"/>
        <v>5346.8751855895598</v>
      </c>
      <c r="F144" s="122">
        <f t="shared" si="52"/>
        <v>4576.8290983347315</v>
      </c>
      <c r="G144" s="122">
        <f t="shared" si="52"/>
        <v>4217.6656775371048</v>
      </c>
      <c r="H144" s="122">
        <f t="shared" si="52"/>
        <v>3680.1196384150226</v>
      </c>
      <c r="I144" s="122">
        <f t="shared" si="52"/>
        <v>3107.5816177969145</v>
      </c>
      <c r="J144" s="122">
        <f t="shared" si="52"/>
        <v>3245.0250253123263</v>
      </c>
      <c r="K144" s="122">
        <f t="shared" si="52"/>
        <v>3378.5570761900553</v>
      </c>
      <c r="L144" s="122">
        <f t="shared" si="52"/>
        <v>4131.6737353831613</v>
      </c>
      <c r="M144" s="122">
        <f t="shared" si="52"/>
        <v>3626.311154722197</v>
      </c>
      <c r="N144" s="122">
        <f t="shared" si="52"/>
        <v>3205.3834238913496</v>
      </c>
      <c r="O144" s="122">
        <f t="shared" si="52"/>
        <v>3095.6281344994754</v>
      </c>
      <c r="P144" s="122">
        <f t="shared" si="52"/>
        <v>2591.6190749191587</v>
      </c>
      <c r="Q144" s="122">
        <f t="shared" si="52"/>
        <v>3013.595281337266</v>
      </c>
      <c r="R144" s="122">
        <f t="shared" si="52"/>
        <v>2634.4446962773345</v>
      </c>
      <c r="S144" s="122">
        <f t="shared" si="52"/>
        <v>2735.3392662804222</v>
      </c>
      <c r="T144" s="122">
        <f t="shared" si="52"/>
        <v>2521.1826264702472</v>
      </c>
      <c r="U144" s="122">
        <f t="shared" si="52"/>
        <v>2366.0453560589299</v>
      </c>
      <c r="V144" s="122">
        <f t="shared" si="52"/>
        <v>2481.3024903645069</v>
      </c>
      <c r="W144" s="122">
        <f t="shared" si="52"/>
        <v>2605.1747847368374</v>
      </c>
      <c r="X144" s="122">
        <f t="shared" si="52"/>
        <v>2700.006728372</v>
      </c>
      <c r="Y144" s="122">
        <f t="shared" si="52"/>
        <v>2654.7774464232489</v>
      </c>
      <c r="DA144" s="130" t="s">
        <v>2378</v>
      </c>
    </row>
    <row r="145" spans="1:105" ht="12" customHeight="1" x14ac:dyDescent="0.25">
      <c r="A145" s="97" t="s">
        <v>53</v>
      </c>
      <c r="B145" s="98">
        <v>4679.122582128919</v>
      </c>
      <c r="C145" s="98">
        <v>5895.547673646086</v>
      </c>
      <c r="D145" s="98">
        <v>5724.4341901251482</v>
      </c>
      <c r="E145" s="98">
        <v>5346.8751855895598</v>
      </c>
      <c r="F145" s="98">
        <v>4576.8290983347315</v>
      </c>
      <c r="G145" s="98">
        <v>4217.6656775371048</v>
      </c>
      <c r="H145" s="98">
        <v>3680.1196384150226</v>
      </c>
      <c r="I145" s="98">
        <v>3107.5816177969145</v>
      </c>
      <c r="J145" s="98">
        <v>3245.0250253123263</v>
      </c>
      <c r="K145" s="98">
        <v>3378.5570761900553</v>
      </c>
      <c r="L145" s="98">
        <v>4131.6737353831613</v>
      </c>
      <c r="M145" s="98">
        <v>3626.311154722197</v>
      </c>
      <c r="N145" s="98">
        <v>3205.3834238913496</v>
      </c>
      <c r="O145" s="98">
        <v>3095.6281344994754</v>
      </c>
      <c r="P145" s="98">
        <v>2591.6190749191587</v>
      </c>
      <c r="Q145" s="98">
        <v>3013.595281337266</v>
      </c>
      <c r="R145" s="98">
        <v>2634.4446962773345</v>
      </c>
      <c r="S145" s="98">
        <v>2735.3392662804222</v>
      </c>
      <c r="T145" s="98">
        <v>2521.1826264702472</v>
      </c>
      <c r="U145" s="98">
        <v>2366.0453560589299</v>
      </c>
      <c r="V145" s="98">
        <v>2481.3024903645069</v>
      </c>
      <c r="W145" s="98">
        <v>2605.1747847368374</v>
      </c>
      <c r="X145" s="98">
        <v>2700.006728372</v>
      </c>
      <c r="Y145" s="98">
        <v>2654.7774464232489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5.5070012252245863</v>
      </c>
      <c r="C146" s="122">
        <f t="shared" si="53"/>
        <v>8.2497775718676216</v>
      </c>
      <c r="D146" s="122">
        <f t="shared" si="53"/>
        <v>10.927198977263508</v>
      </c>
      <c r="E146" s="122">
        <f t="shared" si="53"/>
        <v>12.077140684162593</v>
      </c>
      <c r="F146" s="122">
        <f t="shared" si="53"/>
        <v>11.847861142168426</v>
      </c>
      <c r="G146" s="122">
        <f t="shared" si="53"/>
        <v>13.783145198229342</v>
      </c>
      <c r="H146" s="122">
        <f t="shared" si="53"/>
        <v>17.528128139434909</v>
      </c>
      <c r="I146" s="122">
        <f t="shared" si="53"/>
        <v>23.80771869316667</v>
      </c>
      <c r="J146" s="122">
        <f t="shared" si="53"/>
        <v>20.236236688898003</v>
      </c>
      <c r="K146" s="122">
        <f t="shared" si="53"/>
        <v>23.551849772308561</v>
      </c>
      <c r="L146" s="122">
        <f t="shared" si="53"/>
        <v>29.293319635537831</v>
      </c>
      <c r="M146" s="122">
        <f t="shared" si="53"/>
        <v>24.227803727516314</v>
      </c>
      <c r="N146" s="122">
        <f t="shared" si="53"/>
        <v>32.335491886349644</v>
      </c>
      <c r="O146" s="122">
        <f t="shared" si="53"/>
        <v>29.518642070588239</v>
      </c>
      <c r="P146" s="122">
        <f t="shared" si="53"/>
        <v>29.317573328744182</v>
      </c>
      <c r="Q146" s="122">
        <f t="shared" si="53"/>
        <v>60.334953957161837</v>
      </c>
      <c r="R146" s="122">
        <f t="shared" si="53"/>
        <v>73.987256717637678</v>
      </c>
      <c r="S146" s="122">
        <f t="shared" si="53"/>
        <v>77.137141483070877</v>
      </c>
      <c r="T146" s="122">
        <f t="shared" si="53"/>
        <v>77.714956900198771</v>
      </c>
      <c r="U146" s="122">
        <f t="shared" si="53"/>
        <v>72.816332147976965</v>
      </c>
      <c r="V146" s="122">
        <f t="shared" si="53"/>
        <v>67.996122298925386</v>
      </c>
      <c r="W146" s="122">
        <f t="shared" si="53"/>
        <v>57.218309630425573</v>
      </c>
      <c r="X146" s="122">
        <f t="shared" si="53"/>
        <v>53.797206449814922</v>
      </c>
      <c r="Y146" s="122">
        <f t="shared" si="53"/>
        <v>35.413675058372171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5.5070012252245863</v>
      </c>
      <c r="C147" s="98">
        <f>IF(RES_hhdet_fec!C147=0,0,RES_hhdet_fec!C147*1000*11630/RES_hhdet_num!C143)</f>
        <v>8.2497775718676216</v>
      </c>
      <c r="D147" s="98">
        <f>IF(RES_hhdet_fec!D147=0,0,RES_hhdet_fec!D147*1000*11630/RES_hhdet_num!D143)</f>
        <v>10.927198977263508</v>
      </c>
      <c r="E147" s="98">
        <f>IF(RES_hhdet_fec!E147=0,0,RES_hhdet_fec!E147*1000*11630/RES_hhdet_num!E143)</f>
        <v>12.077140684162593</v>
      </c>
      <c r="F147" s="98">
        <f>IF(RES_hhdet_fec!F147=0,0,RES_hhdet_fec!F147*1000*11630/RES_hhdet_num!F143)</f>
        <v>11.847861142168426</v>
      </c>
      <c r="G147" s="98">
        <f>IF(RES_hhdet_fec!G147=0,0,RES_hhdet_fec!G147*1000*11630/RES_hhdet_num!G143)</f>
        <v>13.783145198229342</v>
      </c>
      <c r="H147" s="98">
        <f>IF(RES_hhdet_fec!H147=0,0,RES_hhdet_fec!H147*1000*11630/RES_hhdet_num!H143)</f>
        <v>17.528128139434909</v>
      </c>
      <c r="I147" s="98">
        <f>IF(RES_hhdet_fec!I147=0,0,RES_hhdet_fec!I147*1000*11630/RES_hhdet_num!I143)</f>
        <v>23.80771869316667</v>
      </c>
      <c r="J147" s="98">
        <f>IF(RES_hhdet_fec!J147=0,0,RES_hhdet_fec!J147*1000*11630/RES_hhdet_num!J143)</f>
        <v>20.236236688898003</v>
      </c>
      <c r="K147" s="98">
        <f>IF(RES_hhdet_fec!K147=0,0,RES_hhdet_fec!K147*1000*11630/RES_hhdet_num!K143)</f>
        <v>23.551849772308561</v>
      </c>
      <c r="L147" s="98">
        <f>IF(RES_hhdet_fec!L147=0,0,RES_hhdet_fec!L147*1000*11630/RES_hhdet_num!L143)</f>
        <v>29.293319635537831</v>
      </c>
      <c r="M147" s="98">
        <f>IF(RES_hhdet_fec!M147=0,0,RES_hhdet_fec!M147*1000*11630/RES_hhdet_num!M143)</f>
        <v>24.227803727516314</v>
      </c>
      <c r="N147" s="98">
        <f>IF(RES_hhdet_fec!N147=0,0,RES_hhdet_fec!N147*1000*11630/RES_hhdet_num!N143)</f>
        <v>32.335491886349644</v>
      </c>
      <c r="O147" s="98">
        <f>IF(RES_hhdet_fec!O147=0,0,RES_hhdet_fec!O147*1000*11630/RES_hhdet_num!O143)</f>
        <v>29.518642070588239</v>
      </c>
      <c r="P147" s="98">
        <f>IF(RES_hhdet_fec!P147=0,0,RES_hhdet_fec!P147*1000*11630/RES_hhdet_num!P143)</f>
        <v>29.317573328744182</v>
      </c>
      <c r="Q147" s="98">
        <f>IF(RES_hhdet_fec!Q147=0,0,RES_hhdet_fec!Q147*1000*11630/RES_hhdet_num!Q143)</f>
        <v>60.334953957161837</v>
      </c>
      <c r="R147" s="98">
        <f>IF(RES_hhdet_fec!R147=0,0,RES_hhdet_fec!R147*1000*11630/RES_hhdet_num!R143)</f>
        <v>73.987256717637678</v>
      </c>
      <c r="S147" s="98">
        <f>IF(RES_hhdet_fec!S147=0,0,RES_hhdet_fec!S147*1000*11630/RES_hhdet_num!S143)</f>
        <v>77.137141483070877</v>
      </c>
      <c r="T147" s="98">
        <f>IF(RES_hhdet_fec!T147=0,0,RES_hhdet_fec!T147*1000*11630/RES_hhdet_num!T143)</f>
        <v>77.714956900198771</v>
      </c>
      <c r="U147" s="98">
        <f>IF(RES_hhdet_fec!U147=0,0,RES_hhdet_fec!U147*1000*11630/RES_hhdet_num!U143)</f>
        <v>72.816332147976965</v>
      </c>
      <c r="V147" s="98">
        <f>IF(RES_hhdet_fec!V147=0,0,RES_hhdet_fec!V147*1000*11630/RES_hhdet_num!V143)</f>
        <v>67.996122298925386</v>
      </c>
      <c r="W147" s="98">
        <f>IF(RES_hhdet_fec!W147=0,0,RES_hhdet_fec!W147*1000*11630/RES_hhdet_num!W143)</f>
        <v>57.218309630425573</v>
      </c>
      <c r="X147" s="98">
        <f>IF(RES_hhdet_fec!X147=0,0,RES_hhdet_fec!X147*1000*11630/RES_hhdet_num!X143)</f>
        <v>53.797206449814922</v>
      </c>
      <c r="Y147" s="98">
        <f>IF(RES_hhdet_fec!Y147=0,0,RES_hhdet_fec!Y147*1000*11630/RES_hhdet_num!Y143)</f>
        <v>35.413675058372171</v>
      </c>
      <c r="DA147" s="63" t="s">
        <v>2381</v>
      </c>
    </row>
    <row r="148" spans="1:105" ht="12" customHeight="1" x14ac:dyDescent="0.25">
      <c r="A148" s="121" t="s">
        <v>55</v>
      </c>
      <c r="B148" s="122">
        <v>1351.7590313246312</v>
      </c>
      <c r="C148" s="122">
        <v>1122.6578060457259</v>
      </c>
      <c r="D148" s="122">
        <v>1136.88062908593</v>
      </c>
      <c r="E148" s="122">
        <v>1158.437965550555</v>
      </c>
      <c r="F148" s="122">
        <v>1123.3643462262428</v>
      </c>
      <c r="G148" s="122">
        <v>1120.7861229315843</v>
      </c>
      <c r="H148" s="122">
        <v>1133.3759305403992</v>
      </c>
      <c r="I148" s="122">
        <v>1219.6833298430179</v>
      </c>
      <c r="J148" s="122">
        <v>1116.3978545272598</v>
      </c>
      <c r="K148" s="122">
        <v>899.7083825627335</v>
      </c>
      <c r="L148" s="122">
        <v>806.90865440638777</v>
      </c>
      <c r="M148" s="122">
        <v>845.95133384988355</v>
      </c>
      <c r="N148" s="122">
        <v>927.17194344033646</v>
      </c>
      <c r="O148" s="122">
        <v>1129.179667223013</v>
      </c>
      <c r="P148" s="122">
        <v>1132.461831309831</v>
      </c>
      <c r="Q148" s="122">
        <v>1276.2112989146765</v>
      </c>
      <c r="R148" s="122">
        <v>1311.1182835311188</v>
      </c>
      <c r="S148" s="122">
        <v>1356.1537731825608</v>
      </c>
      <c r="T148" s="122">
        <v>1600.314634701542</v>
      </c>
      <c r="U148" s="122">
        <v>1914.3369423822014</v>
      </c>
      <c r="V148" s="122">
        <v>1715.2940773223493</v>
      </c>
      <c r="W148" s="122">
        <v>2247.6264895095519</v>
      </c>
      <c r="X148" s="122">
        <v>1614.4816441146456</v>
      </c>
      <c r="Y148" s="122">
        <v>1816.4557623087439</v>
      </c>
      <c r="DA148" s="130" t="s">
        <v>2382</v>
      </c>
    </row>
    <row r="149" spans="1:105" ht="12" customHeight="1" x14ac:dyDescent="0.25">
      <c r="A149" s="97" t="s">
        <v>124</v>
      </c>
      <c r="B149" s="98">
        <v>1355.765474020375</v>
      </c>
      <c r="C149" s="98">
        <v>1297.6916900838096</v>
      </c>
      <c r="D149" s="98">
        <v>1273.0235790059387</v>
      </c>
      <c r="E149" s="98">
        <v>1243.482579721064</v>
      </c>
      <c r="F149" s="98">
        <v>1229.8587471329927</v>
      </c>
      <c r="G149" s="98">
        <v>1237.7129318253217</v>
      </c>
      <c r="H149" s="98">
        <v>1245.8582709075338</v>
      </c>
      <c r="I149" s="98">
        <v>1257.9591305256463</v>
      </c>
      <c r="J149" s="98">
        <v>1197.1322526399997</v>
      </c>
      <c r="K149" s="98">
        <v>1181.3836438701724</v>
      </c>
      <c r="L149" s="98">
        <v>1115.0863976768276</v>
      </c>
      <c r="M149" s="98">
        <v>1094.9372982367929</v>
      </c>
      <c r="N149" s="98">
        <v>1066.0213233513712</v>
      </c>
      <c r="O149" s="98">
        <v>1053.0743272085572</v>
      </c>
      <c r="P149" s="98">
        <v>1139.3539198852995</v>
      </c>
      <c r="Q149" s="98">
        <v>1126.4766463303915</v>
      </c>
      <c r="R149" s="98">
        <v>1138.2160287540544</v>
      </c>
      <c r="S149" s="98">
        <v>1343.9303618466736</v>
      </c>
      <c r="T149" s="98">
        <v>1680.4202347231512</v>
      </c>
      <c r="U149" s="98">
        <v>1352.0958121502119</v>
      </c>
      <c r="V149" s="98">
        <v>1547.836672888232</v>
      </c>
      <c r="W149" s="98">
        <v>1930.3919702994408</v>
      </c>
      <c r="X149" s="98">
        <v>1436.73650481348</v>
      </c>
      <c r="Y149" s="98">
        <v>1676.4046643565532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1380.8032422600947</v>
      </c>
      <c r="U150" s="98">
        <v>1153.2749352806316</v>
      </c>
      <c r="V150" s="98">
        <v>1390.1841736700655</v>
      </c>
      <c r="W150" s="98">
        <v>1801.6977516455186</v>
      </c>
      <c r="X150" s="98">
        <v>1328.1254761413084</v>
      </c>
      <c r="Y150" s="98">
        <v>1581.2497619231146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468.80700782209658</v>
      </c>
      <c r="U151" s="101">
        <v>377.76633693059881</v>
      </c>
      <c r="V151" s="101">
        <v>469.83315997297785</v>
      </c>
      <c r="W151" s="101">
        <v>822.26045949351533</v>
      </c>
      <c r="X151" s="101">
        <v>351.32097334007943</v>
      </c>
      <c r="Y151" s="101">
        <v>653.46390513377901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911.99623443799794</v>
      </c>
      <c r="U152" s="104">
        <v>775.50859835003257</v>
      </c>
      <c r="V152" s="104">
        <v>920.35101369708775</v>
      </c>
      <c r="W152" s="104">
        <v>979.43729215200312</v>
      </c>
      <c r="X152" s="104">
        <v>976.80450280122898</v>
      </c>
      <c r="Y152" s="104">
        <v>927.78585678933553</v>
      </c>
      <c r="DA152" s="132" t="s">
        <v>2386</v>
      </c>
    </row>
    <row r="153" spans="1:105" ht="12" customHeight="1" x14ac:dyDescent="0.25">
      <c r="A153" s="106" t="s">
        <v>122</v>
      </c>
      <c r="B153" s="101">
        <v>1351.2027397092452</v>
      </c>
      <c r="C153" s="101">
        <v>1085.3116742247123</v>
      </c>
      <c r="D153" s="101">
        <v>1105.2861538438597</v>
      </c>
      <c r="E153" s="101">
        <v>1138.4513864939331</v>
      </c>
      <c r="F153" s="101">
        <v>1099.2969262281147</v>
      </c>
      <c r="G153" s="101">
        <v>1096.215657628881</v>
      </c>
      <c r="H153" s="101">
        <v>1111.3340847031366</v>
      </c>
      <c r="I153" s="101">
        <v>1212.8520840440724</v>
      </c>
      <c r="J153" s="101">
        <v>1103.7584543228343</v>
      </c>
      <c r="K153" s="101">
        <v>863.64959000801468</v>
      </c>
      <c r="L153" s="101">
        <v>789.02326730021457</v>
      </c>
      <c r="M153" s="101">
        <v>843.28744263317299</v>
      </c>
      <c r="N153" s="101">
        <v>932.90775112761332</v>
      </c>
      <c r="O153" s="101">
        <v>1143.7238728701911</v>
      </c>
      <c r="P153" s="101">
        <v>1138.1428656368635</v>
      </c>
      <c r="Q153" s="101">
        <v>1286.5544588457592</v>
      </c>
      <c r="R153" s="101">
        <v>1325.7813396073593</v>
      </c>
      <c r="S153" s="101">
        <v>1391.7760212871365</v>
      </c>
      <c r="T153" s="101">
        <v>1695.7437093758895</v>
      </c>
      <c r="U153" s="101">
        <v>2027.3579356270388</v>
      </c>
      <c r="V153" s="101">
        <v>1815.959911020851</v>
      </c>
      <c r="W153" s="101">
        <v>2341.0189394792651</v>
      </c>
      <c r="X153" s="101">
        <v>1742.7003756611693</v>
      </c>
      <c r="Y153" s="101">
        <v>1924.8629620130309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566.18382402287932</v>
      </c>
      <c r="M154" s="104">
        <v>593.17728967449295</v>
      </c>
      <c r="N154" s="104">
        <v>672.98652627203967</v>
      </c>
      <c r="O154" s="104">
        <v>858.98457838904619</v>
      </c>
      <c r="P154" s="104">
        <v>853.96456814601663</v>
      </c>
      <c r="Q154" s="104">
        <v>979.63712901263477</v>
      </c>
      <c r="R154" s="104">
        <v>996.08193984787897</v>
      </c>
      <c r="S154" s="104">
        <v>1013.463783625998</v>
      </c>
      <c r="T154" s="104">
        <v>1255.2096876947871</v>
      </c>
      <c r="U154" s="104">
        <v>1525.5379392602119</v>
      </c>
      <c r="V154" s="104">
        <v>1395.4231464703319</v>
      </c>
      <c r="W154" s="104">
        <v>1926.6019588182576</v>
      </c>
      <c r="X154" s="104">
        <v>1344.0524753996342</v>
      </c>
      <c r="Y154" s="104">
        <v>1584.2266962330484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259.97694902609885</v>
      </c>
      <c r="M155" s="98">
        <v>241.71203641731341</v>
      </c>
      <c r="N155" s="98">
        <v>289.62420817210153</v>
      </c>
      <c r="O155" s="98">
        <v>407.91364388300855</v>
      </c>
      <c r="P155" s="98">
        <v>360.56952347998742</v>
      </c>
      <c r="Q155" s="98">
        <v>417.5756921722612</v>
      </c>
      <c r="R155" s="98">
        <v>416.6443314595324</v>
      </c>
      <c r="S155" s="98">
        <v>374.79579289117009</v>
      </c>
      <c r="T155" s="98">
        <v>491.07685049355348</v>
      </c>
      <c r="U155" s="98">
        <v>573.88462247033044</v>
      </c>
      <c r="V155" s="98">
        <v>538.42425243776597</v>
      </c>
      <c r="W155" s="98">
        <v>980.24258899254755</v>
      </c>
      <c r="X155" s="98">
        <v>411.58615700150716</v>
      </c>
      <c r="Y155" s="98">
        <v>743.0929693707011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306.20687499678053</v>
      </c>
      <c r="M156" s="98">
        <v>351.4652532571796</v>
      </c>
      <c r="N156" s="98">
        <v>383.36231809993819</v>
      </c>
      <c r="O156" s="98">
        <v>451.0709345060377</v>
      </c>
      <c r="P156" s="98">
        <v>493.39504466602909</v>
      </c>
      <c r="Q156" s="98">
        <v>562.06143684037363</v>
      </c>
      <c r="R156" s="98">
        <v>579.43760838834669</v>
      </c>
      <c r="S156" s="98">
        <v>638.66799073482775</v>
      </c>
      <c r="T156" s="98">
        <v>764.13283720123366</v>
      </c>
      <c r="U156" s="98">
        <v>951.65331678988127</v>
      </c>
      <c r="V156" s="98">
        <v>856.998894032566</v>
      </c>
      <c r="W156" s="98">
        <v>946.35936982570979</v>
      </c>
      <c r="X156" s="98">
        <v>932.46631839812699</v>
      </c>
      <c r="Y156" s="98">
        <v>841.13372686234698</v>
      </c>
      <c r="DA156" s="63" t="s">
        <v>2390</v>
      </c>
    </row>
    <row r="157" spans="1:105" ht="12" customHeight="1" x14ac:dyDescent="0.25">
      <c r="A157" s="121" t="s">
        <v>54</v>
      </c>
      <c r="B157" s="122">
        <v>265.6945892769358</v>
      </c>
      <c r="C157" s="122">
        <v>294.73678573436098</v>
      </c>
      <c r="D157" s="122">
        <v>263.79170343829315</v>
      </c>
      <c r="E157" s="122">
        <v>288.30896167330258</v>
      </c>
      <c r="F157" s="122">
        <v>302.8759608411882</v>
      </c>
      <c r="G157" s="122">
        <v>295.39825228051274</v>
      </c>
      <c r="H157" s="122">
        <v>263.98114674270698</v>
      </c>
      <c r="I157" s="122">
        <v>294.46834535913985</v>
      </c>
      <c r="J157" s="122">
        <v>249.89874264717866</v>
      </c>
      <c r="K157" s="122">
        <v>231.81312958224746</v>
      </c>
      <c r="L157" s="122">
        <v>207.11829943946725</v>
      </c>
      <c r="M157" s="122">
        <v>231.93847527166022</v>
      </c>
      <c r="N157" s="122">
        <v>238.28257200697797</v>
      </c>
      <c r="O157" s="122">
        <v>230.70310569613372</v>
      </c>
      <c r="P157" s="122">
        <v>266.84668046632822</v>
      </c>
      <c r="Q157" s="122">
        <v>282.00252131431745</v>
      </c>
      <c r="R157" s="122">
        <v>289.886385532502</v>
      </c>
      <c r="S157" s="122">
        <v>346.72820015888647</v>
      </c>
      <c r="T157" s="122">
        <v>334.15105278338876</v>
      </c>
      <c r="U157" s="122">
        <v>352.02463522767596</v>
      </c>
      <c r="V157" s="122">
        <v>369.92657093096125</v>
      </c>
      <c r="W157" s="122">
        <v>429.08925813622341</v>
      </c>
      <c r="X157" s="122">
        <v>465.45447430273339</v>
      </c>
      <c r="Y157" s="122">
        <v>458.31529248549595</v>
      </c>
      <c r="DA157" s="130" t="s">
        <v>2391</v>
      </c>
    </row>
    <row r="158" spans="1:105" ht="12" customHeight="1" x14ac:dyDescent="0.25">
      <c r="A158" s="97" t="s">
        <v>50</v>
      </c>
      <c r="B158" s="98">
        <v>382.86592666378249</v>
      </c>
      <c r="C158" s="98">
        <v>392.6770033121017</v>
      </c>
      <c r="D158" s="98">
        <v>350.5624245320987</v>
      </c>
      <c r="E158" s="98">
        <v>339.35865463781136</v>
      </c>
      <c r="F158" s="98">
        <v>363.09953199968692</v>
      </c>
      <c r="G158" s="98">
        <v>381.03903376687202</v>
      </c>
      <c r="H158" s="98">
        <v>347.0803455695746</v>
      </c>
      <c r="I158" s="98">
        <v>351.31790041568314</v>
      </c>
      <c r="J158" s="98">
        <v>333.66040170776688</v>
      </c>
      <c r="K158" s="98">
        <v>310.90405620170299</v>
      </c>
      <c r="L158" s="98">
        <v>272.42796986776654</v>
      </c>
      <c r="M158" s="98">
        <v>294.64982667096524</v>
      </c>
      <c r="N158" s="98">
        <v>301.83980017169262</v>
      </c>
      <c r="O158" s="98">
        <v>303.33261576400253</v>
      </c>
      <c r="P158" s="98">
        <v>337.28462699049192</v>
      </c>
      <c r="Q158" s="98">
        <v>366.62508555002631</v>
      </c>
      <c r="R158" s="98">
        <v>418.71193105559348</v>
      </c>
      <c r="S158" s="98">
        <v>472.38696175231587</v>
      </c>
      <c r="T158" s="98">
        <v>274.6456113246503</v>
      </c>
      <c r="U158" s="98">
        <v>564.29843387743529</v>
      </c>
      <c r="V158" s="98">
        <v>361.68667772992967</v>
      </c>
      <c r="W158" s="98">
        <v>719.52304162714472</v>
      </c>
      <c r="X158" s="98">
        <v>647.83461000039881</v>
      </c>
      <c r="Y158" s="98">
        <v>603.8437708666039</v>
      </c>
      <c r="DA158" s="63" t="s">
        <v>2392</v>
      </c>
    </row>
    <row r="159" spans="1:105" ht="12" customHeight="1" x14ac:dyDescent="0.25">
      <c r="A159" s="109" t="s">
        <v>120</v>
      </c>
      <c r="B159" s="33">
        <v>258.86002607098624</v>
      </c>
      <c r="C159" s="33">
        <v>288.5732888723706</v>
      </c>
      <c r="D159" s="33">
        <v>258.21224604807543</v>
      </c>
      <c r="E159" s="33">
        <v>285.32402296726116</v>
      </c>
      <c r="F159" s="33">
        <v>299.2972235960583</v>
      </c>
      <c r="G159" s="33">
        <v>289.9970874765246</v>
      </c>
      <c r="H159" s="33">
        <v>258.38253886270275</v>
      </c>
      <c r="I159" s="33">
        <v>290.47483203937838</v>
      </c>
      <c r="J159" s="33">
        <v>243.73278208777242</v>
      </c>
      <c r="K159" s="33">
        <v>225.96977437106025</v>
      </c>
      <c r="L159" s="33">
        <v>202.26914300224524</v>
      </c>
      <c r="M159" s="33">
        <v>227.61774484905763</v>
      </c>
      <c r="N159" s="33">
        <v>234.63705607603706</v>
      </c>
      <c r="O159" s="33">
        <v>227.27386732731182</v>
      </c>
      <c r="P159" s="33">
        <v>264.31177733720443</v>
      </c>
      <c r="Q159" s="33">
        <v>279.09166557180004</v>
      </c>
      <c r="R159" s="33">
        <v>285.79372384100941</v>
      </c>
      <c r="S159" s="33">
        <v>343.32649834544253</v>
      </c>
      <c r="T159" s="33">
        <v>335.38538038146152</v>
      </c>
      <c r="U159" s="33">
        <v>347.02065830380968</v>
      </c>
      <c r="V159" s="33">
        <v>370.12279046401591</v>
      </c>
      <c r="W159" s="33">
        <v>419.40586424611462</v>
      </c>
      <c r="X159" s="33">
        <v>459.41723993042962</v>
      </c>
      <c r="Y159" s="33">
        <v>454.25640430079523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14060.118366780962</v>
      </c>
      <c r="C161" s="117">
        <f t="shared" si="54"/>
        <v>14956.71370002667</v>
      </c>
      <c r="D161" s="117">
        <f t="shared" si="54"/>
        <v>15286.95464984739</v>
      </c>
      <c r="E161" s="117">
        <f t="shared" si="54"/>
        <v>14866.17899831558</v>
      </c>
      <c r="F161" s="117">
        <f t="shared" si="54"/>
        <v>13451.302986498164</v>
      </c>
      <c r="G161" s="117">
        <f t="shared" si="54"/>
        <v>12490.334428321601</v>
      </c>
      <c r="H161" s="117">
        <f t="shared" si="54"/>
        <v>11224.658422305522</v>
      </c>
      <c r="I161" s="117">
        <f t="shared" si="54"/>
        <v>10392.754649440896</v>
      </c>
      <c r="J161" s="117">
        <f t="shared" si="54"/>
        <v>10743.472028696686</v>
      </c>
      <c r="K161" s="117">
        <f t="shared" si="54"/>
        <v>10568.93800939882</v>
      </c>
      <c r="L161" s="117">
        <f t="shared" si="54"/>
        <v>11649.418471900553</v>
      </c>
      <c r="M161" s="117">
        <f t="shared" si="54"/>
        <v>12807.584821822338</v>
      </c>
      <c r="N161" s="117">
        <f t="shared" si="54"/>
        <v>13920.777541752153</v>
      </c>
      <c r="O161" s="117">
        <f t="shared" si="54"/>
        <v>13600.661144122885</v>
      </c>
      <c r="P161" s="117">
        <f t="shared" si="54"/>
        <v>13272.605936197459</v>
      </c>
      <c r="Q161" s="117">
        <f t="shared" si="54"/>
        <v>13888.128761803111</v>
      </c>
      <c r="R161" s="117">
        <f t="shared" ref="R161:V161" si="55">R162+R164+R166+R175</f>
        <v>14434.621923464914</v>
      </c>
      <c r="S161" s="117">
        <f t="shared" si="55"/>
        <v>9715.9155931931418</v>
      </c>
      <c r="T161" s="117">
        <f t="shared" si="55"/>
        <v>9925.4510003568121</v>
      </c>
      <c r="U161" s="117">
        <f t="shared" si="55"/>
        <v>13224.754081802335</v>
      </c>
      <c r="V161" s="117">
        <f t="shared" si="55"/>
        <v>17227.384404101293</v>
      </c>
      <c r="W161" s="117">
        <f t="shared" ref="W161:Y161" si="56">W162+W164+W166+W175</f>
        <v>14411.414126400512</v>
      </c>
      <c r="X161" s="117">
        <f t="shared" si="56"/>
        <v>13263.896661449515</v>
      </c>
      <c r="Y161" s="117">
        <f t="shared" si="56"/>
        <v>12674.825690794025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12439.893287712235</v>
      </c>
      <c r="C162" s="122">
        <f t="shared" si="57"/>
        <v>13537.693368156442</v>
      </c>
      <c r="D162" s="122">
        <f t="shared" si="57"/>
        <v>13875.081708295644</v>
      </c>
      <c r="E162" s="122">
        <f t="shared" si="57"/>
        <v>13400.362708622839</v>
      </c>
      <c r="F162" s="122">
        <f t="shared" si="57"/>
        <v>12008.657684827658</v>
      </c>
      <c r="G162" s="122">
        <f t="shared" si="57"/>
        <v>11061.014357208685</v>
      </c>
      <c r="H162" s="122">
        <f t="shared" si="57"/>
        <v>9818.6155836399976</v>
      </c>
      <c r="I162" s="122">
        <f t="shared" si="57"/>
        <v>8865.8564302186842</v>
      </c>
      <c r="J162" s="122">
        <f t="shared" si="57"/>
        <v>9363.5704650293392</v>
      </c>
      <c r="K162" s="122">
        <f t="shared" si="57"/>
        <v>9414.8103745871103</v>
      </c>
      <c r="L162" s="122">
        <f t="shared" si="57"/>
        <v>10589.86541140245</v>
      </c>
      <c r="M162" s="122">
        <f t="shared" si="57"/>
        <v>11682.863270043727</v>
      </c>
      <c r="N162" s="122">
        <f t="shared" si="57"/>
        <v>12700.711338140021</v>
      </c>
      <c r="O162" s="122">
        <f t="shared" si="57"/>
        <v>12190.208612222477</v>
      </c>
      <c r="P162" s="122">
        <f t="shared" si="57"/>
        <v>11813.130819634904</v>
      </c>
      <c r="Q162" s="122">
        <f t="shared" si="57"/>
        <v>12242.645282787855</v>
      </c>
      <c r="R162" s="122">
        <f t="shared" si="57"/>
        <v>12733.659300063306</v>
      </c>
      <c r="S162" s="122">
        <f t="shared" si="57"/>
        <v>7890.9602606515709</v>
      </c>
      <c r="T162" s="122">
        <f t="shared" si="57"/>
        <v>7832.1710462380906</v>
      </c>
      <c r="U162" s="122">
        <f t="shared" si="57"/>
        <v>10830.478485891907</v>
      </c>
      <c r="V162" s="122">
        <f t="shared" si="57"/>
        <v>15063.247707260962</v>
      </c>
      <c r="W162" s="122">
        <f t="shared" si="57"/>
        <v>11669.88744761102</v>
      </c>
      <c r="X162" s="122">
        <f t="shared" si="57"/>
        <v>11103.161804003978</v>
      </c>
      <c r="Y162" s="122">
        <f t="shared" si="57"/>
        <v>10332.834993253429</v>
      </c>
      <c r="DA162" s="130" t="s">
        <v>2395</v>
      </c>
    </row>
    <row r="163" spans="1:105" ht="12" customHeight="1" x14ac:dyDescent="0.25">
      <c r="A163" s="97" t="s">
        <v>53</v>
      </c>
      <c r="B163" s="33">
        <v>12439.893287712235</v>
      </c>
      <c r="C163" s="33">
        <v>13537.693368156442</v>
      </c>
      <c r="D163" s="33">
        <v>13875.081708295644</v>
      </c>
      <c r="E163" s="33">
        <v>13400.362708622839</v>
      </c>
      <c r="F163" s="33">
        <v>12008.657684827658</v>
      </c>
      <c r="G163" s="33">
        <v>11061.014357208685</v>
      </c>
      <c r="H163" s="33">
        <v>9818.6155836399976</v>
      </c>
      <c r="I163" s="33">
        <v>8865.8564302186842</v>
      </c>
      <c r="J163" s="33">
        <v>9363.5704650293392</v>
      </c>
      <c r="K163" s="33">
        <v>9414.8103745871103</v>
      </c>
      <c r="L163" s="33">
        <v>10589.86541140245</v>
      </c>
      <c r="M163" s="33">
        <v>11682.863270043727</v>
      </c>
      <c r="N163" s="33">
        <v>12700.711338140021</v>
      </c>
      <c r="O163" s="33">
        <v>12190.208612222477</v>
      </c>
      <c r="P163" s="33">
        <v>11813.130819634904</v>
      </c>
      <c r="Q163" s="33">
        <v>12242.645282787855</v>
      </c>
      <c r="R163" s="33">
        <v>12733.659300063306</v>
      </c>
      <c r="S163" s="33">
        <v>7890.9602606515709</v>
      </c>
      <c r="T163" s="33">
        <v>7832.1710462380906</v>
      </c>
      <c r="U163" s="33">
        <v>10830.478485891907</v>
      </c>
      <c r="V163" s="33">
        <v>15063.247707260962</v>
      </c>
      <c r="W163" s="33">
        <v>11669.88744761102</v>
      </c>
      <c r="X163" s="33">
        <v>11103.161804003978</v>
      </c>
      <c r="Y163" s="33">
        <v>10332.834993253429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2.7616070570639772</v>
      </c>
      <c r="C164" s="122">
        <f t="shared" si="58"/>
        <v>4.6072013150559501</v>
      </c>
      <c r="D164" s="122">
        <f t="shared" si="58"/>
        <v>6.6978194030481211</v>
      </c>
      <c r="E164" s="122">
        <f t="shared" si="58"/>
        <v>7.2539653455009523</v>
      </c>
      <c r="F164" s="122">
        <f t="shared" si="58"/>
        <v>6.2398501102116501</v>
      </c>
      <c r="G164" s="122">
        <f t="shared" si="58"/>
        <v>6.5759958885998886</v>
      </c>
      <c r="H164" s="122">
        <f t="shared" si="58"/>
        <v>8.237502435509569</v>
      </c>
      <c r="I164" s="122">
        <f t="shared" si="58"/>
        <v>12.885038030992925</v>
      </c>
      <c r="J164" s="122">
        <f t="shared" si="58"/>
        <v>12.581991379572328</v>
      </c>
      <c r="K164" s="122">
        <f t="shared" si="58"/>
        <v>16.43010894892905</v>
      </c>
      <c r="L164" s="122">
        <f t="shared" si="58"/>
        <v>23.649139642362833</v>
      </c>
      <c r="M164" s="122">
        <f t="shared" si="58"/>
        <v>23.137402835532981</v>
      </c>
      <c r="N164" s="122">
        <f t="shared" si="58"/>
        <v>37.666236779884102</v>
      </c>
      <c r="O164" s="122">
        <f t="shared" si="58"/>
        <v>37.939726043728413</v>
      </c>
      <c r="P164" s="122">
        <f t="shared" si="58"/>
        <v>31.230709353114399</v>
      </c>
      <c r="Q164" s="122">
        <f t="shared" si="58"/>
        <v>46.895211538904604</v>
      </c>
      <c r="R164" s="122">
        <f t="shared" si="58"/>
        <v>45.2074327737635</v>
      </c>
      <c r="S164" s="122">
        <f t="shared" si="58"/>
        <v>44.178985635188333</v>
      </c>
      <c r="T164" s="122">
        <f t="shared" si="58"/>
        <v>45.016085512599041</v>
      </c>
      <c r="U164" s="122">
        <f t="shared" si="58"/>
        <v>40.128704707474412</v>
      </c>
      <c r="V164" s="122">
        <f t="shared" si="58"/>
        <v>39.026523421003354</v>
      </c>
      <c r="W164" s="122">
        <f t="shared" si="58"/>
        <v>35.345045221529212</v>
      </c>
      <c r="X164" s="122">
        <f t="shared" si="58"/>
        <v>35.109519658525187</v>
      </c>
      <c r="Y164" s="122">
        <f t="shared" si="58"/>
        <v>24.218431364970428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2.7616070570639772</v>
      </c>
      <c r="C165" s="98">
        <f>IF(RES_hhdet_fec!C165=0,0,RES_hhdet_fec!C165*1000*11630/RES_hhdet_num!C161)</f>
        <v>4.6072013150559501</v>
      </c>
      <c r="D165" s="98">
        <f>IF(RES_hhdet_fec!D165=0,0,RES_hhdet_fec!D165*1000*11630/RES_hhdet_num!D161)</f>
        <v>6.6978194030481211</v>
      </c>
      <c r="E165" s="98">
        <f>IF(RES_hhdet_fec!E165=0,0,RES_hhdet_fec!E165*1000*11630/RES_hhdet_num!E161)</f>
        <v>7.2539653455009523</v>
      </c>
      <c r="F165" s="98">
        <f>IF(RES_hhdet_fec!F165=0,0,RES_hhdet_fec!F165*1000*11630/RES_hhdet_num!F161)</f>
        <v>6.2398501102116501</v>
      </c>
      <c r="G165" s="98">
        <f>IF(RES_hhdet_fec!G165=0,0,RES_hhdet_fec!G165*1000*11630/RES_hhdet_num!G161)</f>
        <v>6.5759958885998886</v>
      </c>
      <c r="H165" s="98">
        <f>IF(RES_hhdet_fec!H165=0,0,RES_hhdet_fec!H165*1000*11630/RES_hhdet_num!H161)</f>
        <v>8.237502435509569</v>
      </c>
      <c r="I165" s="98">
        <f>IF(RES_hhdet_fec!I165=0,0,RES_hhdet_fec!I165*1000*11630/RES_hhdet_num!I161)</f>
        <v>12.885038030992925</v>
      </c>
      <c r="J165" s="98">
        <f>IF(RES_hhdet_fec!J165=0,0,RES_hhdet_fec!J165*1000*11630/RES_hhdet_num!J161)</f>
        <v>12.581991379572328</v>
      </c>
      <c r="K165" s="98">
        <f>IF(RES_hhdet_fec!K165=0,0,RES_hhdet_fec!K165*1000*11630/RES_hhdet_num!K161)</f>
        <v>16.43010894892905</v>
      </c>
      <c r="L165" s="98">
        <f>IF(RES_hhdet_fec!L165=0,0,RES_hhdet_fec!L165*1000*11630/RES_hhdet_num!L161)</f>
        <v>23.649139642362833</v>
      </c>
      <c r="M165" s="98">
        <f>IF(RES_hhdet_fec!M165=0,0,RES_hhdet_fec!M165*1000*11630/RES_hhdet_num!M161)</f>
        <v>23.137402835532981</v>
      </c>
      <c r="N165" s="98">
        <f>IF(RES_hhdet_fec!N165=0,0,RES_hhdet_fec!N165*1000*11630/RES_hhdet_num!N161)</f>
        <v>37.666236779884102</v>
      </c>
      <c r="O165" s="98">
        <f>IF(RES_hhdet_fec!O165=0,0,RES_hhdet_fec!O165*1000*11630/RES_hhdet_num!O161)</f>
        <v>37.939726043728413</v>
      </c>
      <c r="P165" s="98">
        <f>IF(RES_hhdet_fec!P165=0,0,RES_hhdet_fec!P165*1000*11630/RES_hhdet_num!P161)</f>
        <v>31.230709353114399</v>
      </c>
      <c r="Q165" s="98">
        <f>IF(RES_hhdet_fec!Q165=0,0,RES_hhdet_fec!Q165*1000*11630/RES_hhdet_num!Q161)</f>
        <v>46.895211538904604</v>
      </c>
      <c r="R165" s="98">
        <f>IF(RES_hhdet_fec!R165=0,0,RES_hhdet_fec!R165*1000*11630/RES_hhdet_num!R161)</f>
        <v>45.2074327737635</v>
      </c>
      <c r="S165" s="98">
        <f>IF(RES_hhdet_fec!S165=0,0,RES_hhdet_fec!S165*1000*11630/RES_hhdet_num!S161)</f>
        <v>44.178985635188333</v>
      </c>
      <c r="T165" s="98">
        <f>IF(RES_hhdet_fec!T165=0,0,RES_hhdet_fec!T165*1000*11630/RES_hhdet_num!T161)</f>
        <v>45.016085512599041</v>
      </c>
      <c r="U165" s="98">
        <f>IF(RES_hhdet_fec!U165=0,0,RES_hhdet_fec!U165*1000*11630/RES_hhdet_num!U161)</f>
        <v>40.128704707474412</v>
      </c>
      <c r="V165" s="98">
        <f>IF(RES_hhdet_fec!V165=0,0,RES_hhdet_fec!V165*1000*11630/RES_hhdet_num!V161)</f>
        <v>39.026523421003354</v>
      </c>
      <c r="W165" s="98">
        <f>IF(RES_hhdet_fec!W165=0,0,RES_hhdet_fec!W165*1000*11630/RES_hhdet_num!W161)</f>
        <v>35.345045221529212</v>
      </c>
      <c r="X165" s="98">
        <f>IF(RES_hhdet_fec!X165=0,0,RES_hhdet_fec!X165*1000*11630/RES_hhdet_num!X161)</f>
        <v>35.109519658525187</v>
      </c>
      <c r="Y165" s="98">
        <f>IF(RES_hhdet_fec!Y165=0,0,RES_hhdet_fec!Y165*1000*11630/RES_hhdet_num!Y161)</f>
        <v>24.218431364970428</v>
      </c>
      <c r="DA165" s="63" t="s">
        <v>2398</v>
      </c>
    </row>
    <row r="166" spans="1:105" ht="12" customHeight="1" x14ac:dyDescent="0.25">
      <c r="A166" s="121" t="s">
        <v>55</v>
      </c>
      <c r="B166" s="122">
        <v>1351.7589899602131</v>
      </c>
      <c r="C166" s="122">
        <v>1119.1683428725191</v>
      </c>
      <c r="D166" s="122">
        <v>1140.3565621706821</v>
      </c>
      <c r="E166" s="122">
        <v>1168.5071135949918</v>
      </c>
      <c r="F166" s="122">
        <v>1131.9306960784631</v>
      </c>
      <c r="G166" s="122">
        <v>1126.3849566431795</v>
      </c>
      <c r="H166" s="122">
        <v>1133.6198396889251</v>
      </c>
      <c r="I166" s="122">
        <v>1219.6334982704225</v>
      </c>
      <c r="J166" s="122">
        <v>1117.446176509309</v>
      </c>
      <c r="K166" s="122">
        <v>905.6448044316802</v>
      </c>
      <c r="L166" s="122">
        <v>828.3068530905432</v>
      </c>
      <c r="M166" s="122">
        <v>868.85572094847294</v>
      </c>
      <c r="N166" s="122">
        <v>943.38221046692649</v>
      </c>
      <c r="O166" s="122">
        <v>1141.2450883657934</v>
      </c>
      <c r="P166" s="122">
        <v>1159.80171064102</v>
      </c>
      <c r="Q166" s="122">
        <v>1314.6140377209636</v>
      </c>
      <c r="R166" s="122">
        <v>1362.7387960482761</v>
      </c>
      <c r="S166" s="122">
        <v>1428.9619504750062</v>
      </c>
      <c r="T166" s="122">
        <v>1709.411255608713</v>
      </c>
      <c r="U166" s="122">
        <v>1998.6576244178302</v>
      </c>
      <c r="V166" s="122">
        <v>1755.1706734779584</v>
      </c>
      <c r="W166" s="122">
        <v>2277.0147965676865</v>
      </c>
      <c r="X166" s="122">
        <v>1657.9367863079469</v>
      </c>
      <c r="Y166" s="122">
        <v>1856.840159029812</v>
      </c>
      <c r="DA166" s="130" t="s">
        <v>2399</v>
      </c>
    </row>
    <row r="167" spans="1:105" ht="12" customHeight="1" x14ac:dyDescent="0.25">
      <c r="A167" s="97" t="s">
        <v>124</v>
      </c>
      <c r="B167" s="98">
        <v>1355.7654740203754</v>
      </c>
      <c r="C167" s="98">
        <v>1318.6593339183355</v>
      </c>
      <c r="D167" s="98">
        <v>1296.962962664569</v>
      </c>
      <c r="E167" s="98">
        <v>1266.1580228651144</v>
      </c>
      <c r="F167" s="98">
        <v>1247.8006845822467</v>
      </c>
      <c r="G167" s="98">
        <v>1248.611364786153</v>
      </c>
      <c r="H167" s="98">
        <v>1246.0048517013865</v>
      </c>
      <c r="I167" s="98">
        <v>1254.7573414179994</v>
      </c>
      <c r="J167" s="98">
        <v>1196.7110146726545</v>
      </c>
      <c r="K167" s="98">
        <v>1186.0568717349774</v>
      </c>
      <c r="L167" s="98">
        <v>1122.4490226510818</v>
      </c>
      <c r="M167" s="98">
        <v>1107.7296568081802</v>
      </c>
      <c r="N167" s="98">
        <v>1085.7821351822959</v>
      </c>
      <c r="O167" s="98">
        <v>1080.118845986937</v>
      </c>
      <c r="P167" s="98">
        <v>1176.7555639235486</v>
      </c>
      <c r="Q167" s="98">
        <v>1194.9252884950201</v>
      </c>
      <c r="R167" s="98">
        <v>1241.1761690122007</v>
      </c>
      <c r="S167" s="98">
        <v>1481.0836669320436</v>
      </c>
      <c r="T167" s="98">
        <v>1858.4893469290587</v>
      </c>
      <c r="U167" s="98">
        <v>1430.6482176886234</v>
      </c>
      <c r="V167" s="98">
        <v>1573.9709592293113</v>
      </c>
      <c r="W167" s="98">
        <v>1943.5228277948186</v>
      </c>
      <c r="X167" s="98">
        <v>1459.3159971500356</v>
      </c>
      <c r="Y167" s="98">
        <v>1697.9458961497121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1400.9487740962425</v>
      </c>
      <c r="U168" s="98">
        <v>1167.0314221017511</v>
      </c>
      <c r="V168" s="98">
        <v>1402.7301103251796</v>
      </c>
      <c r="W168" s="98">
        <v>1816.8264011165354</v>
      </c>
      <c r="X168" s="98">
        <v>1347.7120657095995</v>
      </c>
      <c r="Y168" s="98">
        <v>1599.1909270806084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475.64677051386911</v>
      </c>
      <c r="U169" s="101">
        <v>382.27240697207071</v>
      </c>
      <c r="V169" s="101">
        <v>472.4242613329194</v>
      </c>
      <c r="W169" s="101">
        <v>826.79517601914847</v>
      </c>
      <c r="X169" s="101">
        <v>358.28019417481795</v>
      </c>
      <c r="Y169" s="101">
        <v>663.90813528374736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925.30200358237335</v>
      </c>
      <c r="U170" s="104">
        <v>784.75901512968039</v>
      </c>
      <c r="V170" s="104">
        <v>930.30584899226028</v>
      </c>
      <c r="W170" s="104">
        <v>990.03122509738694</v>
      </c>
      <c r="X170" s="104">
        <v>989.43187153478141</v>
      </c>
      <c r="Y170" s="104">
        <v>935.28279179686103</v>
      </c>
      <c r="DA170" s="132" t="s">
        <v>2403</v>
      </c>
    </row>
    <row r="171" spans="1:105" ht="12" customHeight="1" x14ac:dyDescent="0.25">
      <c r="A171" s="106" t="s">
        <v>122</v>
      </c>
      <c r="B171" s="101">
        <v>1351.2027397092452</v>
      </c>
      <c r="C171" s="101">
        <v>1089.9522671090717</v>
      </c>
      <c r="D171" s="101">
        <v>1115.6179396370892</v>
      </c>
      <c r="E171" s="101">
        <v>1152.1687809611528</v>
      </c>
      <c r="F171" s="101">
        <v>1112.0965662517901</v>
      </c>
      <c r="G171" s="101">
        <v>1105.6757398423424</v>
      </c>
      <c r="H171" s="101">
        <v>1114.8924094956019</v>
      </c>
      <c r="I171" s="101">
        <v>1214.0077707999474</v>
      </c>
      <c r="J171" s="101">
        <v>1105.5404282574557</v>
      </c>
      <c r="K171" s="101">
        <v>866.27854244076332</v>
      </c>
      <c r="L171" s="101">
        <v>791.84873146457778</v>
      </c>
      <c r="M171" s="101">
        <v>847.25257502573891</v>
      </c>
      <c r="N171" s="101">
        <v>936.96918303192365</v>
      </c>
      <c r="O171" s="101">
        <v>1150.044293816992</v>
      </c>
      <c r="P171" s="101">
        <v>1163.6020152174437</v>
      </c>
      <c r="Q171" s="101">
        <v>1324.0900347741824</v>
      </c>
      <c r="R171" s="101">
        <v>1373.6317343143724</v>
      </c>
      <c r="S171" s="101">
        <v>1447.305236363829</v>
      </c>
      <c r="T171" s="101">
        <v>1765.270617292314</v>
      </c>
      <c r="U171" s="101">
        <v>2078.8689611962809</v>
      </c>
      <c r="V171" s="101">
        <v>1839.1049558408454</v>
      </c>
      <c r="W171" s="101">
        <v>2368.457063596386</v>
      </c>
      <c r="X171" s="101">
        <v>1770.2450224862566</v>
      </c>
      <c r="Y171" s="101">
        <v>1957.8093620345451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564.94413203415741</v>
      </c>
      <c r="M172" s="104">
        <v>590.05701203220815</v>
      </c>
      <c r="N172" s="104">
        <v>668.97187865668229</v>
      </c>
      <c r="O172" s="104">
        <v>853.49693138580312</v>
      </c>
      <c r="P172" s="104">
        <v>848.86916840538345</v>
      </c>
      <c r="Q172" s="104">
        <v>977.59606661578789</v>
      </c>
      <c r="R172" s="104">
        <v>1012.6268440698896</v>
      </c>
      <c r="S172" s="104">
        <v>1028.0242485073695</v>
      </c>
      <c r="T172" s="104">
        <v>1273.1116057365166</v>
      </c>
      <c r="U172" s="104">
        <v>1545.3261401240657</v>
      </c>
      <c r="V172" s="104">
        <v>1406.7459161263637</v>
      </c>
      <c r="W172" s="104">
        <v>1941.6806820205443</v>
      </c>
      <c r="X172" s="104">
        <v>1359.4385387964412</v>
      </c>
      <c r="Y172" s="104">
        <v>1602.1424858962189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259.40771457028194</v>
      </c>
      <c r="M173" s="98">
        <v>240.04092542847232</v>
      </c>
      <c r="N173" s="98">
        <v>287.18283995706162</v>
      </c>
      <c r="O173" s="98">
        <v>404.09230869645626</v>
      </c>
      <c r="P173" s="98">
        <v>357.27218413513884</v>
      </c>
      <c r="Q173" s="98">
        <v>416.34575713091579</v>
      </c>
      <c r="R173" s="98">
        <v>429.18832667833578</v>
      </c>
      <c r="S173" s="98">
        <v>383.98959848388853</v>
      </c>
      <c r="T173" s="98">
        <v>499.43023523175549</v>
      </c>
      <c r="U173" s="98">
        <v>581.88099085224871</v>
      </c>
      <c r="V173" s="98">
        <v>541.63389662234067</v>
      </c>
      <c r="W173" s="98">
        <v>986.7027850100352</v>
      </c>
      <c r="X173" s="98">
        <v>418.09483607570121</v>
      </c>
      <c r="Y173" s="98">
        <v>754.19298321956421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305.53641746387558</v>
      </c>
      <c r="M174" s="33">
        <v>350.01608660373586</v>
      </c>
      <c r="N174" s="33">
        <v>381.78903869962068</v>
      </c>
      <c r="O174" s="33">
        <v>449.40462268934675</v>
      </c>
      <c r="P174" s="33">
        <v>491.5969842702446</v>
      </c>
      <c r="Q174" s="33">
        <v>561.2503094848721</v>
      </c>
      <c r="R174" s="33">
        <v>583.43851739155389</v>
      </c>
      <c r="S174" s="33">
        <v>644.03465002348071</v>
      </c>
      <c r="T174" s="33">
        <v>773.68137050476116</v>
      </c>
      <c r="U174" s="33">
        <v>963.44514927181694</v>
      </c>
      <c r="V174" s="33">
        <v>865.1120195040229</v>
      </c>
      <c r="W174" s="33">
        <v>954.97789701050942</v>
      </c>
      <c r="X174" s="33">
        <v>941.34370272074023</v>
      </c>
      <c r="Y174" s="33">
        <v>847.94950267665456</v>
      </c>
      <c r="DA174" s="60" t="s">
        <v>2407</v>
      </c>
    </row>
    <row r="175" spans="1:105" ht="12" customHeight="1" x14ac:dyDescent="0.25">
      <c r="A175" s="121" t="s">
        <v>54</v>
      </c>
      <c r="B175" s="122">
        <v>265.70448205144845</v>
      </c>
      <c r="C175" s="122">
        <v>295.24478768265391</v>
      </c>
      <c r="D175" s="122">
        <v>264.81855997801506</v>
      </c>
      <c r="E175" s="122">
        <v>290.05521075224976</v>
      </c>
      <c r="F175" s="122">
        <v>304.47475548183024</v>
      </c>
      <c r="G175" s="122">
        <v>296.3591185811365</v>
      </c>
      <c r="H175" s="122">
        <v>264.18549654108978</v>
      </c>
      <c r="I175" s="122">
        <v>294.37968292079609</v>
      </c>
      <c r="J175" s="122">
        <v>249.87339577846373</v>
      </c>
      <c r="K175" s="122">
        <v>232.05272143110048</v>
      </c>
      <c r="L175" s="122">
        <v>207.59706776519732</v>
      </c>
      <c r="M175" s="122">
        <v>232.72842799460611</v>
      </c>
      <c r="N175" s="122">
        <v>239.01775636532076</v>
      </c>
      <c r="O175" s="122">
        <v>231.26771749088647</v>
      </c>
      <c r="P175" s="122">
        <v>268.44269656842016</v>
      </c>
      <c r="Q175" s="122">
        <v>283.97422975538893</v>
      </c>
      <c r="R175" s="122">
        <v>293.01639457957026</v>
      </c>
      <c r="S175" s="122">
        <v>351.81439643137713</v>
      </c>
      <c r="T175" s="122">
        <v>338.85261299741092</v>
      </c>
      <c r="U175" s="122">
        <v>355.48926678512282</v>
      </c>
      <c r="V175" s="122">
        <v>369.93949994136773</v>
      </c>
      <c r="W175" s="122">
        <v>429.16683700027795</v>
      </c>
      <c r="X175" s="122">
        <v>467.68855147906652</v>
      </c>
      <c r="Y175" s="122">
        <v>460.93210714581244</v>
      </c>
      <c r="DA175" s="130" t="s">
        <v>2408</v>
      </c>
    </row>
    <row r="176" spans="1:105" ht="12" customHeight="1" x14ac:dyDescent="0.25">
      <c r="A176" s="97" t="s">
        <v>50</v>
      </c>
      <c r="B176" s="98">
        <v>382.86592666378249</v>
      </c>
      <c r="C176" s="98">
        <v>393.63189700279918</v>
      </c>
      <c r="D176" s="98">
        <v>351.85696430137682</v>
      </c>
      <c r="E176" s="98">
        <v>340.73239057011858</v>
      </c>
      <c r="F176" s="98">
        <v>364.3724970388883</v>
      </c>
      <c r="G176" s="98">
        <v>381.87332578833468</v>
      </c>
      <c r="H176" s="98">
        <v>347.23319112343989</v>
      </c>
      <c r="I176" s="98">
        <v>351.27314396776393</v>
      </c>
      <c r="J176" s="98">
        <v>333.68360794586266</v>
      </c>
      <c r="K176" s="98">
        <v>310.99967124732183</v>
      </c>
      <c r="L176" s="98">
        <v>272.55411868692789</v>
      </c>
      <c r="M176" s="98">
        <v>294.81438111528144</v>
      </c>
      <c r="N176" s="98">
        <v>301.99205067915631</v>
      </c>
      <c r="O176" s="98">
        <v>303.41324412664318</v>
      </c>
      <c r="P176" s="98">
        <v>337.36991546051905</v>
      </c>
      <c r="Q176" s="98">
        <v>366.78919891493013</v>
      </c>
      <c r="R176" s="98">
        <v>419.14930091807673</v>
      </c>
      <c r="S176" s="98">
        <v>473.18893323829155</v>
      </c>
      <c r="T176" s="98">
        <v>275.17426891830843</v>
      </c>
      <c r="U176" s="98">
        <v>564.9152549378457</v>
      </c>
      <c r="V176" s="98">
        <v>361.7066703374233</v>
      </c>
      <c r="W176" s="98">
        <v>720.20738369953006</v>
      </c>
      <c r="X176" s="98">
        <v>648.7089246848783</v>
      </c>
      <c r="Y176" s="98">
        <v>604.45544063071134</v>
      </c>
      <c r="DA176" s="63" t="s">
        <v>2409</v>
      </c>
    </row>
    <row r="177" spans="1:105" ht="12" customHeight="1" x14ac:dyDescent="0.25">
      <c r="A177" s="109" t="s">
        <v>120</v>
      </c>
      <c r="B177" s="33">
        <v>258.86002607098624</v>
      </c>
      <c r="C177" s="33">
        <v>289.44874877400019</v>
      </c>
      <c r="D177" s="33">
        <v>259.62072911552229</v>
      </c>
      <c r="E177" s="33">
        <v>287.16290704674338</v>
      </c>
      <c r="F177" s="33">
        <v>301.01408767754191</v>
      </c>
      <c r="G177" s="33">
        <v>291.11385081164457</v>
      </c>
      <c r="H177" s="33">
        <v>258.5876291931059</v>
      </c>
      <c r="I177" s="33">
        <v>290.37416068764043</v>
      </c>
      <c r="J177" s="33">
        <v>243.76702929466245</v>
      </c>
      <c r="K177" s="33">
        <v>226.20992897881484</v>
      </c>
      <c r="L177" s="33">
        <v>202.65513599721282</v>
      </c>
      <c r="M177" s="33">
        <v>228.16482012376323</v>
      </c>
      <c r="N177" s="33">
        <v>235.0953240002988</v>
      </c>
      <c r="O177" s="33">
        <v>227.65113615357583</v>
      </c>
      <c r="P177" s="33">
        <v>265.46731716599601</v>
      </c>
      <c r="Q177" s="33">
        <v>280.74429799481248</v>
      </c>
      <c r="R177" s="33">
        <v>288.41174672191062</v>
      </c>
      <c r="S177" s="33">
        <v>347.72355470924998</v>
      </c>
      <c r="T177" s="33">
        <v>340.66553383251971</v>
      </c>
      <c r="U177" s="33">
        <v>349.350415843799</v>
      </c>
      <c r="V177" s="33">
        <v>370.16314366071805</v>
      </c>
      <c r="W177" s="33">
        <v>419.83259474339718</v>
      </c>
      <c r="X177" s="33">
        <v>461.79977247733831</v>
      </c>
      <c r="Y177" s="33">
        <v>456.81229011653636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5926.409118104395</v>
      </c>
      <c r="C3" s="117">
        <f t="shared" si="0"/>
        <v>7590.5073270133535</v>
      </c>
      <c r="D3" s="117">
        <f t="shared" si="0"/>
        <v>12718.008192299507</v>
      </c>
      <c r="E3" s="117">
        <f t="shared" si="0"/>
        <v>8368.7199847082538</v>
      </c>
      <c r="F3" s="117">
        <f t="shared" si="0"/>
        <v>10710.581724151178</v>
      </c>
      <c r="G3" s="117">
        <f t="shared" si="0"/>
        <v>5705.4305647145839</v>
      </c>
      <c r="H3" s="117">
        <f t="shared" si="0"/>
        <v>5657.6747917065377</v>
      </c>
      <c r="I3" s="117">
        <f t="shared" si="0"/>
        <v>5176.5824414056979</v>
      </c>
      <c r="J3" s="117">
        <f t="shared" si="0"/>
        <v>7760.7576373239199</v>
      </c>
      <c r="K3" s="117">
        <f t="shared" si="0"/>
        <v>6327.3631994699226</v>
      </c>
      <c r="L3" s="117">
        <f t="shared" si="0"/>
        <v>8281.1402439712037</v>
      </c>
      <c r="M3" s="117">
        <f t="shared" si="0"/>
        <v>8902.5654766589996</v>
      </c>
      <c r="N3" s="117">
        <f t="shared" si="0"/>
        <v>9905.0251177150603</v>
      </c>
      <c r="O3" s="117">
        <f t="shared" si="0"/>
        <v>7748.9635217898767</v>
      </c>
      <c r="P3" s="117">
        <f t="shared" si="0"/>
        <v>6795.1539622041219</v>
      </c>
      <c r="Q3" s="117">
        <f t="shared" si="0"/>
        <v>6538.9751631766121</v>
      </c>
      <c r="R3" s="117">
        <f t="shared" ref="R3:V3" si="1">R4+R7+R9+R19</f>
        <v>9430.8712299723484</v>
      </c>
      <c r="S3" s="117">
        <f t="shared" si="1"/>
        <v>10255.379426275918</v>
      </c>
      <c r="T3" s="117">
        <f t="shared" si="1"/>
        <v>8403.1197522909642</v>
      </c>
      <c r="U3" s="117">
        <f t="shared" si="1"/>
        <v>7433.73405856919</v>
      </c>
      <c r="V3" s="117">
        <f t="shared" si="1"/>
        <v>11706.761076941541</v>
      </c>
      <c r="W3" s="117">
        <f t="shared" ref="W3:Y3" si="2">W4+W7+W9+W19</f>
        <v>11963.101701590453</v>
      </c>
      <c r="X3" s="117">
        <f t="shared" si="2"/>
        <v>11319.69432601552</v>
      </c>
      <c r="Y3" s="117">
        <f t="shared" si="2"/>
        <v>8491.7349451215905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5135.7203602451855</v>
      </c>
      <c r="C4" s="122">
        <f t="shared" si="3"/>
        <v>6854.7838385405339</v>
      </c>
      <c r="D4" s="122">
        <f t="shared" si="3"/>
        <v>11664.315144957402</v>
      </c>
      <c r="E4" s="122">
        <f t="shared" si="3"/>
        <v>7559.5769469654342</v>
      </c>
      <c r="F4" s="122">
        <f t="shared" si="3"/>
        <v>9688.689893865032</v>
      </c>
      <c r="G4" s="122">
        <f t="shared" si="3"/>
        <v>4957.5900509365565</v>
      </c>
      <c r="H4" s="122">
        <f t="shared" si="3"/>
        <v>4878.4907442700351</v>
      </c>
      <c r="I4" s="122">
        <f t="shared" si="3"/>
        <v>4346.8266900984754</v>
      </c>
      <c r="J4" s="122">
        <f t="shared" si="3"/>
        <v>6704.4493324922823</v>
      </c>
      <c r="K4" s="122">
        <f t="shared" si="3"/>
        <v>5500.3042458186201</v>
      </c>
      <c r="L4" s="122">
        <f t="shared" si="3"/>
        <v>7697.4509167383148</v>
      </c>
      <c r="M4" s="122">
        <f t="shared" si="3"/>
        <v>8183.3790869029644</v>
      </c>
      <c r="N4" s="122">
        <f t="shared" si="3"/>
        <v>9089.8366221930355</v>
      </c>
      <c r="O4" s="122">
        <f t="shared" si="3"/>
        <v>7016.5660706182061</v>
      </c>
      <c r="P4" s="122">
        <f t="shared" si="3"/>
        <v>5892.0784378307635</v>
      </c>
      <c r="Q4" s="122">
        <f t="shared" si="3"/>
        <v>5696.1289719072174</v>
      </c>
      <c r="R4" s="122">
        <f t="shared" ref="R4:V4" si="4">SUM(R5:R6)</f>
        <v>8316.8666002068567</v>
      </c>
      <c r="S4" s="122">
        <f t="shared" si="4"/>
        <v>8947.7329573925199</v>
      </c>
      <c r="T4" s="122">
        <f t="shared" si="4"/>
        <v>6998.0024505636775</v>
      </c>
      <c r="U4" s="122">
        <f t="shared" si="4"/>
        <v>6012.6853898492582</v>
      </c>
      <c r="V4" s="122">
        <f t="shared" si="4"/>
        <v>9620.7893332634085</v>
      </c>
      <c r="W4" s="122">
        <f t="shared" ref="W4:Y4" si="5">SUM(W5:W6)</f>
        <v>10052.042433989309</v>
      </c>
      <c r="X4" s="122">
        <f t="shared" si="5"/>
        <v>9147.9233604350957</v>
      </c>
      <c r="Y4" s="122">
        <f t="shared" si="5"/>
        <v>7043.2096079764369</v>
      </c>
      <c r="DA4" s="130" t="s">
        <v>2413</v>
      </c>
    </row>
    <row r="5" spans="1:105" ht="12" customHeight="1" x14ac:dyDescent="0.25">
      <c r="A5" s="97" t="s">
        <v>51</v>
      </c>
      <c r="B5" s="98">
        <v>5085.7833762421724</v>
      </c>
      <c r="C5" s="98">
        <v>6789.3522463063937</v>
      </c>
      <c r="D5" s="98">
        <v>11555.605882638429</v>
      </c>
      <c r="E5" s="98">
        <v>7490.3635221110726</v>
      </c>
      <c r="F5" s="98">
        <v>9601.631778094561</v>
      </c>
      <c r="G5" s="98">
        <v>4913.8420979058119</v>
      </c>
      <c r="H5" s="98">
        <v>4836.4005935334426</v>
      </c>
      <c r="I5" s="98">
        <v>4310.0327361805312</v>
      </c>
      <c r="J5" s="98">
        <v>6648.5165142887308</v>
      </c>
      <c r="K5" s="98">
        <v>5454.9918960888363</v>
      </c>
      <c r="L5" s="98">
        <v>7636.7887079745042</v>
      </c>
      <c r="M5" s="98">
        <v>8119.7157486749302</v>
      </c>
      <c r="N5" s="98">
        <v>9020.4158701150409</v>
      </c>
      <c r="O5" s="98">
        <v>6962.6372184824222</v>
      </c>
      <c r="P5" s="98">
        <v>5846.9194989275538</v>
      </c>
      <c r="Q5" s="98">
        <v>5653.891701104526</v>
      </c>
      <c r="R5" s="98">
        <v>8255.8139285058915</v>
      </c>
      <c r="S5" s="98">
        <v>8881.8245544254278</v>
      </c>
      <c r="T5" s="98">
        <v>6944.5725342735905</v>
      </c>
      <c r="U5" s="98">
        <v>5966.8619262276488</v>
      </c>
      <c r="V5" s="98">
        <v>9547.7002167539194</v>
      </c>
      <c r="W5" s="98">
        <v>9977.9032057893128</v>
      </c>
      <c r="X5" s="98">
        <v>9080.9782630723912</v>
      </c>
      <c r="Y5" s="98">
        <v>6997.2375922531119</v>
      </c>
      <c r="DA5" s="63" t="s">
        <v>2414</v>
      </c>
    </row>
    <row r="6" spans="1:105" ht="12" customHeight="1" x14ac:dyDescent="0.25">
      <c r="A6" s="97" t="s">
        <v>53</v>
      </c>
      <c r="B6" s="98">
        <v>49.936984003012988</v>
      </c>
      <c r="C6" s="98">
        <v>65.431592234139799</v>
      </c>
      <c r="D6" s="98">
        <v>108.70926231897343</v>
      </c>
      <c r="E6" s="98">
        <v>69.213424854361676</v>
      </c>
      <c r="F6" s="98">
        <v>87.05811577047028</v>
      </c>
      <c r="G6" s="98">
        <v>43.747953030744448</v>
      </c>
      <c r="H6" s="98">
        <v>42.090150736592612</v>
      </c>
      <c r="I6" s="98">
        <v>36.793953917944279</v>
      </c>
      <c r="J6" s="98">
        <v>55.932818203551093</v>
      </c>
      <c r="K6" s="98">
        <v>45.312349729783847</v>
      </c>
      <c r="L6" s="98">
        <v>60.662208763810867</v>
      </c>
      <c r="M6" s="98">
        <v>63.663338228033858</v>
      </c>
      <c r="N6" s="98">
        <v>69.42075207799374</v>
      </c>
      <c r="O6" s="98">
        <v>53.928852135784332</v>
      </c>
      <c r="P6" s="98">
        <v>45.158938903209837</v>
      </c>
      <c r="Q6" s="98">
        <v>42.237270802691853</v>
      </c>
      <c r="R6" s="98">
        <v>61.052671700965327</v>
      </c>
      <c r="S6" s="98">
        <v>65.90840296709132</v>
      </c>
      <c r="T6" s="98">
        <v>53.42991629008722</v>
      </c>
      <c r="U6" s="98">
        <v>45.823463621609015</v>
      </c>
      <c r="V6" s="98">
        <v>73.089116509488647</v>
      </c>
      <c r="W6" s="98">
        <v>74.139228199995173</v>
      </c>
      <c r="X6" s="98">
        <v>66.945097362704075</v>
      </c>
      <c r="Y6" s="98">
        <v>45.972015723324773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0.93037449535552252</v>
      </c>
      <c r="C7" s="122">
        <f t="shared" si="6"/>
        <v>1.9328321817580267</v>
      </c>
      <c r="D7" s="122">
        <f t="shared" si="6"/>
        <v>3.3745500774572563</v>
      </c>
      <c r="E7" s="122">
        <f t="shared" si="6"/>
        <v>5.1141962780803629</v>
      </c>
      <c r="F7" s="122">
        <f t="shared" si="6"/>
        <v>5.8763527982807506</v>
      </c>
      <c r="G7" s="122">
        <f t="shared" si="6"/>
        <v>7.6788079176569894</v>
      </c>
      <c r="H7" s="122">
        <f t="shared" si="6"/>
        <v>10.200446584361227</v>
      </c>
      <c r="I7" s="122">
        <f t="shared" si="6"/>
        <v>14.064906074688386</v>
      </c>
      <c r="J7" s="122">
        <f t="shared" si="6"/>
        <v>12.019365373207277</v>
      </c>
      <c r="K7" s="122">
        <f t="shared" si="6"/>
        <v>15.211208311738678</v>
      </c>
      <c r="L7" s="122">
        <f t="shared" si="6"/>
        <v>20.240714775944085</v>
      </c>
      <c r="M7" s="122">
        <f t="shared" si="6"/>
        <v>19.143750748136306</v>
      </c>
      <c r="N7" s="122">
        <f t="shared" si="6"/>
        <v>29.172225663621507</v>
      </c>
      <c r="O7" s="122">
        <f t="shared" si="6"/>
        <v>27.881042335275016</v>
      </c>
      <c r="P7" s="122">
        <f t="shared" si="6"/>
        <v>19.254574533879996</v>
      </c>
      <c r="Q7" s="122">
        <f t="shared" si="6"/>
        <v>22.386451434361081</v>
      </c>
      <c r="R7" s="122">
        <f t="shared" si="6"/>
        <v>20.55310479814959</v>
      </c>
      <c r="S7" s="122">
        <f t="shared" si="6"/>
        <v>30.580184686339358</v>
      </c>
      <c r="T7" s="122">
        <f t="shared" si="6"/>
        <v>55.799947702490442</v>
      </c>
      <c r="U7" s="122">
        <f t="shared" si="6"/>
        <v>69.428173883443122</v>
      </c>
      <c r="V7" s="122">
        <f t="shared" si="6"/>
        <v>78.41311234135938</v>
      </c>
      <c r="W7" s="122">
        <f t="shared" si="6"/>
        <v>89.861344610916845</v>
      </c>
      <c r="X7" s="122">
        <f t="shared" si="6"/>
        <v>104.68705752202217</v>
      </c>
      <c r="Y7" s="122">
        <f t="shared" si="6"/>
        <v>73.250792977523631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0.93037449535552252</v>
      </c>
      <c r="C8" s="98">
        <f>IF(RES_hhdet_tes!C8=0,0,RES_hhdet_tes!C8*1000*11630/RES_hhdet_num!C3)</f>
        <v>1.9328321817580267</v>
      </c>
      <c r="D8" s="98">
        <f>IF(RES_hhdet_tes!D8=0,0,RES_hhdet_tes!D8*1000*11630/RES_hhdet_num!D3)</f>
        <v>3.3745500774572563</v>
      </c>
      <c r="E8" s="98">
        <f>IF(RES_hhdet_tes!E8=0,0,RES_hhdet_tes!E8*1000*11630/RES_hhdet_num!E3)</f>
        <v>5.1141962780803629</v>
      </c>
      <c r="F8" s="98">
        <f>IF(RES_hhdet_tes!F8=0,0,RES_hhdet_tes!F8*1000*11630/RES_hhdet_num!F3)</f>
        <v>5.8763527982807506</v>
      </c>
      <c r="G8" s="98">
        <f>IF(RES_hhdet_tes!G8=0,0,RES_hhdet_tes!G8*1000*11630/RES_hhdet_num!G3)</f>
        <v>7.6788079176569894</v>
      </c>
      <c r="H8" s="98">
        <f>IF(RES_hhdet_tes!H8=0,0,RES_hhdet_tes!H8*1000*11630/RES_hhdet_num!H3)</f>
        <v>10.200446584361227</v>
      </c>
      <c r="I8" s="98">
        <f>IF(RES_hhdet_tes!I8=0,0,RES_hhdet_tes!I8*1000*11630/RES_hhdet_num!I3)</f>
        <v>14.064906074688386</v>
      </c>
      <c r="J8" s="98">
        <f>IF(RES_hhdet_tes!J8=0,0,RES_hhdet_tes!J8*1000*11630/RES_hhdet_num!J3)</f>
        <v>12.019365373207277</v>
      </c>
      <c r="K8" s="98">
        <f>IF(RES_hhdet_tes!K8=0,0,RES_hhdet_tes!K8*1000*11630/RES_hhdet_num!K3)</f>
        <v>15.211208311738678</v>
      </c>
      <c r="L8" s="98">
        <f>IF(RES_hhdet_tes!L8=0,0,RES_hhdet_tes!L8*1000*11630/RES_hhdet_num!L3)</f>
        <v>20.240714775944085</v>
      </c>
      <c r="M8" s="98">
        <f>IF(RES_hhdet_tes!M8=0,0,RES_hhdet_tes!M8*1000*11630/RES_hhdet_num!M3)</f>
        <v>19.143750748136306</v>
      </c>
      <c r="N8" s="98">
        <f>IF(RES_hhdet_tes!N8=0,0,RES_hhdet_tes!N8*1000*11630/RES_hhdet_num!N3)</f>
        <v>29.172225663621507</v>
      </c>
      <c r="O8" s="98">
        <f>IF(RES_hhdet_tes!O8=0,0,RES_hhdet_tes!O8*1000*11630/RES_hhdet_num!O3)</f>
        <v>27.881042335275016</v>
      </c>
      <c r="P8" s="98">
        <f>IF(RES_hhdet_tes!P8=0,0,RES_hhdet_tes!P8*1000*11630/RES_hhdet_num!P3)</f>
        <v>19.254574533879996</v>
      </c>
      <c r="Q8" s="98">
        <f>IF(RES_hhdet_tes!Q8=0,0,RES_hhdet_tes!Q8*1000*11630/RES_hhdet_num!Q3)</f>
        <v>22.386451434361081</v>
      </c>
      <c r="R8" s="98">
        <f>IF(RES_hhdet_tes!R8=0,0,RES_hhdet_tes!R8*1000*11630/RES_hhdet_num!R3)</f>
        <v>20.55310479814959</v>
      </c>
      <c r="S8" s="98">
        <f>IF(RES_hhdet_tes!S8=0,0,RES_hhdet_tes!S8*1000*11630/RES_hhdet_num!S3)</f>
        <v>30.580184686339358</v>
      </c>
      <c r="T8" s="98">
        <f>IF(RES_hhdet_tes!T8=0,0,RES_hhdet_tes!T8*1000*11630/RES_hhdet_num!T3)</f>
        <v>55.799947702490442</v>
      </c>
      <c r="U8" s="98">
        <f>IF(RES_hhdet_tes!U8=0,0,RES_hhdet_tes!U8*1000*11630/RES_hhdet_num!U3)</f>
        <v>69.428173883443122</v>
      </c>
      <c r="V8" s="98">
        <f>IF(RES_hhdet_tes!V8=0,0,RES_hhdet_tes!V8*1000*11630/RES_hhdet_num!V3)</f>
        <v>78.41311234135938</v>
      </c>
      <c r="W8" s="98">
        <f>IF(RES_hhdet_tes!W8=0,0,RES_hhdet_tes!W8*1000*11630/RES_hhdet_num!W3)</f>
        <v>89.861344610916845</v>
      </c>
      <c r="X8" s="98">
        <f>IF(RES_hhdet_tes!X8=0,0,RES_hhdet_tes!X8*1000*11630/RES_hhdet_num!X3)</f>
        <v>104.68705752202217</v>
      </c>
      <c r="Y8" s="98">
        <f>IF(RES_hhdet_tes!Y8=0,0,RES_hhdet_tes!Y8*1000*11630/RES_hhdet_num!Y3)</f>
        <v>73.250792977523631</v>
      </c>
      <c r="DA8" s="63" t="s">
        <v>2417</v>
      </c>
    </row>
    <row r="9" spans="1:105" ht="12" customHeight="1" x14ac:dyDescent="0.25">
      <c r="A9" s="121" t="s">
        <v>55</v>
      </c>
      <c r="B9" s="122">
        <v>585.24156030899428</v>
      </c>
      <c r="C9" s="122">
        <v>519.07788505074586</v>
      </c>
      <c r="D9" s="122">
        <v>784.88266419803892</v>
      </c>
      <c r="E9" s="122">
        <v>578.33682625386029</v>
      </c>
      <c r="F9" s="122">
        <v>745.17119720493213</v>
      </c>
      <c r="G9" s="122">
        <v>544.12704229542476</v>
      </c>
      <c r="H9" s="122">
        <v>578.31739009146338</v>
      </c>
      <c r="I9" s="122">
        <v>614.51402450837566</v>
      </c>
      <c r="J9" s="122">
        <v>820.83553093423529</v>
      </c>
      <c r="K9" s="122">
        <v>630.70834829855437</v>
      </c>
      <c r="L9" s="122">
        <v>395.0514749215132</v>
      </c>
      <c r="M9" s="122">
        <v>505.3304187691038</v>
      </c>
      <c r="N9" s="122">
        <v>589.97611769831167</v>
      </c>
      <c r="O9" s="122">
        <v>548.48673608750062</v>
      </c>
      <c r="P9" s="122">
        <v>711.18334953904912</v>
      </c>
      <c r="Q9" s="122">
        <v>643.25861493108312</v>
      </c>
      <c r="R9" s="122">
        <v>852.80547198187912</v>
      </c>
      <c r="S9" s="122">
        <v>1021.8140816490641</v>
      </c>
      <c r="T9" s="122">
        <v>1071.9669586287102</v>
      </c>
      <c r="U9" s="122">
        <v>1117.0821235571505</v>
      </c>
      <c r="V9" s="122">
        <v>1651.3102823960892</v>
      </c>
      <c r="W9" s="122">
        <v>1411.0731534181302</v>
      </c>
      <c r="X9" s="122">
        <v>1585.2148884866315</v>
      </c>
      <c r="Y9" s="122">
        <v>1122.5709682215593</v>
      </c>
      <c r="DA9" s="130" t="s">
        <v>2418</v>
      </c>
    </row>
    <row r="10" spans="1:105" ht="12" customHeight="1" x14ac:dyDescent="0.25">
      <c r="A10" s="97" t="s">
        <v>143</v>
      </c>
      <c r="B10" s="98">
        <v>514.71969965642154</v>
      </c>
      <c r="C10" s="98">
        <v>487.03889688131727</v>
      </c>
      <c r="D10" s="98">
        <v>830.83767153943745</v>
      </c>
      <c r="E10" s="98">
        <v>562.78534158755872</v>
      </c>
      <c r="F10" s="98">
        <v>773.26102924535382</v>
      </c>
      <c r="G10" s="98">
        <v>519.22690647846343</v>
      </c>
      <c r="H10" s="98">
        <v>561.7145332329452</v>
      </c>
      <c r="I10" s="98">
        <v>591.31280448046482</v>
      </c>
      <c r="J10" s="98">
        <v>867.27749633416079</v>
      </c>
      <c r="K10" s="98">
        <v>651.88348397931441</v>
      </c>
      <c r="L10" s="98">
        <v>384.3565347668403</v>
      </c>
      <c r="M10" s="98">
        <v>505.50554047879166</v>
      </c>
      <c r="N10" s="98">
        <v>593.3502740473599</v>
      </c>
      <c r="O10" s="98">
        <v>531.02277542286072</v>
      </c>
      <c r="P10" s="98">
        <v>711.57832447694909</v>
      </c>
      <c r="Q10" s="98">
        <v>628.38496052662606</v>
      </c>
      <c r="R10" s="98">
        <v>853.02626017763907</v>
      </c>
      <c r="S10" s="98">
        <v>1033.7146612916099</v>
      </c>
      <c r="T10" s="98">
        <v>1066.1251430454779</v>
      </c>
      <c r="U10" s="98">
        <v>1078.0360269519774</v>
      </c>
      <c r="V10" s="98">
        <v>1720.2689334217525</v>
      </c>
      <c r="W10" s="98">
        <v>1369.9952325570844</v>
      </c>
      <c r="X10" s="98">
        <v>1637.7095939403994</v>
      </c>
      <c r="Y10" s="98">
        <v>1062.2369417184098</v>
      </c>
      <c r="DA10" s="63" t="s">
        <v>2419</v>
      </c>
    </row>
    <row r="11" spans="1:105" ht="12" customHeight="1" x14ac:dyDescent="0.25">
      <c r="A11" s="97" t="s">
        <v>124</v>
      </c>
      <c r="B11" s="98">
        <v>665.64645791666669</v>
      </c>
      <c r="C11" s="98">
        <v>649.21057564074238</v>
      </c>
      <c r="D11" s="98">
        <v>643.42471851718278</v>
      </c>
      <c r="E11" s="98">
        <v>633.43905736630791</v>
      </c>
      <c r="F11" s="98">
        <v>630.40748222175171</v>
      </c>
      <c r="G11" s="98">
        <v>639.07181747681329</v>
      </c>
      <c r="H11" s="98">
        <v>648.46556629643089</v>
      </c>
      <c r="I11" s="98">
        <v>658.89636425267986</v>
      </c>
      <c r="J11" s="98">
        <v>630.58567327756623</v>
      </c>
      <c r="K11" s="98">
        <v>627.1011633178</v>
      </c>
      <c r="L11" s="98">
        <v>595.61048497460945</v>
      </c>
      <c r="M11" s="98">
        <v>593.56017466034177</v>
      </c>
      <c r="N11" s="98">
        <v>599.03698805810325</v>
      </c>
      <c r="O11" s="98">
        <v>636.13845382868396</v>
      </c>
      <c r="P11" s="98">
        <v>715.11801740615579</v>
      </c>
      <c r="Q11" s="98">
        <v>770.37207600837178</v>
      </c>
      <c r="R11" s="98">
        <v>821.23664839914863</v>
      </c>
      <c r="S11" s="98">
        <v>997.65099303087902</v>
      </c>
      <c r="T11" s="98">
        <v>1309.749973021846</v>
      </c>
      <c r="U11" s="98">
        <v>1093.4542468479403</v>
      </c>
      <c r="V11" s="98">
        <v>1318.8974808321768</v>
      </c>
      <c r="W11" s="98">
        <v>1679.6647725927571</v>
      </c>
      <c r="X11" s="98">
        <v>1294.5204738108273</v>
      </c>
      <c r="Y11" s="98">
        <v>1530.2528372723207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1303.6371659718641</v>
      </c>
      <c r="U12" s="98">
        <v>1087.9492258740365</v>
      </c>
      <c r="V12" s="98">
        <v>1313.5151303948144</v>
      </c>
      <c r="W12" s="98">
        <v>1672.45011965089</v>
      </c>
      <c r="X12" s="98">
        <v>1293.1791586543325</v>
      </c>
      <c r="Y12" s="98">
        <v>1535.1471335274259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398.00714898226863</v>
      </c>
      <c r="U13" s="101">
        <v>319.87424337848427</v>
      </c>
      <c r="V13" s="101">
        <v>400.35417942537947</v>
      </c>
      <c r="W13" s="101">
        <v>700.6644902488265</v>
      </c>
      <c r="X13" s="101">
        <v>309.96909694376984</v>
      </c>
      <c r="Y13" s="101">
        <v>590.27730311818959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905.63001698959567</v>
      </c>
      <c r="U14" s="104">
        <v>768.07498249555226</v>
      </c>
      <c r="V14" s="104">
        <v>913.16095096943502</v>
      </c>
      <c r="W14" s="104">
        <v>971.78562940206382</v>
      </c>
      <c r="X14" s="104">
        <v>983.21006171056263</v>
      </c>
      <c r="Y14" s="104">
        <v>944.8698304092361</v>
      </c>
      <c r="DA14" s="132" t="s">
        <v>2423</v>
      </c>
    </row>
    <row r="15" spans="1:105" ht="12" customHeight="1" x14ac:dyDescent="0.25">
      <c r="A15" s="106" t="s">
        <v>122</v>
      </c>
      <c r="B15" s="101">
        <v>748.41122966687169</v>
      </c>
      <c r="C15" s="101">
        <v>603.99727942388154</v>
      </c>
      <c r="D15" s="101">
        <v>620.31522595418141</v>
      </c>
      <c r="E15" s="101">
        <v>643.54963455713221</v>
      </c>
      <c r="F15" s="101">
        <v>625.08198853670626</v>
      </c>
      <c r="G15" s="101">
        <v>627.22369872811885</v>
      </c>
      <c r="H15" s="101">
        <v>639.09561209108244</v>
      </c>
      <c r="I15" s="101">
        <v>699.31316525938962</v>
      </c>
      <c r="J15" s="101">
        <v>637.75082821123442</v>
      </c>
      <c r="K15" s="101">
        <v>500.18216616546266</v>
      </c>
      <c r="L15" s="101">
        <v>457.30073539164471</v>
      </c>
      <c r="M15" s="101">
        <v>492.23221617014724</v>
      </c>
      <c r="N15" s="101">
        <v>553.05588945546344</v>
      </c>
      <c r="O15" s="101">
        <v>692.3692261653224</v>
      </c>
      <c r="P15" s="101">
        <v>707.73940139123897</v>
      </c>
      <c r="Q15" s="101">
        <v>816.78969249036493</v>
      </c>
      <c r="R15" s="101">
        <v>851.05955666924478</v>
      </c>
      <c r="S15" s="101">
        <v>899.5220102894001</v>
      </c>
      <c r="T15" s="101">
        <v>1100.0976907398294</v>
      </c>
      <c r="U15" s="101">
        <v>1341.8291641674709</v>
      </c>
      <c r="V15" s="101">
        <v>1227.1221643209692</v>
      </c>
      <c r="W15" s="101">
        <v>1620.9413775958913</v>
      </c>
      <c r="X15" s="101">
        <v>1230.4288758653952</v>
      </c>
      <c r="Y15" s="101">
        <v>1388.9899992741382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689.37695012559448</v>
      </c>
      <c r="P16" s="104">
        <v>703.7779850838034</v>
      </c>
      <c r="Q16" s="104">
        <v>810.59682103193734</v>
      </c>
      <c r="R16" s="104">
        <v>835.40793401018277</v>
      </c>
      <c r="S16" s="104">
        <v>885.82968080648106</v>
      </c>
      <c r="T16" s="104">
        <v>1092.9987864015293</v>
      </c>
      <c r="U16" s="104">
        <v>1336.3181771687082</v>
      </c>
      <c r="V16" s="104">
        <v>1224.0980244263808</v>
      </c>
      <c r="W16" s="104">
        <v>1619.9922092574845</v>
      </c>
      <c r="X16" s="104">
        <v>1236.578892434256</v>
      </c>
      <c r="Y16" s="104">
        <v>1392.862119118904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240.40024834814028</v>
      </c>
      <c r="P17" s="98">
        <v>212.61280067491631</v>
      </c>
      <c r="Q17" s="98">
        <v>249.43848314119921</v>
      </c>
      <c r="R17" s="98">
        <v>258.82649072807976</v>
      </c>
      <c r="S17" s="98">
        <v>248.60621304389329</v>
      </c>
      <c r="T17" s="98">
        <v>331.875325689921</v>
      </c>
      <c r="U17" s="98">
        <v>388.22389198278324</v>
      </c>
      <c r="V17" s="98">
        <v>369.40654811672755</v>
      </c>
      <c r="W17" s="98">
        <v>675.752471119338</v>
      </c>
      <c r="X17" s="98">
        <v>294.70230394766094</v>
      </c>
      <c r="Y17" s="98">
        <v>539.44887184795505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448.97670177745425</v>
      </c>
      <c r="P18" s="98">
        <v>491.16518440888711</v>
      </c>
      <c r="Q18" s="98">
        <v>561.15833789073815</v>
      </c>
      <c r="R18" s="98">
        <v>576.58144328210301</v>
      </c>
      <c r="S18" s="98">
        <v>637.2234677625878</v>
      </c>
      <c r="T18" s="98">
        <v>761.123460711608</v>
      </c>
      <c r="U18" s="98">
        <v>948.09428518592495</v>
      </c>
      <c r="V18" s="98">
        <v>854.69147630965324</v>
      </c>
      <c r="W18" s="98">
        <v>944.23973813814632</v>
      </c>
      <c r="X18" s="98">
        <v>941.87658848659498</v>
      </c>
      <c r="Y18" s="98">
        <v>853.413247270949</v>
      </c>
      <c r="DA18" s="63" t="s">
        <v>2427</v>
      </c>
    </row>
    <row r="19" spans="1:105" ht="12" customHeight="1" x14ac:dyDescent="0.25">
      <c r="A19" s="121" t="s">
        <v>54</v>
      </c>
      <c r="B19" s="122">
        <v>204.51682305485969</v>
      </c>
      <c r="C19" s="122">
        <v>214.71277124031573</v>
      </c>
      <c r="D19" s="122">
        <v>265.43583306660986</v>
      </c>
      <c r="E19" s="122">
        <v>225.69201521087794</v>
      </c>
      <c r="F19" s="122">
        <v>270.844280282932</v>
      </c>
      <c r="G19" s="122">
        <v>196.03466356494562</v>
      </c>
      <c r="H19" s="122">
        <v>190.66621076067827</v>
      </c>
      <c r="I19" s="122">
        <v>201.17682072415857</v>
      </c>
      <c r="J19" s="122">
        <v>223.45340852419483</v>
      </c>
      <c r="K19" s="122">
        <v>181.13939704100926</v>
      </c>
      <c r="L19" s="122">
        <v>168.3971375354304</v>
      </c>
      <c r="M19" s="122">
        <v>194.71222023879466</v>
      </c>
      <c r="N19" s="122">
        <v>196.04015216009134</v>
      </c>
      <c r="O19" s="122">
        <v>156.02967274889514</v>
      </c>
      <c r="P19" s="122">
        <v>172.63760030042883</v>
      </c>
      <c r="Q19" s="122">
        <v>177.20112490395047</v>
      </c>
      <c r="R19" s="122">
        <v>240.64605298546249</v>
      </c>
      <c r="S19" s="122">
        <v>255.25220254799555</v>
      </c>
      <c r="T19" s="122">
        <v>277.35039539608704</v>
      </c>
      <c r="U19" s="122">
        <v>234.53837127933841</v>
      </c>
      <c r="V19" s="122">
        <v>356.24834894068323</v>
      </c>
      <c r="W19" s="122">
        <v>410.12476957209572</v>
      </c>
      <c r="X19" s="122">
        <v>481.86901957177167</v>
      </c>
      <c r="Y19" s="122">
        <v>252.70357594607</v>
      </c>
      <c r="DA19" s="130" t="s">
        <v>2428</v>
      </c>
    </row>
    <row r="20" spans="1:105" ht="12" customHeight="1" x14ac:dyDescent="0.25">
      <c r="A20" s="97" t="s">
        <v>51</v>
      </c>
      <c r="B20" s="98">
        <v>225.37285622316688</v>
      </c>
      <c r="C20" s="98">
        <v>215.49503023098808</v>
      </c>
      <c r="D20" s="98">
        <v>365.18001939533667</v>
      </c>
      <c r="E20" s="98">
        <v>243.04104932596948</v>
      </c>
      <c r="F20" s="98">
        <v>331.18664269206226</v>
      </c>
      <c r="G20" s="98">
        <v>171.55326891137224</v>
      </c>
      <c r="H20" s="98">
        <v>186.22852862026903</v>
      </c>
      <c r="I20" s="98">
        <v>184.47966491912896</v>
      </c>
      <c r="J20" s="98">
        <v>256.21545904194915</v>
      </c>
      <c r="K20" s="98">
        <v>187.44030991492008</v>
      </c>
      <c r="L20" s="98">
        <v>174.119629968032</v>
      </c>
      <c r="M20" s="98">
        <v>199.39741855198034</v>
      </c>
      <c r="N20" s="98">
        <v>196.90220212769665</v>
      </c>
      <c r="O20" s="98">
        <v>154.43445113917466</v>
      </c>
      <c r="P20" s="98">
        <v>167.09187666758331</v>
      </c>
      <c r="Q20" s="98">
        <v>168.5448817540871</v>
      </c>
      <c r="R20" s="98">
        <v>243.95323279523032</v>
      </c>
      <c r="S20" s="98">
        <v>252.06967387674072</v>
      </c>
      <c r="T20" s="98">
        <v>278.29724008434846</v>
      </c>
      <c r="U20" s="98">
        <v>232.56484740565179</v>
      </c>
      <c r="V20" s="98">
        <v>357.14184254563702</v>
      </c>
      <c r="W20" s="98">
        <v>414.73620435478301</v>
      </c>
      <c r="X20" s="98">
        <v>500.33026846265886</v>
      </c>
      <c r="Y20" s="98">
        <v>119.74487016166486</v>
      </c>
      <c r="DA20" s="63" t="s">
        <v>2429</v>
      </c>
    </row>
    <row r="21" spans="1:105" ht="12" customHeight="1" x14ac:dyDescent="0.25">
      <c r="A21" s="97" t="s">
        <v>50</v>
      </c>
      <c r="B21" s="98">
        <v>221.24613334154114</v>
      </c>
      <c r="C21" s="98">
        <v>227.53934081287986</v>
      </c>
      <c r="D21" s="98">
        <v>203.66692264930487</v>
      </c>
      <c r="E21" s="98">
        <v>197.46998327648842</v>
      </c>
      <c r="F21" s="98">
        <v>211.67618207342343</v>
      </c>
      <c r="G21" s="98">
        <v>222.52164837907094</v>
      </c>
      <c r="H21" s="98">
        <v>202.99546039444317</v>
      </c>
      <c r="I21" s="98">
        <v>205.63035895207608</v>
      </c>
      <c r="J21" s="98">
        <v>195.37758240749795</v>
      </c>
      <c r="K21" s="98">
        <v>182.12532372902447</v>
      </c>
      <c r="L21" s="98">
        <v>159.64184196065267</v>
      </c>
      <c r="M21" s="98">
        <v>172.75680641780218</v>
      </c>
      <c r="N21" s="98">
        <v>177.10724295854681</v>
      </c>
      <c r="O21" s="98">
        <v>178.10816516451158</v>
      </c>
      <c r="P21" s="98">
        <v>198.12500665062495</v>
      </c>
      <c r="Q21" s="98">
        <v>215.52938629710715</v>
      </c>
      <c r="R21" s="98">
        <v>246.39689516627453</v>
      </c>
      <c r="S21" s="98">
        <v>278.29434559408077</v>
      </c>
      <c r="T21" s="98">
        <v>161.89379363931781</v>
      </c>
      <c r="U21" s="98">
        <v>335.32019610125104</v>
      </c>
      <c r="V21" s="98">
        <v>216.44476036991014</v>
      </c>
      <c r="W21" s="98">
        <v>434.02821659750873</v>
      </c>
      <c r="X21" s="98">
        <v>391.89445266365516</v>
      </c>
      <c r="Y21" s="98">
        <v>365.73956443213524</v>
      </c>
      <c r="DA21" s="63" t="s">
        <v>2430</v>
      </c>
    </row>
    <row r="22" spans="1:105" ht="12" customHeight="1" x14ac:dyDescent="0.25">
      <c r="A22" s="109" t="s">
        <v>120</v>
      </c>
      <c r="B22" s="33">
        <v>190.773460969892</v>
      </c>
      <c r="C22" s="33">
        <v>213.3946008868547</v>
      </c>
      <c r="D22" s="33">
        <v>191.79428869264316</v>
      </c>
      <c r="E22" s="33">
        <v>212.74171035295899</v>
      </c>
      <c r="F22" s="33">
        <v>223.89085680256863</v>
      </c>
      <c r="G22" s="33">
        <v>217.611757429183</v>
      </c>
      <c r="H22" s="33">
        <v>194.47704719788564</v>
      </c>
      <c r="I22" s="33">
        <v>219.02910621503804</v>
      </c>
      <c r="J22" s="33">
        <v>183.99003926741457</v>
      </c>
      <c r="K22" s="33">
        <v>170.83252064035324</v>
      </c>
      <c r="L22" s="33">
        <v>153.15782062513128</v>
      </c>
      <c r="M22" s="33">
        <v>172.91303549956967</v>
      </c>
      <c r="N22" s="33">
        <v>179.17967329533388</v>
      </c>
      <c r="O22" s="33">
        <v>174.65168007692733</v>
      </c>
      <c r="P22" s="33">
        <v>204.34716438673084</v>
      </c>
      <c r="Q22" s="33">
        <v>217.07056508549604</v>
      </c>
      <c r="R22" s="33">
        <v>223.63079902606134</v>
      </c>
      <c r="S22" s="33">
        <v>271.06722671156814</v>
      </c>
      <c r="T22" s="33">
        <v>268.02175132227973</v>
      </c>
      <c r="U22" s="33">
        <v>281.38824951295669</v>
      </c>
      <c r="V22" s="33">
        <v>305.87284668517827</v>
      </c>
      <c r="W22" s="33">
        <v>353.12034793789439</v>
      </c>
      <c r="X22" s="33">
        <v>392.99991893168084</v>
      </c>
      <c r="Y22" s="33">
        <v>392.66984269102369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8179.378730742621</v>
      </c>
      <c r="C24" s="117">
        <f t="shared" si="7"/>
        <v>7490.3556743470945</v>
      </c>
      <c r="D24" s="117">
        <f t="shared" si="7"/>
        <v>13783.952764534673</v>
      </c>
      <c r="E24" s="117">
        <f t="shared" si="7"/>
        <v>5637.8135028741335</v>
      </c>
      <c r="F24" s="117">
        <f t="shared" si="7"/>
        <v>1955.1861688430618</v>
      </c>
      <c r="G24" s="117">
        <f t="shared" si="7"/>
        <v>3657.6854779152127</v>
      </c>
      <c r="H24" s="117">
        <f t="shared" si="7"/>
        <v>9131.1072619937386</v>
      </c>
      <c r="I24" s="117">
        <f t="shared" si="7"/>
        <v>6212.0411168650699</v>
      </c>
      <c r="J24" s="117">
        <f t="shared" si="7"/>
        <v>10018.021414852146</v>
      </c>
      <c r="K24" s="117">
        <f t="shared" si="7"/>
        <v>10332.171146837081</v>
      </c>
      <c r="L24" s="117">
        <f t="shared" si="7"/>
        <v>7669.4083484168741</v>
      </c>
      <c r="M24" s="117">
        <f t="shared" si="7"/>
        <v>3741.1434121183484</v>
      </c>
      <c r="N24" s="117">
        <f t="shared" si="7"/>
        <v>11843.348625610724</v>
      </c>
      <c r="O24" s="117">
        <f t="shared" si="7"/>
        <v>9016.1287130098008</v>
      </c>
      <c r="P24" s="117">
        <f t="shared" si="7"/>
        <v>1708.6754221651463</v>
      </c>
      <c r="Q24" s="117">
        <f t="shared" si="7"/>
        <v>1818.8536112221464</v>
      </c>
      <c r="R24" s="117">
        <f t="shared" ref="R24:V24" si="8">R25+R28+R30+R39</f>
        <v>9763.9101071269251</v>
      </c>
      <c r="S24" s="117">
        <f t="shared" si="8"/>
        <v>10137.678687509255</v>
      </c>
      <c r="T24" s="117">
        <f t="shared" si="8"/>
        <v>9661.4745042672366</v>
      </c>
      <c r="U24" s="117">
        <f t="shared" si="8"/>
        <v>8732.2425905279943</v>
      </c>
      <c r="V24" s="117">
        <f t="shared" si="8"/>
        <v>9277.165073219945</v>
      </c>
      <c r="W24" s="117">
        <f t="shared" ref="W24:Y24" si="9">W25+W28+W30+W39</f>
        <v>12728.492555533407</v>
      </c>
      <c r="X24" s="117">
        <f t="shared" si="9"/>
        <v>11168.247517319611</v>
      </c>
      <c r="Y24" s="117">
        <f t="shared" si="9"/>
        <v>7565.4131581658849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7247.657748383268</v>
      </c>
      <c r="C25" s="122">
        <f t="shared" si="10"/>
        <v>6661.7808890869173</v>
      </c>
      <c r="D25" s="122">
        <f t="shared" si="10"/>
        <v>12963.288976025651</v>
      </c>
      <c r="E25" s="122">
        <f t="shared" si="10"/>
        <v>4779.1540386485258</v>
      </c>
      <c r="F25" s="122">
        <f t="shared" si="10"/>
        <v>1099.6878519323659</v>
      </c>
      <c r="G25" s="122">
        <f t="shared" si="10"/>
        <v>2802.1557650268105</v>
      </c>
      <c r="H25" s="122">
        <f t="shared" si="10"/>
        <v>8284.2924268614152</v>
      </c>
      <c r="I25" s="122">
        <f t="shared" si="10"/>
        <v>5282.5718594986238</v>
      </c>
      <c r="J25" s="122">
        <f t="shared" si="10"/>
        <v>9179.6689676670121</v>
      </c>
      <c r="K25" s="122">
        <f t="shared" si="10"/>
        <v>9626.5252089877249</v>
      </c>
      <c r="L25" s="122">
        <f t="shared" si="10"/>
        <v>7018.9911155332902</v>
      </c>
      <c r="M25" s="122">
        <f t="shared" si="10"/>
        <v>3030.8762409187361</v>
      </c>
      <c r="N25" s="122">
        <f t="shared" si="10"/>
        <v>11049.285250273773</v>
      </c>
      <c r="O25" s="122">
        <f t="shared" si="10"/>
        <v>8109.8433445349092</v>
      </c>
      <c r="P25" s="122">
        <f t="shared" si="10"/>
        <v>772.14115466994747</v>
      </c>
      <c r="Q25" s="122">
        <f t="shared" si="10"/>
        <v>759.7797905645258</v>
      </c>
      <c r="R25" s="122">
        <f t="shared" ref="R25:V25" si="11">SUM(R26:R27)</f>
        <v>8669.0085159239134</v>
      </c>
      <c r="S25" s="122">
        <f t="shared" si="11"/>
        <v>8942.0084169588463</v>
      </c>
      <c r="T25" s="122">
        <f t="shared" si="11"/>
        <v>8254.9459132186566</v>
      </c>
      <c r="U25" s="122">
        <f t="shared" si="11"/>
        <v>7072.3069622597068</v>
      </c>
      <c r="V25" s="122">
        <f t="shared" si="11"/>
        <v>7687.2675173155512</v>
      </c>
      <c r="W25" s="122">
        <f t="shared" ref="W25:Y25" si="12">SUM(W26:W27)</f>
        <v>10682.447258299493</v>
      </c>
      <c r="X25" s="122">
        <f t="shared" si="12"/>
        <v>9471.2109113747883</v>
      </c>
      <c r="Y25" s="122">
        <f t="shared" si="12"/>
        <v>5714.4393526953791</v>
      </c>
      <c r="DA25" s="130" t="s">
        <v>2433</v>
      </c>
    </row>
    <row r="26" spans="1:105" ht="12" customHeight="1" x14ac:dyDescent="0.25">
      <c r="A26" s="97" t="s">
        <v>74</v>
      </c>
      <c r="B26" s="98">
        <v>7074.0096203011999</v>
      </c>
      <c r="C26" s="98">
        <v>6505.0516922691668</v>
      </c>
      <c r="D26" s="98">
        <v>12665.414532069852</v>
      </c>
      <c r="E26" s="98">
        <v>4671.2444473520691</v>
      </c>
      <c r="F26" s="98">
        <v>1075.313157220477</v>
      </c>
      <c r="G26" s="98">
        <v>2741.144713099512</v>
      </c>
      <c r="H26" s="98">
        <v>8107.8893972295746</v>
      </c>
      <c r="I26" s="98">
        <v>5172.1868484070765</v>
      </c>
      <c r="J26" s="98">
        <v>8990.5785169430856</v>
      </c>
      <c r="K26" s="98">
        <v>9430.683295823037</v>
      </c>
      <c r="L26" s="98">
        <v>6882.3182795360572</v>
      </c>
      <c r="M26" s="98">
        <v>2972.6087467352418</v>
      </c>
      <c r="N26" s="98">
        <v>10840.711076198488</v>
      </c>
      <c r="O26" s="98">
        <v>7955.7901400440678</v>
      </c>
      <c r="P26" s="98">
        <v>757.51441523805067</v>
      </c>
      <c r="Q26" s="98">
        <v>745.8501486592022</v>
      </c>
      <c r="R26" s="98">
        <v>8511.6470499690076</v>
      </c>
      <c r="S26" s="98">
        <v>8779.1423172058549</v>
      </c>
      <c r="T26" s="98">
        <v>8099.1632454982773</v>
      </c>
      <c r="U26" s="98">
        <v>6939.0824975720079</v>
      </c>
      <c r="V26" s="98">
        <v>7542.9121304148093</v>
      </c>
      <c r="W26" s="98">
        <v>10487.630566896523</v>
      </c>
      <c r="X26" s="98">
        <v>9299.8149993510833</v>
      </c>
      <c r="Y26" s="98">
        <v>5622.0960934454479</v>
      </c>
      <c r="DA26" s="63" t="s">
        <v>2434</v>
      </c>
    </row>
    <row r="27" spans="1:105" ht="12" customHeight="1" x14ac:dyDescent="0.25">
      <c r="A27" s="97" t="s">
        <v>53</v>
      </c>
      <c r="B27" s="98">
        <v>173.64812808206793</v>
      </c>
      <c r="C27" s="98">
        <v>156.7291968177507</v>
      </c>
      <c r="D27" s="98">
        <v>297.87444395580036</v>
      </c>
      <c r="E27" s="98">
        <v>107.90959129645647</v>
      </c>
      <c r="F27" s="98">
        <v>24.37469471188885</v>
      </c>
      <c r="G27" s="98">
        <v>61.011051927298617</v>
      </c>
      <c r="H27" s="98">
        <v>176.40302963184118</v>
      </c>
      <c r="I27" s="98">
        <v>110.38501109154693</v>
      </c>
      <c r="J27" s="98">
        <v>189.09045072392644</v>
      </c>
      <c r="K27" s="98">
        <v>195.84191316468869</v>
      </c>
      <c r="L27" s="98">
        <v>136.67283599723299</v>
      </c>
      <c r="M27" s="98">
        <v>58.267494183494343</v>
      </c>
      <c r="N27" s="98">
        <v>208.57417407528516</v>
      </c>
      <c r="O27" s="98">
        <v>154.05320449084178</v>
      </c>
      <c r="P27" s="98">
        <v>14.626739431896754</v>
      </c>
      <c r="Q27" s="98">
        <v>13.929641905323564</v>
      </c>
      <c r="R27" s="98">
        <v>157.36146595490615</v>
      </c>
      <c r="S27" s="98">
        <v>162.86609975299135</v>
      </c>
      <c r="T27" s="98">
        <v>155.78266772037861</v>
      </c>
      <c r="U27" s="98">
        <v>133.2244646876984</v>
      </c>
      <c r="V27" s="98">
        <v>144.35538690074191</v>
      </c>
      <c r="W27" s="98">
        <v>194.81669140297052</v>
      </c>
      <c r="X27" s="98">
        <v>171.39591202370551</v>
      </c>
      <c r="Y27" s="98">
        <v>92.343259249931236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0.94174560877018643</v>
      </c>
      <c r="C28" s="122">
        <f t="shared" si="13"/>
        <v>2.1757691168132753</v>
      </c>
      <c r="D28" s="122">
        <f t="shared" si="13"/>
        <v>3.4903167273145481</v>
      </c>
      <c r="E28" s="122">
        <f t="shared" si="13"/>
        <v>5.2504898222943721</v>
      </c>
      <c r="F28" s="122">
        <f t="shared" si="13"/>
        <v>5.8490527774519725</v>
      </c>
      <c r="G28" s="122">
        <f t="shared" si="13"/>
        <v>7.8567276542488029</v>
      </c>
      <c r="H28" s="122">
        <f t="shared" si="13"/>
        <v>11.001238432270116</v>
      </c>
      <c r="I28" s="122">
        <f t="shared" si="13"/>
        <v>17.875420067148813</v>
      </c>
      <c r="J28" s="122">
        <f t="shared" si="13"/>
        <v>16.422339640462571</v>
      </c>
      <c r="K28" s="122">
        <f t="shared" si="13"/>
        <v>19.537368726102756</v>
      </c>
      <c r="L28" s="122">
        <f t="shared" si="13"/>
        <v>25.060395017717159</v>
      </c>
      <c r="M28" s="122">
        <f t="shared" si="13"/>
        <v>34.382646869191142</v>
      </c>
      <c r="N28" s="122">
        <f t="shared" si="13"/>
        <v>56.617085573146404</v>
      </c>
      <c r="O28" s="122">
        <f t="shared" si="13"/>
        <v>42.121759104089698</v>
      </c>
      <c r="P28" s="122">
        <f t="shared" si="13"/>
        <v>23.605956543930947</v>
      </c>
      <c r="Q28" s="122">
        <f t="shared" si="13"/>
        <v>26.597730775714599</v>
      </c>
      <c r="R28" s="122">
        <f t="shared" si="13"/>
        <v>19.291539228919227</v>
      </c>
      <c r="S28" s="122">
        <f t="shared" si="13"/>
        <v>17.47036791881834</v>
      </c>
      <c r="T28" s="122">
        <f t="shared" si="13"/>
        <v>21.323512629669462</v>
      </c>
      <c r="U28" s="122">
        <f t="shared" si="13"/>
        <v>27.000738412686353</v>
      </c>
      <c r="V28" s="122">
        <f t="shared" si="13"/>
        <v>38.443726078862738</v>
      </c>
      <c r="W28" s="122">
        <f t="shared" si="13"/>
        <v>48.152356350279298</v>
      </c>
      <c r="X28" s="122">
        <f t="shared" si="13"/>
        <v>61.701040207627457</v>
      </c>
      <c r="Y28" s="122">
        <f t="shared" si="13"/>
        <v>56.204254965720196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0.94174560877018643</v>
      </c>
      <c r="C29" s="98">
        <f>IF(RES_hhdet_tes!C29=0,0,RES_hhdet_tes!C29*1000*11630/RES_hhdet_num!C24)</f>
        <v>2.1757691168132753</v>
      </c>
      <c r="D29" s="98">
        <f>IF(RES_hhdet_tes!D29=0,0,RES_hhdet_tes!D29*1000*11630/RES_hhdet_num!D24)</f>
        <v>3.4903167273145481</v>
      </c>
      <c r="E29" s="98">
        <f>IF(RES_hhdet_tes!E29=0,0,RES_hhdet_tes!E29*1000*11630/RES_hhdet_num!E24)</f>
        <v>5.2504898222943721</v>
      </c>
      <c r="F29" s="98">
        <f>IF(RES_hhdet_tes!F29=0,0,RES_hhdet_tes!F29*1000*11630/RES_hhdet_num!F24)</f>
        <v>5.8490527774519725</v>
      </c>
      <c r="G29" s="98">
        <f>IF(RES_hhdet_tes!G29=0,0,RES_hhdet_tes!G29*1000*11630/RES_hhdet_num!G24)</f>
        <v>7.8567276542488029</v>
      </c>
      <c r="H29" s="98">
        <f>IF(RES_hhdet_tes!H29=0,0,RES_hhdet_tes!H29*1000*11630/RES_hhdet_num!H24)</f>
        <v>11.001238432270116</v>
      </c>
      <c r="I29" s="98">
        <f>IF(RES_hhdet_tes!I29=0,0,RES_hhdet_tes!I29*1000*11630/RES_hhdet_num!I24)</f>
        <v>17.875420067148813</v>
      </c>
      <c r="J29" s="98">
        <f>IF(RES_hhdet_tes!J29=0,0,RES_hhdet_tes!J29*1000*11630/RES_hhdet_num!J24)</f>
        <v>16.422339640462571</v>
      </c>
      <c r="K29" s="98">
        <f>IF(RES_hhdet_tes!K29=0,0,RES_hhdet_tes!K29*1000*11630/RES_hhdet_num!K24)</f>
        <v>19.537368726102756</v>
      </c>
      <c r="L29" s="98">
        <f>IF(RES_hhdet_tes!L29=0,0,RES_hhdet_tes!L29*1000*11630/RES_hhdet_num!L24)</f>
        <v>25.060395017717159</v>
      </c>
      <c r="M29" s="98">
        <f>IF(RES_hhdet_tes!M29=0,0,RES_hhdet_tes!M29*1000*11630/RES_hhdet_num!M24)</f>
        <v>34.382646869191142</v>
      </c>
      <c r="N29" s="98">
        <f>IF(RES_hhdet_tes!N29=0,0,RES_hhdet_tes!N29*1000*11630/RES_hhdet_num!N24)</f>
        <v>56.617085573146404</v>
      </c>
      <c r="O29" s="98">
        <f>IF(RES_hhdet_tes!O29=0,0,RES_hhdet_tes!O29*1000*11630/RES_hhdet_num!O24)</f>
        <v>42.121759104089698</v>
      </c>
      <c r="P29" s="98">
        <f>IF(RES_hhdet_tes!P29=0,0,RES_hhdet_tes!P29*1000*11630/RES_hhdet_num!P24)</f>
        <v>23.605956543930947</v>
      </c>
      <c r="Q29" s="98">
        <f>IF(RES_hhdet_tes!Q29=0,0,RES_hhdet_tes!Q29*1000*11630/RES_hhdet_num!Q24)</f>
        <v>26.597730775714599</v>
      </c>
      <c r="R29" s="98">
        <f>IF(RES_hhdet_tes!R29=0,0,RES_hhdet_tes!R29*1000*11630/RES_hhdet_num!R24)</f>
        <v>19.291539228919227</v>
      </c>
      <c r="S29" s="98">
        <f>IF(RES_hhdet_tes!S29=0,0,RES_hhdet_tes!S29*1000*11630/RES_hhdet_num!S24)</f>
        <v>17.47036791881834</v>
      </c>
      <c r="T29" s="98">
        <f>IF(RES_hhdet_tes!T29=0,0,RES_hhdet_tes!T29*1000*11630/RES_hhdet_num!T24)</f>
        <v>21.323512629669462</v>
      </c>
      <c r="U29" s="98">
        <f>IF(RES_hhdet_tes!U29=0,0,RES_hhdet_tes!U29*1000*11630/RES_hhdet_num!U24)</f>
        <v>27.000738412686353</v>
      </c>
      <c r="V29" s="98">
        <f>IF(RES_hhdet_tes!V29=0,0,RES_hhdet_tes!V29*1000*11630/RES_hhdet_num!V24)</f>
        <v>38.443726078862738</v>
      </c>
      <c r="W29" s="98">
        <f>IF(RES_hhdet_tes!W29=0,0,RES_hhdet_tes!W29*1000*11630/RES_hhdet_num!W24)</f>
        <v>48.152356350279298</v>
      </c>
      <c r="X29" s="98">
        <f>IF(RES_hhdet_tes!X29=0,0,RES_hhdet_tes!X29*1000*11630/RES_hhdet_num!X24)</f>
        <v>61.701040207627457</v>
      </c>
      <c r="Y29" s="98">
        <f>IF(RES_hhdet_tes!Y29=0,0,RES_hhdet_tes!Y29*1000*11630/RES_hhdet_num!Y24)</f>
        <v>56.204254965720196</v>
      </c>
      <c r="DA29" s="63" t="s">
        <v>2437</v>
      </c>
    </row>
    <row r="30" spans="1:105" ht="12" customHeight="1" x14ac:dyDescent="0.25">
      <c r="A30" s="121" t="s">
        <v>55</v>
      </c>
      <c r="B30" s="122">
        <v>738.32339437851863</v>
      </c>
      <c r="C30" s="122">
        <v>612.16063612789924</v>
      </c>
      <c r="D30" s="122">
        <v>624.66172733976009</v>
      </c>
      <c r="E30" s="122">
        <v>641.55921465601955</v>
      </c>
      <c r="F30" s="122">
        <v>626.47721123790734</v>
      </c>
      <c r="G30" s="122">
        <v>629.76038978143072</v>
      </c>
      <c r="H30" s="122">
        <v>640.76124394533474</v>
      </c>
      <c r="I30" s="122">
        <v>693.49277032719999</v>
      </c>
      <c r="J30" s="122">
        <v>637.12755974424169</v>
      </c>
      <c r="K30" s="122">
        <v>514.47743859434274</v>
      </c>
      <c r="L30" s="122">
        <v>471.74508105614245</v>
      </c>
      <c r="M30" s="122">
        <v>502.98265451759198</v>
      </c>
      <c r="N30" s="122">
        <v>558.41577057349195</v>
      </c>
      <c r="O30" s="122">
        <v>689.29449125954318</v>
      </c>
      <c r="P30" s="122">
        <v>708.8648174329245</v>
      </c>
      <c r="Q30" s="122">
        <v>815.46581443295054</v>
      </c>
      <c r="R30" s="122">
        <v>851.26951853598598</v>
      </c>
      <c r="S30" s="122">
        <v>906.95919241112233</v>
      </c>
      <c r="T30" s="122">
        <v>1119.3167033694194</v>
      </c>
      <c r="U30" s="122">
        <v>1350.3251851063242</v>
      </c>
      <c r="V30" s="122">
        <v>1247.5108901702581</v>
      </c>
      <c r="W30" s="122">
        <v>1642.7186978223108</v>
      </c>
      <c r="X30" s="122">
        <v>1242.3657849262363</v>
      </c>
      <c r="Y30" s="122">
        <v>1402.8679470794461</v>
      </c>
      <c r="DA30" s="130" t="s">
        <v>2438</v>
      </c>
    </row>
    <row r="31" spans="1:105" ht="12" customHeight="1" x14ac:dyDescent="0.25">
      <c r="A31" s="97" t="s">
        <v>141</v>
      </c>
      <c r="B31" s="98">
        <v>665.64645791666658</v>
      </c>
      <c r="C31" s="98">
        <v>649.07205275831541</v>
      </c>
      <c r="D31" s="98">
        <v>643.25678748854693</v>
      </c>
      <c r="E31" s="98">
        <v>633.47336578348666</v>
      </c>
      <c r="F31" s="98">
        <v>630.8313551943254</v>
      </c>
      <c r="G31" s="98">
        <v>639.49055383103075</v>
      </c>
      <c r="H31" s="98">
        <v>648.91574697103124</v>
      </c>
      <c r="I31" s="98">
        <v>659.7931648076667</v>
      </c>
      <c r="J31" s="98">
        <v>631.27719675336687</v>
      </c>
      <c r="K31" s="98">
        <v>627.54157374066415</v>
      </c>
      <c r="L31" s="98">
        <v>596.57020166719224</v>
      </c>
      <c r="M31" s="98">
        <v>594.99856798165558</v>
      </c>
      <c r="N31" s="98">
        <v>600.38608046418801</v>
      </c>
      <c r="O31" s="98">
        <v>637.2315746293657</v>
      </c>
      <c r="P31" s="98">
        <v>716.60544851125439</v>
      </c>
      <c r="Q31" s="98">
        <v>770.55792674260113</v>
      </c>
      <c r="R31" s="98">
        <v>823.36652157136439</v>
      </c>
      <c r="S31" s="98">
        <v>1004.3727188146242</v>
      </c>
      <c r="T31" s="98">
        <v>1332.0393477804744</v>
      </c>
      <c r="U31" s="98">
        <v>1111.9554237263831</v>
      </c>
      <c r="V31" s="98">
        <v>1334.8406966891719</v>
      </c>
      <c r="W31" s="98">
        <v>1696.6183977446176</v>
      </c>
      <c r="X31" s="98">
        <v>1294.6799416779063</v>
      </c>
      <c r="Y31" s="98">
        <v>1528.1883598987838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748.41122966687169</v>
      </c>
      <c r="C35" s="101">
        <v>603.95161180294451</v>
      </c>
      <c r="D35" s="101">
        <v>620.22735635729043</v>
      </c>
      <c r="E35" s="101">
        <v>643.58279063736427</v>
      </c>
      <c r="F35" s="101">
        <v>625.4008810550007</v>
      </c>
      <c r="G35" s="101">
        <v>627.44211818461815</v>
      </c>
      <c r="H35" s="101">
        <v>639.08995017883115</v>
      </c>
      <c r="I35" s="101">
        <v>699.83439587554972</v>
      </c>
      <c r="J35" s="101">
        <v>638.07456361537186</v>
      </c>
      <c r="K35" s="101">
        <v>500.40187298923667</v>
      </c>
      <c r="L35" s="101">
        <v>457.97291564662419</v>
      </c>
      <c r="M35" s="101">
        <v>493.39316134577871</v>
      </c>
      <c r="N35" s="101">
        <v>554.34178364846616</v>
      </c>
      <c r="O35" s="101">
        <v>693.35980384279208</v>
      </c>
      <c r="P35" s="101">
        <v>708.61198202871969</v>
      </c>
      <c r="Q35" s="101">
        <v>817.26529395411478</v>
      </c>
      <c r="R35" s="101">
        <v>852.48992181444544</v>
      </c>
      <c r="S35" s="101">
        <v>904.17996325519061</v>
      </c>
      <c r="T35" s="101">
        <v>1110.7485951058629</v>
      </c>
      <c r="U35" s="101">
        <v>1360.8432941875205</v>
      </c>
      <c r="V35" s="101">
        <v>1243.5358375900501</v>
      </c>
      <c r="W35" s="101">
        <v>1640.2552092606329</v>
      </c>
      <c r="X35" s="101">
        <v>1239.444806253656</v>
      </c>
      <c r="Y35" s="101">
        <v>1394.8057807351483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458.18967053387161</v>
      </c>
      <c r="M36" s="104">
        <v>493.26897093076059</v>
      </c>
      <c r="N36" s="104">
        <v>553.76251951769461</v>
      </c>
      <c r="O36" s="104">
        <v>692.55386182359575</v>
      </c>
      <c r="P36" s="104">
        <v>706.97727830922997</v>
      </c>
      <c r="Q36" s="104">
        <v>814.20071798215372</v>
      </c>
      <c r="R36" s="104">
        <v>848.51339310950925</v>
      </c>
      <c r="S36" s="104">
        <v>901.00419879982587</v>
      </c>
      <c r="T36" s="104">
        <v>1111.4610846027604</v>
      </c>
      <c r="U36" s="104">
        <v>1358.4262473058529</v>
      </c>
      <c r="V36" s="104">
        <v>1239.6099810973974</v>
      </c>
      <c r="W36" s="104">
        <v>1638.2511505425553</v>
      </c>
      <c r="X36" s="104">
        <v>1237.0836742113131</v>
      </c>
      <c r="Y36" s="104">
        <v>1391.0014420616872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152.62207968230805</v>
      </c>
      <c r="M37" s="98">
        <v>142.20885457023846</v>
      </c>
      <c r="N37" s="98">
        <v>170.66848027118891</v>
      </c>
      <c r="O37" s="98">
        <v>241.50810430566898</v>
      </c>
      <c r="P37" s="98">
        <v>213.57931384704585</v>
      </c>
      <c r="Q37" s="98">
        <v>250.54748155487999</v>
      </c>
      <c r="R37" s="98">
        <v>262.88683041359889</v>
      </c>
      <c r="S37" s="98">
        <v>252.86490919602196</v>
      </c>
      <c r="T37" s="98">
        <v>337.4811701837566</v>
      </c>
      <c r="U37" s="98">
        <v>394.64667450532249</v>
      </c>
      <c r="V37" s="98">
        <v>374.0877241778208</v>
      </c>
      <c r="W37" s="98">
        <v>683.36888101495413</v>
      </c>
      <c r="X37" s="98">
        <v>294.8226038764397</v>
      </c>
      <c r="Y37" s="98">
        <v>538.72824047632719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305.56759085156352</v>
      </c>
      <c r="M38" s="98">
        <v>351.0601163605221</v>
      </c>
      <c r="N38" s="98">
        <v>383.09403924650582</v>
      </c>
      <c r="O38" s="98">
        <v>451.04575751792675</v>
      </c>
      <c r="P38" s="98">
        <v>493.39796446218418</v>
      </c>
      <c r="Q38" s="98">
        <v>563.65323642727367</v>
      </c>
      <c r="R38" s="98">
        <v>585.62656269591048</v>
      </c>
      <c r="S38" s="98">
        <v>648.13928960380383</v>
      </c>
      <c r="T38" s="98">
        <v>773.97991441900376</v>
      </c>
      <c r="U38" s="98">
        <v>963.77957280053045</v>
      </c>
      <c r="V38" s="98">
        <v>865.52225691957653</v>
      </c>
      <c r="W38" s="98">
        <v>954.8822695276009</v>
      </c>
      <c r="X38" s="98">
        <v>942.26107033487358</v>
      </c>
      <c r="Y38" s="98">
        <v>852.27320158535974</v>
      </c>
      <c r="DA38" s="63" t="s">
        <v>2446</v>
      </c>
    </row>
    <row r="39" spans="1:105" ht="12" customHeight="1" x14ac:dyDescent="0.25">
      <c r="A39" s="121" t="s">
        <v>54</v>
      </c>
      <c r="B39" s="122">
        <v>192.45584237206393</v>
      </c>
      <c r="C39" s="122">
        <v>214.23838001546457</v>
      </c>
      <c r="D39" s="122">
        <v>192.51174444194584</v>
      </c>
      <c r="E39" s="122">
        <v>211.84975974729397</v>
      </c>
      <c r="F39" s="122">
        <v>223.17205289533652</v>
      </c>
      <c r="G39" s="122">
        <v>217.9125954527228</v>
      </c>
      <c r="H39" s="122">
        <v>195.05235275471688</v>
      </c>
      <c r="I39" s="122">
        <v>218.10106697209693</v>
      </c>
      <c r="J39" s="122">
        <v>184.80254780042944</v>
      </c>
      <c r="K39" s="122">
        <v>171.63113052891057</v>
      </c>
      <c r="L39" s="122">
        <v>153.61175680972443</v>
      </c>
      <c r="M39" s="122">
        <v>172.90186981282949</v>
      </c>
      <c r="N39" s="122">
        <v>179.03051919031154</v>
      </c>
      <c r="O39" s="122">
        <v>174.86911811125924</v>
      </c>
      <c r="P39" s="122">
        <v>204.06349351834342</v>
      </c>
      <c r="Q39" s="122">
        <v>217.01027544895544</v>
      </c>
      <c r="R39" s="122">
        <v>224.34053343810632</v>
      </c>
      <c r="S39" s="122">
        <v>271.24071022046763</v>
      </c>
      <c r="T39" s="122">
        <v>265.88837504949129</v>
      </c>
      <c r="U39" s="122">
        <v>282.60970474927649</v>
      </c>
      <c r="V39" s="122">
        <v>303.94293965527379</v>
      </c>
      <c r="W39" s="122">
        <v>355.17424306132278</v>
      </c>
      <c r="X39" s="122">
        <v>392.96978081095909</v>
      </c>
      <c r="Y39" s="122">
        <v>391.90160342534028</v>
      </c>
      <c r="DA39" s="130" t="s">
        <v>2447</v>
      </c>
    </row>
    <row r="40" spans="1:105" ht="12" customHeight="1" x14ac:dyDescent="0.25">
      <c r="A40" s="97" t="s">
        <v>50</v>
      </c>
      <c r="B40" s="98">
        <v>221.24613334154114</v>
      </c>
      <c r="C40" s="98">
        <v>227.53934081287983</v>
      </c>
      <c r="D40" s="98">
        <v>203.66692264930487</v>
      </c>
      <c r="E40" s="98">
        <v>197.46998327648842</v>
      </c>
      <c r="F40" s="98">
        <v>211.67618207342343</v>
      </c>
      <c r="G40" s="98">
        <v>222.52164837907108</v>
      </c>
      <c r="H40" s="98">
        <v>202.99546039444317</v>
      </c>
      <c r="I40" s="98">
        <v>205.63035895207619</v>
      </c>
      <c r="J40" s="98">
        <v>195.37758240749801</v>
      </c>
      <c r="K40" s="98">
        <v>182.12532372902456</v>
      </c>
      <c r="L40" s="98">
        <v>159.64184196065261</v>
      </c>
      <c r="M40" s="98">
        <v>172.7568064178021</v>
      </c>
      <c r="N40" s="98">
        <v>177.10724295854669</v>
      </c>
      <c r="O40" s="98">
        <v>178.10816516451158</v>
      </c>
      <c r="P40" s="98">
        <v>198.12500665062487</v>
      </c>
      <c r="Q40" s="98">
        <v>215.52938629710698</v>
      </c>
      <c r="R40" s="98">
        <v>246.39689516627453</v>
      </c>
      <c r="S40" s="98">
        <v>278.29434559408088</v>
      </c>
      <c r="T40" s="98">
        <v>161.89379363931783</v>
      </c>
      <c r="U40" s="98">
        <v>335.32019610125087</v>
      </c>
      <c r="V40" s="98">
        <v>216.44476036991011</v>
      </c>
      <c r="W40" s="98">
        <v>434.0282165975089</v>
      </c>
      <c r="X40" s="98">
        <v>391.89445266365561</v>
      </c>
      <c r="Y40" s="98">
        <v>365.73956443213569</v>
      </c>
      <c r="DA40" s="63" t="s">
        <v>2448</v>
      </c>
    </row>
    <row r="41" spans="1:105" ht="12" customHeight="1" x14ac:dyDescent="0.25">
      <c r="A41" s="109" t="s">
        <v>120</v>
      </c>
      <c r="B41" s="33">
        <v>190.77346096989194</v>
      </c>
      <c r="C41" s="33">
        <v>213.39460088685462</v>
      </c>
      <c r="D41" s="33">
        <v>191.79428869264319</v>
      </c>
      <c r="E41" s="33">
        <v>212.74171035295902</v>
      </c>
      <c r="F41" s="33">
        <v>223.89085680256861</v>
      </c>
      <c r="G41" s="33">
        <v>217.61175742918297</v>
      </c>
      <c r="H41" s="33">
        <v>194.47704719788575</v>
      </c>
      <c r="I41" s="33">
        <v>219.02910621503807</v>
      </c>
      <c r="J41" s="33">
        <v>183.99003926741457</v>
      </c>
      <c r="K41" s="33">
        <v>170.83252064035341</v>
      </c>
      <c r="L41" s="33">
        <v>153.15782062513136</v>
      </c>
      <c r="M41" s="33">
        <v>172.91303549956967</v>
      </c>
      <c r="N41" s="33">
        <v>179.17967329533369</v>
      </c>
      <c r="O41" s="33">
        <v>174.65168007692751</v>
      </c>
      <c r="P41" s="33">
        <v>204.3471643867309</v>
      </c>
      <c r="Q41" s="33">
        <v>217.0705650854961</v>
      </c>
      <c r="R41" s="33">
        <v>223.63079902606128</v>
      </c>
      <c r="S41" s="33">
        <v>271.06722671156797</v>
      </c>
      <c r="T41" s="33">
        <v>268.02175132228018</v>
      </c>
      <c r="U41" s="33">
        <v>281.38824951295618</v>
      </c>
      <c r="V41" s="33">
        <v>305.87284668517771</v>
      </c>
      <c r="W41" s="33">
        <v>353.12034793789428</v>
      </c>
      <c r="X41" s="33">
        <v>392.99991893167947</v>
      </c>
      <c r="Y41" s="33">
        <v>392.66984269102437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2451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2452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0</v>
      </c>
      <c r="H48" s="98">
        <f>IF(RES_hhdet_tes!H48=0,0,RES_hhdet_tes!H48*1000*11630/RES_hhdet_num!H43)</f>
        <v>0</v>
      </c>
      <c r="I48" s="98">
        <f>IF(RES_hhdet_tes!I48=0,0,RES_hhdet_tes!I48*1000*11630/RES_hhdet_num!I43)</f>
        <v>0</v>
      </c>
      <c r="J48" s="98">
        <f>IF(RES_hhdet_tes!J48=0,0,RES_hhdet_tes!J48*1000*11630/RES_hhdet_num!J43)</f>
        <v>0</v>
      </c>
      <c r="K48" s="98">
        <f>IF(RES_hhdet_tes!K48=0,0,RES_hhdet_tes!K48*1000*11630/RES_hhdet_num!K43)</f>
        <v>0</v>
      </c>
      <c r="L48" s="98">
        <f>IF(RES_hhdet_tes!L48=0,0,RES_hhdet_tes!L48*1000*11630/RES_hhdet_num!L43)</f>
        <v>0</v>
      </c>
      <c r="M48" s="98">
        <f>IF(RES_hhdet_tes!M48=0,0,RES_hhdet_tes!M48*1000*11630/RES_hhdet_num!M43)</f>
        <v>0</v>
      </c>
      <c r="N48" s="98">
        <f>IF(RES_hhdet_tes!N48=0,0,RES_hhdet_tes!N48*1000*11630/RES_hhdet_num!N43)</f>
        <v>0</v>
      </c>
      <c r="O48" s="98">
        <f>IF(RES_hhdet_tes!O48=0,0,RES_hhdet_tes!O48*1000*11630/RES_hhdet_num!O43)</f>
        <v>0</v>
      </c>
      <c r="P48" s="98">
        <f>IF(RES_hhdet_tes!P48=0,0,RES_hhdet_tes!P48*1000*11630/RES_hhdet_num!P43)</f>
        <v>0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X48" s="98">
        <f>IF(RES_hhdet_tes!X48=0,0,RES_hhdet_tes!X48*1000*11630/RES_hhdet_num!X43)</f>
        <v>0</v>
      </c>
      <c r="Y48" s="98">
        <f>IF(RES_hhdet_tes!Y48=0,0,RES_hhdet_tes!Y48*1000*11630/RES_hhdet_num!Y43)</f>
        <v>0</v>
      </c>
      <c r="DA48" s="63" t="s">
        <v>2455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2456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2464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2465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2466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9143.5711633037063</v>
      </c>
      <c r="C62" s="117">
        <f t="shared" si="21"/>
        <v>9089.4508727593256</v>
      </c>
      <c r="D62" s="117">
        <f t="shared" si="21"/>
        <v>8811.0705299448437</v>
      </c>
      <c r="E62" s="117">
        <f t="shared" si="21"/>
        <v>8854.6740094044253</v>
      </c>
      <c r="F62" s="117">
        <f t="shared" si="21"/>
        <v>8103.8815902560955</v>
      </c>
      <c r="G62" s="117">
        <f t="shared" si="21"/>
        <v>7742.7764000837042</v>
      </c>
      <c r="H62" s="117">
        <f t="shared" si="21"/>
        <v>6980.8875554747701</v>
      </c>
      <c r="I62" s="117">
        <f t="shared" si="21"/>
        <v>5960.4341868617539</v>
      </c>
      <c r="J62" s="117">
        <f t="shared" si="21"/>
        <v>6500.3636278204476</v>
      </c>
      <c r="K62" s="117">
        <f t="shared" si="21"/>
        <v>6865.4075877349469</v>
      </c>
      <c r="L62" s="117">
        <f t="shared" si="21"/>
        <v>8619.8283851561955</v>
      </c>
      <c r="M62" s="117">
        <f t="shared" si="21"/>
        <v>7924.7293696730239</v>
      </c>
      <c r="N62" s="117">
        <f t="shared" si="21"/>
        <v>7955.087243137832</v>
      </c>
      <c r="O62" s="117">
        <f t="shared" si="21"/>
        <v>8755.4944376847234</v>
      </c>
      <c r="P62" s="117">
        <f t="shared" si="21"/>
        <v>7988.1573773765967</v>
      </c>
      <c r="Q62" s="117">
        <f t="shared" si="21"/>
        <v>8226.1914839116125</v>
      </c>
      <c r="R62" s="117">
        <f t="shared" ref="R62:V62" si="22">R63+R66+R68+R77</f>
        <v>8557.4347451957219</v>
      </c>
      <c r="S62" s="117">
        <f t="shared" si="22"/>
        <v>9319.0338375254123</v>
      </c>
      <c r="T62" s="117">
        <f t="shared" si="22"/>
        <v>9275.5301882568438</v>
      </c>
      <c r="U62" s="117">
        <f t="shared" si="22"/>
        <v>9404.0693235754006</v>
      </c>
      <c r="V62" s="117">
        <f t="shared" si="22"/>
        <v>9877.4623938227578</v>
      </c>
      <c r="W62" s="117">
        <f t="shared" ref="W62:Y62" si="23">W63+W66+W68+W77</f>
        <v>10838.566388833053</v>
      </c>
      <c r="X62" s="117">
        <f t="shared" si="23"/>
        <v>10362.457869627513</v>
      </c>
      <c r="Y62" s="117">
        <f t="shared" si="23"/>
        <v>10076.114986038116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8044.7464094419984</v>
      </c>
      <c r="C63" s="122">
        <f t="shared" si="24"/>
        <v>8296.8913207297319</v>
      </c>
      <c r="D63" s="122">
        <f t="shared" si="24"/>
        <v>8014.2126652300021</v>
      </c>
      <c r="E63" s="122">
        <f t="shared" si="24"/>
        <v>7979.1423408990759</v>
      </c>
      <c r="F63" s="122">
        <f t="shared" si="24"/>
        <v>7241.323173607263</v>
      </c>
      <c r="G63" s="122">
        <f t="shared" si="24"/>
        <v>6882.1349244145467</v>
      </c>
      <c r="H63" s="122">
        <f t="shared" si="24"/>
        <v>6118.7984720066324</v>
      </c>
      <c r="I63" s="122">
        <f t="shared" si="24"/>
        <v>5081.2211023995569</v>
      </c>
      <c r="J63" s="122">
        <f t="shared" si="24"/>
        <v>5602.4673228212459</v>
      </c>
      <c r="K63" s="122">
        <f t="shared" si="24"/>
        <v>5946.9943330861452</v>
      </c>
      <c r="L63" s="122">
        <f t="shared" si="24"/>
        <v>8045.955318560902</v>
      </c>
      <c r="M63" s="122">
        <f t="shared" si="24"/>
        <v>7256.4067085027291</v>
      </c>
      <c r="N63" s="122">
        <f t="shared" si="24"/>
        <v>7253.9639206652428</v>
      </c>
      <c r="O63" s="122">
        <f t="shared" si="24"/>
        <v>7920.0593264366134</v>
      </c>
      <c r="P63" s="122">
        <f t="shared" si="24"/>
        <v>6862.6059209987015</v>
      </c>
      <c r="Q63" s="122">
        <f t="shared" si="24"/>
        <v>7197.5834393618825</v>
      </c>
      <c r="R63" s="122">
        <f t="shared" ref="R63:V63" si="25">SUM(R64:R65)</f>
        <v>7547.3635807830715</v>
      </c>
      <c r="S63" s="122">
        <f t="shared" si="25"/>
        <v>8108.4420022843115</v>
      </c>
      <c r="T63" s="122">
        <f t="shared" si="25"/>
        <v>7658.8459015882063</v>
      </c>
      <c r="U63" s="122">
        <f t="shared" si="25"/>
        <v>7691.4327277211514</v>
      </c>
      <c r="V63" s="122">
        <f t="shared" si="25"/>
        <v>8047.6827480226066</v>
      </c>
      <c r="W63" s="122">
        <f t="shared" ref="W63:Y63" si="26">SUM(W64:W65)</f>
        <v>9124.7598192234818</v>
      </c>
      <c r="X63" s="122">
        <f t="shared" si="26"/>
        <v>8485.9819781109145</v>
      </c>
      <c r="Y63" s="122">
        <f t="shared" si="26"/>
        <v>8211.3493537815266</v>
      </c>
      <c r="DA63" s="130" t="s">
        <v>2469</v>
      </c>
    </row>
    <row r="64" spans="1:105" ht="12" customHeight="1" x14ac:dyDescent="0.25">
      <c r="A64" s="97" t="s">
        <v>212</v>
      </c>
      <c r="B64" s="98">
        <v>7852.000669591609</v>
      </c>
      <c r="C64" s="98">
        <v>8101.6934998418756</v>
      </c>
      <c r="D64" s="98">
        <v>7830.0596199793818</v>
      </c>
      <c r="E64" s="98">
        <v>7798.9794957721679</v>
      </c>
      <c r="F64" s="98">
        <v>7080.8184982517523</v>
      </c>
      <c r="G64" s="98">
        <v>6732.2909020069937</v>
      </c>
      <c r="H64" s="98">
        <v>5988.5067666258774</v>
      </c>
      <c r="I64" s="98">
        <v>4975.043531575142</v>
      </c>
      <c r="J64" s="98">
        <v>5487.0630446310734</v>
      </c>
      <c r="K64" s="98">
        <v>5826.0087518419632</v>
      </c>
      <c r="L64" s="98">
        <v>7889.2855759163867</v>
      </c>
      <c r="M64" s="98">
        <v>7116.9049268157978</v>
      </c>
      <c r="N64" s="98">
        <v>7117.0329337955554</v>
      </c>
      <c r="O64" s="98">
        <v>7769.6112268666811</v>
      </c>
      <c r="P64" s="98">
        <v>6732.6069589913641</v>
      </c>
      <c r="Q64" s="98">
        <v>7065.624467645217</v>
      </c>
      <c r="R64" s="98">
        <v>7410.3624237320546</v>
      </c>
      <c r="S64" s="98">
        <v>7960.758141745684</v>
      </c>
      <c r="T64" s="98">
        <v>7514.3124959485449</v>
      </c>
      <c r="U64" s="98">
        <v>7546.5454917315119</v>
      </c>
      <c r="V64" s="98">
        <v>7896.5593021260711</v>
      </c>
      <c r="W64" s="98">
        <v>8958.3508049925167</v>
      </c>
      <c r="X64" s="98">
        <v>8332.4152764330684</v>
      </c>
      <c r="Y64" s="98">
        <v>8078.6569380661786</v>
      </c>
      <c r="DA64" s="63" t="s">
        <v>2470</v>
      </c>
    </row>
    <row r="65" spans="1:105" ht="12" customHeight="1" x14ac:dyDescent="0.25">
      <c r="A65" s="97" t="s">
        <v>53</v>
      </c>
      <c r="B65" s="98">
        <v>192.74573985038938</v>
      </c>
      <c r="C65" s="98">
        <v>195.19782088785706</v>
      </c>
      <c r="D65" s="98">
        <v>184.15304525062038</v>
      </c>
      <c r="E65" s="98">
        <v>180.16284512690777</v>
      </c>
      <c r="F65" s="98">
        <v>160.5046753555105</v>
      </c>
      <c r="G65" s="98">
        <v>149.84402240755296</v>
      </c>
      <c r="H65" s="98">
        <v>130.29170538075536</v>
      </c>
      <c r="I65" s="98">
        <v>106.17757082441514</v>
      </c>
      <c r="J65" s="98">
        <v>115.40427819017275</v>
      </c>
      <c r="K65" s="98">
        <v>120.98558124418207</v>
      </c>
      <c r="L65" s="98">
        <v>156.66974264451505</v>
      </c>
      <c r="M65" s="98">
        <v>139.50178168693117</v>
      </c>
      <c r="N65" s="98">
        <v>136.93098686968764</v>
      </c>
      <c r="O65" s="98">
        <v>150.44809956993203</v>
      </c>
      <c r="P65" s="98">
        <v>129.99896200733704</v>
      </c>
      <c r="Q65" s="98">
        <v>131.95897171666562</v>
      </c>
      <c r="R65" s="98">
        <v>137.00115705101661</v>
      </c>
      <c r="S65" s="98">
        <v>147.68386053862727</v>
      </c>
      <c r="T65" s="98">
        <v>144.53340563966159</v>
      </c>
      <c r="U65" s="98">
        <v>144.88723598963975</v>
      </c>
      <c r="V65" s="98">
        <v>151.12344589653534</v>
      </c>
      <c r="W65" s="98">
        <v>166.40901423096423</v>
      </c>
      <c r="X65" s="98">
        <v>153.56670167784532</v>
      </c>
      <c r="Y65" s="98">
        <v>132.69241571534857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0.92890670433231248</v>
      </c>
      <c r="C66" s="122">
        <f t="shared" si="27"/>
        <v>1.9736443831468733</v>
      </c>
      <c r="D66" s="122">
        <f t="shared" si="27"/>
        <v>3.4885888554471332</v>
      </c>
      <c r="E66" s="122">
        <f t="shared" si="27"/>
        <v>5.4913871267861918</v>
      </c>
      <c r="F66" s="122">
        <f t="shared" si="27"/>
        <v>6.4547176736911638</v>
      </c>
      <c r="G66" s="122">
        <f t="shared" si="27"/>
        <v>8.9047029462623613</v>
      </c>
      <c r="H66" s="122">
        <f t="shared" si="27"/>
        <v>12.261799495520217</v>
      </c>
      <c r="I66" s="122">
        <f t="shared" si="27"/>
        <v>17.83494374579362</v>
      </c>
      <c r="J66" s="122">
        <f t="shared" si="27"/>
        <v>15.375694740342796</v>
      </c>
      <c r="K66" s="122">
        <f t="shared" si="27"/>
        <v>19.119654130963486</v>
      </c>
      <c r="L66" s="122">
        <f t="shared" si="27"/>
        <v>25.764945530534032</v>
      </c>
      <c r="M66" s="122">
        <f t="shared" si="27"/>
        <v>22.768852111770133</v>
      </c>
      <c r="N66" s="122">
        <f t="shared" si="27"/>
        <v>35.432033785152193</v>
      </c>
      <c r="O66" s="122">
        <f t="shared" si="27"/>
        <v>31.978904338078472</v>
      </c>
      <c r="P66" s="122">
        <f t="shared" si="27"/>
        <v>24.723912383824118</v>
      </c>
      <c r="Q66" s="122">
        <f t="shared" si="27"/>
        <v>42.965077200389771</v>
      </c>
      <c r="R66" s="122">
        <f t="shared" si="27"/>
        <v>47.598243951412805</v>
      </c>
      <c r="S66" s="122">
        <f t="shared" si="27"/>
        <v>53.134471966883964</v>
      </c>
      <c r="T66" s="122">
        <f t="shared" si="27"/>
        <v>65.30912956139359</v>
      </c>
      <c r="U66" s="122">
        <f t="shared" si="27"/>
        <v>70.661717807984616</v>
      </c>
      <c r="V66" s="122">
        <f t="shared" si="27"/>
        <v>80.095568728529315</v>
      </c>
      <c r="W66" s="122">
        <f t="shared" si="27"/>
        <v>79.357509222650592</v>
      </c>
      <c r="X66" s="122">
        <f t="shared" si="27"/>
        <v>84.172818175792344</v>
      </c>
      <c r="Y66" s="122">
        <f t="shared" si="27"/>
        <v>49.611536827812039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0.92890670433231248</v>
      </c>
      <c r="C67" s="98">
        <f>IF(RES_hhdet_tes!C67=0,0,RES_hhdet_tes!C67*1000*11630/RES_hhdet_num!C62)</f>
        <v>1.9736443831468733</v>
      </c>
      <c r="D67" s="98">
        <f>IF(RES_hhdet_tes!D67=0,0,RES_hhdet_tes!D67*1000*11630/RES_hhdet_num!D62)</f>
        <v>3.4885888554471332</v>
      </c>
      <c r="E67" s="98">
        <f>IF(RES_hhdet_tes!E67=0,0,RES_hhdet_tes!E67*1000*11630/RES_hhdet_num!E62)</f>
        <v>5.4913871267861918</v>
      </c>
      <c r="F67" s="98">
        <f>IF(RES_hhdet_tes!F67=0,0,RES_hhdet_tes!F67*1000*11630/RES_hhdet_num!F62)</f>
        <v>6.4547176736911638</v>
      </c>
      <c r="G67" s="98">
        <f>IF(RES_hhdet_tes!G67=0,0,RES_hhdet_tes!G67*1000*11630/RES_hhdet_num!G62)</f>
        <v>8.9047029462623613</v>
      </c>
      <c r="H67" s="98">
        <f>IF(RES_hhdet_tes!H67=0,0,RES_hhdet_tes!H67*1000*11630/RES_hhdet_num!H62)</f>
        <v>12.261799495520217</v>
      </c>
      <c r="I67" s="98">
        <f>IF(RES_hhdet_tes!I67=0,0,RES_hhdet_tes!I67*1000*11630/RES_hhdet_num!I62)</f>
        <v>17.83494374579362</v>
      </c>
      <c r="J67" s="98">
        <f>IF(RES_hhdet_tes!J67=0,0,RES_hhdet_tes!J67*1000*11630/RES_hhdet_num!J62)</f>
        <v>15.375694740342796</v>
      </c>
      <c r="K67" s="98">
        <f>IF(RES_hhdet_tes!K67=0,0,RES_hhdet_tes!K67*1000*11630/RES_hhdet_num!K62)</f>
        <v>19.119654130963486</v>
      </c>
      <c r="L67" s="98">
        <f>IF(RES_hhdet_tes!L67=0,0,RES_hhdet_tes!L67*1000*11630/RES_hhdet_num!L62)</f>
        <v>25.764945530534032</v>
      </c>
      <c r="M67" s="98">
        <f>IF(RES_hhdet_tes!M67=0,0,RES_hhdet_tes!M67*1000*11630/RES_hhdet_num!M62)</f>
        <v>22.768852111770133</v>
      </c>
      <c r="N67" s="98">
        <f>IF(RES_hhdet_tes!N67=0,0,RES_hhdet_tes!N67*1000*11630/RES_hhdet_num!N62)</f>
        <v>35.432033785152193</v>
      </c>
      <c r="O67" s="98">
        <f>IF(RES_hhdet_tes!O67=0,0,RES_hhdet_tes!O67*1000*11630/RES_hhdet_num!O62)</f>
        <v>31.978904338078472</v>
      </c>
      <c r="P67" s="98">
        <f>IF(RES_hhdet_tes!P67=0,0,RES_hhdet_tes!P67*1000*11630/RES_hhdet_num!P62)</f>
        <v>24.723912383824118</v>
      </c>
      <c r="Q67" s="98">
        <f>IF(RES_hhdet_tes!Q67=0,0,RES_hhdet_tes!Q67*1000*11630/RES_hhdet_num!Q62)</f>
        <v>42.965077200389771</v>
      </c>
      <c r="R67" s="98">
        <f>IF(RES_hhdet_tes!R67=0,0,RES_hhdet_tes!R67*1000*11630/RES_hhdet_num!R62)</f>
        <v>47.598243951412805</v>
      </c>
      <c r="S67" s="98">
        <f>IF(RES_hhdet_tes!S67=0,0,RES_hhdet_tes!S67*1000*11630/RES_hhdet_num!S62)</f>
        <v>53.134471966883964</v>
      </c>
      <c r="T67" s="98">
        <f>IF(RES_hhdet_tes!T67=0,0,RES_hhdet_tes!T67*1000*11630/RES_hhdet_num!T62)</f>
        <v>65.30912956139359</v>
      </c>
      <c r="U67" s="98">
        <f>IF(RES_hhdet_tes!U67=0,0,RES_hhdet_tes!U67*1000*11630/RES_hhdet_num!U62)</f>
        <v>70.661717807984616</v>
      </c>
      <c r="V67" s="98">
        <f>IF(RES_hhdet_tes!V67=0,0,RES_hhdet_tes!V67*1000*11630/RES_hhdet_num!V62)</f>
        <v>80.095568728529315</v>
      </c>
      <c r="W67" s="98">
        <f>IF(RES_hhdet_tes!W67=0,0,RES_hhdet_tes!W67*1000*11630/RES_hhdet_num!W62)</f>
        <v>79.357509222650592</v>
      </c>
      <c r="X67" s="98">
        <f>IF(RES_hhdet_tes!X67=0,0,RES_hhdet_tes!X67*1000*11630/RES_hhdet_num!X62)</f>
        <v>84.172818175792344</v>
      </c>
      <c r="Y67" s="98">
        <f>IF(RES_hhdet_tes!Y67=0,0,RES_hhdet_tes!Y67*1000*11630/RES_hhdet_num!Y62)</f>
        <v>49.611536827812039</v>
      </c>
      <c r="DA67" s="63" t="s">
        <v>2473</v>
      </c>
    </row>
    <row r="68" spans="1:105" ht="12" customHeight="1" x14ac:dyDescent="0.25">
      <c r="A68" s="121" t="s">
        <v>55</v>
      </c>
      <c r="B68" s="122">
        <v>809.02853100116511</v>
      </c>
      <c r="C68" s="122">
        <v>602.59094718390122</v>
      </c>
      <c r="D68" s="122">
        <v>613.51510671259473</v>
      </c>
      <c r="E68" s="122">
        <v>646.19632518705828</v>
      </c>
      <c r="F68" s="122">
        <v>628.12285160187923</v>
      </c>
      <c r="G68" s="122">
        <v>635.05727710168935</v>
      </c>
      <c r="H68" s="122">
        <v>651.86902350063031</v>
      </c>
      <c r="I68" s="122">
        <v>655.73934586004873</v>
      </c>
      <c r="J68" s="122">
        <v>679.69489955887229</v>
      </c>
      <c r="K68" s="122">
        <v>691.29483739423813</v>
      </c>
      <c r="L68" s="122">
        <v>413.58273486146123</v>
      </c>
      <c r="M68" s="122">
        <v>478.54713283582913</v>
      </c>
      <c r="N68" s="122">
        <v>502.32113205594572</v>
      </c>
      <c r="O68" s="122">
        <v>634.5840716808508</v>
      </c>
      <c r="P68" s="122">
        <v>871.21922296810112</v>
      </c>
      <c r="Q68" s="122">
        <v>776.07334247964775</v>
      </c>
      <c r="R68" s="122">
        <v>752.80981229789006</v>
      </c>
      <c r="S68" s="122">
        <v>887.18470755883686</v>
      </c>
      <c r="T68" s="122">
        <v>1271.5915297858153</v>
      </c>
      <c r="U68" s="122">
        <v>1352.6328665825729</v>
      </c>
      <c r="V68" s="122">
        <v>1448.4248902381628</v>
      </c>
      <c r="W68" s="122">
        <v>1266.1749260424249</v>
      </c>
      <c r="X68" s="122">
        <v>1394.1555058788233</v>
      </c>
      <c r="Y68" s="122">
        <v>1440.0656901003817</v>
      </c>
      <c r="DA68" s="130" t="s">
        <v>2474</v>
      </c>
    </row>
    <row r="69" spans="1:105" ht="12" customHeight="1" x14ac:dyDescent="0.25">
      <c r="A69" s="97" t="s">
        <v>134</v>
      </c>
      <c r="B69" s="98">
        <v>839.99566024398666</v>
      </c>
      <c r="C69" s="98">
        <v>601.99920405347802</v>
      </c>
      <c r="D69" s="98">
        <v>610.801874817814</v>
      </c>
      <c r="E69" s="98">
        <v>647.25841978873279</v>
      </c>
      <c r="F69" s="98">
        <v>629.17655637195298</v>
      </c>
      <c r="G69" s="98">
        <v>637.5577098560442</v>
      </c>
      <c r="H69" s="98">
        <v>655.59686008513313</v>
      </c>
      <c r="I69" s="98">
        <v>644.77874415021302</v>
      </c>
      <c r="J69" s="98">
        <v>689.09113920418633</v>
      </c>
      <c r="K69" s="98">
        <v>729.6972405971128</v>
      </c>
      <c r="L69" s="98">
        <v>409.9310954950991</v>
      </c>
      <c r="M69" s="98">
        <v>477.16145346593555</v>
      </c>
      <c r="N69" s="98">
        <v>497.74090916448114</v>
      </c>
      <c r="O69" s="98">
        <v>631.55779074385748</v>
      </c>
      <c r="P69" s="98">
        <v>874.97669808614478</v>
      </c>
      <c r="Q69" s="98">
        <v>775.16138648257606</v>
      </c>
      <c r="R69" s="98">
        <v>750.64082138613901</v>
      </c>
      <c r="S69" s="98">
        <v>887.02885832713389</v>
      </c>
      <c r="T69" s="98">
        <v>1279.3881732292646</v>
      </c>
      <c r="U69" s="98">
        <v>1354.5080588410531</v>
      </c>
      <c r="V69" s="98">
        <v>1470.9044910002808</v>
      </c>
      <c r="W69" s="98">
        <v>1223.0064294258591</v>
      </c>
      <c r="X69" s="98">
        <v>1405.7983192601125</v>
      </c>
      <c r="Y69" s="98">
        <v>1441.0123605210215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410.00125310965882</v>
      </c>
      <c r="M70" s="98">
        <v>477.33627450783081</v>
      </c>
      <c r="N70" s="98">
        <v>498.06857443678723</v>
      </c>
      <c r="O70" s="98">
        <v>632.32167598570561</v>
      </c>
      <c r="P70" s="98">
        <v>875.24968606904201</v>
      </c>
      <c r="Q70" s="98">
        <v>775.7739786715141</v>
      </c>
      <c r="R70" s="98">
        <v>751.61334349147626</v>
      </c>
      <c r="S70" s="98">
        <v>887.68172495923682</v>
      </c>
      <c r="T70" s="98">
        <v>1278.1354903210347</v>
      </c>
      <c r="U70" s="98">
        <v>1352.8709287936388</v>
      </c>
      <c r="V70" s="98">
        <v>1466.57225952677</v>
      </c>
      <c r="W70" s="98">
        <v>1218.5143698528113</v>
      </c>
      <c r="X70" s="98">
        <v>1403.3476200287525</v>
      </c>
      <c r="Y70" s="98">
        <v>1438.0650807040149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135.75015461333717</v>
      </c>
      <c r="M71" s="101">
        <v>137.77027780608032</v>
      </c>
      <c r="N71" s="101">
        <v>154.24020178656482</v>
      </c>
      <c r="O71" s="101">
        <v>220.91314031337888</v>
      </c>
      <c r="P71" s="101">
        <v>267.11851153396009</v>
      </c>
      <c r="Q71" s="101">
        <v>239.71828549291433</v>
      </c>
      <c r="R71" s="101">
        <v>233.19449813044622</v>
      </c>
      <c r="S71" s="101">
        <v>249.0929364819736</v>
      </c>
      <c r="T71" s="101">
        <v>392.49817589714905</v>
      </c>
      <c r="U71" s="101">
        <v>394.00862318177116</v>
      </c>
      <c r="V71" s="101">
        <v>453.97484808918483</v>
      </c>
      <c r="W71" s="101">
        <v>513.56307287301308</v>
      </c>
      <c r="X71" s="101">
        <v>343.619625582553</v>
      </c>
      <c r="Y71" s="101">
        <v>557.86868452071928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274.25109849632167</v>
      </c>
      <c r="M72" s="104">
        <v>339.56599670175046</v>
      </c>
      <c r="N72" s="104">
        <v>343.82837265022243</v>
      </c>
      <c r="O72" s="104">
        <v>411.40853567232671</v>
      </c>
      <c r="P72" s="104">
        <v>608.13117453508198</v>
      </c>
      <c r="Q72" s="104">
        <v>536.05569317859977</v>
      </c>
      <c r="R72" s="104">
        <v>518.41884536102998</v>
      </c>
      <c r="S72" s="104">
        <v>638.58878847726317</v>
      </c>
      <c r="T72" s="104">
        <v>885.63731442388564</v>
      </c>
      <c r="U72" s="104">
        <v>958.86230561186755</v>
      </c>
      <c r="V72" s="104">
        <v>1012.597411437585</v>
      </c>
      <c r="W72" s="104">
        <v>704.95129697979803</v>
      </c>
      <c r="X72" s="104">
        <v>1059.7279944461993</v>
      </c>
      <c r="Y72" s="104">
        <v>880.19639618329563</v>
      </c>
      <c r="DA72" s="132" t="s">
        <v>2478</v>
      </c>
    </row>
    <row r="73" spans="1:105" ht="12" customHeight="1" x14ac:dyDescent="0.25">
      <c r="A73" s="106" t="s">
        <v>122</v>
      </c>
      <c r="B73" s="101">
        <v>748.4112296668718</v>
      </c>
      <c r="C73" s="101">
        <v>603.97448927040887</v>
      </c>
      <c r="D73" s="101">
        <v>620.14905382324889</v>
      </c>
      <c r="E73" s="101">
        <v>643.3350379410474</v>
      </c>
      <c r="F73" s="101">
        <v>625.02466264806344</v>
      </c>
      <c r="G73" s="101">
        <v>626.82558932662607</v>
      </c>
      <c r="H73" s="101">
        <v>638.56930892395519</v>
      </c>
      <c r="I73" s="101">
        <v>699.01915228913902</v>
      </c>
      <c r="J73" s="101">
        <v>637.41332793639708</v>
      </c>
      <c r="K73" s="101">
        <v>499.84748275878377</v>
      </c>
      <c r="L73" s="101">
        <v>456.64871155614588</v>
      </c>
      <c r="M73" s="101">
        <v>491.33589556372328</v>
      </c>
      <c r="N73" s="101">
        <v>551.8588104611905</v>
      </c>
      <c r="O73" s="101">
        <v>689.74579960346193</v>
      </c>
      <c r="P73" s="101">
        <v>703.34797597984391</v>
      </c>
      <c r="Q73" s="101">
        <v>807.66325174060444</v>
      </c>
      <c r="R73" s="101">
        <v>842.67409409788138</v>
      </c>
      <c r="S73" s="101">
        <v>894.3017604361039</v>
      </c>
      <c r="T73" s="101">
        <v>1091.7565495718384</v>
      </c>
      <c r="U73" s="101">
        <v>1331.863201670775</v>
      </c>
      <c r="V73" s="101">
        <v>1222.1347068002017</v>
      </c>
      <c r="W73" s="101">
        <v>1619.9113508712351</v>
      </c>
      <c r="X73" s="101">
        <v>1231.6701264406256</v>
      </c>
      <c r="Y73" s="101">
        <v>1383.0795262619743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488.99326339281089</v>
      </c>
      <c r="N74" s="104">
        <v>548.94538280889935</v>
      </c>
      <c r="O74" s="104">
        <v>686.69147873663655</v>
      </c>
      <c r="P74" s="104">
        <v>701.03216927174856</v>
      </c>
      <c r="Q74" s="104">
        <v>806.36642434521639</v>
      </c>
      <c r="R74" s="104">
        <v>841.02821862739665</v>
      </c>
      <c r="S74" s="104">
        <v>895.93507478740298</v>
      </c>
      <c r="T74" s="104">
        <v>1091.6819104173951</v>
      </c>
      <c r="U74" s="104">
        <v>1334.1807564463663</v>
      </c>
      <c r="V74" s="104">
        <v>1222.743844953972</v>
      </c>
      <c r="W74" s="104">
        <v>1618.0515421849268</v>
      </c>
      <c r="X74" s="104">
        <v>1231.7098996310779</v>
      </c>
      <c r="Y74" s="104">
        <v>1385.3581780925158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140.97617319905507</v>
      </c>
      <c r="N75" s="98">
        <v>169.18384855204567</v>
      </c>
      <c r="O75" s="98">
        <v>239.46376796724016</v>
      </c>
      <c r="P75" s="98">
        <v>211.78328397744679</v>
      </c>
      <c r="Q75" s="98">
        <v>248.13669696927977</v>
      </c>
      <c r="R75" s="98">
        <v>260.5677700302569</v>
      </c>
      <c r="S75" s="98">
        <v>251.44227033949701</v>
      </c>
      <c r="T75" s="98">
        <v>331.47547287071831</v>
      </c>
      <c r="U75" s="98">
        <v>387.6029337366038</v>
      </c>
      <c r="V75" s="98">
        <v>368.99788577559877</v>
      </c>
      <c r="W75" s="98">
        <v>674.94295452882204</v>
      </c>
      <c r="X75" s="98">
        <v>293.54192234501477</v>
      </c>
      <c r="Y75" s="98">
        <v>536.5426311902944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348.01709019375585</v>
      </c>
      <c r="N76" s="98">
        <v>379.76153425685374</v>
      </c>
      <c r="O76" s="98">
        <v>447.22771076939625</v>
      </c>
      <c r="P76" s="98">
        <v>489.24888529430172</v>
      </c>
      <c r="Q76" s="98">
        <v>558.22972737593682</v>
      </c>
      <c r="R76" s="98">
        <v>580.4604485971397</v>
      </c>
      <c r="S76" s="98">
        <v>644.49280444790588</v>
      </c>
      <c r="T76" s="98">
        <v>760.20643754667674</v>
      </c>
      <c r="U76" s="98">
        <v>946.57782270976224</v>
      </c>
      <c r="V76" s="98">
        <v>853.74595917837348</v>
      </c>
      <c r="W76" s="98">
        <v>943.10858765610499</v>
      </c>
      <c r="X76" s="98">
        <v>938.16797728606321</v>
      </c>
      <c r="Y76" s="98">
        <v>848.8155469022214</v>
      </c>
      <c r="DA76" s="63" t="s">
        <v>2482</v>
      </c>
    </row>
    <row r="77" spans="1:105" ht="12" customHeight="1" x14ac:dyDescent="0.25">
      <c r="A77" s="121" t="s">
        <v>54</v>
      </c>
      <c r="B77" s="122">
        <v>288.86731615621187</v>
      </c>
      <c r="C77" s="122">
        <v>187.99496046254654</v>
      </c>
      <c r="D77" s="122">
        <v>179.85416914680042</v>
      </c>
      <c r="E77" s="122">
        <v>223.84395619150604</v>
      </c>
      <c r="F77" s="122">
        <v>227.98084737326187</v>
      </c>
      <c r="G77" s="122">
        <v>216.67949562120552</v>
      </c>
      <c r="H77" s="122">
        <v>197.95826047198744</v>
      </c>
      <c r="I77" s="122">
        <v>205.63879485635417</v>
      </c>
      <c r="J77" s="122">
        <v>202.82571069998696</v>
      </c>
      <c r="K77" s="122">
        <v>207.99876312359959</v>
      </c>
      <c r="L77" s="122">
        <v>134.52538620329835</v>
      </c>
      <c r="M77" s="122">
        <v>167.006676222696</v>
      </c>
      <c r="N77" s="122">
        <v>163.37015663149108</v>
      </c>
      <c r="O77" s="122">
        <v>168.87213522917872</v>
      </c>
      <c r="P77" s="122">
        <v>229.60832102596976</v>
      </c>
      <c r="Q77" s="122">
        <v>209.56962486969309</v>
      </c>
      <c r="R77" s="122">
        <v>209.66310816334806</v>
      </c>
      <c r="S77" s="122">
        <v>270.27265571538027</v>
      </c>
      <c r="T77" s="122">
        <v>279.78362732142836</v>
      </c>
      <c r="U77" s="122">
        <v>289.34201146369259</v>
      </c>
      <c r="V77" s="122">
        <v>301.25918683345878</v>
      </c>
      <c r="W77" s="122">
        <v>368.27413434449397</v>
      </c>
      <c r="X77" s="122">
        <v>398.14756746198367</v>
      </c>
      <c r="Y77" s="122">
        <v>375.08840532839565</v>
      </c>
      <c r="DA77" s="130" t="s">
        <v>2483</v>
      </c>
    </row>
    <row r="78" spans="1:105" ht="12" customHeight="1" x14ac:dyDescent="0.25">
      <c r="A78" s="97" t="s">
        <v>189</v>
      </c>
      <c r="B78" s="98">
        <v>290.07126819831484</v>
      </c>
      <c r="C78" s="98">
        <v>187.45308898357001</v>
      </c>
      <c r="D78" s="98">
        <v>179.4537405040904</v>
      </c>
      <c r="E78" s="98">
        <v>224.16147291031811</v>
      </c>
      <c r="F78" s="98">
        <v>228.08988686514903</v>
      </c>
      <c r="G78" s="98">
        <v>216.66375477345375</v>
      </c>
      <c r="H78" s="98">
        <v>198.02124763588051</v>
      </c>
      <c r="I78" s="98">
        <v>205.3851500692364</v>
      </c>
      <c r="J78" s="98">
        <v>203.30920085900007</v>
      </c>
      <c r="K78" s="98">
        <v>208.91609041277667</v>
      </c>
      <c r="L78" s="98">
        <v>134.0769712859252</v>
      </c>
      <c r="M78" s="98">
        <v>166.44571099806186</v>
      </c>
      <c r="N78" s="98">
        <v>161.97550411341584</v>
      </c>
      <c r="O78" s="98">
        <v>168.57456011026383</v>
      </c>
      <c r="P78" s="98">
        <v>230.2172873091543</v>
      </c>
      <c r="Q78" s="98">
        <v>209.32465301117574</v>
      </c>
      <c r="R78" s="98">
        <v>209.28795282962423</v>
      </c>
      <c r="S78" s="98">
        <v>270.25278187678543</v>
      </c>
      <c r="T78" s="98">
        <v>279.88674302180419</v>
      </c>
      <c r="U78" s="98">
        <v>289.53970002539495</v>
      </c>
      <c r="V78" s="98">
        <v>301.09218007154072</v>
      </c>
      <c r="W78" s="98">
        <v>369.23209057960707</v>
      </c>
      <c r="X78" s="98">
        <v>398.38443331016464</v>
      </c>
      <c r="Y78" s="98">
        <v>373.88987876663884</v>
      </c>
      <c r="DA78" s="63" t="s">
        <v>2484</v>
      </c>
    </row>
    <row r="79" spans="1:105" ht="12" customHeight="1" x14ac:dyDescent="0.25">
      <c r="A79" s="109" t="s">
        <v>120</v>
      </c>
      <c r="B79" s="33">
        <v>190.77346096989197</v>
      </c>
      <c r="C79" s="33">
        <v>213.39460088685462</v>
      </c>
      <c r="D79" s="33">
        <v>191.79428869264325</v>
      </c>
      <c r="E79" s="33">
        <v>212.74171035295902</v>
      </c>
      <c r="F79" s="33">
        <v>223.89085680256861</v>
      </c>
      <c r="G79" s="33">
        <v>217.611757429183</v>
      </c>
      <c r="H79" s="33">
        <v>194.47704719788567</v>
      </c>
      <c r="I79" s="33">
        <v>219.02910621503804</v>
      </c>
      <c r="J79" s="33">
        <v>183.99003926741455</v>
      </c>
      <c r="K79" s="33">
        <v>170.83252064035332</v>
      </c>
      <c r="L79" s="33">
        <v>153.15782062513128</v>
      </c>
      <c r="M79" s="33">
        <v>172.91303549956959</v>
      </c>
      <c r="N79" s="33">
        <v>179.17967329533394</v>
      </c>
      <c r="O79" s="33">
        <v>174.65168007692733</v>
      </c>
      <c r="P79" s="33">
        <v>204.3471643867307</v>
      </c>
      <c r="Q79" s="33">
        <v>217.07056508549627</v>
      </c>
      <c r="R79" s="33">
        <v>223.63079902606123</v>
      </c>
      <c r="S79" s="33">
        <v>271.06722671156803</v>
      </c>
      <c r="T79" s="33">
        <v>268.0217513222799</v>
      </c>
      <c r="U79" s="33">
        <v>281.38824951295663</v>
      </c>
      <c r="V79" s="33">
        <v>305.87284668517827</v>
      </c>
      <c r="W79" s="33">
        <v>353.12034793789456</v>
      </c>
      <c r="X79" s="33">
        <v>392.99991893168067</v>
      </c>
      <c r="Y79" s="33">
        <v>392.66984269102289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1196.2603497804437</v>
      </c>
      <c r="C81" s="117">
        <f t="shared" si="28"/>
        <v>12300.794261720224</v>
      </c>
      <c r="D81" s="117">
        <f t="shared" si="28"/>
        <v>8970.2403926976858</v>
      </c>
      <c r="E81" s="117">
        <f t="shared" si="28"/>
        <v>7746.7204115688864</v>
      </c>
      <c r="F81" s="117">
        <f t="shared" si="28"/>
        <v>8661.6490676366175</v>
      </c>
      <c r="G81" s="117">
        <f t="shared" si="28"/>
        <v>8193.4924939769535</v>
      </c>
      <c r="H81" s="117">
        <f t="shared" si="28"/>
        <v>5617.3196160411881</v>
      </c>
      <c r="I81" s="117">
        <f t="shared" si="28"/>
        <v>6971.1507840105824</v>
      </c>
      <c r="J81" s="117">
        <f t="shared" si="28"/>
        <v>3186.0091484096588</v>
      </c>
      <c r="K81" s="117">
        <f t="shared" si="28"/>
        <v>1909.4139454181463</v>
      </c>
      <c r="L81" s="117">
        <f t="shared" si="28"/>
        <v>12426.629093791324</v>
      </c>
      <c r="M81" s="117">
        <f t="shared" si="28"/>
        <v>10270.976599705917</v>
      </c>
      <c r="N81" s="117">
        <f t="shared" si="28"/>
        <v>10449.282209790234</v>
      </c>
      <c r="O81" s="117">
        <f t="shared" si="28"/>
        <v>9921.3217398316046</v>
      </c>
      <c r="P81" s="117">
        <f t="shared" si="28"/>
        <v>6071.1257985209422</v>
      </c>
      <c r="Q81" s="117">
        <f t="shared" si="28"/>
        <v>8664.0518826534772</v>
      </c>
      <c r="R81" s="117">
        <f t="shared" ref="R81:V81" si="29">R82+R85+R87+R100</f>
        <v>9606.3574378083958</v>
      </c>
      <c r="S81" s="117">
        <f t="shared" si="29"/>
        <v>9629.9060814193563</v>
      </c>
      <c r="T81" s="117">
        <f t="shared" si="29"/>
        <v>8362.3470365770518</v>
      </c>
      <c r="U81" s="117">
        <f t="shared" si="29"/>
        <v>9382.3475580659579</v>
      </c>
      <c r="V81" s="117">
        <f t="shared" si="29"/>
        <v>9664.9856714014331</v>
      </c>
      <c r="W81" s="117">
        <f t="shared" ref="W81:Y81" si="30">W82+W85+W87+W100</f>
        <v>11671.279766628011</v>
      </c>
      <c r="X81" s="117">
        <f t="shared" si="30"/>
        <v>10689.34741625503</v>
      </c>
      <c r="Y81" s="117">
        <f t="shared" si="30"/>
        <v>9154.1210955993301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270.77810301427741</v>
      </c>
      <c r="C82" s="122">
        <f t="shared" si="31"/>
        <v>11461.448636054109</v>
      </c>
      <c r="D82" s="122">
        <f t="shared" si="31"/>
        <v>8145.6594480789236</v>
      </c>
      <c r="E82" s="122">
        <f t="shared" si="31"/>
        <v>6885.4055603271272</v>
      </c>
      <c r="F82" s="122">
        <f t="shared" si="31"/>
        <v>7799.6780489404646</v>
      </c>
      <c r="G82" s="122">
        <f t="shared" si="31"/>
        <v>7330.1938530645975</v>
      </c>
      <c r="H82" s="122">
        <f t="shared" si="31"/>
        <v>4764.8911295926491</v>
      </c>
      <c r="I82" s="122">
        <f t="shared" si="31"/>
        <v>6031.934795665582</v>
      </c>
      <c r="J82" s="122">
        <f t="shared" si="31"/>
        <v>2357.3936557314937</v>
      </c>
      <c r="K82" s="122">
        <f t="shared" si="31"/>
        <v>1215.9333709126697</v>
      </c>
      <c r="L82" s="122">
        <f t="shared" si="31"/>
        <v>11776.443345769958</v>
      </c>
      <c r="M82" s="122">
        <f t="shared" si="31"/>
        <v>9570.6720191605255</v>
      </c>
      <c r="N82" s="122">
        <f t="shared" si="31"/>
        <v>9655.1792932440585</v>
      </c>
      <c r="O82" s="122">
        <f t="shared" si="31"/>
        <v>9001.0060858965589</v>
      </c>
      <c r="P82" s="122">
        <f t="shared" si="31"/>
        <v>5124.7264340154343</v>
      </c>
      <c r="Q82" s="122">
        <f t="shared" si="31"/>
        <v>7572.9265915717606</v>
      </c>
      <c r="R82" s="122">
        <f t="shared" ref="R82:V82" si="32">SUM(R83:R84)</f>
        <v>8491.5361020763576</v>
      </c>
      <c r="S82" s="122">
        <f t="shared" si="32"/>
        <v>8423.8291686173579</v>
      </c>
      <c r="T82" s="122">
        <f t="shared" si="32"/>
        <v>6922.5229727357837</v>
      </c>
      <c r="U82" s="122">
        <f t="shared" si="32"/>
        <v>7550.1224245148842</v>
      </c>
      <c r="V82" s="122">
        <f t="shared" si="32"/>
        <v>7987.5976419285671</v>
      </c>
      <c r="W82" s="122">
        <f t="shared" ref="W82:Y82" si="33">SUM(W83:W84)</f>
        <v>9705.3426230086498</v>
      </c>
      <c r="X82" s="122">
        <f t="shared" si="33"/>
        <v>8924.1722366616523</v>
      </c>
      <c r="Y82" s="122">
        <f t="shared" si="33"/>
        <v>7394.6572512703942</v>
      </c>
      <c r="DA82" s="130" t="s">
        <v>2487</v>
      </c>
    </row>
    <row r="83" spans="1:105" ht="12" customHeight="1" x14ac:dyDescent="0.25">
      <c r="A83" s="97" t="s">
        <v>199</v>
      </c>
      <c r="B83" s="98">
        <v>268.14520230121275</v>
      </c>
      <c r="C83" s="98">
        <v>11352.044626937097</v>
      </c>
      <c r="D83" s="98">
        <v>8069.7434068285247</v>
      </c>
      <c r="E83" s="98">
        <v>6822.3646648266449</v>
      </c>
      <c r="F83" s="98">
        <v>7729.5937256732886</v>
      </c>
      <c r="G83" s="98">
        <v>7265.5090015348624</v>
      </c>
      <c r="H83" s="98">
        <v>4723.7810821617777</v>
      </c>
      <c r="I83" s="98">
        <v>5980.8771513814627</v>
      </c>
      <c r="J83" s="98">
        <v>2337.7267652471087</v>
      </c>
      <c r="K83" s="98">
        <v>1205.9163253659992</v>
      </c>
      <c r="L83" s="98">
        <v>11683.635340566205</v>
      </c>
      <c r="M83" s="98">
        <v>9496.2161100116336</v>
      </c>
      <c r="N83" s="98">
        <v>9581.4409153343386</v>
      </c>
      <c r="O83" s="98">
        <v>8931.8249620541883</v>
      </c>
      <c r="P83" s="98">
        <v>5085.4487478184101</v>
      </c>
      <c r="Q83" s="98">
        <v>7516.7727100858183</v>
      </c>
      <c r="R83" s="98">
        <v>8429.2012119310639</v>
      </c>
      <c r="S83" s="98">
        <v>8361.7798059447196</v>
      </c>
      <c r="T83" s="98">
        <v>6869.6693440664076</v>
      </c>
      <c r="U83" s="98">
        <v>7492.5819516934507</v>
      </c>
      <c r="V83" s="98">
        <v>7926.9158792936287</v>
      </c>
      <c r="W83" s="98">
        <v>9633.7604926892091</v>
      </c>
      <c r="X83" s="98">
        <v>8858.8645645566648</v>
      </c>
      <c r="Y83" s="98">
        <v>7346.3912875485403</v>
      </c>
      <c r="DA83" s="63" t="s">
        <v>2488</v>
      </c>
    </row>
    <row r="84" spans="1:105" ht="12" customHeight="1" x14ac:dyDescent="0.25">
      <c r="A84" s="97" t="s">
        <v>53</v>
      </c>
      <c r="B84" s="98">
        <v>2.6329007130646467</v>
      </c>
      <c r="C84" s="98">
        <v>109.40400911701126</v>
      </c>
      <c r="D84" s="98">
        <v>75.916041250398649</v>
      </c>
      <c r="E84" s="98">
        <v>63.040895500482677</v>
      </c>
      <c r="F84" s="98">
        <v>70.084323267175662</v>
      </c>
      <c r="G84" s="98">
        <v>64.684851529734829</v>
      </c>
      <c r="H84" s="98">
        <v>41.110047430871269</v>
      </c>
      <c r="I84" s="98">
        <v>51.057644284119377</v>
      </c>
      <c r="J84" s="98">
        <v>19.666890484385089</v>
      </c>
      <c r="K84" s="98">
        <v>10.017045546670438</v>
      </c>
      <c r="L84" s="98">
        <v>92.80800520375378</v>
      </c>
      <c r="M84" s="98">
        <v>74.455909148892701</v>
      </c>
      <c r="N84" s="98">
        <v>73.738377909719119</v>
      </c>
      <c r="O84" s="98">
        <v>69.181123842370155</v>
      </c>
      <c r="P84" s="98">
        <v>39.27768619702389</v>
      </c>
      <c r="Q84" s="98">
        <v>56.15388148594274</v>
      </c>
      <c r="R84" s="98">
        <v>62.334890145294324</v>
      </c>
      <c r="S84" s="98">
        <v>62.049362672638757</v>
      </c>
      <c r="T84" s="98">
        <v>52.853628669376398</v>
      </c>
      <c r="U84" s="98">
        <v>57.540472821433625</v>
      </c>
      <c r="V84" s="98">
        <v>60.681762634937968</v>
      </c>
      <c r="W84" s="98">
        <v>71.58213031944149</v>
      </c>
      <c r="X84" s="98">
        <v>65.307672104987986</v>
      </c>
      <c r="Y84" s="98">
        <v>48.26596372185351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0.94164563223788522</v>
      </c>
      <c r="C85" s="122">
        <f t="shared" si="34"/>
        <v>3.5326661520595946</v>
      </c>
      <c r="D85" s="122">
        <f t="shared" si="34"/>
        <v>6.1068034753909117</v>
      </c>
      <c r="E85" s="122">
        <f t="shared" si="34"/>
        <v>10.962374987601693</v>
      </c>
      <c r="F85" s="122">
        <f t="shared" si="34"/>
        <v>12.035308939273976</v>
      </c>
      <c r="G85" s="122">
        <f t="shared" si="34"/>
        <v>15.49620125147762</v>
      </c>
      <c r="H85" s="122">
        <f t="shared" si="34"/>
        <v>19.988100711684297</v>
      </c>
      <c r="I85" s="122">
        <f t="shared" si="34"/>
        <v>26.102300967979641</v>
      </c>
      <c r="J85" s="122">
        <f t="shared" si="34"/>
        <v>16.546347987428639</v>
      </c>
      <c r="K85" s="122">
        <f t="shared" si="34"/>
        <v>23.808559543102387</v>
      </c>
      <c r="L85" s="122">
        <f t="shared" si="34"/>
        <v>25.997038274875351</v>
      </c>
      <c r="M85" s="122">
        <f t="shared" si="34"/>
        <v>30.246296378825338</v>
      </c>
      <c r="N85" s="122">
        <f t="shared" si="34"/>
        <v>57.731660646674818</v>
      </c>
      <c r="O85" s="122">
        <f t="shared" si="34"/>
        <v>58.380782935687876</v>
      </c>
      <c r="P85" s="122">
        <f t="shared" si="34"/>
        <v>45.156168880400898</v>
      </c>
      <c r="Q85" s="122">
        <f t="shared" si="34"/>
        <v>63.780736490143951</v>
      </c>
      <c r="R85" s="122">
        <f t="shared" si="34"/>
        <v>56.110488702586522</v>
      </c>
      <c r="S85" s="122">
        <f t="shared" si="34"/>
        <v>50.098118190735669</v>
      </c>
      <c r="T85" s="122">
        <f t="shared" si="34"/>
        <v>46.154683222290288</v>
      </c>
      <c r="U85" s="122">
        <f t="shared" si="34"/>
        <v>36.068487172826202</v>
      </c>
      <c r="V85" s="122">
        <f t="shared" si="34"/>
        <v>29.024090068399655</v>
      </c>
      <c r="W85" s="122">
        <f t="shared" si="34"/>
        <v>26.542371543014916</v>
      </c>
      <c r="X85" s="122">
        <f t="shared" si="34"/>
        <v>31.947681253129915</v>
      </c>
      <c r="Y85" s="122">
        <f t="shared" si="34"/>
        <v>24.595168053192644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0.94164563223788522</v>
      </c>
      <c r="C86" s="98">
        <f>IF(RES_hhdet_tes!C86=0,0,RES_hhdet_tes!C86*1000*11630/RES_hhdet_num!C81)</f>
        <v>3.5326661520595946</v>
      </c>
      <c r="D86" s="98">
        <f>IF(RES_hhdet_tes!D86=0,0,RES_hhdet_tes!D86*1000*11630/RES_hhdet_num!D81)</f>
        <v>6.1068034753909117</v>
      </c>
      <c r="E86" s="98">
        <f>IF(RES_hhdet_tes!E86=0,0,RES_hhdet_tes!E86*1000*11630/RES_hhdet_num!E81)</f>
        <v>10.962374987601693</v>
      </c>
      <c r="F86" s="98">
        <f>IF(RES_hhdet_tes!F86=0,0,RES_hhdet_tes!F86*1000*11630/RES_hhdet_num!F81)</f>
        <v>12.035308939273976</v>
      </c>
      <c r="G86" s="98">
        <f>IF(RES_hhdet_tes!G86=0,0,RES_hhdet_tes!G86*1000*11630/RES_hhdet_num!G81)</f>
        <v>15.49620125147762</v>
      </c>
      <c r="H86" s="98">
        <f>IF(RES_hhdet_tes!H86=0,0,RES_hhdet_tes!H86*1000*11630/RES_hhdet_num!H81)</f>
        <v>19.988100711684297</v>
      </c>
      <c r="I86" s="98">
        <f>IF(RES_hhdet_tes!I86=0,0,RES_hhdet_tes!I86*1000*11630/RES_hhdet_num!I81)</f>
        <v>26.102300967979641</v>
      </c>
      <c r="J86" s="98">
        <f>IF(RES_hhdet_tes!J86=0,0,RES_hhdet_tes!J86*1000*11630/RES_hhdet_num!J81)</f>
        <v>16.546347987428639</v>
      </c>
      <c r="K86" s="98">
        <f>IF(RES_hhdet_tes!K86=0,0,RES_hhdet_tes!K86*1000*11630/RES_hhdet_num!K81)</f>
        <v>23.808559543102387</v>
      </c>
      <c r="L86" s="98">
        <f>IF(RES_hhdet_tes!L86=0,0,RES_hhdet_tes!L86*1000*11630/RES_hhdet_num!L81)</f>
        <v>25.997038274875351</v>
      </c>
      <c r="M86" s="98">
        <f>IF(RES_hhdet_tes!M86=0,0,RES_hhdet_tes!M86*1000*11630/RES_hhdet_num!M81)</f>
        <v>30.246296378825338</v>
      </c>
      <c r="N86" s="98">
        <f>IF(RES_hhdet_tes!N86=0,0,RES_hhdet_tes!N86*1000*11630/RES_hhdet_num!N81)</f>
        <v>57.731660646674818</v>
      </c>
      <c r="O86" s="98">
        <f>IF(RES_hhdet_tes!O86=0,0,RES_hhdet_tes!O86*1000*11630/RES_hhdet_num!O81)</f>
        <v>58.380782935687876</v>
      </c>
      <c r="P86" s="98">
        <f>IF(RES_hhdet_tes!P86=0,0,RES_hhdet_tes!P86*1000*11630/RES_hhdet_num!P81)</f>
        <v>45.156168880400898</v>
      </c>
      <c r="Q86" s="98">
        <f>IF(RES_hhdet_tes!Q86=0,0,RES_hhdet_tes!Q86*1000*11630/RES_hhdet_num!Q81)</f>
        <v>63.780736490143951</v>
      </c>
      <c r="R86" s="98">
        <f>IF(RES_hhdet_tes!R86=0,0,RES_hhdet_tes!R86*1000*11630/RES_hhdet_num!R81)</f>
        <v>56.110488702586522</v>
      </c>
      <c r="S86" s="98">
        <f>IF(RES_hhdet_tes!S86=0,0,RES_hhdet_tes!S86*1000*11630/RES_hhdet_num!S81)</f>
        <v>50.098118190735669</v>
      </c>
      <c r="T86" s="98">
        <f>IF(RES_hhdet_tes!T86=0,0,RES_hhdet_tes!T86*1000*11630/RES_hhdet_num!T81)</f>
        <v>46.154683222290288</v>
      </c>
      <c r="U86" s="98">
        <f>IF(RES_hhdet_tes!U86=0,0,RES_hhdet_tes!U86*1000*11630/RES_hhdet_num!U81)</f>
        <v>36.068487172826202</v>
      </c>
      <c r="V86" s="98">
        <f>IF(RES_hhdet_tes!V86=0,0,RES_hhdet_tes!V86*1000*11630/RES_hhdet_num!V81)</f>
        <v>29.024090068399655</v>
      </c>
      <c r="W86" s="98">
        <f>IF(RES_hhdet_tes!W86=0,0,RES_hhdet_tes!W86*1000*11630/RES_hhdet_num!W81)</f>
        <v>26.542371543014916</v>
      </c>
      <c r="X86" s="98">
        <f>IF(RES_hhdet_tes!X86=0,0,RES_hhdet_tes!X86*1000*11630/RES_hhdet_num!X81)</f>
        <v>31.947681253129915</v>
      </c>
      <c r="Y86" s="98">
        <f>IF(RES_hhdet_tes!Y86=0,0,RES_hhdet_tes!Y86*1000*11630/RES_hhdet_num!Y81)</f>
        <v>24.595168053192644</v>
      </c>
      <c r="DA86" s="63" t="s">
        <v>2491</v>
      </c>
    </row>
    <row r="87" spans="1:105" ht="12" customHeight="1" x14ac:dyDescent="0.25">
      <c r="A87" s="121" t="s">
        <v>55</v>
      </c>
      <c r="B87" s="122">
        <v>737.97615679822422</v>
      </c>
      <c r="C87" s="122">
        <v>620.14216221137235</v>
      </c>
      <c r="D87" s="122">
        <v>625.70787657120979</v>
      </c>
      <c r="E87" s="122">
        <v>639.11960572202088</v>
      </c>
      <c r="F87" s="122">
        <v>626.52658044804934</v>
      </c>
      <c r="G87" s="122">
        <v>629.65069055399692</v>
      </c>
      <c r="H87" s="122">
        <v>638.3373389628606</v>
      </c>
      <c r="I87" s="122">
        <v>694.295113685768</v>
      </c>
      <c r="J87" s="122">
        <v>633.37488995606247</v>
      </c>
      <c r="K87" s="122">
        <v>505.80875586169526</v>
      </c>
      <c r="L87" s="122">
        <v>467.72282373011637</v>
      </c>
      <c r="M87" s="122">
        <v>496.85968349931585</v>
      </c>
      <c r="N87" s="122">
        <v>555.755452849216</v>
      </c>
      <c r="O87" s="122">
        <v>686.31211843985091</v>
      </c>
      <c r="P87" s="122">
        <v>701.0098068721295</v>
      </c>
      <c r="Q87" s="122">
        <v>810.62309403306756</v>
      </c>
      <c r="R87" s="122">
        <v>832.31653320541784</v>
      </c>
      <c r="S87" s="122">
        <v>886.17418527407744</v>
      </c>
      <c r="T87" s="122">
        <v>1127.1223029813855</v>
      </c>
      <c r="U87" s="122">
        <v>1512.4185919962033</v>
      </c>
      <c r="V87" s="122">
        <v>1343.2929222195473</v>
      </c>
      <c r="W87" s="122">
        <v>1583.3147984476327</v>
      </c>
      <c r="X87" s="122">
        <v>1340.3949774474665</v>
      </c>
      <c r="Y87" s="122">
        <v>1344.9338143845173</v>
      </c>
      <c r="DA87" s="130" t="s">
        <v>2492</v>
      </c>
    </row>
    <row r="88" spans="1:105" ht="12" customHeight="1" x14ac:dyDescent="0.25">
      <c r="A88" s="97" t="s">
        <v>132</v>
      </c>
      <c r="B88" s="98">
        <v>396.88086225955914</v>
      </c>
      <c r="C88" s="98">
        <v>835.01531846300668</v>
      </c>
      <c r="D88" s="98">
        <v>615.5803471293101</v>
      </c>
      <c r="E88" s="98">
        <v>553.03862710861677</v>
      </c>
      <c r="F88" s="98">
        <v>672.52025351132022</v>
      </c>
      <c r="G88" s="98">
        <v>682.39707173841759</v>
      </c>
      <c r="H88" s="98">
        <v>514.40667958184474</v>
      </c>
      <c r="I88" s="98">
        <v>777.13903260760696</v>
      </c>
      <c r="J88" s="98">
        <v>448.26756137115689</v>
      </c>
      <c r="K88" s="98">
        <v>441.44595639226645</v>
      </c>
      <c r="L88" s="98">
        <v>598.11752452223425</v>
      </c>
      <c r="M88" s="98">
        <v>529.96780740581642</v>
      </c>
      <c r="N88" s="98">
        <v>611.17479406799487</v>
      </c>
      <c r="O88" s="98">
        <v>630.90390421030361</v>
      </c>
      <c r="P88" s="98">
        <v>540.73114063489743</v>
      </c>
      <c r="Q88" s="98">
        <v>782.31390539596873</v>
      </c>
      <c r="R88" s="98">
        <v>595.97665620133898</v>
      </c>
      <c r="S88" s="98">
        <v>592.4748978723909</v>
      </c>
      <c r="T88" s="98">
        <v>1150.7460253332083</v>
      </c>
      <c r="U88" s="98">
        <v>1682.6585658909769</v>
      </c>
      <c r="V88" s="98">
        <v>1400.0674848926858</v>
      </c>
      <c r="W88" s="98">
        <v>1548.7544351396214</v>
      </c>
      <c r="X88" s="98">
        <v>1373.8331296649001</v>
      </c>
      <c r="Y88" s="98">
        <v>1316.655530128603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598.1665889433815</v>
      </c>
      <c r="M89" s="98">
        <v>530.10999395382737</v>
      </c>
      <c r="N89" s="98">
        <v>611.3423216409401</v>
      </c>
      <c r="O89" s="98">
        <v>631.21814417092628</v>
      </c>
      <c r="P89" s="98">
        <v>541.01821671526807</v>
      </c>
      <c r="Q89" s="98">
        <v>782.84810651827661</v>
      </c>
      <c r="R89" s="98">
        <v>596.56188001926705</v>
      </c>
      <c r="S89" s="98">
        <v>592.78463813284304</v>
      </c>
      <c r="T89" s="98">
        <v>1150.8772031084811</v>
      </c>
      <c r="U89" s="98">
        <v>1682.8272506566584</v>
      </c>
      <c r="V89" s="98">
        <v>1399.5386841084644</v>
      </c>
      <c r="W89" s="98">
        <v>1550.1052578993174</v>
      </c>
      <c r="X89" s="98">
        <v>1371.3030158636464</v>
      </c>
      <c r="Y89" s="98">
        <v>1314.1891940957985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199.42064436772833</v>
      </c>
      <c r="M90" s="101">
        <v>153.27484264899797</v>
      </c>
      <c r="N90" s="101">
        <v>189.62043558126823</v>
      </c>
      <c r="O90" s="101">
        <v>221.02600549327445</v>
      </c>
      <c r="P90" s="101">
        <v>165.0443116040156</v>
      </c>
      <c r="Q90" s="101">
        <v>241.99549023398495</v>
      </c>
      <c r="R90" s="101">
        <v>186.44958832513183</v>
      </c>
      <c r="S90" s="101">
        <v>106.04269164950745</v>
      </c>
      <c r="T90" s="101">
        <v>351.6094495118835</v>
      </c>
      <c r="U90" s="101">
        <v>491.68784956794997</v>
      </c>
      <c r="V90" s="101">
        <v>428.50787117403161</v>
      </c>
      <c r="W90" s="101">
        <v>648.78188599717328</v>
      </c>
      <c r="X90" s="101">
        <v>334.66089027091687</v>
      </c>
      <c r="Y90" s="101">
        <v>507.89443423270899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398.7459445756532</v>
      </c>
      <c r="M91" s="104">
        <v>376.83515130482942</v>
      </c>
      <c r="N91" s="104">
        <v>421.72188605967187</v>
      </c>
      <c r="O91" s="104">
        <v>410.19213867765177</v>
      </c>
      <c r="P91" s="104">
        <v>375.97390511125246</v>
      </c>
      <c r="Q91" s="104">
        <v>540.8526162842918</v>
      </c>
      <c r="R91" s="104">
        <v>410.11229169413537</v>
      </c>
      <c r="S91" s="104">
        <v>486.74194648333554</v>
      </c>
      <c r="T91" s="104">
        <v>799.26775359659746</v>
      </c>
      <c r="U91" s="104">
        <v>1191.1394010887082</v>
      </c>
      <c r="V91" s="104">
        <v>971.0308129344329</v>
      </c>
      <c r="W91" s="104">
        <v>901.32337190214423</v>
      </c>
      <c r="X91" s="104">
        <v>1036.6421255927291</v>
      </c>
      <c r="Y91" s="104">
        <v>806.29475986308921</v>
      </c>
      <c r="DA91" s="132" t="s">
        <v>2496</v>
      </c>
    </row>
    <row r="92" spans="1:105" ht="12" customHeight="1" x14ac:dyDescent="0.25">
      <c r="A92" s="106" t="s">
        <v>124</v>
      </c>
      <c r="B92" s="101">
        <v>665.64645791666669</v>
      </c>
      <c r="C92" s="101">
        <v>648.87969593118498</v>
      </c>
      <c r="D92" s="101">
        <v>642.93991384707761</v>
      </c>
      <c r="E92" s="101">
        <v>632.96449566269098</v>
      </c>
      <c r="F92" s="101">
        <v>630.23539572965569</v>
      </c>
      <c r="G92" s="101">
        <v>638.75421681285729</v>
      </c>
      <c r="H92" s="101">
        <v>648.54601812739838</v>
      </c>
      <c r="I92" s="101">
        <v>659.0904098109861</v>
      </c>
      <c r="J92" s="101">
        <v>629.47328744344168</v>
      </c>
      <c r="K92" s="101">
        <v>624.89901123549703</v>
      </c>
      <c r="L92" s="101">
        <v>594.14367404992515</v>
      </c>
      <c r="M92" s="101">
        <v>592.30235393055659</v>
      </c>
      <c r="N92" s="101">
        <v>597.62421568939305</v>
      </c>
      <c r="O92" s="101">
        <v>634.80131581176806</v>
      </c>
      <c r="P92" s="101">
        <v>713.75251064660358</v>
      </c>
      <c r="Q92" s="101">
        <v>767.07720941046875</v>
      </c>
      <c r="R92" s="101">
        <v>819.90259287821323</v>
      </c>
      <c r="S92" s="101">
        <v>1000.9290049086256</v>
      </c>
      <c r="T92" s="101">
        <v>1330.8685390381077</v>
      </c>
      <c r="U92" s="101">
        <v>1112.5630614414335</v>
      </c>
      <c r="V92" s="101">
        <v>1345.6669853993792</v>
      </c>
      <c r="W92" s="101">
        <v>1716.3037081885134</v>
      </c>
      <c r="X92" s="101">
        <v>1308.9649439284228</v>
      </c>
      <c r="Y92" s="101">
        <v>1532.1073634950103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594.82543761761747</v>
      </c>
      <c r="M93" s="104">
        <v>593.0122218216469</v>
      </c>
      <c r="N93" s="104">
        <v>598.12324449995128</v>
      </c>
      <c r="O93" s="104">
        <v>635.09741986695303</v>
      </c>
      <c r="P93" s="104">
        <v>713.94762049918211</v>
      </c>
      <c r="Q93" s="104">
        <v>767.17955197967285</v>
      </c>
      <c r="R93" s="104">
        <v>820.25391946220384</v>
      </c>
      <c r="S93" s="104">
        <v>1001.3451265556857</v>
      </c>
      <c r="T93" s="104">
        <v>1346.8553894785819</v>
      </c>
      <c r="U93" s="104">
        <v>1124.0169554809409</v>
      </c>
      <c r="V93" s="104">
        <v>1357.0608285128474</v>
      </c>
      <c r="W93" s="104">
        <v>1727.8952426970893</v>
      </c>
      <c r="X93" s="104">
        <v>1300.1247156489785</v>
      </c>
      <c r="Y93" s="104">
        <v>1509.9427142890731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198.89049106040144</v>
      </c>
      <c r="M94" s="98">
        <v>172.92264272716841</v>
      </c>
      <c r="N94" s="98">
        <v>186.77270222477475</v>
      </c>
      <c r="O94" s="98">
        <v>223.243961342017</v>
      </c>
      <c r="P94" s="98">
        <v>218.79972361771505</v>
      </c>
      <c r="Q94" s="98">
        <v>237.41051837779747</v>
      </c>
      <c r="R94" s="98">
        <v>253.39767254339162</v>
      </c>
      <c r="S94" s="98">
        <v>280.50548995270771</v>
      </c>
      <c r="T94" s="98">
        <v>411.20189547383842</v>
      </c>
      <c r="U94" s="98">
        <v>330.47872513554364</v>
      </c>
      <c r="V94" s="98">
        <v>413.62673474974031</v>
      </c>
      <c r="W94" s="98">
        <v>723.89294317515828</v>
      </c>
      <c r="X94" s="98">
        <v>311.63391501247611</v>
      </c>
      <c r="Y94" s="98">
        <v>580.58598670313722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395.93494655721588</v>
      </c>
      <c r="M95" s="98">
        <v>420.08957909447849</v>
      </c>
      <c r="N95" s="98">
        <v>411.35054227517656</v>
      </c>
      <c r="O95" s="98">
        <v>411.85345852493606</v>
      </c>
      <c r="P95" s="98">
        <v>495.14789688146715</v>
      </c>
      <c r="Q95" s="98">
        <v>529.76903360187544</v>
      </c>
      <c r="R95" s="98">
        <v>566.85624691881219</v>
      </c>
      <c r="S95" s="98">
        <v>720.83963660297809</v>
      </c>
      <c r="T95" s="98">
        <v>935.65349400474338</v>
      </c>
      <c r="U95" s="98">
        <v>793.53823034539721</v>
      </c>
      <c r="V95" s="98">
        <v>943.43409376310706</v>
      </c>
      <c r="W95" s="98">
        <v>1004.0022995219311</v>
      </c>
      <c r="X95" s="98">
        <v>988.49080063650263</v>
      </c>
      <c r="Y95" s="98">
        <v>929.3567275859358</v>
      </c>
      <c r="DA95" s="63" t="s">
        <v>2500</v>
      </c>
    </row>
    <row r="96" spans="1:105" ht="12" customHeight="1" x14ac:dyDescent="0.25">
      <c r="A96" s="106" t="s">
        <v>122</v>
      </c>
      <c r="B96" s="101">
        <v>748.41122966687192</v>
      </c>
      <c r="C96" s="101">
        <v>603.80143960358555</v>
      </c>
      <c r="D96" s="101">
        <v>619.83670609735896</v>
      </c>
      <c r="E96" s="101">
        <v>642.8613237188041</v>
      </c>
      <c r="F96" s="101">
        <v>624.56751050942034</v>
      </c>
      <c r="G96" s="101">
        <v>626.45208969773898</v>
      </c>
      <c r="H96" s="101">
        <v>638.69675295414277</v>
      </c>
      <c r="I96" s="101">
        <v>698.98358454442734</v>
      </c>
      <c r="J96" s="101">
        <v>636.09526234457735</v>
      </c>
      <c r="K96" s="101">
        <v>497.9490433232063</v>
      </c>
      <c r="L96" s="101">
        <v>455.93037354956675</v>
      </c>
      <c r="M96" s="101">
        <v>490.85421575170813</v>
      </c>
      <c r="N96" s="101">
        <v>551.44907483572956</v>
      </c>
      <c r="O96" s="101">
        <v>690.48163617488046</v>
      </c>
      <c r="P96" s="101">
        <v>705.84349213581811</v>
      </c>
      <c r="Q96" s="101">
        <v>813.63156488566221</v>
      </c>
      <c r="R96" s="101">
        <v>848.79368232656873</v>
      </c>
      <c r="S96" s="101">
        <v>900.9391699311401</v>
      </c>
      <c r="T96" s="101">
        <v>1107.3163897948405</v>
      </c>
      <c r="U96" s="101">
        <v>1359.7156657607568</v>
      </c>
      <c r="V96" s="101">
        <v>1247.9143361428833</v>
      </c>
      <c r="W96" s="101">
        <v>1656.8921406240418</v>
      </c>
      <c r="X96" s="101">
        <v>1256.5128869421949</v>
      </c>
      <c r="Y96" s="101">
        <v>1407.0838121689208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456.83788549420797</v>
      </c>
      <c r="M97" s="104">
        <v>491.71739388361743</v>
      </c>
      <c r="N97" s="104">
        <v>551.9915500893062</v>
      </c>
      <c r="O97" s="104">
        <v>690.50581940640768</v>
      </c>
      <c r="P97" s="104">
        <v>704.92793482780689</v>
      </c>
      <c r="Q97" s="104">
        <v>811.89594393939581</v>
      </c>
      <c r="R97" s="104">
        <v>846.6543777483538</v>
      </c>
      <c r="S97" s="104">
        <v>900.8139441492134</v>
      </c>
      <c r="T97" s="104">
        <v>1117.1842256522009</v>
      </c>
      <c r="U97" s="104">
        <v>1365.7702279228704</v>
      </c>
      <c r="V97" s="104">
        <v>1252.190041433488</v>
      </c>
      <c r="W97" s="104">
        <v>1657.4332387805432</v>
      </c>
      <c r="X97" s="104">
        <v>1256.5153118206456</v>
      </c>
      <c r="Y97" s="104">
        <v>1407.2729254254571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152.17180273958149</v>
      </c>
      <c r="M98" s="98">
        <v>141.76153676260236</v>
      </c>
      <c r="N98" s="98">
        <v>170.12267110155949</v>
      </c>
      <c r="O98" s="98">
        <v>240.79390881997736</v>
      </c>
      <c r="P98" s="98">
        <v>212.96020289676736</v>
      </c>
      <c r="Q98" s="98">
        <v>249.83825185363742</v>
      </c>
      <c r="R98" s="98">
        <v>262.31086937402887</v>
      </c>
      <c r="S98" s="98">
        <v>252.81151463358179</v>
      </c>
      <c r="T98" s="98">
        <v>339.21892993553644</v>
      </c>
      <c r="U98" s="98">
        <v>396.78022981160831</v>
      </c>
      <c r="V98" s="98">
        <v>377.88411676331958</v>
      </c>
      <c r="W98" s="98">
        <v>691.37036611715178</v>
      </c>
      <c r="X98" s="98">
        <v>299.45356467318561</v>
      </c>
      <c r="Y98" s="98">
        <v>545.03010856749938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304.66608275462636</v>
      </c>
      <c r="M99" s="98">
        <v>349.95585712101507</v>
      </c>
      <c r="N99" s="98">
        <v>381.86887898774671</v>
      </c>
      <c r="O99" s="98">
        <v>449.71191058643029</v>
      </c>
      <c r="P99" s="98">
        <v>491.96773193103962</v>
      </c>
      <c r="Q99" s="98">
        <v>562.0576920857585</v>
      </c>
      <c r="R99" s="98">
        <v>584.34350837432487</v>
      </c>
      <c r="S99" s="98">
        <v>648.00242951563166</v>
      </c>
      <c r="T99" s="98">
        <v>777.96529571666463</v>
      </c>
      <c r="U99" s="98">
        <v>968.98999811126191</v>
      </c>
      <c r="V99" s="98">
        <v>874.30592467016868</v>
      </c>
      <c r="W99" s="98">
        <v>966.06287266339154</v>
      </c>
      <c r="X99" s="98">
        <v>957.06174714745976</v>
      </c>
      <c r="Y99" s="98">
        <v>862.24281685795768</v>
      </c>
      <c r="DA99" s="63" t="s">
        <v>2504</v>
      </c>
    </row>
    <row r="100" spans="1:105" ht="12" customHeight="1" x14ac:dyDescent="0.25">
      <c r="A100" s="121" t="s">
        <v>54</v>
      </c>
      <c r="B100" s="122">
        <v>186.56444433570405</v>
      </c>
      <c r="C100" s="122">
        <v>215.67079730268375</v>
      </c>
      <c r="D100" s="122">
        <v>192.76626457216167</v>
      </c>
      <c r="E100" s="122">
        <v>211.23287053213679</v>
      </c>
      <c r="F100" s="122">
        <v>223.40912930882885</v>
      </c>
      <c r="G100" s="122">
        <v>218.15174910688049</v>
      </c>
      <c r="H100" s="122">
        <v>194.10304677399387</v>
      </c>
      <c r="I100" s="122">
        <v>218.81857369125325</v>
      </c>
      <c r="J100" s="122">
        <v>178.69425473467388</v>
      </c>
      <c r="K100" s="122">
        <v>163.86325910067893</v>
      </c>
      <c r="L100" s="122">
        <v>156.46588601637279</v>
      </c>
      <c r="M100" s="122">
        <v>173.19860066725039</v>
      </c>
      <c r="N100" s="122">
        <v>180.61580305028255</v>
      </c>
      <c r="O100" s="122">
        <v>175.62275255950621</v>
      </c>
      <c r="P100" s="122">
        <v>200.23338875297748</v>
      </c>
      <c r="Q100" s="122">
        <v>216.72146055850473</v>
      </c>
      <c r="R100" s="122">
        <v>226.39431382403342</v>
      </c>
      <c r="S100" s="122">
        <v>269.80460933718456</v>
      </c>
      <c r="T100" s="122">
        <v>266.54707763759296</v>
      </c>
      <c r="U100" s="122">
        <v>283.73805438204306</v>
      </c>
      <c r="V100" s="122">
        <v>305.07101718491867</v>
      </c>
      <c r="W100" s="122">
        <v>356.07997362871401</v>
      </c>
      <c r="X100" s="122">
        <v>392.8325208927817</v>
      </c>
      <c r="Y100" s="122">
        <v>389.9348618912266</v>
      </c>
      <c r="DA100" s="130" t="s">
        <v>2505</v>
      </c>
    </row>
    <row r="101" spans="1:105" ht="12" customHeight="1" x14ac:dyDescent="0.25">
      <c r="A101" s="97" t="s">
        <v>202</v>
      </c>
      <c r="B101" s="98">
        <v>9.4357887814855577</v>
      </c>
      <c r="C101" s="98">
        <v>254.53729227851542</v>
      </c>
      <c r="D101" s="98">
        <v>198.6422282464022</v>
      </c>
      <c r="E101" s="98">
        <v>189.96126021045245</v>
      </c>
      <c r="F101" s="98">
        <v>230.85172179203653</v>
      </c>
      <c r="G101" s="98">
        <v>226.19531954899918</v>
      </c>
      <c r="H101" s="98">
        <v>165.25155463840852</v>
      </c>
      <c r="I101" s="98">
        <v>240.0774531118735</v>
      </c>
      <c r="J101" s="98">
        <v>56.070166109451684</v>
      </c>
      <c r="K101" s="98">
        <v>25.624442923787637</v>
      </c>
      <c r="L101" s="98">
        <v>205.72978985415176</v>
      </c>
      <c r="M101" s="98">
        <v>177.70883041193954</v>
      </c>
      <c r="N101" s="98">
        <v>206.00699289727999</v>
      </c>
      <c r="O101" s="98">
        <v>188.92238189767826</v>
      </c>
      <c r="P101" s="98">
        <v>135.42742657936265</v>
      </c>
      <c r="Q101" s="98">
        <v>211.87587383117324</v>
      </c>
      <c r="R101" s="98">
        <v>256.40516699622742</v>
      </c>
      <c r="S101" s="98">
        <v>247.52710174710717</v>
      </c>
      <c r="T101" s="98">
        <v>277.33203368778879</v>
      </c>
      <c r="U101" s="98">
        <v>299.59168478212104</v>
      </c>
      <c r="V101" s="98">
        <v>318.39411942095415</v>
      </c>
      <c r="W101" s="98">
        <v>372.19785873343346</v>
      </c>
      <c r="X101" s="98">
        <v>390.31525400829395</v>
      </c>
      <c r="Y101" s="98">
        <v>349.06885565903002</v>
      </c>
      <c r="DA101" s="63" t="s">
        <v>2506</v>
      </c>
    </row>
    <row r="102" spans="1:105" ht="12" customHeight="1" x14ac:dyDescent="0.25">
      <c r="A102" s="97" t="s">
        <v>50</v>
      </c>
      <c r="B102" s="98">
        <v>221.24613334154114</v>
      </c>
      <c r="C102" s="98">
        <v>227.5393408128798</v>
      </c>
      <c r="D102" s="98">
        <v>203.66692264930481</v>
      </c>
      <c r="E102" s="98">
        <v>197.46998327648845</v>
      </c>
      <c r="F102" s="98">
        <v>211.67618207342343</v>
      </c>
      <c r="G102" s="98">
        <v>222.52164837907097</v>
      </c>
      <c r="H102" s="98">
        <v>202.99546039444317</v>
      </c>
      <c r="I102" s="98">
        <v>205.63035895207616</v>
      </c>
      <c r="J102" s="98">
        <v>195.37758240749804</v>
      </c>
      <c r="K102" s="98">
        <v>182.12532372902439</v>
      </c>
      <c r="L102" s="98">
        <v>159.6418419606525</v>
      </c>
      <c r="M102" s="98">
        <v>172.75680641780235</v>
      </c>
      <c r="N102" s="98">
        <v>177.10724295854666</v>
      </c>
      <c r="O102" s="98">
        <v>178.10816516451177</v>
      </c>
      <c r="P102" s="98">
        <v>198.12500665062495</v>
      </c>
      <c r="Q102" s="98">
        <v>215.52938629710749</v>
      </c>
      <c r="R102" s="98">
        <v>246.39689516627456</v>
      </c>
      <c r="S102" s="98">
        <v>278.2943455940806</v>
      </c>
      <c r="T102" s="98">
        <v>161.89379363931755</v>
      </c>
      <c r="U102" s="98">
        <v>335.32019610125047</v>
      </c>
      <c r="V102" s="98">
        <v>216.44476036991136</v>
      </c>
      <c r="W102" s="98">
        <v>434.02821659750799</v>
      </c>
      <c r="X102" s="98">
        <v>391.89445266365414</v>
      </c>
      <c r="Y102" s="98">
        <v>365.73956443213643</v>
      </c>
      <c r="DA102" s="63" t="s">
        <v>2507</v>
      </c>
    </row>
    <row r="103" spans="1:105" ht="12" customHeight="1" x14ac:dyDescent="0.25">
      <c r="A103" s="109" t="s">
        <v>120</v>
      </c>
      <c r="B103" s="33">
        <v>190.773460969892</v>
      </c>
      <c r="C103" s="33">
        <v>213.39460088685465</v>
      </c>
      <c r="D103" s="33">
        <v>191.79428869264322</v>
      </c>
      <c r="E103" s="33">
        <v>212.74171035295905</v>
      </c>
      <c r="F103" s="33">
        <v>223.89085680256855</v>
      </c>
      <c r="G103" s="33">
        <v>217.611757429183</v>
      </c>
      <c r="H103" s="33">
        <v>194.47704719788561</v>
      </c>
      <c r="I103" s="33">
        <v>219.02910621503798</v>
      </c>
      <c r="J103" s="33">
        <v>183.99003926741452</v>
      </c>
      <c r="K103" s="33">
        <v>170.83252064035315</v>
      </c>
      <c r="L103" s="33">
        <v>153.15782062513131</v>
      </c>
      <c r="M103" s="33">
        <v>172.91303549956959</v>
      </c>
      <c r="N103" s="33">
        <v>179.17967329533349</v>
      </c>
      <c r="O103" s="33">
        <v>174.65168007692702</v>
      </c>
      <c r="P103" s="33">
        <v>204.34716438673021</v>
      </c>
      <c r="Q103" s="33">
        <v>217.07056508549658</v>
      </c>
      <c r="R103" s="33">
        <v>223.63079902606168</v>
      </c>
      <c r="S103" s="33">
        <v>271.06722671156797</v>
      </c>
      <c r="T103" s="33">
        <v>268.02175132227973</v>
      </c>
      <c r="U103" s="33">
        <v>281.38824951295692</v>
      </c>
      <c r="V103" s="33">
        <v>305.87284668517827</v>
      </c>
      <c r="W103" s="33">
        <v>353.12034793789343</v>
      </c>
      <c r="X103" s="33">
        <v>392.99991893167919</v>
      </c>
      <c r="Y103" s="33">
        <v>392.66984269102306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5266.5159173922921</v>
      </c>
      <c r="C124" s="117">
        <f t="shared" si="42"/>
        <v>10888.780054356277</v>
      </c>
      <c r="D124" s="117">
        <f t="shared" si="42"/>
        <v>9690.9228985216596</v>
      </c>
      <c r="E124" s="117">
        <f t="shared" si="42"/>
        <v>8451.861012096022</v>
      </c>
      <c r="F124" s="117">
        <f t="shared" si="42"/>
        <v>7894.1491719045553</v>
      </c>
      <c r="G124" s="117">
        <f t="shared" si="42"/>
        <v>7855.1310477422185</v>
      </c>
      <c r="H124" s="117">
        <f t="shared" si="42"/>
        <v>6927.4352417376149</v>
      </c>
      <c r="I124" s="117">
        <f t="shared" si="42"/>
        <v>6298.289142366948</v>
      </c>
      <c r="J124" s="117">
        <f t="shared" si="42"/>
        <v>6181.5741990737679</v>
      </c>
      <c r="K124" s="117">
        <f t="shared" si="42"/>
        <v>6826.0700921135831</v>
      </c>
      <c r="L124" s="117">
        <f t="shared" si="42"/>
        <v>8309.8496777332275</v>
      </c>
      <c r="M124" s="117">
        <f t="shared" si="42"/>
        <v>8268.9884882838705</v>
      </c>
      <c r="N124" s="117">
        <f t="shared" si="42"/>
        <v>8902.44956081899</v>
      </c>
      <c r="O124" s="117">
        <f t="shared" si="42"/>
        <v>9093.8386186976441</v>
      </c>
      <c r="P124" s="117">
        <f t="shared" si="42"/>
        <v>7781.207937003478</v>
      </c>
      <c r="Q124" s="117">
        <f t="shared" si="42"/>
        <v>8498.6475783683072</v>
      </c>
      <c r="R124" s="117">
        <f t="shared" ref="R124:V124" si="43">R125+R128+R130+R139</f>
        <v>8790.2526060560667</v>
      </c>
      <c r="S124" s="117">
        <f t="shared" si="43"/>
        <v>9306.3134563481181</v>
      </c>
      <c r="T124" s="117">
        <f t="shared" si="43"/>
        <v>9028.3688356935381</v>
      </c>
      <c r="U124" s="117">
        <f t="shared" si="43"/>
        <v>9316.7320741065396</v>
      </c>
      <c r="V124" s="117">
        <f t="shared" si="43"/>
        <v>10111.036523630473</v>
      </c>
      <c r="W124" s="117">
        <f t="shared" ref="W124:Y124" si="44">W125+W128+W130+W139</f>
        <v>11225.906803311833</v>
      </c>
      <c r="X124" s="117">
        <f t="shared" si="44"/>
        <v>10270.257618357629</v>
      </c>
      <c r="Y124" s="117">
        <f t="shared" si="44"/>
        <v>9582.395719271115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4597.8161494050419</v>
      </c>
      <c r="C125" s="122">
        <f t="shared" si="45"/>
        <v>9954.4423249578067</v>
      </c>
      <c r="D125" s="122">
        <f t="shared" si="45"/>
        <v>8829.3642032282751</v>
      </c>
      <c r="E125" s="122">
        <f t="shared" si="45"/>
        <v>7615.783222765649</v>
      </c>
      <c r="F125" s="122">
        <f t="shared" si="45"/>
        <v>7051.3808270253603</v>
      </c>
      <c r="G125" s="122">
        <f t="shared" si="45"/>
        <v>6980.8138312616129</v>
      </c>
      <c r="H125" s="122">
        <f t="shared" si="45"/>
        <v>6070.8618347202628</v>
      </c>
      <c r="I125" s="122">
        <f t="shared" si="45"/>
        <v>5369.7120870304689</v>
      </c>
      <c r="J125" s="122">
        <f t="shared" si="45"/>
        <v>5327.3592488317199</v>
      </c>
      <c r="K125" s="122">
        <f t="shared" si="45"/>
        <v>5940.4038728486812</v>
      </c>
      <c r="L125" s="122">
        <f t="shared" si="45"/>
        <v>7751.7548603857131</v>
      </c>
      <c r="M125" s="122">
        <f t="shared" si="45"/>
        <v>7607.4073071873072</v>
      </c>
      <c r="N125" s="122">
        <f t="shared" si="45"/>
        <v>8158.3573490224917</v>
      </c>
      <c r="O125" s="122">
        <f t="shared" si="45"/>
        <v>8280.2228482520768</v>
      </c>
      <c r="P125" s="122">
        <f t="shared" si="45"/>
        <v>6691.4851948670139</v>
      </c>
      <c r="Q125" s="122">
        <f t="shared" si="45"/>
        <v>7431.2504096909934</v>
      </c>
      <c r="R125" s="122">
        <f t="shared" ref="R125:V125" si="46">SUM(R126:R127)</f>
        <v>7736.7271328759571</v>
      </c>
      <c r="S125" s="122">
        <f t="shared" si="46"/>
        <v>8088.2734429934699</v>
      </c>
      <c r="T125" s="122">
        <f t="shared" si="46"/>
        <v>7488.1831834138966</v>
      </c>
      <c r="U125" s="122">
        <f t="shared" si="46"/>
        <v>7560.4338324668051</v>
      </c>
      <c r="V125" s="122">
        <f t="shared" si="46"/>
        <v>8283.7624417129882</v>
      </c>
      <c r="W125" s="122">
        <f t="shared" ref="W125:Y125" si="47">SUM(W126:W127)</f>
        <v>9502.6908281051674</v>
      </c>
      <c r="X125" s="122">
        <f t="shared" si="47"/>
        <v>8411.3993627044911</v>
      </c>
      <c r="Y125" s="122">
        <f t="shared" si="47"/>
        <v>7785.7573785189497</v>
      </c>
      <c r="DA125" s="130" t="s">
        <v>2528</v>
      </c>
    </row>
    <row r="126" spans="1:105" ht="12" customHeight="1" x14ac:dyDescent="0.25">
      <c r="A126" s="97" t="s">
        <v>198</v>
      </c>
      <c r="B126" s="98">
        <v>4575.353596201443</v>
      </c>
      <c r="C126" s="98">
        <v>9906.7049667934989</v>
      </c>
      <c r="D126" s="98">
        <v>8788.0275566420187</v>
      </c>
      <c r="E126" s="98">
        <v>7580.7588689564709</v>
      </c>
      <c r="F126" s="98">
        <v>7019.5576185366608</v>
      </c>
      <c r="G126" s="98">
        <v>6949.8764443656073</v>
      </c>
      <c r="H126" s="98">
        <v>6044.5595858489769</v>
      </c>
      <c r="I126" s="98">
        <v>5346.8893831659389</v>
      </c>
      <c r="J126" s="98">
        <v>5305.0440403762332</v>
      </c>
      <c r="K126" s="98">
        <v>5915.8336874026663</v>
      </c>
      <c r="L126" s="98">
        <v>7721.0889399921934</v>
      </c>
      <c r="M126" s="98">
        <v>7577.7004969576947</v>
      </c>
      <c r="N126" s="98">
        <v>8127.084493874243</v>
      </c>
      <c r="O126" s="98">
        <v>8248.2794746277086</v>
      </c>
      <c r="P126" s="98">
        <v>6665.7436134548125</v>
      </c>
      <c r="Q126" s="98">
        <v>7403.5962101966197</v>
      </c>
      <c r="R126" s="98">
        <v>7708.2255358732837</v>
      </c>
      <c r="S126" s="98">
        <v>8058.3744853196467</v>
      </c>
      <c r="T126" s="98">
        <v>7459.4874079857746</v>
      </c>
      <c r="U126" s="98">
        <v>7531.5141032362453</v>
      </c>
      <c r="V126" s="98">
        <v>8252.1765999251184</v>
      </c>
      <c r="W126" s="98">
        <v>9467.5173844778546</v>
      </c>
      <c r="X126" s="98">
        <v>8380.5087494946056</v>
      </c>
      <c r="Y126" s="98">
        <v>7760.2648172408863</v>
      </c>
      <c r="DA126" s="63" t="s">
        <v>2529</v>
      </c>
    </row>
    <row r="127" spans="1:105" ht="12" customHeight="1" x14ac:dyDescent="0.25">
      <c r="A127" s="97" t="s">
        <v>53</v>
      </c>
      <c r="B127" s="98">
        <v>22.462553203599111</v>
      </c>
      <c r="C127" s="98">
        <v>47.73735816430834</v>
      </c>
      <c r="D127" s="98">
        <v>41.336646586255696</v>
      </c>
      <c r="E127" s="98">
        <v>35.024353809177796</v>
      </c>
      <c r="F127" s="98">
        <v>31.823208488699475</v>
      </c>
      <c r="G127" s="98">
        <v>30.937386896005602</v>
      </c>
      <c r="H127" s="98">
        <v>26.302248871285517</v>
      </c>
      <c r="I127" s="98">
        <v>22.822703864529597</v>
      </c>
      <c r="J127" s="98">
        <v>22.315208455486584</v>
      </c>
      <c r="K127" s="98">
        <v>24.570185446015291</v>
      </c>
      <c r="L127" s="98">
        <v>30.665920393520064</v>
      </c>
      <c r="M127" s="98">
        <v>29.70681022961212</v>
      </c>
      <c r="N127" s="98">
        <v>31.272855148249128</v>
      </c>
      <c r="O127" s="98">
        <v>31.943373624367595</v>
      </c>
      <c r="P127" s="98">
        <v>25.74158141220175</v>
      </c>
      <c r="Q127" s="98">
        <v>27.654199494373795</v>
      </c>
      <c r="R127" s="98">
        <v>28.501597002673602</v>
      </c>
      <c r="S127" s="98">
        <v>29.898957673822938</v>
      </c>
      <c r="T127" s="98">
        <v>28.695775428122111</v>
      </c>
      <c r="U127" s="98">
        <v>28.919729230559923</v>
      </c>
      <c r="V127" s="98">
        <v>31.585841787870031</v>
      </c>
      <c r="W127" s="98">
        <v>35.173443627312672</v>
      </c>
      <c r="X127" s="98">
        <v>30.890613209886382</v>
      </c>
      <c r="Y127" s="98">
        <v>25.49256127806342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0.92861440547125995</v>
      </c>
      <c r="C128" s="122">
        <f t="shared" si="48"/>
        <v>1.978358907064163</v>
      </c>
      <c r="D128" s="122">
        <f t="shared" si="48"/>
        <v>3.5461880900902454</v>
      </c>
      <c r="E128" s="122">
        <f t="shared" si="48"/>
        <v>5.6119608419271634</v>
      </c>
      <c r="F128" s="122">
        <f t="shared" si="48"/>
        <v>6.4181459361117126</v>
      </c>
      <c r="G128" s="122">
        <f t="shared" si="48"/>
        <v>8.6754930149780414</v>
      </c>
      <c r="H128" s="122">
        <f t="shared" si="48"/>
        <v>11.788040408881951</v>
      </c>
      <c r="I128" s="122">
        <f t="shared" si="48"/>
        <v>16.940333392632677</v>
      </c>
      <c r="J128" s="122">
        <f t="shared" si="48"/>
        <v>14.252966323018915</v>
      </c>
      <c r="K128" s="122">
        <f t="shared" si="48"/>
        <v>16.603805541743359</v>
      </c>
      <c r="L128" s="122">
        <f t="shared" si="48"/>
        <v>20.759901599452885</v>
      </c>
      <c r="M128" s="122">
        <f t="shared" si="48"/>
        <v>17.81633641121951</v>
      </c>
      <c r="N128" s="122">
        <f t="shared" si="48"/>
        <v>27.819295417530373</v>
      </c>
      <c r="O128" s="122">
        <f t="shared" si="48"/>
        <v>26.688263830022205</v>
      </c>
      <c r="P128" s="122">
        <f t="shared" si="48"/>
        <v>24.384235776965891</v>
      </c>
      <c r="Q128" s="122">
        <f t="shared" si="48"/>
        <v>47.007444204754968</v>
      </c>
      <c r="R128" s="122">
        <f t="shared" si="48"/>
        <v>53.442694260087364</v>
      </c>
      <c r="S128" s="122">
        <f t="shared" si="48"/>
        <v>59.178917061373134</v>
      </c>
      <c r="T128" s="122">
        <f t="shared" si="48"/>
        <v>68.459456615534364</v>
      </c>
      <c r="U128" s="122">
        <f t="shared" si="48"/>
        <v>71.849522973752798</v>
      </c>
      <c r="V128" s="122">
        <f t="shared" si="48"/>
        <v>75.888382420855834</v>
      </c>
      <c r="W128" s="122">
        <f t="shared" si="48"/>
        <v>71.558952003124318</v>
      </c>
      <c r="X128" s="122">
        <f t="shared" si="48"/>
        <v>69.845463352453265</v>
      </c>
      <c r="Y128" s="122">
        <f t="shared" si="48"/>
        <v>38.368256792849792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0.92861440547125995</v>
      </c>
      <c r="C129" s="98">
        <f>IF(RES_hhdet_tes!C129=0,0,RES_hhdet_tes!C129*1000*11630/RES_hhdet_num!C124)</f>
        <v>1.978358907064163</v>
      </c>
      <c r="D129" s="98">
        <f>IF(RES_hhdet_tes!D129=0,0,RES_hhdet_tes!D129*1000*11630/RES_hhdet_num!D124)</f>
        <v>3.5461880900902454</v>
      </c>
      <c r="E129" s="98">
        <f>IF(RES_hhdet_tes!E129=0,0,RES_hhdet_tes!E129*1000*11630/RES_hhdet_num!E124)</f>
        <v>5.6119608419271634</v>
      </c>
      <c r="F129" s="98">
        <f>IF(RES_hhdet_tes!F129=0,0,RES_hhdet_tes!F129*1000*11630/RES_hhdet_num!F124)</f>
        <v>6.4181459361117126</v>
      </c>
      <c r="G129" s="98">
        <f>IF(RES_hhdet_tes!G129=0,0,RES_hhdet_tes!G129*1000*11630/RES_hhdet_num!G124)</f>
        <v>8.6754930149780414</v>
      </c>
      <c r="H129" s="98">
        <f>IF(RES_hhdet_tes!H129=0,0,RES_hhdet_tes!H129*1000*11630/RES_hhdet_num!H124)</f>
        <v>11.788040408881951</v>
      </c>
      <c r="I129" s="98">
        <f>IF(RES_hhdet_tes!I129=0,0,RES_hhdet_tes!I129*1000*11630/RES_hhdet_num!I124)</f>
        <v>16.940333392632677</v>
      </c>
      <c r="J129" s="98">
        <f>IF(RES_hhdet_tes!J129=0,0,RES_hhdet_tes!J129*1000*11630/RES_hhdet_num!J124)</f>
        <v>14.252966323018915</v>
      </c>
      <c r="K129" s="98">
        <f>IF(RES_hhdet_tes!K129=0,0,RES_hhdet_tes!K129*1000*11630/RES_hhdet_num!K124)</f>
        <v>16.603805541743359</v>
      </c>
      <c r="L129" s="98">
        <f>IF(RES_hhdet_tes!L129=0,0,RES_hhdet_tes!L129*1000*11630/RES_hhdet_num!L124)</f>
        <v>20.759901599452885</v>
      </c>
      <c r="M129" s="98">
        <f>IF(RES_hhdet_tes!M129=0,0,RES_hhdet_tes!M129*1000*11630/RES_hhdet_num!M124)</f>
        <v>17.81633641121951</v>
      </c>
      <c r="N129" s="98">
        <f>IF(RES_hhdet_tes!N129=0,0,RES_hhdet_tes!N129*1000*11630/RES_hhdet_num!N124)</f>
        <v>27.819295417530373</v>
      </c>
      <c r="O129" s="98">
        <f>IF(RES_hhdet_tes!O129=0,0,RES_hhdet_tes!O129*1000*11630/RES_hhdet_num!O124)</f>
        <v>26.688263830022205</v>
      </c>
      <c r="P129" s="98">
        <f>IF(RES_hhdet_tes!P129=0,0,RES_hhdet_tes!P129*1000*11630/RES_hhdet_num!P124)</f>
        <v>24.384235776965891</v>
      </c>
      <c r="Q129" s="98">
        <f>IF(RES_hhdet_tes!Q129=0,0,RES_hhdet_tes!Q129*1000*11630/RES_hhdet_num!Q124)</f>
        <v>47.007444204754968</v>
      </c>
      <c r="R129" s="98">
        <f>IF(RES_hhdet_tes!R129=0,0,RES_hhdet_tes!R129*1000*11630/RES_hhdet_num!R124)</f>
        <v>53.442694260087364</v>
      </c>
      <c r="S129" s="98">
        <f>IF(RES_hhdet_tes!S129=0,0,RES_hhdet_tes!S129*1000*11630/RES_hhdet_num!S124)</f>
        <v>59.178917061373134</v>
      </c>
      <c r="T129" s="98">
        <f>IF(RES_hhdet_tes!T129=0,0,RES_hhdet_tes!T129*1000*11630/RES_hhdet_num!T124)</f>
        <v>68.459456615534364</v>
      </c>
      <c r="U129" s="98">
        <f>IF(RES_hhdet_tes!U129=0,0,RES_hhdet_tes!U129*1000*11630/RES_hhdet_num!U124)</f>
        <v>71.849522973752798</v>
      </c>
      <c r="V129" s="98">
        <f>IF(RES_hhdet_tes!V129=0,0,RES_hhdet_tes!V129*1000*11630/RES_hhdet_num!V124)</f>
        <v>75.888382420855834</v>
      </c>
      <c r="W129" s="98">
        <f>IF(RES_hhdet_tes!W129=0,0,RES_hhdet_tes!W129*1000*11630/RES_hhdet_num!W124)</f>
        <v>71.558952003124318</v>
      </c>
      <c r="X129" s="98">
        <f>IF(RES_hhdet_tes!X129=0,0,RES_hhdet_tes!X129*1000*11630/RES_hhdet_num!X124)</f>
        <v>69.845463352453265</v>
      </c>
      <c r="Y129" s="98">
        <f>IF(RES_hhdet_tes!Y129=0,0,RES_hhdet_tes!Y129*1000*11630/RES_hhdet_num!Y124)</f>
        <v>38.368256792849792</v>
      </c>
      <c r="DA129" s="63" t="s">
        <v>2532</v>
      </c>
    </row>
    <row r="130" spans="1:105" ht="12" customHeight="1" x14ac:dyDescent="0.25">
      <c r="A130" s="121" t="s">
        <v>55</v>
      </c>
      <c r="B130" s="122">
        <v>475.31568084252405</v>
      </c>
      <c r="C130" s="122">
        <v>718.13759882734439</v>
      </c>
      <c r="D130" s="122">
        <v>665.51225094892845</v>
      </c>
      <c r="E130" s="122">
        <v>618.58369979057534</v>
      </c>
      <c r="F130" s="122">
        <v>613.15298094324794</v>
      </c>
      <c r="G130" s="122">
        <v>647.73818002431631</v>
      </c>
      <c r="H130" s="122">
        <v>649.77048364703819</v>
      </c>
      <c r="I130" s="122">
        <v>693.47998057733935</v>
      </c>
      <c r="J130" s="122">
        <v>655.20707259135406</v>
      </c>
      <c r="K130" s="122">
        <v>697.47339641005374</v>
      </c>
      <c r="L130" s="122">
        <v>383.74137185762686</v>
      </c>
      <c r="M130" s="122">
        <v>470.86203811599114</v>
      </c>
      <c r="N130" s="122">
        <v>537.21508387406163</v>
      </c>
      <c r="O130" s="122">
        <v>612.10199992640128</v>
      </c>
      <c r="P130" s="122">
        <v>861.26145432786109</v>
      </c>
      <c r="Q130" s="122">
        <v>803.38005413663723</v>
      </c>
      <c r="R130" s="122">
        <v>775.64019934133955</v>
      </c>
      <c r="S130" s="122">
        <v>887.56976688676752</v>
      </c>
      <c r="T130" s="122">
        <v>1206.3534160623542</v>
      </c>
      <c r="U130" s="122">
        <v>1401.7163795081169</v>
      </c>
      <c r="V130" s="122">
        <v>1447.5990734264003</v>
      </c>
      <c r="W130" s="122">
        <v>1296.4068490950156</v>
      </c>
      <c r="X130" s="122">
        <v>1396.0429980549495</v>
      </c>
      <c r="Y130" s="122">
        <v>1366.3027897032941</v>
      </c>
      <c r="DA130" s="130" t="s">
        <v>2533</v>
      </c>
    </row>
    <row r="131" spans="1:105" ht="12" customHeight="1" x14ac:dyDescent="0.25">
      <c r="A131" s="97" t="s">
        <v>128</v>
      </c>
      <c r="B131" s="98">
        <v>466.19730381500813</v>
      </c>
      <c r="C131" s="98">
        <v>722.90981193524715</v>
      </c>
      <c r="D131" s="98">
        <v>667.54994158103239</v>
      </c>
      <c r="E131" s="98">
        <v>617.35908110143293</v>
      </c>
      <c r="F131" s="98">
        <v>612.50593910425539</v>
      </c>
      <c r="G131" s="98">
        <v>649.07795550268622</v>
      </c>
      <c r="H131" s="98">
        <v>650.55124476665367</v>
      </c>
      <c r="I131" s="98">
        <v>693.07006942085673</v>
      </c>
      <c r="J131" s="98">
        <v>656.55521645243857</v>
      </c>
      <c r="K131" s="98">
        <v>710.79314591114462</v>
      </c>
      <c r="L131" s="98">
        <v>380.17398750031356</v>
      </c>
      <c r="M131" s="98">
        <v>469.87912749330582</v>
      </c>
      <c r="N131" s="98">
        <v>536.46757592856261</v>
      </c>
      <c r="O131" s="98">
        <v>606.56068627349759</v>
      </c>
      <c r="P131" s="98">
        <v>869.84234863000654</v>
      </c>
      <c r="Q131" s="98">
        <v>803.00817319219516</v>
      </c>
      <c r="R131" s="98">
        <v>772.67125949950002</v>
      </c>
      <c r="S131" s="98">
        <v>887.17653373891892</v>
      </c>
      <c r="T131" s="98">
        <v>1213.270108430213</v>
      </c>
      <c r="U131" s="98">
        <v>1406.9651394771213</v>
      </c>
      <c r="V131" s="98">
        <v>1470.3275585206577</v>
      </c>
      <c r="W131" s="98">
        <v>1251.4526693672701</v>
      </c>
      <c r="X131" s="98">
        <v>1410.5021801766663</v>
      </c>
      <c r="Y131" s="98">
        <v>1365.4924632456396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380.15743240956698</v>
      </c>
      <c r="M132" s="98">
        <v>469.98622572470759</v>
      </c>
      <c r="N132" s="98">
        <v>536.84093269545849</v>
      </c>
      <c r="O132" s="98">
        <v>607.40143160250659</v>
      </c>
      <c r="P132" s="98">
        <v>870.27149031770671</v>
      </c>
      <c r="Q132" s="98">
        <v>803.74121603436299</v>
      </c>
      <c r="R132" s="98">
        <v>773.70550858961542</v>
      </c>
      <c r="S132" s="98">
        <v>888.6347268205817</v>
      </c>
      <c r="T132" s="98">
        <v>1212.9839395794918</v>
      </c>
      <c r="U132" s="98">
        <v>1404.6716397281746</v>
      </c>
      <c r="V132" s="98">
        <v>1466.1614812541272</v>
      </c>
      <c r="W132" s="98">
        <v>1246.8922161920316</v>
      </c>
      <c r="X132" s="98">
        <v>1408.088262391977</v>
      </c>
      <c r="Y132" s="98">
        <v>1362.5418802766903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125.6485853778582</v>
      </c>
      <c r="M133" s="101">
        <v>135.51583180353003</v>
      </c>
      <c r="N133" s="101">
        <v>166.13427227279968</v>
      </c>
      <c r="O133" s="101">
        <v>212.18253798855289</v>
      </c>
      <c r="P133" s="101">
        <v>265.32330121025996</v>
      </c>
      <c r="Q133" s="101">
        <v>248.18135888525973</v>
      </c>
      <c r="R133" s="101">
        <v>239.55058359858481</v>
      </c>
      <c r="S133" s="101">
        <v>249.23332320909137</v>
      </c>
      <c r="T133" s="101">
        <v>371.1002283976523</v>
      </c>
      <c r="U133" s="101">
        <v>410.03396828882205</v>
      </c>
      <c r="V133" s="101">
        <v>453.42101856907669</v>
      </c>
      <c r="W133" s="101">
        <v>527.16583838015038</v>
      </c>
      <c r="X133" s="101">
        <v>344.41032778035844</v>
      </c>
      <c r="Y133" s="101">
        <v>527.20072470838579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254.50884703170877</v>
      </c>
      <c r="M134" s="104">
        <v>334.47039392117762</v>
      </c>
      <c r="N134" s="104">
        <v>370.70666042265873</v>
      </c>
      <c r="O134" s="104">
        <v>395.2188936139537</v>
      </c>
      <c r="P134" s="104">
        <v>604.94818910744698</v>
      </c>
      <c r="Q134" s="104">
        <v>555.55985714910332</v>
      </c>
      <c r="R134" s="104">
        <v>534.15492499103073</v>
      </c>
      <c r="S134" s="104">
        <v>639.40140361149042</v>
      </c>
      <c r="T134" s="104">
        <v>841.88371118183954</v>
      </c>
      <c r="U134" s="104">
        <v>994.63767143935252</v>
      </c>
      <c r="V134" s="104">
        <v>1012.7404626850508</v>
      </c>
      <c r="W134" s="104">
        <v>719.72637781188109</v>
      </c>
      <c r="X134" s="104">
        <v>1063.6779346116186</v>
      </c>
      <c r="Y134" s="104">
        <v>835.34115556830466</v>
      </c>
      <c r="DA134" s="132" t="s">
        <v>2537</v>
      </c>
    </row>
    <row r="135" spans="1:105" ht="12" customHeight="1" x14ac:dyDescent="0.25">
      <c r="A135" s="106" t="s">
        <v>122</v>
      </c>
      <c r="B135" s="101">
        <v>748.41122966687169</v>
      </c>
      <c r="C135" s="101">
        <v>603.86999044848744</v>
      </c>
      <c r="D135" s="101">
        <v>620.01224129647483</v>
      </c>
      <c r="E135" s="101">
        <v>643.10265565990494</v>
      </c>
      <c r="F135" s="101">
        <v>624.80618031376662</v>
      </c>
      <c r="G135" s="101">
        <v>626.55321916771049</v>
      </c>
      <c r="H135" s="101">
        <v>638.5306431604256</v>
      </c>
      <c r="I135" s="101">
        <v>698.92041045848111</v>
      </c>
      <c r="J135" s="101">
        <v>637.25561707089548</v>
      </c>
      <c r="K135" s="101">
        <v>499.66787012690003</v>
      </c>
      <c r="L135" s="101">
        <v>456.90068073369076</v>
      </c>
      <c r="M135" s="101">
        <v>492.27720827628991</v>
      </c>
      <c r="N135" s="101">
        <v>552.3263258788686</v>
      </c>
      <c r="O135" s="101">
        <v>689.18878541520564</v>
      </c>
      <c r="P135" s="101">
        <v>703.57333360541747</v>
      </c>
      <c r="Q135" s="101">
        <v>811.20227613929944</v>
      </c>
      <c r="R135" s="101">
        <v>846.89720767117603</v>
      </c>
      <c r="S135" s="101">
        <v>898.91919569372385</v>
      </c>
      <c r="T135" s="101">
        <v>1100.3004441830988</v>
      </c>
      <c r="U135" s="101">
        <v>1342.4366456119415</v>
      </c>
      <c r="V135" s="101">
        <v>1227.2991013077267</v>
      </c>
      <c r="W135" s="101">
        <v>1625.7181241457224</v>
      </c>
      <c r="X135" s="101">
        <v>1237.8311714976289</v>
      </c>
      <c r="Y135" s="101">
        <v>1400.3329875933973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489.13204513190777</v>
      </c>
      <c r="N136" s="104">
        <v>549.56410871506228</v>
      </c>
      <c r="O136" s="104">
        <v>686.73689840946088</v>
      </c>
      <c r="P136" s="104">
        <v>701.01052323818328</v>
      </c>
      <c r="Q136" s="104">
        <v>807.636932588229</v>
      </c>
      <c r="R136" s="104">
        <v>842.23709043625945</v>
      </c>
      <c r="S136" s="104">
        <v>897.21456691757419</v>
      </c>
      <c r="T136" s="104">
        <v>1091.4328768001253</v>
      </c>
      <c r="U136" s="104">
        <v>1334.2858783176821</v>
      </c>
      <c r="V136" s="104">
        <v>1223.189745191554</v>
      </c>
      <c r="W136" s="104">
        <v>1619.9698570156652</v>
      </c>
      <c r="X136" s="104">
        <v>1239.7673257668789</v>
      </c>
      <c r="Y136" s="104">
        <v>1403.3850660445223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141.01618380851014</v>
      </c>
      <c r="N137" s="98">
        <v>169.37453861572354</v>
      </c>
      <c r="O137" s="98">
        <v>239.47960676287278</v>
      </c>
      <c r="P137" s="98">
        <v>211.77674466545164</v>
      </c>
      <c r="Q137" s="98">
        <v>248.52766031965658</v>
      </c>
      <c r="R137" s="98">
        <v>260.94230327957149</v>
      </c>
      <c r="S137" s="98">
        <v>251.80135708042863</v>
      </c>
      <c r="T137" s="98">
        <v>331.39985694701608</v>
      </c>
      <c r="U137" s="98">
        <v>387.63347348582823</v>
      </c>
      <c r="V137" s="98">
        <v>369.13244891048066</v>
      </c>
      <c r="W137" s="98">
        <v>675.74314725805152</v>
      </c>
      <c r="X137" s="98">
        <v>295.46217349974228</v>
      </c>
      <c r="Y137" s="98">
        <v>543.5243591267182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348.11586132339761</v>
      </c>
      <c r="N138" s="98">
        <v>380.18957009933865</v>
      </c>
      <c r="O138" s="98">
        <v>447.25729164658804</v>
      </c>
      <c r="P138" s="98">
        <v>489.23377857273175</v>
      </c>
      <c r="Q138" s="98">
        <v>559.10927226857257</v>
      </c>
      <c r="R138" s="98">
        <v>581.2947871566879</v>
      </c>
      <c r="S138" s="98">
        <v>645.41320983714536</v>
      </c>
      <c r="T138" s="98">
        <v>760.03301985310918</v>
      </c>
      <c r="U138" s="98">
        <v>946.65240483185369</v>
      </c>
      <c r="V138" s="98">
        <v>854.05729628107326</v>
      </c>
      <c r="W138" s="98">
        <v>944.22670975761355</v>
      </c>
      <c r="X138" s="98">
        <v>944.30515226713624</v>
      </c>
      <c r="Y138" s="98">
        <v>859.86070691780412</v>
      </c>
      <c r="DA138" s="63" t="s">
        <v>2541</v>
      </c>
    </row>
    <row r="139" spans="1:105" ht="12" customHeight="1" x14ac:dyDescent="0.25">
      <c r="A139" s="121" t="s">
        <v>54</v>
      </c>
      <c r="B139" s="122">
        <v>192.45547273925473</v>
      </c>
      <c r="C139" s="122">
        <v>214.22177166406087</v>
      </c>
      <c r="D139" s="122">
        <v>192.50025625436638</v>
      </c>
      <c r="E139" s="122">
        <v>211.88212869787117</v>
      </c>
      <c r="F139" s="122">
        <v>223.19721799983529</v>
      </c>
      <c r="G139" s="122">
        <v>217.90354344131075</v>
      </c>
      <c r="H139" s="122">
        <v>195.01488296143179</v>
      </c>
      <c r="I139" s="122">
        <v>218.15674136650711</v>
      </c>
      <c r="J139" s="122">
        <v>184.75491132767422</v>
      </c>
      <c r="K139" s="122">
        <v>171.58901731310485</v>
      </c>
      <c r="L139" s="122">
        <v>153.59354389043412</v>
      </c>
      <c r="M139" s="122">
        <v>172.902806569353</v>
      </c>
      <c r="N139" s="122">
        <v>179.05783250490717</v>
      </c>
      <c r="O139" s="122">
        <v>174.82550668914303</v>
      </c>
      <c r="P139" s="122">
        <v>204.07705203163601</v>
      </c>
      <c r="Q139" s="122">
        <v>217.00967033592116</v>
      </c>
      <c r="R139" s="122">
        <v>224.44257957868342</v>
      </c>
      <c r="S139" s="122">
        <v>271.29132940650658</v>
      </c>
      <c r="T139" s="122">
        <v>265.37277960175152</v>
      </c>
      <c r="U139" s="122">
        <v>282.73233915786562</v>
      </c>
      <c r="V139" s="122">
        <v>303.78662607023074</v>
      </c>
      <c r="W139" s="122">
        <v>355.2501741085253</v>
      </c>
      <c r="X139" s="122">
        <v>392.96979424573664</v>
      </c>
      <c r="Y139" s="122">
        <v>391.96729425602052</v>
      </c>
      <c r="DA139" s="130" t="s">
        <v>2542</v>
      </c>
    </row>
    <row r="140" spans="1:105" ht="12" customHeight="1" x14ac:dyDescent="0.25">
      <c r="A140" s="97" t="s">
        <v>50</v>
      </c>
      <c r="B140" s="98">
        <v>221.24613334154111</v>
      </c>
      <c r="C140" s="98">
        <v>227.53934081287977</v>
      </c>
      <c r="D140" s="98">
        <v>203.66692264930487</v>
      </c>
      <c r="E140" s="98">
        <v>197.46998327648842</v>
      </c>
      <c r="F140" s="98">
        <v>211.67618207342352</v>
      </c>
      <c r="G140" s="98">
        <v>222.52164837907091</v>
      </c>
      <c r="H140" s="98">
        <v>202.99546039444303</v>
      </c>
      <c r="I140" s="98">
        <v>205.63035895207614</v>
      </c>
      <c r="J140" s="98">
        <v>195.37758240749793</v>
      </c>
      <c r="K140" s="98">
        <v>182.1253237290243</v>
      </c>
      <c r="L140" s="98">
        <v>159.64184196065253</v>
      </c>
      <c r="M140" s="98">
        <v>172.75680641780238</v>
      </c>
      <c r="N140" s="98">
        <v>177.10724295854661</v>
      </c>
      <c r="O140" s="98">
        <v>178.10816516451186</v>
      </c>
      <c r="P140" s="98">
        <v>198.12500665062515</v>
      </c>
      <c r="Q140" s="98">
        <v>215.52938629710687</v>
      </c>
      <c r="R140" s="98">
        <v>246.39689516627496</v>
      </c>
      <c r="S140" s="98">
        <v>278.29434559408043</v>
      </c>
      <c r="T140" s="98">
        <v>161.89379363931761</v>
      </c>
      <c r="U140" s="98">
        <v>335.32019610125047</v>
      </c>
      <c r="V140" s="98">
        <v>216.44476036991142</v>
      </c>
      <c r="W140" s="98">
        <v>434.02821659750811</v>
      </c>
      <c r="X140" s="98">
        <v>391.89445266365396</v>
      </c>
      <c r="Y140" s="98">
        <v>365.73956443213666</v>
      </c>
      <c r="DA140" s="63" t="s">
        <v>2543</v>
      </c>
    </row>
    <row r="141" spans="1:105" ht="12" customHeight="1" x14ac:dyDescent="0.25">
      <c r="A141" s="109" t="s">
        <v>120</v>
      </c>
      <c r="B141" s="33">
        <v>190.77346096989194</v>
      </c>
      <c r="C141" s="33">
        <v>213.39460088685468</v>
      </c>
      <c r="D141" s="33">
        <v>191.79428869264316</v>
      </c>
      <c r="E141" s="33">
        <v>212.74171035295902</v>
      </c>
      <c r="F141" s="33">
        <v>223.89085680256869</v>
      </c>
      <c r="G141" s="33">
        <v>217.61175742918297</v>
      </c>
      <c r="H141" s="33">
        <v>194.47704719788575</v>
      </c>
      <c r="I141" s="33">
        <v>219.0291062150379</v>
      </c>
      <c r="J141" s="33">
        <v>183.99003926741449</v>
      </c>
      <c r="K141" s="33">
        <v>170.83252064035298</v>
      </c>
      <c r="L141" s="33">
        <v>153.15782062513111</v>
      </c>
      <c r="M141" s="33">
        <v>172.91303549956959</v>
      </c>
      <c r="N141" s="33">
        <v>179.17967329533334</v>
      </c>
      <c r="O141" s="33">
        <v>174.65168007692694</v>
      </c>
      <c r="P141" s="33">
        <v>204.34716438673033</v>
      </c>
      <c r="Q141" s="33">
        <v>217.07056508549695</v>
      </c>
      <c r="R141" s="33">
        <v>223.63079902606222</v>
      </c>
      <c r="S141" s="33">
        <v>271.06722671156751</v>
      </c>
      <c r="T141" s="33">
        <v>268.02175132228064</v>
      </c>
      <c r="U141" s="33">
        <v>281.38824951295766</v>
      </c>
      <c r="V141" s="33">
        <v>305.87284668517725</v>
      </c>
      <c r="W141" s="33">
        <v>353.12034793789229</v>
      </c>
      <c r="X141" s="33">
        <v>392.99991893167845</v>
      </c>
      <c r="Y141" s="33">
        <v>392.66984269102505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7561.5741760597894</v>
      </c>
      <c r="C143" s="117">
        <f t="shared" si="49"/>
        <v>9270.4687208149662</v>
      </c>
      <c r="D143" s="117">
        <f t="shared" si="49"/>
        <v>9231.2086200837548</v>
      </c>
      <c r="E143" s="117">
        <f t="shared" si="49"/>
        <v>8938.1091007208724</v>
      </c>
      <c r="F143" s="117">
        <f t="shared" si="49"/>
        <v>7973.778329687415</v>
      </c>
      <c r="G143" s="117">
        <f t="shared" si="49"/>
        <v>7630.2164543980416</v>
      </c>
      <c r="H143" s="117">
        <f t="shared" si="49"/>
        <v>6965.0950981431533</v>
      </c>
      <c r="I143" s="117">
        <f t="shared" si="49"/>
        <v>6278.2766099701776</v>
      </c>
      <c r="J143" s="117">
        <f t="shared" si="49"/>
        <v>6541.2750730807829</v>
      </c>
      <c r="K143" s="117">
        <f t="shared" si="49"/>
        <v>6738.8153690138297</v>
      </c>
      <c r="L143" s="117">
        <f t="shared" si="49"/>
        <v>8112.1436896983887</v>
      </c>
      <c r="M143" s="117">
        <f t="shared" si="49"/>
        <v>7553.814217719847</v>
      </c>
      <c r="N143" s="117">
        <f t="shared" si="49"/>
        <v>7517.3982307727156</v>
      </c>
      <c r="O143" s="117">
        <f t="shared" si="49"/>
        <v>8230.1300381011006</v>
      </c>
      <c r="P143" s="117">
        <f t="shared" si="49"/>
        <v>7597.0949609063537</v>
      </c>
      <c r="Q143" s="117">
        <f t="shared" si="49"/>
        <v>9372.5906141219402</v>
      </c>
      <c r="R143" s="117">
        <f t="shared" ref="R143:V143" si="50">R144+R146+R148+R157</f>
        <v>8718.0705209353437</v>
      </c>
      <c r="S143" s="117">
        <f t="shared" si="50"/>
        <v>9388.8467187216938</v>
      </c>
      <c r="T143" s="117">
        <f t="shared" si="50"/>
        <v>9182.3548769849949</v>
      </c>
      <c r="U143" s="117">
        <f t="shared" si="50"/>
        <v>9093.6027420712617</v>
      </c>
      <c r="V143" s="117">
        <f t="shared" si="50"/>
        <v>9496.6508808269355</v>
      </c>
      <c r="W143" s="117">
        <f t="shared" ref="W143:Y143" si="51">W144+W146+W148+W157</f>
        <v>10436.066671185559</v>
      </c>
      <c r="X143" s="117">
        <f t="shared" si="51"/>
        <v>10513.36810666378</v>
      </c>
      <c r="Y143" s="117">
        <f t="shared" si="51"/>
        <v>10567.774376268088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6621.5418656583051</v>
      </c>
      <c r="C144" s="122">
        <f t="shared" si="52"/>
        <v>8428.4776424289557</v>
      </c>
      <c r="D144" s="122">
        <f t="shared" si="52"/>
        <v>8391.7690077271327</v>
      </c>
      <c r="E144" s="122">
        <f t="shared" si="52"/>
        <v>8058.9899297102611</v>
      </c>
      <c r="F144" s="122">
        <f t="shared" si="52"/>
        <v>7098.022928041888</v>
      </c>
      <c r="G144" s="122">
        <f t="shared" si="52"/>
        <v>6751.0479499063986</v>
      </c>
      <c r="H144" s="122">
        <f t="shared" si="52"/>
        <v>6086.6533758768574</v>
      </c>
      <c r="I144" s="122">
        <f t="shared" si="52"/>
        <v>5306.1882906560431</v>
      </c>
      <c r="J144" s="122">
        <f t="shared" si="52"/>
        <v>5666.703675807692</v>
      </c>
      <c r="K144" s="122">
        <f t="shared" si="52"/>
        <v>5988.9816668261628</v>
      </c>
      <c r="L144" s="122">
        <f t="shared" si="52"/>
        <v>7406.4697452047685</v>
      </c>
      <c r="M144" s="122">
        <f t="shared" si="52"/>
        <v>6812.0091279168328</v>
      </c>
      <c r="N144" s="122">
        <f t="shared" si="52"/>
        <v>6686.7369250237134</v>
      </c>
      <c r="O144" s="122">
        <f t="shared" si="52"/>
        <v>7272.9544365887532</v>
      </c>
      <c r="P144" s="122">
        <f t="shared" si="52"/>
        <v>6591.482655386365</v>
      </c>
      <c r="Q144" s="122">
        <f t="shared" si="52"/>
        <v>8135.7682705587613</v>
      </c>
      <c r="R144" s="122">
        <f t="shared" si="52"/>
        <v>7385.3583333464821</v>
      </c>
      <c r="S144" s="122">
        <f t="shared" si="52"/>
        <v>7939.8255121901175</v>
      </c>
      <c r="T144" s="122">
        <f t="shared" si="52"/>
        <v>7524.6960704607491</v>
      </c>
      <c r="U144" s="122">
        <f t="shared" si="52"/>
        <v>7211.2625924204058</v>
      </c>
      <c r="V144" s="122">
        <f t="shared" si="52"/>
        <v>7705.5349398701546</v>
      </c>
      <c r="W144" s="122">
        <f t="shared" si="52"/>
        <v>8238.2883558415724</v>
      </c>
      <c r="X144" s="122">
        <f t="shared" si="52"/>
        <v>8685.1939317217257</v>
      </c>
      <c r="Y144" s="122">
        <f t="shared" si="52"/>
        <v>8654.2142565156082</v>
      </c>
      <c r="DA144" s="130" t="s">
        <v>2546</v>
      </c>
    </row>
    <row r="145" spans="1:105" ht="12" customHeight="1" x14ac:dyDescent="0.25">
      <c r="A145" s="97" t="s">
        <v>53</v>
      </c>
      <c r="B145" s="98">
        <v>6621.5418656583051</v>
      </c>
      <c r="C145" s="98">
        <v>8428.4776424289557</v>
      </c>
      <c r="D145" s="98">
        <v>8391.7690077271327</v>
      </c>
      <c r="E145" s="98">
        <v>8058.9899297102611</v>
      </c>
      <c r="F145" s="98">
        <v>7098.022928041888</v>
      </c>
      <c r="G145" s="98">
        <v>6751.0479499063986</v>
      </c>
      <c r="H145" s="98">
        <v>6086.6533758768574</v>
      </c>
      <c r="I145" s="98">
        <v>5306.1882906560431</v>
      </c>
      <c r="J145" s="98">
        <v>5666.703675807692</v>
      </c>
      <c r="K145" s="98">
        <v>5988.9816668261628</v>
      </c>
      <c r="L145" s="98">
        <v>7406.4697452047685</v>
      </c>
      <c r="M145" s="98">
        <v>6812.0091279168328</v>
      </c>
      <c r="N145" s="98">
        <v>6686.7369250237134</v>
      </c>
      <c r="O145" s="98">
        <v>7272.9544365887532</v>
      </c>
      <c r="P145" s="98">
        <v>6591.482655386365</v>
      </c>
      <c r="Q145" s="98">
        <v>8135.7682705587613</v>
      </c>
      <c r="R145" s="98">
        <v>7385.3583333464821</v>
      </c>
      <c r="S145" s="98">
        <v>7939.8255121901175</v>
      </c>
      <c r="T145" s="98">
        <v>7524.6960704607491</v>
      </c>
      <c r="U145" s="98">
        <v>7211.2625924204058</v>
      </c>
      <c r="V145" s="98">
        <v>7705.5349398701546</v>
      </c>
      <c r="W145" s="98">
        <v>8238.2883558415724</v>
      </c>
      <c r="X145" s="98">
        <v>8685.1939317217257</v>
      </c>
      <c r="Y145" s="98">
        <v>8654.2142565156082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9.2588600979159352</v>
      </c>
      <c r="C146" s="122">
        <f t="shared" si="53"/>
        <v>15.86325477983879</v>
      </c>
      <c r="D146" s="122">
        <f t="shared" si="53"/>
        <v>22.495542882750673</v>
      </c>
      <c r="E146" s="122">
        <f t="shared" si="53"/>
        <v>25.902751844068806</v>
      </c>
      <c r="F146" s="122">
        <f t="shared" si="53"/>
        <v>26.551898917654597</v>
      </c>
      <c r="G146" s="122">
        <f t="shared" si="53"/>
        <v>32.265004808479148</v>
      </c>
      <c r="H146" s="122">
        <f t="shared" si="53"/>
        <v>42.796408643186822</v>
      </c>
      <c r="I146" s="122">
        <f t="shared" si="53"/>
        <v>60.412491294610383</v>
      </c>
      <c r="J146" s="122">
        <f t="shared" si="53"/>
        <v>52.859515686276644</v>
      </c>
      <c r="K146" s="122">
        <f t="shared" si="53"/>
        <v>63.477935872010285</v>
      </c>
      <c r="L146" s="122">
        <f t="shared" si="53"/>
        <v>80.478849790763931</v>
      </c>
      <c r="M146" s="122">
        <f t="shared" si="53"/>
        <v>68.127727313457584</v>
      </c>
      <c r="N146" s="122">
        <f t="shared" si="53"/>
        <v>96.24108221212164</v>
      </c>
      <c r="O146" s="122">
        <f t="shared" si="53"/>
        <v>94.817025332988521</v>
      </c>
      <c r="P146" s="122">
        <f t="shared" si="53"/>
        <v>100.95774213128861</v>
      </c>
      <c r="Q146" s="122">
        <f t="shared" si="53"/>
        <v>216.85588537103033</v>
      </c>
      <c r="R146" s="122">
        <f t="shared" si="53"/>
        <v>270.75186898484105</v>
      </c>
      <c r="S146" s="122">
        <f t="shared" si="53"/>
        <v>284.51022171678773</v>
      </c>
      <c r="T146" s="122">
        <f t="shared" si="53"/>
        <v>287.98764229339059</v>
      </c>
      <c r="U146" s="122">
        <f t="shared" si="53"/>
        <v>270.99641553891843</v>
      </c>
      <c r="V146" s="122">
        <f t="shared" si="53"/>
        <v>254.26348788792419</v>
      </c>
      <c r="W146" s="122">
        <f t="shared" si="53"/>
        <v>215.14253293568063</v>
      </c>
      <c r="X146" s="122">
        <f t="shared" si="53"/>
        <v>203.9105965877412</v>
      </c>
      <c r="Y146" s="122">
        <f t="shared" si="53"/>
        <v>135.51846203808955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9.2588600979159352</v>
      </c>
      <c r="C147" s="98">
        <f>IF(RES_hhdet_tes!C147=0,0,RES_hhdet_tes!C147*1000*11630/RES_hhdet_num!C143)</f>
        <v>15.86325477983879</v>
      </c>
      <c r="D147" s="98">
        <f>IF(RES_hhdet_tes!D147=0,0,RES_hhdet_tes!D147*1000*11630/RES_hhdet_num!D143)</f>
        <v>22.495542882750673</v>
      </c>
      <c r="E147" s="98">
        <f>IF(RES_hhdet_tes!E147=0,0,RES_hhdet_tes!E147*1000*11630/RES_hhdet_num!E143)</f>
        <v>25.902751844068806</v>
      </c>
      <c r="F147" s="98">
        <f>IF(RES_hhdet_tes!F147=0,0,RES_hhdet_tes!F147*1000*11630/RES_hhdet_num!F143)</f>
        <v>26.551898917654597</v>
      </c>
      <c r="G147" s="98">
        <f>IF(RES_hhdet_tes!G147=0,0,RES_hhdet_tes!G147*1000*11630/RES_hhdet_num!G143)</f>
        <v>32.265004808479148</v>
      </c>
      <c r="H147" s="98">
        <f>IF(RES_hhdet_tes!H147=0,0,RES_hhdet_tes!H147*1000*11630/RES_hhdet_num!H143)</f>
        <v>42.796408643186822</v>
      </c>
      <c r="I147" s="98">
        <f>IF(RES_hhdet_tes!I147=0,0,RES_hhdet_tes!I147*1000*11630/RES_hhdet_num!I143)</f>
        <v>60.412491294610383</v>
      </c>
      <c r="J147" s="98">
        <f>IF(RES_hhdet_tes!J147=0,0,RES_hhdet_tes!J147*1000*11630/RES_hhdet_num!J143)</f>
        <v>52.859515686276644</v>
      </c>
      <c r="K147" s="98">
        <f>IF(RES_hhdet_tes!K147=0,0,RES_hhdet_tes!K147*1000*11630/RES_hhdet_num!K143)</f>
        <v>63.477935872010285</v>
      </c>
      <c r="L147" s="98">
        <f>IF(RES_hhdet_tes!L147=0,0,RES_hhdet_tes!L147*1000*11630/RES_hhdet_num!L143)</f>
        <v>80.478849790763931</v>
      </c>
      <c r="M147" s="98">
        <f>IF(RES_hhdet_tes!M147=0,0,RES_hhdet_tes!M147*1000*11630/RES_hhdet_num!M143)</f>
        <v>68.127727313457584</v>
      </c>
      <c r="N147" s="98">
        <f>IF(RES_hhdet_tes!N147=0,0,RES_hhdet_tes!N147*1000*11630/RES_hhdet_num!N143)</f>
        <v>96.24108221212164</v>
      </c>
      <c r="O147" s="98">
        <f>IF(RES_hhdet_tes!O147=0,0,RES_hhdet_tes!O147*1000*11630/RES_hhdet_num!O143)</f>
        <v>94.817025332988521</v>
      </c>
      <c r="P147" s="98">
        <f>IF(RES_hhdet_tes!P147=0,0,RES_hhdet_tes!P147*1000*11630/RES_hhdet_num!P143)</f>
        <v>100.95774213128861</v>
      </c>
      <c r="Q147" s="98">
        <f>IF(RES_hhdet_tes!Q147=0,0,RES_hhdet_tes!Q147*1000*11630/RES_hhdet_num!Q143)</f>
        <v>216.85588537103033</v>
      </c>
      <c r="R147" s="98">
        <f>IF(RES_hhdet_tes!R147=0,0,RES_hhdet_tes!R147*1000*11630/RES_hhdet_num!R143)</f>
        <v>270.75186898484105</v>
      </c>
      <c r="S147" s="98">
        <f>IF(RES_hhdet_tes!S147=0,0,RES_hhdet_tes!S147*1000*11630/RES_hhdet_num!S143)</f>
        <v>284.51022171678773</v>
      </c>
      <c r="T147" s="98">
        <f>IF(RES_hhdet_tes!T147=0,0,RES_hhdet_tes!T147*1000*11630/RES_hhdet_num!T143)</f>
        <v>287.98764229339059</v>
      </c>
      <c r="U147" s="98">
        <f>IF(RES_hhdet_tes!U147=0,0,RES_hhdet_tes!U147*1000*11630/RES_hhdet_num!U143)</f>
        <v>270.99641553891843</v>
      </c>
      <c r="V147" s="98">
        <f>IF(RES_hhdet_tes!V147=0,0,RES_hhdet_tes!V147*1000*11630/RES_hhdet_num!V143)</f>
        <v>254.26348788792419</v>
      </c>
      <c r="W147" s="98">
        <f>IF(RES_hhdet_tes!W147=0,0,RES_hhdet_tes!W147*1000*11630/RES_hhdet_num!W143)</f>
        <v>215.14253293568063</v>
      </c>
      <c r="X147" s="98">
        <f>IF(RES_hhdet_tes!X147=0,0,RES_hhdet_tes!X147*1000*11630/RES_hhdet_num!X143)</f>
        <v>203.9105965877412</v>
      </c>
      <c r="Y147" s="98">
        <f>IF(RES_hhdet_tes!Y147=0,0,RES_hhdet_tes!Y147*1000*11630/RES_hhdet_num!Y143)</f>
        <v>135.51846203808955</v>
      </c>
      <c r="DA147" s="63" t="s">
        <v>2549</v>
      </c>
    </row>
    <row r="148" spans="1:105" ht="12" customHeight="1" x14ac:dyDescent="0.25">
      <c r="A148" s="121" t="s">
        <v>55</v>
      </c>
      <c r="B148" s="122">
        <v>738.32049340338119</v>
      </c>
      <c r="C148" s="122">
        <v>611.89577843966833</v>
      </c>
      <c r="D148" s="122">
        <v>624.43247999894356</v>
      </c>
      <c r="E148" s="122">
        <v>641.31833757257175</v>
      </c>
      <c r="F148" s="122">
        <v>625.99777962162455</v>
      </c>
      <c r="G148" s="122">
        <v>629.00045750809704</v>
      </c>
      <c r="H148" s="122">
        <v>640.63058396138319</v>
      </c>
      <c r="I148" s="122">
        <v>693.52616587413502</v>
      </c>
      <c r="J148" s="122">
        <v>636.94104613946058</v>
      </c>
      <c r="K148" s="122">
        <v>514.74631722715662</v>
      </c>
      <c r="L148" s="122">
        <v>471.58911901010282</v>
      </c>
      <c r="M148" s="122">
        <v>500.7743971493515</v>
      </c>
      <c r="N148" s="122">
        <v>555.35297240391765</v>
      </c>
      <c r="O148" s="122">
        <v>687.55105457825221</v>
      </c>
      <c r="P148" s="122">
        <v>700.52354195363023</v>
      </c>
      <c r="Q148" s="122">
        <v>802.94714380755659</v>
      </c>
      <c r="R148" s="122">
        <v>837.62853262146621</v>
      </c>
      <c r="S148" s="122">
        <v>893.25326984090179</v>
      </c>
      <c r="T148" s="122">
        <v>1103.8060998556848</v>
      </c>
      <c r="U148" s="122">
        <v>1328.7134145553478</v>
      </c>
      <c r="V148" s="122">
        <v>1233.0596565076958</v>
      </c>
      <c r="W148" s="122">
        <v>1626.9049115810612</v>
      </c>
      <c r="X148" s="122">
        <v>1231.2990805674497</v>
      </c>
      <c r="Y148" s="122">
        <v>1386.1025384176305</v>
      </c>
      <c r="DA148" s="130" t="s">
        <v>2550</v>
      </c>
    </row>
    <row r="149" spans="1:105" ht="12" customHeight="1" x14ac:dyDescent="0.25">
      <c r="A149" s="97" t="s">
        <v>124</v>
      </c>
      <c r="B149" s="98">
        <v>665.64645791666646</v>
      </c>
      <c r="C149" s="98">
        <v>649.09148108324234</v>
      </c>
      <c r="D149" s="98">
        <v>643.1305182757809</v>
      </c>
      <c r="E149" s="98">
        <v>633.18049405913962</v>
      </c>
      <c r="F149" s="98">
        <v>630.47292464075622</v>
      </c>
      <c r="G149" s="98">
        <v>639.01498054910621</v>
      </c>
      <c r="H149" s="98">
        <v>648.75142052016167</v>
      </c>
      <c r="I149" s="98">
        <v>659.50144590210527</v>
      </c>
      <c r="J149" s="98">
        <v>631.03572913402184</v>
      </c>
      <c r="K149" s="98">
        <v>627.4448604748693</v>
      </c>
      <c r="L149" s="98">
        <v>596.4306389066993</v>
      </c>
      <c r="M149" s="98">
        <v>594.55880837959421</v>
      </c>
      <c r="N149" s="98">
        <v>599.1068890178633</v>
      </c>
      <c r="O149" s="98">
        <v>634.58703040697856</v>
      </c>
      <c r="P149" s="98">
        <v>711.42023528004756</v>
      </c>
      <c r="Q149" s="98">
        <v>760.03264170232615</v>
      </c>
      <c r="R149" s="98">
        <v>811.15489380651695</v>
      </c>
      <c r="S149" s="98">
        <v>989.5107003899908</v>
      </c>
      <c r="T149" s="98">
        <v>1312.0902069909118</v>
      </c>
      <c r="U149" s="98">
        <v>1096.1183231419286</v>
      </c>
      <c r="V149" s="98">
        <v>1321.3024718418869</v>
      </c>
      <c r="W149" s="98">
        <v>1682.5060220442567</v>
      </c>
      <c r="X149" s="98">
        <v>1282.1078875245821</v>
      </c>
      <c r="Y149" s="98">
        <v>1508.31442434715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1312.8012147740271</v>
      </c>
      <c r="U150" s="98">
        <v>1098.4786621903322</v>
      </c>
      <c r="V150" s="98">
        <v>1323.8575088892446</v>
      </c>
      <c r="W150" s="98">
        <v>1685.6186867653662</v>
      </c>
      <c r="X150" s="98">
        <v>1284.7541683051984</v>
      </c>
      <c r="Y150" s="98">
        <v>1507.3904920432863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400.8049803360289</v>
      </c>
      <c r="U151" s="101">
        <v>322.97006384029947</v>
      </c>
      <c r="V151" s="101">
        <v>403.50649519215688</v>
      </c>
      <c r="W151" s="101">
        <v>706.18139461336318</v>
      </c>
      <c r="X151" s="101">
        <v>307.94966550396964</v>
      </c>
      <c r="Y151" s="101">
        <v>579.60463525395107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911.99623443799794</v>
      </c>
      <c r="U152" s="104">
        <v>775.50859835003257</v>
      </c>
      <c r="V152" s="104">
        <v>920.35101369708775</v>
      </c>
      <c r="W152" s="104">
        <v>979.43729215200312</v>
      </c>
      <c r="X152" s="104">
        <v>976.80450280122898</v>
      </c>
      <c r="Y152" s="104">
        <v>927.78585678933553</v>
      </c>
      <c r="DA152" s="132" t="s">
        <v>2554</v>
      </c>
    </row>
    <row r="153" spans="1:105" ht="12" customHeight="1" x14ac:dyDescent="0.25">
      <c r="A153" s="106" t="s">
        <v>122</v>
      </c>
      <c r="B153" s="101">
        <v>748.4112296668718</v>
      </c>
      <c r="C153" s="101">
        <v>603.95951157490572</v>
      </c>
      <c r="D153" s="101">
        <v>620.09325635379776</v>
      </c>
      <c r="E153" s="101">
        <v>643.23083555163862</v>
      </c>
      <c r="F153" s="101">
        <v>624.9864100678177</v>
      </c>
      <c r="G153" s="101">
        <v>626.89605139943581</v>
      </c>
      <c r="H153" s="101">
        <v>639.0392388052104</v>
      </c>
      <c r="I153" s="101">
        <v>699.59870312283908</v>
      </c>
      <c r="J153" s="101">
        <v>637.86555498216626</v>
      </c>
      <c r="K153" s="101">
        <v>500.3191596083949</v>
      </c>
      <c r="L153" s="101">
        <v>457.90914742045885</v>
      </c>
      <c r="M153" s="101">
        <v>492.79096653876212</v>
      </c>
      <c r="N153" s="101">
        <v>552.59055665314088</v>
      </c>
      <c r="O153" s="101">
        <v>690.15990615795761</v>
      </c>
      <c r="P153" s="101">
        <v>700.00691447201757</v>
      </c>
      <c r="Q153" s="101">
        <v>804.36250708323894</v>
      </c>
      <c r="R153" s="101">
        <v>838.67250667754274</v>
      </c>
      <c r="S153" s="101">
        <v>889.69954628904634</v>
      </c>
      <c r="T153" s="101">
        <v>1092.5345139310184</v>
      </c>
      <c r="U153" s="101">
        <v>1340.2376185819489</v>
      </c>
      <c r="V153" s="101">
        <v>1227.0618239886589</v>
      </c>
      <c r="W153" s="101">
        <v>1623.6151507022544</v>
      </c>
      <c r="X153" s="101">
        <v>1228.0581493317425</v>
      </c>
      <c r="Y153" s="101">
        <v>1376.2796417875859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459.14825842291509</v>
      </c>
      <c r="M154" s="104">
        <v>493.83822232329157</v>
      </c>
      <c r="N154" s="104">
        <v>554.15031666040761</v>
      </c>
      <c r="O154" s="104">
        <v>692.59251958736957</v>
      </c>
      <c r="P154" s="104">
        <v>706.97309460826705</v>
      </c>
      <c r="Q154" s="104">
        <v>811.9013532614739</v>
      </c>
      <c r="R154" s="104">
        <v>839.54622707944418</v>
      </c>
      <c r="S154" s="104">
        <v>887.83776962955881</v>
      </c>
      <c r="T154" s="104">
        <v>1097.3203518515163</v>
      </c>
      <c r="U154" s="104">
        <v>1341.3345544423582</v>
      </c>
      <c r="V154" s="104">
        <v>1227.4027320950931</v>
      </c>
      <c r="W154" s="104">
        <v>1623.6287717549676</v>
      </c>
      <c r="X154" s="104">
        <v>1224.22425754286</v>
      </c>
      <c r="Y154" s="104">
        <v>1372.8206223730026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152.94138342613459</v>
      </c>
      <c r="M155" s="98">
        <v>142.37296906611203</v>
      </c>
      <c r="N155" s="98">
        <v>170.78799856046933</v>
      </c>
      <c r="O155" s="98">
        <v>241.52158508133181</v>
      </c>
      <c r="P155" s="98">
        <v>213.57804994223801</v>
      </c>
      <c r="Q155" s="98">
        <v>249.83991642110036</v>
      </c>
      <c r="R155" s="98">
        <v>260.10861869109738</v>
      </c>
      <c r="S155" s="98">
        <v>249.16977889473102</v>
      </c>
      <c r="T155" s="98">
        <v>333.18751465028265</v>
      </c>
      <c r="U155" s="98">
        <v>389.68123765247708</v>
      </c>
      <c r="V155" s="98">
        <v>370.40383806252714</v>
      </c>
      <c r="W155" s="98">
        <v>677.26940192925792</v>
      </c>
      <c r="X155" s="98">
        <v>291.75793914473292</v>
      </c>
      <c r="Y155" s="98">
        <v>531.68689551065552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306.20687499678053</v>
      </c>
      <c r="M156" s="98">
        <v>351.4652532571796</v>
      </c>
      <c r="N156" s="98">
        <v>383.36231809993819</v>
      </c>
      <c r="O156" s="98">
        <v>451.0709345060377</v>
      </c>
      <c r="P156" s="98">
        <v>493.39504466602909</v>
      </c>
      <c r="Q156" s="98">
        <v>562.06143684037363</v>
      </c>
      <c r="R156" s="98">
        <v>579.43760838834669</v>
      </c>
      <c r="S156" s="98">
        <v>638.66799073482775</v>
      </c>
      <c r="T156" s="98">
        <v>764.13283720123366</v>
      </c>
      <c r="U156" s="98">
        <v>951.65331678988127</v>
      </c>
      <c r="V156" s="98">
        <v>856.998894032566</v>
      </c>
      <c r="W156" s="98">
        <v>946.35936982570979</v>
      </c>
      <c r="X156" s="98">
        <v>932.46631839812699</v>
      </c>
      <c r="Y156" s="98">
        <v>841.13372686234698</v>
      </c>
      <c r="DA156" s="63" t="s">
        <v>2558</v>
      </c>
    </row>
    <row r="157" spans="1:105" ht="12" customHeight="1" x14ac:dyDescent="0.25">
      <c r="A157" s="121" t="s">
        <v>54</v>
      </c>
      <c r="B157" s="122">
        <v>192.45295690018742</v>
      </c>
      <c r="C157" s="122">
        <v>214.23204516650324</v>
      </c>
      <c r="D157" s="122">
        <v>192.51158947492922</v>
      </c>
      <c r="E157" s="122">
        <v>211.89808159396998</v>
      </c>
      <c r="F157" s="122">
        <v>223.20572310624843</v>
      </c>
      <c r="G157" s="122">
        <v>217.90304217506684</v>
      </c>
      <c r="H157" s="122">
        <v>195.01472966172602</v>
      </c>
      <c r="I157" s="122">
        <v>218.14966214538961</v>
      </c>
      <c r="J157" s="122">
        <v>184.77083544735353</v>
      </c>
      <c r="K157" s="122">
        <v>171.60944908849947</v>
      </c>
      <c r="L157" s="122">
        <v>153.60597569275376</v>
      </c>
      <c r="M157" s="122">
        <v>172.90296534020524</v>
      </c>
      <c r="N157" s="122">
        <v>179.06725113296233</v>
      </c>
      <c r="O157" s="122">
        <v>174.80752160110728</v>
      </c>
      <c r="P157" s="122">
        <v>204.13102143506998</v>
      </c>
      <c r="Q157" s="122">
        <v>217.01931438459181</v>
      </c>
      <c r="R157" s="122">
        <v>224.33178598255412</v>
      </c>
      <c r="S157" s="122">
        <v>271.25771497388774</v>
      </c>
      <c r="T157" s="122">
        <v>265.8650643751717</v>
      </c>
      <c r="U157" s="122">
        <v>282.63031955658852</v>
      </c>
      <c r="V157" s="122">
        <v>303.79279656116029</v>
      </c>
      <c r="W157" s="122">
        <v>355.73087082724516</v>
      </c>
      <c r="X157" s="122">
        <v>392.96449778686468</v>
      </c>
      <c r="Y157" s="122">
        <v>391.93911929675983</v>
      </c>
      <c r="DA157" s="130" t="s">
        <v>2559</v>
      </c>
    </row>
    <row r="158" spans="1:105" ht="12" customHeight="1" x14ac:dyDescent="0.25">
      <c r="A158" s="97" t="s">
        <v>50</v>
      </c>
      <c r="B158" s="98">
        <v>221.24613334154108</v>
      </c>
      <c r="C158" s="98">
        <v>227.5393408128798</v>
      </c>
      <c r="D158" s="98">
        <v>203.66692264930487</v>
      </c>
      <c r="E158" s="98">
        <v>197.46998327648845</v>
      </c>
      <c r="F158" s="98">
        <v>211.67618207342335</v>
      </c>
      <c r="G158" s="98">
        <v>222.52164837907105</v>
      </c>
      <c r="H158" s="98">
        <v>202.9954603944432</v>
      </c>
      <c r="I158" s="98">
        <v>205.63035895207614</v>
      </c>
      <c r="J158" s="98">
        <v>195.37758240749801</v>
      </c>
      <c r="K158" s="98">
        <v>182.12532372902456</v>
      </c>
      <c r="L158" s="98">
        <v>159.64184196065256</v>
      </c>
      <c r="M158" s="98">
        <v>172.75680641780215</v>
      </c>
      <c r="N158" s="98">
        <v>177.10724295854675</v>
      </c>
      <c r="O158" s="98">
        <v>178.108165164512</v>
      </c>
      <c r="P158" s="98">
        <v>198.1250066506251</v>
      </c>
      <c r="Q158" s="98">
        <v>215.52938629710727</v>
      </c>
      <c r="R158" s="98">
        <v>246.3968951662749</v>
      </c>
      <c r="S158" s="98">
        <v>278.29434559408094</v>
      </c>
      <c r="T158" s="98">
        <v>161.89379363931792</v>
      </c>
      <c r="U158" s="98">
        <v>335.32019610125184</v>
      </c>
      <c r="V158" s="98">
        <v>216.4447603699098</v>
      </c>
      <c r="W158" s="98">
        <v>434.02821659750873</v>
      </c>
      <c r="X158" s="98">
        <v>391.8944526636563</v>
      </c>
      <c r="Y158" s="98">
        <v>365.73956443213626</v>
      </c>
      <c r="DA158" s="63" t="s">
        <v>2560</v>
      </c>
    </row>
    <row r="159" spans="1:105" ht="12" customHeight="1" x14ac:dyDescent="0.25">
      <c r="A159" s="109" t="s">
        <v>120</v>
      </c>
      <c r="B159" s="33">
        <v>190.77346096989191</v>
      </c>
      <c r="C159" s="33">
        <v>213.39460088685465</v>
      </c>
      <c r="D159" s="33">
        <v>191.79428869264319</v>
      </c>
      <c r="E159" s="33">
        <v>212.74171035295905</v>
      </c>
      <c r="F159" s="33">
        <v>223.89085680256863</v>
      </c>
      <c r="G159" s="33">
        <v>217.611757429183</v>
      </c>
      <c r="H159" s="33">
        <v>194.47704719788575</v>
      </c>
      <c r="I159" s="33">
        <v>219.02910621503804</v>
      </c>
      <c r="J159" s="33">
        <v>183.9900392674146</v>
      </c>
      <c r="K159" s="33">
        <v>170.83252064035321</v>
      </c>
      <c r="L159" s="33">
        <v>153.15782062513131</v>
      </c>
      <c r="M159" s="33">
        <v>172.9130354995699</v>
      </c>
      <c r="N159" s="33">
        <v>179.17967329533371</v>
      </c>
      <c r="O159" s="33">
        <v>174.65168007692719</v>
      </c>
      <c r="P159" s="33">
        <v>204.3471643867307</v>
      </c>
      <c r="Q159" s="33">
        <v>217.07056508549601</v>
      </c>
      <c r="R159" s="33">
        <v>223.63079902606086</v>
      </c>
      <c r="S159" s="33">
        <v>271.06722671156746</v>
      </c>
      <c r="T159" s="33">
        <v>268.02175132227967</v>
      </c>
      <c r="U159" s="33">
        <v>281.38824951295641</v>
      </c>
      <c r="V159" s="33">
        <v>305.87284668517793</v>
      </c>
      <c r="W159" s="33">
        <v>353.12034793789542</v>
      </c>
      <c r="X159" s="33">
        <v>392.99991893167874</v>
      </c>
      <c r="Y159" s="33">
        <v>392.66984269102187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8318.0761982166168</v>
      </c>
      <c r="C161" s="117">
        <f t="shared" si="54"/>
        <v>8866.8440706738456</v>
      </c>
      <c r="D161" s="117">
        <f t="shared" si="54"/>
        <v>9063.7576615541693</v>
      </c>
      <c r="E161" s="117">
        <f t="shared" si="54"/>
        <v>8821.6691727620055</v>
      </c>
      <c r="F161" s="117">
        <f t="shared" si="54"/>
        <v>7991.9158183518966</v>
      </c>
      <c r="G161" s="117">
        <f t="shared" si="54"/>
        <v>7474.7577524604649</v>
      </c>
      <c r="H161" s="117">
        <f t="shared" si="54"/>
        <v>6788.1600146117044</v>
      </c>
      <c r="I161" s="117">
        <f t="shared" si="54"/>
        <v>6370.6562937954232</v>
      </c>
      <c r="J161" s="117">
        <f t="shared" si="54"/>
        <v>6636.039170632469</v>
      </c>
      <c r="K161" s="117">
        <f t="shared" si="54"/>
        <v>6582.5626528992379</v>
      </c>
      <c r="L161" s="117">
        <f t="shared" si="54"/>
        <v>7327.4861236654806</v>
      </c>
      <c r="M161" s="117">
        <f t="shared" si="54"/>
        <v>8208.2293373143093</v>
      </c>
      <c r="N161" s="117">
        <f t="shared" si="54"/>
        <v>9233.5906303746924</v>
      </c>
      <c r="O161" s="117">
        <f t="shared" si="54"/>
        <v>9243.4266027052108</v>
      </c>
      <c r="P161" s="117">
        <f t="shared" si="54"/>
        <v>9025.3366733124658</v>
      </c>
      <c r="Q161" s="117">
        <f t="shared" si="54"/>
        <v>9513.7504722340509</v>
      </c>
      <c r="R161" s="117">
        <f t="shared" ref="R161:V161" si="55">R162+R164+R166+R175</f>
        <v>9897.8312972820349</v>
      </c>
      <c r="S161" s="117">
        <f t="shared" si="55"/>
        <v>6728.3798415092651</v>
      </c>
      <c r="T161" s="117">
        <f t="shared" si="55"/>
        <v>6923.9558199893327</v>
      </c>
      <c r="U161" s="117">
        <f t="shared" si="55"/>
        <v>9418.4031568717055</v>
      </c>
      <c r="V161" s="117">
        <f t="shared" si="55"/>
        <v>12679.349704785183</v>
      </c>
      <c r="W161" s="117">
        <f t="shared" ref="W161:Y161" si="56">W162+W164+W166+W175</f>
        <v>10906.792195138478</v>
      </c>
      <c r="X161" s="117">
        <f t="shared" si="56"/>
        <v>10405.055058521371</v>
      </c>
      <c r="Y161" s="117">
        <f t="shared" si="56"/>
        <v>10158.561861766288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7382.6565072601243</v>
      </c>
      <c r="C162" s="122">
        <f t="shared" si="57"/>
        <v>8034.1637766647327</v>
      </c>
      <c r="D162" s="122">
        <f t="shared" si="57"/>
        <v>8234.392361202732</v>
      </c>
      <c r="E162" s="122">
        <f t="shared" si="57"/>
        <v>7952.6626685922447</v>
      </c>
      <c r="F162" s="122">
        <f t="shared" si="57"/>
        <v>7129.1309739786693</v>
      </c>
      <c r="G162" s="122">
        <f t="shared" si="57"/>
        <v>6613.005684907972</v>
      </c>
      <c r="H162" s="122">
        <f t="shared" si="57"/>
        <v>5932.507821653021</v>
      </c>
      <c r="I162" s="122">
        <f t="shared" si="57"/>
        <v>5425.0900209078718</v>
      </c>
      <c r="J162" s="122">
        <f t="shared" si="57"/>
        <v>5780.4027452406508</v>
      </c>
      <c r="K162" s="122">
        <f t="shared" si="57"/>
        <v>5849.1434649300036</v>
      </c>
      <c r="L162" s="122">
        <f t="shared" si="57"/>
        <v>6633.1460637078626</v>
      </c>
      <c r="M162" s="122">
        <f t="shared" si="57"/>
        <v>7466.7579907443824</v>
      </c>
      <c r="N162" s="122">
        <f t="shared" si="57"/>
        <v>8387.8136111142176</v>
      </c>
      <c r="O162" s="122">
        <f t="shared" si="57"/>
        <v>8263.3149708733854</v>
      </c>
      <c r="P162" s="122">
        <f t="shared" si="57"/>
        <v>8013.5727754151285</v>
      </c>
      <c r="Q162" s="122">
        <f t="shared" si="57"/>
        <v>8325.947269863007</v>
      </c>
      <c r="R162" s="122">
        <f t="shared" si="57"/>
        <v>8667.9226766563843</v>
      </c>
      <c r="S162" s="122">
        <f t="shared" si="57"/>
        <v>5395.8925686237926</v>
      </c>
      <c r="T162" s="122">
        <f t="shared" si="57"/>
        <v>5380.4161556169638</v>
      </c>
      <c r="U162" s="122">
        <f t="shared" si="57"/>
        <v>7645.0503967327513</v>
      </c>
      <c r="V162" s="122">
        <f t="shared" si="57"/>
        <v>10986.479746725021</v>
      </c>
      <c r="W162" s="122">
        <f t="shared" si="57"/>
        <v>8776.9809155552557</v>
      </c>
      <c r="X162" s="122">
        <f t="shared" si="57"/>
        <v>8636.3324080663988</v>
      </c>
      <c r="Y162" s="122">
        <f t="shared" si="57"/>
        <v>8276.4497618135556</v>
      </c>
      <c r="DA162" s="130" t="s">
        <v>2563</v>
      </c>
    </row>
    <row r="163" spans="1:105" ht="12" customHeight="1" x14ac:dyDescent="0.25">
      <c r="A163" s="97" t="s">
        <v>53</v>
      </c>
      <c r="B163" s="33">
        <v>7382.6565072601243</v>
      </c>
      <c r="C163" s="33">
        <v>8034.1637766647327</v>
      </c>
      <c r="D163" s="33">
        <v>8234.392361202732</v>
      </c>
      <c r="E163" s="33">
        <v>7952.6626685922447</v>
      </c>
      <c r="F163" s="33">
        <v>7129.1309739786693</v>
      </c>
      <c r="G163" s="33">
        <v>6613.005684907972</v>
      </c>
      <c r="H163" s="33">
        <v>5932.507821653021</v>
      </c>
      <c r="I163" s="33">
        <v>5425.0900209078718</v>
      </c>
      <c r="J163" s="33">
        <v>5780.4027452406508</v>
      </c>
      <c r="K163" s="33">
        <v>5849.1434649300036</v>
      </c>
      <c r="L163" s="33">
        <v>6633.1460637078626</v>
      </c>
      <c r="M163" s="33">
        <v>7466.7579907443824</v>
      </c>
      <c r="N163" s="33">
        <v>8387.8136111142176</v>
      </c>
      <c r="O163" s="33">
        <v>8263.3149708733854</v>
      </c>
      <c r="P163" s="33">
        <v>8013.5727754151285</v>
      </c>
      <c r="Q163" s="33">
        <v>8325.947269863007</v>
      </c>
      <c r="R163" s="33">
        <v>8667.9226766563843</v>
      </c>
      <c r="S163" s="33">
        <v>5395.8925686237926</v>
      </c>
      <c r="T163" s="33">
        <v>5380.4161556169638</v>
      </c>
      <c r="U163" s="33">
        <v>7645.0503967327513</v>
      </c>
      <c r="V163" s="33">
        <v>10986.479746725021</v>
      </c>
      <c r="W163" s="33">
        <v>8776.9809155552557</v>
      </c>
      <c r="X163" s="33">
        <v>8636.3324080663988</v>
      </c>
      <c r="Y163" s="33">
        <v>8276.4497618135556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4.6430593241297018</v>
      </c>
      <c r="C164" s="122">
        <f t="shared" si="58"/>
        <v>8.7257458837349215</v>
      </c>
      <c r="D164" s="122">
        <f t="shared" si="58"/>
        <v>13.424736436202691</v>
      </c>
      <c r="E164" s="122">
        <f t="shared" si="58"/>
        <v>14.79732069235555</v>
      </c>
      <c r="F164" s="122">
        <f t="shared" si="58"/>
        <v>12.99917761912376</v>
      </c>
      <c r="G164" s="122">
        <f t="shared" si="58"/>
        <v>14.29856969876653</v>
      </c>
      <c r="H164" s="122">
        <f t="shared" si="58"/>
        <v>19.269909125386167</v>
      </c>
      <c r="I164" s="122">
        <f t="shared" si="58"/>
        <v>32.435528082277017</v>
      </c>
      <c r="J164" s="122">
        <f t="shared" si="58"/>
        <v>33.146989642714978</v>
      </c>
      <c r="K164" s="122">
        <f t="shared" si="58"/>
        <v>45.2797479637374</v>
      </c>
      <c r="L164" s="122">
        <f t="shared" si="58"/>
        <v>66.368330959328333</v>
      </c>
      <c r="M164" s="122">
        <f t="shared" si="58"/>
        <v>65.577472623954321</v>
      </c>
      <c r="N164" s="122">
        <f t="shared" si="58"/>
        <v>110.73118879066647</v>
      </c>
      <c r="O164" s="122">
        <f t="shared" si="58"/>
        <v>117.88487417866112</v>
      </c>
      <c r="P164" s="122">
        <f t="shared" si="58"/>
        <v>101.87842706163164</v>
      </c>
      <c r="Q164" s="122">
        <f t="shared" si="58"/>
        <v>159.87664386489826</v>
      </c>
      <c r="R164" s="122">
        <f t="shared" si="58"/>
        <v>158.08233672838148</v>
      </c>
      <c r="S164" s="122">
        <f t="shared" si="58"/>
        <v>157.08721664546593</v>
      </c>
      <c r="T164" s="122">
        <f t="shared" si="58"/>
        <v>161.63718852318112</v>
      </c>
      <c r="U164" s="122">
        <f t="shared" si="58"/>
        <v>146.12460985087165</v>
      </c>
      <c r="V164" s="122">
        <f t="shared" si="58"/>
        <v>144.61947200602461</v>
      </c>
      <c r="W164" s="122">
        <f t="shared" si="58"/>
        <v>132.69066335190982</v>
      </c>
      <c r="X164" s="122">
        <f t="shared" si="58"/>
        <v>132.9756089181144</v>
      </c>
      <c r="Y164" s="122">
        <f t="shared" si="58"/>
        <v>92.546557138478803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4.6430593241297018</v>
      </c>
      <c r="C165" s="98">
        <f>IF(RES_hhdet_tes!C165=0,0,RES_hhdet_tes!C165*1000*11630/RES_hhdet_num!C161)</f>
        <v>8.7257458837349215</v>
      </c>
      <c r="D165" s="98">
        <f>IF(RES_hhdet_tes!D165=0,0,RES_hhdet_tes!D165*1000*11630/RES_hhdet_num!D161)</f>
        <v>13.424736436202691</v>
      </c>
      <c r="E165" s="98">
        <f>IF(RES_hhdet_tes!E165=0,0,RES_hhdet_tes!E165*1000*11630/RES_hhdet_num!E161)</f>
        <v>14.79732069235555</v>
      </c>
      <c r="F165" s="98">
        <f>IF(RES_hhdet_tes!F165=0,0,RES_hhdet_tes!F165*1000*11630/RES_hhdet_num!F161)</f>
        <v>12.99917761912376</v>
      </c>
      <c r="G165" s="98">
        <f>IF(RES_hhdet_tes!G165=0,0,RES_hhdet_tes!G165*1000*11630/RES_hhdet_num!G161)</f>
        <v>14.29856969876653</v>
      </c>
      <c r="H165" s="98">
        <f>IF(RES_hhdet_tes!H165=0,0,RES_hhdet_tes!H165*1000*11630/RES_hhdet_num!H161)</f>
        <v>19.269909125386167</v>
      </c>
      <c r="I165" s="98">
        <f>IF(RES_hhdet_tes!I165=0,0,RES_hhdet_tes!I165*1000*11630/RES_hhdet_num!I161)</f>
        <v>32.435528082277017</v>
      </c>
      <c r="J165" s="98">
        <f>IF(RES_hhdet_tes!J165=0,0,RES_hhdet_tes!J165*1000*11630/RES_hhdet_num!J161)</f>
        <v>33.146989642714978</v>
      </c>
      <c r="K165" s="98">
        <f>IF(RES_hhdet_tes!K165=0,0,RES_hhdet_tes!K165*1000*11630/RES_hhdet_num!K161)</f>
        <v>45.2797479637374</v>
      </c>
      <c r="L165" s="98">
        <f>IF(RES_hhdet_tes!L165=0,0,RES_hhdet_tes!L165*1000*11630/RES_hhdet_num!L161)</f>
        <v>66.368330959328333</v>
      </c>
      <c r="M165" s="98">
        <f>IF(RES_hhdet_tes!M165=0,0,RES_hhdet_tes!M165*1000*11630/RES_hhdet_num!M161)</f>
        <v>65.577472623954321</v>
      </c>
      <c r="N165" s="98">
        <f>IF(RES_hhdet_tes!N165=0,0,RES_hhdet_tes!N165*1000*11630/RES_hhdet_num!N161)</f>
        <v>110.73118879066647</v>
      </c>
      <c r="O165" s="98">
        <f>IF(RES_hhdet_tes!O165=0,0,RES_hhdet_tes!O165*1000*11630/RES_hhdet_num!O161)</f>
        <v>117.88487417866112</v>
      </c>
      <c r="P165" s="98">
        <f>IF(RES_hhdet_tes!P165=0,0,RES_hhdet_tes!P165*1000*11630/RES_hhdet_num!P161)</f>
        <v>101.87842706163164</v>
      </c>
      <c r="Q165" s="98">
        <f>IF(RES_hhdet_tes!Q165=0,0,RES_hhdet_tes!Q165*1000*11630/RES_hhdet_num!Q161)</f>
        <v>159.87664386489826</v>
      </c>
      <c r="R165" s="98">
        <f>IF(RES_hhdet_tes!R165=0,0,RES_hhdet_tes!R165*1000*11630/RES_hhdet_num!R161)</f>
        <v>158.08233672838148</v>
      </c>
      <c r="S165" s="98">
        <f>IF(RES_hhdet_tes!S165=0,0,RES_hhdet_tes!S165*1000*11630/RES_hhdet_num!S161)</f>
        <v>157.08721664546593</v>
      </c>
      <c r="T165" s="98">
        <f>IF(RES_hhdet_tes!T165=0,0,RES_hhdet_tes!T165*1000*11630/RES_hhdet_num!T161)</f>
        <v>161.63718852318112</v>
      </c>
      <c r="U165" s="98">
        <f>IF(RES_hhdet_tes!U165=0,0,RES_hhdet_tes!U165*1000*11630/RES_hhdet_num!U161)</f>
        <v>146.12460985087165</v>
      </c>
      <c r="V165" s="98">
        <f>IF(RES_hhdet_tes!V165=0,0,RES_hhdet_tes!V165*1000*11630/RES_hhdet_num!V161)</f>
        <v>144.61947200602461</v>
      </c>
      <c r="W165" s="98">
        <f>IF(RES_hhdet_tes!W165=0,0,RES_hhdet_tes!W165*1000*11630/RES_hhdet_num!W161)</f>
        <v>132.69066335190982</v>
      </c>
      <c r="X165" s="98">
        <f>IF(RES_hhdet_tes!X165=0,0,RES_hhdet_tes!X165*1000*11630/RES_hhdet_num!X161)</f>
        <v>132.9756089181144</v>
      </c>
      <c r="Y165" s="98">
        <f>IF(RES_hhdet_tes!Y165=0,0,RES_hhdet_tes!Y165*1000*11630/RES_hhdet_num!Y161)</f>
        <v>92.546557138478803</v>
      </c>
      <c r="DA165" s="63" t="s">
        <v>2566</v>
      </c>
    </row>
    <row r="166" spans="1:105" ht="12" customHeight="1" x14ac:dyDescent="0.25">
      <c r="A166" s="121" t="s">
        <v>55</v>
      </c>
      <c r="B166" s="122">
        <v>738.32124372465864</v>
      </c>
      <c r="C166" s="122">
        <v>609.77303050239402</v>
      </c>
      <c r="D166" s="122">
        <v>623.47721123624626</v>
      </c>
      <c r="E166" s="122">
        <v>642.29201855418819</v>
      </c>
      <c r="F166" s="122">
        <v>626.561981555133</v>
      </c>
      <c r="G166" s="122">
        <v>629.55798280300894</v>
      </c>
      <c r="H166" s="122">
        <v>641.36730844079807</v>
      </c>
      <c r="I166" s="122">
        <v>694.98291734346844</v>
      </c>
      <c r="J166" s="122">
        <v>637.72605175698311</v>
      </c>
      <c r="K166" s="122">
        <v>516.52874145250519</v>
      </c>
      <c r="L166" s="122">
        <v>474.35548122888213</v>
      </c>
      <c r="M166" s="122">
        <v>502.99153571517246</v>
      </c>
      <c r="N166" s="122">
        <v>555.98767235512514</v>
      </c>
      <c r="O166" s="122">
        <v>687.41007874245554</v>
      </c>
      <c r="P166" s="122">
        <v>705.79578365293946</v>
      </c>
      <c r="Q166" s="122">
        <v>810.91384580079273</v>
      </c>
      <c r="R166" s="122">
        <v>847.39365056687348</v>
      </c>
      <c r="S166" s="122">
        <v>904.09718683718791</v>
      </c>
      <c r="T166" s="122">
        <v>1116.8185451037884</v>
      </c>
      <c r="U166" s="122">
        <v>1344.3040279376401</v>
      </c>
      <c r="V166" s="122">
        <v>1244.7426949983353</v>
      </c>
      <c r="W166" s="122">
        <v>1641.4860305000871</v>
      </c>
      <c r="X166" s="122">
        <v>1242.7819515392862</v>
      </c>
      <c r="Y166" s="122">
        <v>1397.6471594262036</v>
      </c>
      <c r="DA166" s="130" t="s">
        <v>2567</v>
      </c>
    </row>
    <row r="167" spans="1:105" ht="12" customHeight="1" x14ac:dyDescent="0.25">
      <c r="A167" s="97" t="s">
        <v>124</v>
      </c>
      <c r="B167" s="98">
        <v>665.64645791666658</v>
      </c>
      <c r="C167" s="98">
        <v>649.21057564074238</v>
      </c>
      <c r="D167" s="98">
        <v>643.44011876764478</v>
      </c>
      <c r="E167" s="98">
        <v>633.68756334621401</v>
      </c>
      <c r="F167" s="98">
        <v>631.18050404024393</v>
      </c>
      <c r="G167" s="98">
        <v>639.80249207893166</v>
      </c>
      <c r="H167" s="98">
        <v>649.546256600275</v>
      </c>
      <c r="I167" s="98">
        <v>660.24195763262799</v>
      </c>
      <c r="J167" s="98">
        <v>631.72860287297908</v>
      </c>
      <c r="K167" s="98">
        <v>628.20851343224001</v>
      </c>
      <c r="L167" s="98">
        <v>597.09415749459617</v>
      </c>
      <c r="M167" s="98">
        <v>595.10833382597559</v>
      </c>
      <c r="N167" s="98">
        <v>599.42858855101554</v>
      </c>
      <c r="O167" s="98">
        <v>634.75087567169089</v>
      </c>
      <c r="P167" s="98">
        <v>713.28116490216769</v>
      </c>
      <c r="Q167" s="98">
        <v>765.99163450919173</v>
      </c>
      <c r="R167" s="98">
        <v>819.72452923570302</v>
      </c>
      <c r="S167" s="98">
        <v>1000.4923162956276</v>
      </c>
      <c r="T167" s="98">
        <v>1329.5408018012151</v>
      </c>
      <c r="U167" s="98">
        <v>1108.6014957969346</v>
      </c>
      <c r="V167" s="98">
        <v>1333.3176662401299</v>
      </c>
      <c r="W167" s="98">
        <v>1696.7738316761265</v>
      </c>
      <c r="X167" s="98">
        <v>1294.7555278282011</v>
      </c>
      <c r="Y167" s="98">
        <v>1520.7570591825274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1331.9546161112626</v>
      </c>
      <c r="U168" s="98">
        <v>1111.5815284518148</v>
      </c>
      <c r="V168" s="98">
        <v>1338.1768101766197</v>
      </c>
      <c r="W168" s="98">
        <v>1703.8509222358396</v>
      </c>
      <c r="X168" s="98">
        <v>1301.3624707532674</v>
      </c>
      <c r="Y168" s="98">
        <v>1519.5708981867017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406.65261252888916</v>
      </c>
      <c r="U169" s="101">
        <v>326.82251332213457</v>
      </c>
      <c r="V169" s="101">
        <v>407.87096118435949</v>
      </c>
      <c r="W169" s="101">
        <v>713.81969713845263</v>
      </c>
      <c r="X169" s="101">
        <v>311.93059921848595</v>
      </c>
      <c r="Y169" s="101">
        <v>584.28810638984066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925.30200358237335</v>
      </c>
      <c r="U170" s="104">
        <v>784.75901512968039</v>
      </c>
      <c r="V170" s="104">
        <v>930.30584899226028</v>
      </c>
      <c r="W170" s="104">
        <v>990.03122509738694</v>
      </c>
      <c r="X170" s="104">
        <v>989.43187153478141</v>
      </c>
      <c r="Y170" s="104">
        <v>935.28279179686103</v>
      </c>
      <c r="DA170" s="132" t="s">
        <v>2571</v>
      </c>
    </row>
    <row r="171" spans="1:105" ht="12" customHeight="1" x14ac:dyDescent="0.25">
      <c r="A171" s="106" t="s">
        <v>122</v>
      </c>
      <c r="B171" s="101">
        <v>748.41122966687169</v>
      </c>
      <c r="C171" s="101">
        <v>603.99727942388165</v>
      </c>
      <c r="D171" s="101">
        <v>620.32373326513641</v>
      </c>
      <c r="E171" s="101">
        <v>643.73166158845811</v>
      </c>
      <c r="F171" s="101">
        <v>625.77140259883913</v>
      </c>
      <c r="G171" s="101">
        <v>627.82222236599193</v>
      </c>
      <c r="H171" s="101">
        <v>640.00439822733983</v>
      </c>
      <c r="I171" s="101">
        <v>700.54731901143998</v>
      </c>
      <c r="J171" s="101">
        <v>638.62688140882892</v>
      </c>
      <c r="K171" s="101">
        <v>500.85033215607166</v>
      </c>
      <c r="L171" s="101">
        <v>458.29551530727008</v>
      </c>
      <c r="M171" s="101">
        <v>493.01350512586805</v>
      </c>
      <c r="N171" s="101">
        <v>552.61510491343358</v>
      </c>
      <c r="O171" s="101">
        <v>690.39055519621911</v>
      </c>
      <c r="P171" s="101">
        <v>705.4754363680205</v>
      </c>
      <c r="Q171" s="101">
        <v>812.76634141853526</v>
      </c>
      <c r="R171" s="101">
        <v>848.57316126381249</v>
      </c>
      <c r="S171" s="101">
        <v>900.48933159508954</v>
      </c>
      <c r="T171" s="101">
        <v>1106.6530412494424</v>
      </c>
      <c r="U171" s="101">
        <v>1355.0738221712652</v>
      </c>
      <c r="V171" s="101">
        <v>1238.9687809279753</v>
      </c>
      <c r="W171" s="101">
        <v>1637.9731338097454</v>
      </c>
      <c r="X171" s="101">
        <v>1239.5560268338195</v>
      </c>
      <c r="Y171" s="101">
        <v>1388.6439352116724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458.1429269502529</v>
      </c>
      <c r="M172" s="104">
        <v>491.80202136927244</v>
      </c>
      <c r="N172" s="104">
        <v>551.87614093494153</v>
      </c>
      <c r="O172" s="104">
        <v>690.03399716604804</v>
      </c>
      <c r="P172" s="104">
        <v>704.39670002132777</v>
      </c>
      <c r="Q172" s="104">
        <v>810.72967459000859</v>
      </c>
      <c r="R172" s="104">
        <v>845.34313775611497</v>
      </c>
      <c r="S172" s="104">
        <v>895.29817610416137</v>
      </c>
      <c r="T172" s="104">
        <v>1111.0323655410075</v>
      </c>
      <c r="U172" s="104">
        <v>1357.9548846499706</v>
      </c>
      <c r="V172" s="104">
        <v>1239.0224348028053</v>
      </c>
      <c r="W172" s="104">
        <v>1638.4152145731662</v>
      </c>
      <c r="X172" s="104">
        <v>1235.879272868179</v>
      </c>
      <c r="Y172" s="104">
        <v>1383.9447008596148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152.60650948637726</v>
      </c>
      <c r="M173" s="98">
        <v>141.78593476553652</v>
      </c>
      <c r="N173" s="98">
        <v>170.0871022353208</v>
      </c>
      <c r="O173" s="98">
        <v>240.62937447670126</v>
      </c>
      <c r="P173" s="98">
        <v>212.79971575108306</v>
      </c>
      <c r="Q173" s="98">
        <v>249.47936510513654</v>
      </c>
      <c r="R173" s="98">
        <v>261.90462036456103</v>
      </c>
      <c r="S173" s="98">
        <v>251.26352608068066</v>
      </c>
      <c r="T173" s="98">
        <v>337.35099503624633</v>
      </c>
      <c r="U173" s="98">
        <v>394.50973537815349</v>
      </c>
      <c r="V173" s="98">
        <v>373.91041529878231</v>
      </c>
      <c r="W173" s="98">
        <v>683.4373175626564</v>
      </c>
      <c r="X173" s="98">
        <v>294.53557014743888</v>
      </c>
      <c r="Y173" s="98">
        <v>535.99519818296017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305.53641746387558</v>
      </c>
      <c r="M174" s="33">
        <v>350.01608660373586</v>
      </c>
      <c r="N174" s="33">
        <v>381.78903869962068</v>
      </c>
      <c r="O174" s="33">
        <v>449.40462268934675</v>
      </c>
      <c r="P174" s="33">
        <v>491.5969842702446</v>
      </c>
      <c r="Q174" s="33">
        <v>561.2503094848721</v>
      </c>
      <c r="R174" s="33">
        <v>583.43851739155389</v>
      </c>
      <c r="S174" s="33">
        <v>644.03465002348071</v>
      </c>
      <c r="T174" s="33">
        <v>773.68137050476116</v>
      </c>
      <c r="U174" s="33">
        <v>963.44514927181694</v>
      </c>
      <c r="V174" s="33">
        <v>865.1120195040229</v>
      </c>
      <c r="W174" s="33">
        <v>954.97789701050942</v>
      </c>
      <c r="X174" s="33">
        <v>941.34370272074023</v>
      </c>
      <c r="Y174" s="33">
        <v>847.94950267665456</v>
      </c>
      <c r="DA174" s="60" t="s">
        <v>2575</v>
      </c>
    </row>
    <row r="175" spans="1:105" ht="12" customHeight="1" x14ac:dyDescent="0.25">
      <c r="A175" s="121" t="s">
        <v>54</v>
      </c>
      <c r="B175" s="122">
        <v>192.45538790770507</v>
      </c>
      <c r="C175" s="122">
        <v>214.18151762298535</v>
      </c>
      <c r="D175" s="122">
        <v>192.46335267898945</v>
      </c>
      <c r="E175" s="122">
        <v>211.91716492321848</v>
      </c>
      <c r="F175" s="122">
        <v>223.22368519897091</v>
      </c>
      <c r="G175" s="122">
        <v>217.89551505071813</v>
      </c>
      <c r="H175" s="122">
        <v>195.01497539249874</v>
      </c>
      <c r="I175" s="122">
        <v>218.14782746180558</v>
      </c>
      <c r="J175" s="122">
        <v>184.76338399211974</v>
      </c>
      <c r="K175" s="122">
        <v>171.61069855299144</v>
      </c>
      <c r="L175" s="122">
        <v>153.61624776940806</v>
      </c>
      <c r="M175" s="122">
        <v>172.90233823080123</v>
      </c>
      <c r="N175" s="122">
        <v>179.05815811468418</v>
      </c>
      <c r="O175" s="122">
        <v>174.81667891070992</v>
      </c>
      <c r="P175" s="122">
        <v>204.08968718276668</v>
      </c>
      <c r="Q175" s="122">
        <v>217.01271270535332</v>
      </c>
      <c r="R175" s="122">
        <v>224.43263333039573</v>
      </c>
      <c r="S175" s="122">
        <v>271.30286940281923</v>
      </c>
      <c r="T175" s="122">
        <v>265.08393074539862</v>
      </c>
      <c r="U175" s="122">
        <v>282.92412235044077</v>
      </c>
      <c r="V175" s="122">
        <v>303.50779105580295</v>
      </c>
      <c r="W175" s="122">
        <v>355.63458573122517</v>
      </c>
      <c r="X175" s="122">
        <v>392.96508999757384</v>
      </c>
      <c r="Y175" s="122">
        <v>391.91838338804831</v>
      </c>
      <c r="DA175" s="130" t="s">
        <v>2576</v>
      </c>
    </row>
    <row r="176" spans="1:105" ht="12" customHeight="1" x14ac:dyDescent="0.25">
      <c r="A176" s="97" t="s">
        <v>50</v>
      </c>
      <c r="B176" s="98">
        <v>221.24613334154108</v>
      </c>
      <c r="C176" s="98">
        <v>227.53934081287983</v>
      </c>
      <c r="D176" s="98">
        <v>203.66692264930481</v>
      </c>
      <c r="E176" s="98">
        <v>197.46998327648845</v>
      </c>
      <c r="F176" s="98">
        <v>211.6761820734234</v>
      </c>
      <c r="G176" s="98">
        <v>222.521648379071</v>
      </c>
      <c r="H176" s="98">
        <v>202.99546039444317</v>
      </c>
      <c r="I176" s="98">
        <v>205.63035895207605</v>
      </c>
      <c r="J176" s="98">
        <v>195.37758240749795</v>
      </c>
      <c r="K176" s="98">
        <v>182.12532372902436</v>
      </c>
      <c r="L176" s="98">
        <v>159.64184196065258</v>
      </c>
      <c r="M176" s="98">
        <v>172.75680641780227</v>
      </c>
      <c r="N176" s="98">
        <v>177.10724295854686</v>
      </c>
      <c r="O176" s="98">
        <v>178.10816516451158</v>
      </c>
      <c r="P176" s="98">
        <v>198.12500665062484</v>
      </c>
      <c r="Q176" s="98">
        <v>215.52938629710687</v>
      </c>
      <c r="R176" s="98">
        <v>246.3968951662749</v>
      </c>
      <c r="S176" s="98">
        <v>278.29434559407991</v>
      </c>
      <c r="T176" s="98">
        <v>161.89379363931758</v>
      </c>
      <c r="U176" s="98">
        <v>335.32019610125172</v>
      </c>
      <c r="V176" s="98">
        <v>216.44476036990989</v>
      </c>
      <c r="W176" s="98">
        <v>434.02821659750896</v>
      </c>
      <c r="X176" s="98">
        <v>391.89445266365601</v>
      </c>
      <c r="Y176" s="98">
        <v>365.73956443213626</v>
      </c>
      <c r="DA176" s="63" t="s">
        <v>2577</v>
      </c>
    </row>
    <row r="177" spans="1:105" ht="12" customHeight="1" x14ac:dyDescent="0.25">
      <c r="A177" s="109" t="s">
        <v>120</v>
      </c>
      <c r="B177" s="33">
        <v>190.77346096989191</v>
      </c>
      <c r="C177" s="33">
        <v>213.39460088685465</v>
      </c>
      <c r="D177" s="33">
        <v>191.79428869264319</v>
      </c>
      <c r="E177" s="33">
        <v>212.74171035295902</v>
      </c>
      <c r="F177" s="33">
        <v>223.89085680256858</v>
      </c>
      <c r="G177" s="33">
        <v>217.61175742918294</v>
      </c>
      <c r="H177" s="33">
        <v>194.47704719788567</v>
      </c>
      <c r="I177" s="33">
        <v>219.02910621503804</v>
      </c>
      <c r="J177" s="33">
        <v>183.99003926741452</v>
      </c>
      <c r="K177" s="33">
        <v>170.83252064035327</v>
      </c>
      <c r="L177" s="33">
        <v>153.15782062513119</v>
      </c>
      <c r="M177" s="33">
        <v>172.91303549956942</v>
      </c>
      <c r="N177" s="33">
        <v>179.17967329533408</v>
      </c>
      <c r="O177" s="33">
        <v>174.65168007692753</v>
      </c>
      <c r="P177" s="33">
        <v>204.34716438673095</v>
      </c>
      <c r="Q177" s="33">
        <v>217.0705650854957</v>
      </c>
      <c r="R177" s="33">
        <v>223.630799026061</v>
      </c>
      <c r="S177" s="33">
        <v>271.06722671156865</v>
      </c>
      <c r="T177" s="33">
        <v>268.02175132228047</v>
      </c>
      <c r="U177" s="33">
        <v>281.38824951295766</v>
      </c>
      <c r="V177" s="33">
        <v>305.87284668517862</v>
      </c>
      <c r="W177" s="33">
        <v>353.12034793789616</v>
      </c>
      <c r="X177" s="33">
        <v>392.99991893168107</v>
      </c>
      <c r="Y177" s="33">
        <v>392.66984269102124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3913.3690190663829</v>
      </c>
      <c r="C3" s="117">
        <f t="shared" si="0"/>
        <v>5100.9983560607407</v>
      </c>
      <c r="D3" s="117">
        <f t="shared" si="0"/>
        <v>8678.8925782752412</v>
      </c>
      <c r="E3" s="117">
        <f t="shared" si="0"/>
        <v>5626.2490207620604</v>
      </c>
      <c r="F3" s="117">
        <f t="shared" si="0"/>
        <v>7194.6100037978458</v>
      </c>
      <c r="G3" s="117">
        <f t="shared" si="0"/>
        <v>3737.4948313646714</v>
      </c>
      <c r="H3" s="117">
        <f t="shared" si="0"/>
        <v>3697.1856683012984</v>
      </c>
      <c r="I3" s="117">
        <f t="shared" si="0"/>
        <v>3293.7318807618026</v>
      </c>
      <c r="J3" s="117">
        <f t="shared" si="0"/>
        <v>5007.6499172242238</v>
      </c>
      <c r="K3" s="117">
        <f t="shared" si="0"/>
        <v>4042.6829142673623</v>
      </c>
      <c r="L3" s="117">
        <f t="shared" si="0"/>
        <v>5328.1570714946565</v>
      </c>
      <c r="M3" s="117">
        <f t="shared" si="0"/>
        <v>5679.8626761030655</v>
      </c>
      <c r="N3" s="117">
        <f t="shared" si="0"/>
        <v>6164.5218303978581</v>
      </c>
      <c r="O3" s="117">
        <f t="shared" si="0"/>
        <v>4677.329509105929</v>
      </c>
      <c r="P3" s="117">
        <f t="shared" si="0"/>
        <v>4029.4578978895242</v>
      </c>
      <c r="Q3" s="117">
        <f t="shared" si="0"/>
        <v>3888.9506186772423</v>
      </c>
      <c r="R3" s="117">
        <f t="shared" ref="R3:V3" si="1">R4+R7+R9+R19</f>
        <v>5466.3150165877087</v>
      </c>
      <c r="S3" s="117">
        <f t="shared" si="1"/>
        <v>5665.9049587761019</v>
      </c>
      <c r="T3" s="117">
        <f t="shared" si="1"/>
        <v>4384.648906176345</v>
      </c>
      <c r="U3" s="117">
        <f t="shared" si="1"/>
        <v>3688.3885235976722</v>
      </c>
      <c r="V3" s="117">
        <f t="shared" si="1"/>
        <v>5666.4288516976949</v>
      </c>
      <c r="W3" s="117">
        <f t="shared" ref="W3:Y3" si="2">W4+W7+W9+W19</f>
        <v>5689.3881015212355</v>
      </c>
      <c r="X3" s="117">
        <f t="shared" si="2"/>
        <v>5307.7641982843224</v>
      </c>
      <c r="Y3" s="117">
        <f t="shared" si="2"/>
        <v>3857.2274564488139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3613.6687921251228</v>
      </c>
      <c r="C4" s="122">
        <f t="shared" si="3"/>
        <v>4799.6109364959248</v>
      </c>
      <c r="D4" s="122">
        <f t="shared" si="3"/>
        <v>8149.1358728287914</v>
      </c>
      <c r="E4" s="122">
        <f t="shared" si="3"/>
        <v>5255.3650028717457</v>
      </c>
      <c r="F4" s="122">
        <f t="shared" si="3"/>
        <v>6689.7219690849151</v>
      </c>
      <c r="G4" s="122">
        <f t="shared" si="3"/>
        <v>3418.3815308525604</v>
      </c>
      <c r="H4" s="122">
        <f t="shared" si="3"/>
        <v>3345.5796297391003</v>
      </c>
      <c r="I4" s="122">
        <f t="shared" si="3"/>
        <v>2935.3979077848348</v>
      </c>
      <c r="J4" s="122">
        <f t="shared" si="3"/>
        <v>4479.2830348942325</v>
      </c>
      <c r="K4" s="122">
        <f t="shared" si="3"/>
        <v>3627.061761009862</v>
      </c>
      <c r="L4" s="122">
        <f t="shared" si="3"/>
        <v>5039.0342489594441</v>
      </c>
      <c r="M4" s="122">
        <f t="shared" si="3"/>
        <v>5301.0224667384491</v>
      </c>
      <c r="N4" s="122">
        <f t="shared" si="3"/>
        <v>5734.071874915453</v>
      </c>
      <c r="O4" s="122">
        <f t="shared" si="3"/>
        <v>4320.5896928266984</v>
      </c>
      <c r="P4" s="122">
        <f t="shared" si="3"/>
        <v>3590.4170226418805</v>
      </c>
      <c r="Q4" s="122">
        <f t="shared" si="3"/>
        <v>3481.1734094780363</v>
      </c>
      <c r="R4" s="122">
        <f t="shared" ref="R4:V4" si="4">SUM(R5:R6)</f>
        <v>4909.7998729921046</v>
      </c>
      <c r="S4" s="122">
        <f t="shared" si="4"/>
        <v>5038.8702062875836</v>
      </c>
      <c r="T4" s="122">
        <f t="shared" si="4"/>
        <v>3755.5918686917239</v>
      </c>
      <c r="U4" s="122">
        <f t="shared" si="4"/>
        <v>3098.3806390735945</v>
      </c>
      <c r="V4" s="122">
        <f t="shared" si="4"/>
        <v>4740.8973157533992</v>
      </c>
      <c r="W4" s="122">
        <f t="shared" ref="W4:Y4" si="5">SUM(W5:W6)</f>
        <v>4903.7851967968309</v>
      </c>
      <c r="X4" s="122">
        <f t="shared" si="5"/>
        <v>4382.7447036657377</v>
      </c>
      <c r="Y4" s="122">
        <f t="shared" si="5"/>
        <v>3398.8913021318845</v>
      </c>
      <c r="DA4" s="130" t="s">
        <v>2581</v>
      </c>
    </row>
    <row r="5" spans="1:105" ht="12" customHeight="1" x14ac:dyDescent="0.25">
      <c r="A5" s="97" t="s">
        <v>51</v>
      </c>
      <c r="B5" s="98">
        <v>3613.6687921251228</v>
      </c>
      <c r="C5" s="98">
        <v>4799.6109364959248</v>
      </c>
      <c r="D5" s="98">
        <v>8149.1358728287914</v>
      </c>
      <c r="E5" s="98">
        <v>5255.3650028717457</v>
      </c>
      <c r="F5" s="98">
        <v>6689.7219690849151</v>
      </c>
      <c r="G5" s="98">
        <v>3418.3815308525604</v>
      </c>
      <c r="H5" s="98">
        <v>3345.5796297391003</v>
      </c>
      <c r="I5" s="98">
        <v>2935.3979077848348</v>
      </c>
      <c r="J5" s="98">
        <v>4479.2830348942325</v>
      </c>
      <c r="K5" s="98">
        <v>3627.061761009862</v>
      </c>
      <c r="L5" s="98">
        <v>5039.0342489594441</v>
      </c>
      <c r="M5" s="98">
        <v>5301.0224667384491</v>
      </c>
      <c r="N5" s="98">
        <v>5734.071874915453</v>
      </c>
      <c r="O5" s="98">
        <v>4320.5896928266984</v>
      </c>
      <c r="P5" s="98">
        <v>3590.4170226418805</v>
      </c>
      <c r="Q5" s="98">
        <v>3481.1734094780363</v>
      </c>
      <c r="R5" s="98">
        <v>4909.7998729921046</v>
      </c>
      <c r="S5" s="98">
        <v>5038.8702062875836</v>
      </c>
      <c r="T5" s="98">
        <v>3755.5918686917239</v>
      </c>
      <c r="U5" s="98">
        <v>3098.3806390735945</v>
      </c>
      <c r="V5" s="98">
        <v>4740.8973157533992</v>
      </c>
      <c r="W5" s="98">
        <v>4903.7851967968309</v>
      </c>
      <c r="X5" s="98">
        <v>4382.7447036657377</v>
      </c>
      <c r="Y5" s="98">
        <v>3398.8913021318845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242.43254101731387</v>
      </c>
      <c r="C9" s="122">
        <v>242.90675071372934</v>
      </c>
      <c r="D9" s="122">
        <v>426.0486321535289</v>
      </c>
      <c r="E9" s="122">
        <v>298.07127715765574</v>
      </c>
      <c r="F9" s="122">
        <v>406.96332566498876</v>
      </c>
      <c r="G9" s="122">
        <v>263.69278177593532</v>
      </c>
      <c r="H9" s="122">
        <v>289.24574168992052</v>
      </c>
      <c r="I9" s="122">
        <v>295.66552658186697</v>
      </c>
      <c r="J9" s="122">
        <v>436.43239850902609</v>
      </c>
      <c r="K9" s="122">
        <v>341.35208524641712</v>
      </c>
      <c r="L9" s="122">
        <v>207.56132335356841</v>
      </c>
      <c r="M9" s="122">
        <v>273.28439047111067</v>
      </c>
      <c r="N9" s="122">
        <v>312.55679927379623</v>
      </c>
      <c r="O9" s="122">
        <v>267.91522184912981</v>
      </c>
      <c r="P9" s="122">
        <v>351.04749613210203</v>
      </c>
      <c r="Q9" s="122">
        <v>321.59416110055781</v>
      </c>
      <c r="R9" s="122">
        <v>431.11313513923074</v>
      </c>
      <c r="S9" s="122">
        <v>498.90865899935636</v>
      </c>
      <c r="T9" s="122">
        <v>475.79963803689651</v>
      </c>
      <c r="U9" s="122">
        <v>458.20061883305482</v>
      </c>
      <c r="V9" s="122">
        <v>720.84521510915533</v>
      </c>
      <c r="W9" s="122">
        <v>561.29719895780431</v>
      </c>
      <c r="X9" s="122">
        <v>683.04056300919581</v>
      </c>
      <c r="Y9" s="122">
        <v>420.77900614942354</v>
      </c>
      <c r="DA9" s="130" t="s">
        <v>2586</v>
      </c>
    </row>
    <row r="10" spans="1:105" ht="12" customHeight="1" x14ac:dyDescent="0.25">
      <c r="A10" s="97" t="s">
        <v>143</v>
      </c>
      <c r="B10" s="98">
        <v>336.82010884348375</v>
      </c>
      <c r="C10" s="98">
        <v>315.98899204530034</v>
      </c>
      <c r="D10" s="98">
        <v>536.74165830525067</v>
      </c>
      <c r="E10" s="98">
        <v>361.56021211170008</v>
      </c>
      <c r="F10" s="98">
        <v>493.95246187382901</v>
      </c>
      <c r="G10" s="98">
        <v>330.69026060881049</v>
      </c>
      <c r="H10" s="98">
        <v>357.11114183967527</v>
      </c>
      <c r="I10" s="98">
        <v>371.41143370619807</v>
      </c>
      <c r="J10" s="98">
        <v>538.38898424459535</v>
      </c>
      <c r="K10" s="98">
        <v>398.08295756872747</v>
      </c>
      <c r="L10" s="98">
        <v>232.06255757094053</v>
      </c>
      <c r="M10" s="98">
        <v>300.84014001362442</v>
      </c>
      <c r="N10" s="98">
        <v>342.76760105241959</v>
      </c>
      <c r="O10" s="98">
        <v>298.58807533855173</v>
      </c>
      <c r="P10" s="98">
        <v>394.39207423925427</v>
      </c>
      <c r="Q10" s="98">
        <v>348.73724735836663</v>
      </c>
      <c r="R10" s="98">
        <v>464.66435939216882</v>
      </c>
      <c r="S10" s="98">
        <v>547.03384332961366</v>
      </c>
      <c r="T10" s="98">
        <v>548.03732311683825</v>
      </c>
      <c r="U10" s="98">
        <v>540.53041677950102</v>
      </c>
      <c r="V10" s="98">
        <v>835.78203927998743</v>
      </c>
      <c r="W10" s="98">
        <v>664.62673567935678</v>
      </c>
      <c r="X10" s="98">
        <v>782.5606322975492</v>
      </c>
      <c r="Y10" s="98">
        <v>507.08083984073164</v>
      </c>
      <c r="DA10" s="63" t="s">
        <v>2587</v>
      </c>
    </row>
    <row r="11" spans="1:105" ht="12" customHeight="1" x14ac:dyDescent="0.25">
      <c r="A11" s="97" t="s">
        <v>124</v>
      </c>
      <c r="B11" s="98">
        <v>307.97568507846847</v>
      </c>
      <c r="C11" s="98">
        <v>300.3712697862436</v>
      </c>
      <c r="D11" s="98">
        <v>297.47602499942946</v>
      </c>
      <c r="E11" s="98">
        <v>290.44172840973033</v>
      </c>
      <c r="F11" s="98">
        <v>284.66608968931195</v>
      </c>
      <c r="G11" s="98">
        <v>282.56892903260734</v>
      </c>
      <c r="H11" s="98">
        <v>281.68873262820995</v>
      </c>
      <c r="I11" s="98">
        <v>282.99255044242744</v>
      </c>
      <c r="J11" s="98">
        <v>270.19816943406653</v>
      </c>
      <c r="K11" s="98">
        <v>267.19008316779872</v>
      </c>
      <c r="L11" s="98">
        <v>252.92154284840529</v>
      </c>
      <c r="M11" s="98">
        <v>251.26355869311558</v>
      </c>
      <c r="N11" s="98">
        <v>253.43892460394983</v>
      </c>
      <c r="O11" s="98">
        <v>261.8473101805024</v>
      </c>
      <c r="P11" s="98">
        <v>279.97303802978564</v>
      </c>
      <c r="Q11" s="98">
        <v>260.88815732655985</v>
      </c>
      <c r="R11" s="98">
        <v>270.60565541521629</v>
      </c>
      <c r="S11" s="98">
        <v>311.24063764133172</v>
      </c>
      <c r="T11" s="98">
        <v>365.85127198263143</v>
      </c>
      <c r="U11" s="98">
        <v>297.65215818868131</v>
      </c>
      <c r="V11" s="98">
        <v>349.51738520103601</v>
      </c>
      <c r="W11" s="98">
        <v>438.38304255415159</v>
      </c>
      <c r="X11" s="98">
        <v>334.68371589677565</v>
      </c>
      <c r="Y11" s="98">
        <v>392.7803490016164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105.75081389598681</v>
      </c>
      <c r="U12" s="98">
        <v>84.990839154863195</v>
      </c>
      <c r="V12" s="98">
        <v>106.37442173879134</v>
      </c>
      <c r="W12" s="98">
        <v>186.16710855897486</v>
      </c>
      <c r="X12" s="98">
        <v>82.359033922448532</v>
      </c>
      <c r="Y12" s="98">
        <v>156.83714573643894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105.75081389598681</v>
      </c>
      <c r="U13" s="101">
        <v>84.990839154863195</v>
      </c>
      <c r="V13" s="101">
        <v>106.37442173879134</v>
      </c>
      <c r="W13" s="101">
        <v>186.16710855897486</v>
      </c>
      <c r="X13" s="101">
        <v>82.359033922448532</v>
      </c>
      <c r="Y13" s="101">
        <v>156.83714573643894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57.267685923946239</v>
      </c>
      <c r="C19" s="122">
        <v>58.48066885108603</v>
      </c>
      <c r="D19" s="122">
        <v>103.70807329292052</v>
      </c>
      <c r="E19" s="122">
        <v>72.812740732659165</v>
      </c>
      <c r="F19" s="122">
        <v>97.924709047941647</v>
      </c>
      <c r="G19" s="122">
        <v>55.420518736175694</v>
      </c>
      <c r="H19" s="122">
        <v>62.36029687227736</v>
      </c>
      <c r="I19" s="122">
        <v>62.668446395101093</v>
      </c>
      <c r="J19" s="122">
        <v>91.934483820965383</v>
      </c>
      <c r="K19" s="122">
        <v>74.269068011083064</v>
      </c>
      <c r="L19" s="122">
        <v>81.561499181643825</v>
      </c>
      <c r="M19" s="122">
        <v>105.55581889350597</v>
      </c>
      <c r="N19" s="122">
        <v>117.89315620860862</v>
      </c>
      <c r="O19" s="122">
        <v>88.824594430101058</v>
      </c>
      <c r="P19" s="122">
        <v>87.993379115541572</v>
      </c>
      <c r="Q19" s="122">
        <v>86.183048098648214</v>
      </c>
      <c r="R19" s="122">
        <v>125.40200845637393</v>
      </c>
      <c r="S19" s="122">
        <v>128.1260934891618</v>
      </c>
      <c r="T19" s="122">
        <v>153.25739944772391</v>
      </c>
      <c r="U19" s="122">
        <v>131.80726569102296</v>
      </c>
      <c r="V19" s="122">
        <v>204.68632083514029</v>
      </c>
      <c r="W19" s="122">
        <v>224.30570576660023</v>
      </c>
      <c r="X19" s="122">
        <v>241.97893160938906</v>
      </c>
      <c r="Y19" s="122">
        <v>37.557148167506234</v>
      </c>
      <c r="DA19" s="130" t="s">
        <v>2596</v>
      </c>
    </row>
    <row r="20" spans="1:105" ht="12" customHeight="1" x14ac:dyDescent="0.25">
      <c r="A20" s="97" t="s">
        <v>51</v>
      </c>
      <c r="B20" s="98">
        <v>147.99139204982581</v>
      </c>
      <c r="C20" s="98">
        <v>141.0841469102262</v>
      </c>
      <c r="D20" s="98">
        <v>239.14211385798694</v>
      </c>
      <c r="E20" s="98">
        <v>158.8895811031592</v>
      </c>
      <c r="F20" s="98">
        <v>216.01904550309473</v>
      </c>
      <c r="G20" s="98">
        <v>111.84421504547056</v>
      </c>
      <c r="H20" s="98">
        <v>121.18957342453403</v>
      </c>
      <c r="I20" s="98">
        <v>119.22111178047108</v>
      </c>
      <c r="J20" s="98">
        <v>165.52499080910135</v>
      </c>
      <c r="K20" s="98">
        <v>120.1408838049792</v>
      </c>
      <c r="L20" s="98">
        <v>111.40999211869737</v>
      </c>
      <c r="M20" s="98">
        <v>127.23095688059806</v>
      </c>
      <c r="N20" s="98">
        <v>123.73658498611867</v>
      </c>
      <c r="O20" s="98">
        <v>96.130729156920552</v>
      </c>
      <c r="P20" s="98">
        <v>103.04604582897683</v>
      </c>
      <c r="Q20" s="98">
        <v>104.33382625111665</v>
      </c>
      <c r="R20" s="98">
        <v>150.22362453316714</v>
      </c>
      <c r="S20" s="98">
        <v>153.02650008373564</v>
      </c>
      <c r="T20" s="98">
        <v>166.0274198447988</v>
      </c>
      <c r="U20" s="98">
        <v>137.23883331506522</v>
      </c>
      <c r="V20" s="98">
        <v>208.23377411799612</v>
      </c>
      <c r="W20" s="98">
        <v>243.03643321817347</v>
      </c>
      <c r="X20" s="98">
        <v>291.12741848070874</v>
      </c>
      <c r="Y20" s="98">
        <v>70.760339757814322</v>
      </c>
      <c r="DA20" s="63" t="s">
        <v>2597</v>
      </c>
    </row>
    <row r="21" spans="1:105" ht="12" customHeight="1" x14ac:dyDescent="0.25">
      <c r="A21" s="97" t="s">
        <v>50</v>
      </c>
      <c r="B21" s="98">
        <v>86.971823900944841</v>
      </c>
      <c r="C21" s="98">
        <v>89.301365993177569</v>
      </c>
      <c r="D21" s="98">
        <v>79.819752723307687</v>
      </c>
      <c r="E21" s="98">
        <v>77.292240005391236</v>
      </c>
      <c r="F21" s="98">
        <v>82.66462684600161</v>
      </c>
      <c r="G21" s="98">
        <v>86.73350722134677</v>
      </c>
      <c r="H21" s="98">
        <v>78.907795581315071</v>
      </c>
      <c r="I21" s="98">
        <v>79.822289349044084</v>
      </c>
      <c r="J21" s="98">
        <v>75.821071413711763</v>
      </c>
      <c r="K21" s="98">
        <v>70.643755557892931</v>
      </c>
      <c r="L21" s="98">
        <v>61.886425793760921</v>
      </c>
      <c r="M21" s="98">
        <v>66.922671890019089</v>
      </c>
      <c r="N21" s="98">
        <v>68.510129506180348</v>
      </c>
      <c r="O21" s="98">
        <v>68.886958349734314</v>
      </c>
      <c r="P21" s="98">
        <v>76.611126690076958</v>
      </c>
      <c r="Q21" s="98">
        <v>83.30811830653694</v>
      </c>
      <c r="R21" s="98">
        <v>95.160097990611462</v>
      </c>
      <c r="S21" s="98">
        <v>107.37158901117708</v>
      </c>
      <c r="T21" s="98">
        <v>62.22974151875836</v>
      </c>
      <c r="U21" s="98">
        <v>127.383659548309</v>
      </c>
      <c r="V21" s="98">
        <v>81.48038463497889</v>
      </c>
      <c r="W21" s="98">
        <v>162.59916290788638</v>
      </c>
      <c r="X21" s="98">
        <v>146.7575400629469</v>
      </c>
      <c r="Y21" s="98">
        <v>136.94086711885953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3367.8440390510482</v>
      </c>
      <c r="C24" s="117">
        <f t="shared" si="7"/>
        <v>3067.9000116782772</v>
      </c>
      <c r="D24" s="117">
        <f t="shared" si="7"/>
        <v>5885.0257273196466</v>
      </c>
      <c r="E24" s="117">
        <f t="shared" si="7"/>
        <v>2200.5714744173711</v>
      </c>
      <c r="F24" s="117">
        <f t="shared" si="7"/>
        <v>547.11470420653757</v>
      </c>
      <c r="G24" s="117">
        <f t="shared" si="7"/>
        <v>1287.2310778534156</v>
      </c>
      <c r="H24" s="117">
        <f t="shared" si="7"/>
        <v>3578.6628436141923</v>
      </c>
      <c r="I24" s="117">
        <f t="shared" si="7"/>
        <v>2275.9093558302984</v>
      </c>
      <c r="J24" s="117">
        <f t="shared" si="7"/>
        <v>3872.3861929383243</v>
      </c>
      <c r="K24" s="117">
        <f t="shared" si="7"/>
        <v>4013.2471689452314</v>
      </c>
      <c r="L24" s="117">
        <f t="shared" si="7"/>
        <v>2907.1265013131042</v>
      </c>
      <c r="M24" s="117">
        <f t="shared" si="7"/>
        <v>1260.2383875528035</v>
      </c>
      <c r="N24" s="117">
        <f t="shared" si="7"/>
        <v>4489.4351474070181</v>
      </c>
      <c r="O24" s="117">
        <f t="shared" si="7"/>
        <v>3219.4796274119735</v>
      </c>
      <c r="P24" s="117">
        <f t="shared" si="7"/>
        <v>319.71869085908941</v>
      </c>
      <c r="Q24" s="117">
        <f t="shared" si="7"/>
        <v>312.0496548472907</v>
      </c>
      <c r="R24" s="117">
        <f t="shared" ref="R24:V24" si="8">R25+R28+R30+R39</f>
        <v>3388.3981420553273</v>
      </c>
      <c r="S24" s="117">
        <f t="shared" si="8"/>
        <v>3450.1620626341951</v>
      </c>
      <c r="T24" s="117">
        <f t="shared" si="8"/>
        <v>3139.1833574497396</v>
      </c>
      <c r="U24" s="117">
        <f t="shared" si="8"/>
        <v>2628.8150680671629</v>
      </c>
      <c r="V24" s="117">
        <f t="shared" si="8"/>
        <v>2755.4713981808159</v>
      </c>
      <c r="W24" s="117">
        <f t="shared" ref="W24:Y24" si="9">W25+W28+W30+W39</f>
        <v>3664.2516075084545</v>
      </c>
      <c r="X24" s="117">
        <f t="shared" si="9"/>
        <v>3084.6226472754852</v>
      </c>
      <c r="Y24" s="117">
        <f t="shared" si="9"/>
        <v>1836.798557702871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3325.50456054398</v>
      </c>
      <c r="C25" s="122">
        <f t="shared" si="10"/>
        <v>3009.0291040211041</v>
      </c>
      <c r="D25" s="122">
        <f t="shared" si="10"/>
        <v>5824.3465903091492</v>
      </c>
      <c r="E25" s="122">
        <f t="shared" si="10"/>
        <v>2139.1656884873373</v>
      </c>
      <c r="F25" s="122">
        <f t="shared" si="10"/>
        <v>486.53920633728598</v>
      </c>
      <c r="G25" s="122">
        <f t="shared" si="10"/>
        <v>1227.4874701062479</v>
      </c>
      <c r="H25" s="122">
        <f t="shared" si="10"/>
        <v>3525.177063100251</v>
      </c>
      <c r="I25" s="122">
        <f t="shared" si="10"/>
        <v>2225.0818212872105</v>
      </c>
      <c r="J25" s="122">
        <f t="shared" si="10"/>
        <v>3829.0766088361934</v>
      </c>
      <c r="K25" s="122">
        <f t="shared" si="10"/>
        <v>3978.6080885025003</v>
      </c>
      <c r="L25" s="122">
        <f t="shared" si="10"/>
        <v>2877.6446954653452</v>
      </c>
      <c r="M25" s="122">
        <f t="shared" si="10"/>
        <v>1231.6696738038054</v>
      </c>
      <c r="N25" s="122">
        <f t="shared" si="10"/>
        <v>4461.9141740708174</v>
      </c>
      <c r="O25" s="122">
        <f t="shared" si="10"/>
        <v>3196.5362242590786</v>
      </c>
      <c r="P25" s="122">
        <f t="shared" si="10"/>
        <v>304.06608409560874</v>
      </c>
      <c r="Q25" s="122">
        <f t="shared" si="10"/>
        <v>298.88926198110056</v>
      </c>
      <c r="R25" s="122">
        <f t="shared" ref="R25:V25" si="11">SUM(R26:R27)</f>
        <v>3376.1385523036192</v>
      </c>
      <c r="S25" s="122">
        <f t="shared" si="11"/>
        <v>3437.843070941914</v>
      </c>
      <c r="T25" s="122">
        <f t="shared" si="11"/>
        <v>3122.8139977349933</v>
      </c>
      <c r="U25" s="122">
        <f t="shared" si="11"/>
        <v>2612.699105691056</v>
      </c>
      <c r="V25" s="122">
        <f t="shared" si="11"/>
        <v>2734.9956595744707</v>
      </c>
      <c r="W25" s="122">
        <f t="shared" ref="W25:Y25" si="12">SUM(W26:W27)</f>
        <v>3637.5608997429322</v>
      </c>
      <c r="X25" s="122">
        <f t="shared" si="12"/>
        <v>3059.7742784442012</v>
      </c>
      <c r="Y25" s="122">
        <f t="shared" si="12"/>
        <v>1806.636784232365</v>
      </c>
      <c r="DA25" s="130" t="s">
        <v>2601</v>
      </c>
    </row>
    <row r="26" spans="1:105" ht="12" customHeight="1" x14ac:dyDescent="0.25">
      <c r="A26" s="97" t="s">
        <v>74</v>
      </c>
      <c r="B26" s="98">
        <v>3325.50456054398</v>
      </c>
      <c r="C26" s="98">
        <v>3009.0291040211041</v>
      </c>
      <c r="D26" s="98">
        <v>5824.3465903091492</v>
      </c>
      <c r="E26" s="98">
        <v>2139.1656884873373</v>
      </c>
      <c r="F26" s="98">
        <v>486.53920633728598</v>
      </c>
      <c r="G26" s="98">
        <v>1227.4874701062479</v>
      </c>
      <c r="H26" s="98">
        <v>3525.177063100251</v>
      </c>
      <c r="I26" s="98">
        <v>2225.0818212872105</v>
      </c>
      <c r="J26" s="98">
        <v>3829.0766088361934</v>
      </c>
      <c r="K26" s="98">
        <v>3978.6080885025003</v>
      </c>
      <c r="L26" s="98">
        <v>2877.6446954653452</v>
      </c>
      <c r="M26" s="98">
        <v>1231.6696738038054</v>
      </c>
      <c r="N26" s="98">
        <v>4461.9141740708174</v>
      </c>
      <c r="O26" s="98">
        <v>3196.5362242590786</v>
      </c>
      <c r="P26" s="98">
        <v>304.06608409560874</v>
      </c>
      <c r="Q26" s="98">
        <v>298.88926198110056</v>
      </c>
      <c r="R26" s="98">
        <v>3376.1385523036192</v>
      </c>
      <c r="S26" s="98">
        <v>3437.843070941914</v>
      </c>
      <c r="T26" s="98">
        <v>3122.8139977349933</v>
      </c>
      <c r="U26" s="98">
        <v>2612.699105691056</v>
      </c>
      <c r="V26" s="98">
        <v>2734.9956595744707</v>
      </c>
      <c r="W26" s="98">
        <v>3637.5608997429322</v>
      </c>
      <c r="X26" s="98">
        <v>3059.7742784442012</v>
      </c>
      <c r="Y26" s="98">
        <v>1806.636784232365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37.537806462706868</v>
      </c>
      <c r="C30" s="122">
        <v>53.551346123407079</v>
      </c>
      <c r="D30" s="122">
        <v>55.862516342789789</v>
      </c>
      <c r="E30" s="122">
        <v>56.896984047070788</v>
      </c>
      <c r="F30" s="122">
        <v>55.7153568167194</v>
      </c>
      <c r="G30" s="122">
        <v>54.434771779213875</v>
      </c>
      <c r="H30" s="122">
        <v>48.161149075498685</v>
      </c>
      <c r="I30" s="122">
        <v>45.300137136667999</v>
      </c>
      <c r="J30" s="122">
        <v>37.901565923555992</v>
      </c>
      <c r="K30" s="122">
        <v>29.644768039482248</v>
      </c>
      <c r="L30" s="122">
        <v>25.149077311849538</v>
      </c>
      <c r="M30" s="122">
        <v>23.782817973228795</v>
      </c>
      <c r="N30" s="122">
        <v>22.581180149600783</v>
      </c>
      <c r="O30" s="122">
        <v>18.603606828583143</v>
      </c>
      <c r="P30" s="122">
        <v>12.1565767343275</v>
      </c>
      <c r="Q30" s="122">
        <v>9.8990150300006796</v>
      </c>
      <c r="R30" s="122">
        <v>9.2919379441192032</v>
      </c>
      <c r="S30" s="122">
        <v>9.7417256938488954</v>
      </c>
      <c r="T30" s="122">
        <v>15.114403896359244</v>
      </c>
      <c r="U30" s="122">
        <v>13.200884088203178</v>
      </c>
      <c r="V30" s="122">
        <v>18.692375627995936</v>
      </c>
      <c r="W30" s="122">
        <v>22.524749189301271</v>
      </c>
      <c r="X30" s="122">
        <v>20.823249551119993</v>
      </c>
      <c r="Y30" s="122">
        <v>26.242072566163561</v>
      </c>
      <c r="DA30" s="130" t="s">
        <v>2606</v>
      </c>
    </row>
    <row r="31" spans="1:105" ht="12" customHeight="1" x14ac:dyDescent="0.25">
      <c r="A31" s="97" t="s">
        <v>141</v>
      </c>
      <c r="B31" s="98">
        <v>307.97568507846847</v>
      </c>
      <c r="C31" s="98">
        <v>294.34196503676378</v>
      </c>
      <c r="D31" s="98">
        <v>290.11600022208654</v>
      </c>
      <c r="E31" s="98">
        <v>284.24718910423803</v>
      </c>
      <c r="F31" s="98">
        <v>281.10407861961312</v>
      </c>
      <c r="G31" s="98">
        <v>282.9063883674321</v>
      </c>
      <c r="H31" s="98">
        <v>283.14690904680975</v>
      </c>
      <c r="I31" s="98">
        <v>286.02654708431584</v>
      </c>
      <c r="J31" s="98">
        <v>272.04835806994066</v>
      </c>
      <c r="K31" s="98">
        <v>267.77090478111927</v>
      </c>
      <c r="L31" s="98">
        <v>253.29149588718366</v>
      </c>
      <c r="M31" s="98">
        <v>251.78660255093143</v>
      </c>
      <c r="N31" s="98">
        <v>252.72361893457315</v>
      </c>
      <c r="O31" s="98">
        <v>260.450495600164</v>
      </c>
      <c r="P31" s="98">
        <v>280.4396494918999</v>
      </c>
      <c r="Q31" s="98">
        <v>283.03850382076013</v>
      </c>
      <c r="R31" s="98">
        <v>276.76700876412201</v>
      </c>
      <c r="S31" s="98">
        <v>316.47202460476092</v>
      </c>
      <c r="T31" s="98">
        <v>395.43758934771</v>
      </c>
      <c r="U31" s="98">
        <v>322.43861560121803</v>
      </c>
      <c r="V31" s="98">
        <v>366.05902271492039</v>
      </c>
      <c r="W31" s="98">
        <v>449.33986844298431</v>
      </c>
      <c r="X31" s="98">
        <v>334.99859365573747</v>
      </c>
      <c r="Y31" s="98">
        <v>392.2071000586306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4.8016720443613385</v>
      </c>
      <c r="C39" s="122">
        <v>5.3195615337658202</v>
      </c>
      <c r="D39" s="122">
        <v>4.816620667707463</v>
      </c>
      <c r="E39" s="122">
        <v>4.5088018829626941</v>
      </c>
      <c r="F39" s="122">
        <v>4.8601410525321986</v>
      </c>
      <c r="G39" s="122">
        <v>5.3088359679538799</v>
      </c>
      <c r="H39" s="122">
        <v>5.3246314384426316</v>
      </c>
      <c r="I39" s="122">
        <v>5.5273974064197544</v>
      </c>
      <c r="J39" s="122">
        <v>5.4080181785748458</v>
      </c>
      <c r="K39" s="122">
        <v>4.99431240324882</v>
      </c>
      <c r="L39" s="122">
        <v>4.3327285359098049</v>
      </c>
      <c r="M39" s="122">
        <v>4.7858957757694851</v>
      </c>
      <c r="N39" s="122">
        <v>4.9397931865995863</v>
      </c>
      <c r="O39" s="122">
        <v>4.3397963243117763</v>
      </c>
      <c r="P39" s="122">
        <v>3.4960300291531734</v>
      </c>
      <c r="Q39" s="122">
        <v>3.2613778361894745</v>
      </c>
      <c r="R39" s="122">
        <v>2.9676518075888563</v>
      </c>
      <c r="S39" s="122">
        <v>2.577265998432138</v>
      </c>
      <c r="T39" s="122">
        <v>1.2549558183869618</v>
      </c>
      <c r="U39" s="122">
        <v>2.9150782879039432</v>
      </c>
      <c r="V39" s="122">
        <v>1.7833629783494689</v>
      </c>
      <c r="W39" s="122">
        <v>4.1659585762209099</v>
      </c>
      <c r="X39" s="122">
        <v>4.0251192801639801</v>
      </c>
      <c r="Y39" s="122">
        <v>3.9197009043423487</v>
      </c>
      <c r="DA39" s="130" t="s">
        <v>2615</v>
      </c>
    </row>
    <row r="40" spans="1:105" ht="12" customHeight="1" x14ac:dyDescent="0.25">
      <c r="A40" s="97" t="s">
        <v>50</v>
      </c>
      <c r="B40" s="98">
        <v>86.971823900944855</v>
      </c>
      <c r="C40" s="98">
        <v>89.174775559527674</v>
      </c>
      <c r="D40" s="98">
        <v>79.706621838860784</v>
      </c>
      <c r="E40" s="98">
        <v>77.198436058172717</v>
      </c>
      <c r="F40" s="98">
        <v>82.588646913515902</v>
      </c>
      <c r="G40" s="98">
        <v>86.643986577207187</v>
      </c>
      <c r="H40" s="98">
        <v>78.84055728901771</v>
      </c>
      <c r="I40" s="98">
        <v>79.802876261845341</v>
      </c>
      <c r="J40" s="98">
        <v>75.794945909506183</v>
      </c>
      <c r="K40" s="98">
        <v>70.622449510476926</v>
      </c>
      <c r="L40" s="98">
        <v>61.88866457747929</v>
      </c>
      <c r="M40" s="98">
        <v>66.963736300428721</v>
      </c>
      <c r="N40" s="98">
        <v>68.636242065507858</v>
      </c>
      <c r="O40" s="98">
        <v>68.987200533880426</v>
      </c>
      <c r="P40" s="98">
        <v>76.683412770605671</v>
      </c>
      <c r="Q40" s="98">
        <v>83.370320845638233</v>
      </c>
      <c r="R40" s="98">
        <v>95.193138751119463</v>
      </c>
      <c r="S40" s="98">
        <v>107.36586941703764</v>
      </c>
      <c r="T40" s="98">
        <v>62.429633106235904</v>
      </c>
      <c r="U40" s="98">
        <v>128.71191825052796</v>
      </c>
      <c r="V40" s="98">
        <v>82.637523926334538</v>
      </c>
      <c r="W40" s="98">
        <v>164.10712771138574</v>
      </c>
      <c r="X40" s="98">
        <v>147.6413751964148</v>
      </c>
      <c r="Y40" s="98">
        <v>137.40333351949178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2619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2624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2633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4025.1008718609614</v>
      </c>
      <c r="C62" s="117">
        <f t="shared" si="21"/>
        <v>4012.7747782491306</v>
      </c>
      <c r="D62" s="117">
        <f t="shared" si="21"/>
        <v>3855.3941609202457</v>
      </c>
      <c r="E62" s="117">
        <f t="shared" si="21"/>
        <v>3837.1762384157878</v>
      </c>
      <c r="F62" s="117">
        <f t="shared" si="21"/>
        <v>3471.2194802072181</v>
      </c>
      <c r="G62" s="117">
        <f t="shared" si="21"/>
        <v>3284.406580528313</v>
      </c>
      <c r="H62" s="117">
        <f t="shared" si="21"/>
        <v>2919.8298369472568</v>
      </c>
      <c r="I62" s="117">
        <f t="shared" si="21"/>
        <v>2441.6478251587964</v>
      </c>
      <c r="J62" s="117">
        <f t="shared" si="21"/>
        <v>2654.5003360250375</v>
      </c>
      <c r="K62" s="117">
        <f t="shared" si="21"/>
        <v>2787.7395828412164</v>
      </c>
      <c r="L62" s="117">
        <f t="shared" si="21"/>
        <v>3521.7599138304563</v>
      </c>
      <c r="M62" s="117">
        <f t="shared" si="21"/>
        <v>3175.6562100093374</v>
      </c>
      <c r="N62" s="117">
        <f t="shared" si="21"/>
        <v>3123.3999732524244</v>
      </c>
      <c r="O62" s="117">
        <f t="shared" si="21"/>
        <v>3349.958247673158</v>
      </c>
      <c r="P62" s="117">
        <f t="shared" si="21"/>
        <v>3013.0382604371653</v>
      </c>
      <c r="Q62" s="117">
        <f t="shared" si="21"/>
        <v>3045.5816976038955</v>
      </c>
      <c r="R62" s="117">
        <f t="shared" ref="R62:V62" si="22">R63+R66+R68+R77</f>
        <v>3097.4515358256417</v>
      </c>
      <c r="S62" s="117">
        <f t="shared" si="22"/>
        <v>3253.1961036286425</v>
      </c>
      <c r="T62" s="117">
        <f t="shared" si="22"/>
        <v>3111.1395604783334</v>
      </c>
      <c r="U62" s="117">
        <f t="shared" si="22"/>
        <v>3024.3400118874197</v>
      </c>
      <c r="V62" s="117">
        <f t="shared" si="22"/>
        <v>3081.5551446805871</v>
      </c>
      <c r="W62" s="117">
        <f t="shared" ref="W62:Y62" si="23">W63+W66+W68+W77</f>
        <v>3277.4234714386184</v>
      </c>
      <c r="X62" s="117">
        <f t="shared" si="23"/>
        <v>3086.2677459946899</v>
      </c>
      <c r="Y62" s="117">
        <f t="shared" si="23"/>
        <v>2963.9196631111236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3679.7344541415637</v>
      </c>
      <c r="C63" s="122">
        <f t="shared" si="24"/>
        <v>3765.2442336558197</v>
      </c>
      <c r="D63" s="122">
        <f t="shared" si="24"/>
        <v>3608.0912547541734</v>
      </c>
      <c r="E63" s="122">
        <f t="shared" si="24"/>
        <v>3560.362166869973</v>
      </c>
      <c r="F63" s="122">
        <f t="shared" si="24"/>
        <v>3196.8005111541725</v>
      </c>
      <c r="G63" s="122">
        <f t="shared" si="24"/>
        <v>3007.744593009194</v>
      </c>
      <c r="H63" s="122">
        <f t="shared" si="24"/>
        <v>2643.0880151820088</v>
      </c>
      <c r="I63" s="122">
        <f t="shared" si="24"/>
        <v>2165.0117733804291</v>
      </c>
      <c r="J63" s="122">
        <f t="shared" si="24"/>
        <v>2362.8023622010637</v>
      </c>
      <c r="K63" s="122">
        <f t="shared" si="24"/>
        <v>2480.3854883896347</v>
      </c>
      <c r="L63" s="122">
        <f t="shared" si="24"/>
        <v>3332.0404806275401</v>
      </c>
      <c r="M63" s="122">
        <f t="shared" si="24"/>
        <v>2961.0889415465745</v>
      </c>
      <c r="N63" s="122">
        <f t="shared" si="24"/>
        <v>2904.1235111008828</v>
      </c>
      <c r="O63" s="122">
        <f t="shared" si="24"/>
        <v>3080.3041684695422</v>
      </c>
      <c r="P63" s="122">
        <f t="shared" si="24"/>
        <v>2634.3224143466823</v>
      </c>
      <c r="Q63" s="122">
        <f t="shared" si="24"/>
        <v>2714.8441028354732</v>
      </c>
      <c r="R63" s="122">
        <f t="shared" ref="R63:V63" si="25">SUM(R64:R65)</f>
        <v>2779.4002997963203</v>
      </c>
      <c r="S63" s="122">
        <f t="shared" si="25"/>
        <v>2878.736638068799</v>
      </c>
      <c r="T63" s="122">
        <f t="shared" si="25"/>
        <v>2626.0589540609535</v>
      </c>
      <c r="U63" s="122">
        <f t="shared" si="25"/>
        <v>2543.6524603815801</v>
      </c>
      <c r="V63" s="122">
        <f t="shared" si="25"/>
        <v>2579.930395722301</v>
      </c>
      <c r="W63" s="122">
        <f t="shared" ref="W63:Y63" si="26">SUM(W64:W65)</f>
        <v>2840.220710262623</v>
      </c>
      <c r="X63" s="122">
        <f t="shared" si="26"/>
        <v>2582.4738878621183</v>
      </c>
      <c r="Y63" s="122">
        <f t="shared" si="26"/>
        <v>2449.4097232400886</v>
      </c>
      <c r="DA63" s="130" t="s">
        <v>2637</v>
      </c>
    </row>
    <row r="64" spans="1:105" ht="12" customHeight="1" x14ac:dyDescent="0.25">
      <c r="A64" s="97" t="s">
        <v>212</v>
      </c>
      <c r="B64" s="98">
        <v>3679.7344541415637</v>
      </c>
      <c r="C64" s="98">
        <v>3765.2442336558197</v>
      </c>
      <c r="D64" s="98">
        <v>3608.0912547541734</v>
      </c>
      <c r="E64" s="98">
        <v>3560.362166869973</v>
      </c>
      <c r="F64" s="98">
        <v>3196.8005111541725</v>
      </c>
      <c r="G64" s="98">
        <v>3007.744593009194</v>
      </c>
      <c r="H64" s="98">
        <v>2643.0880151820088</v>
      </c>
      <c r="I64" s="98">
        <v>2165.0117733804291</v>
      </c>
      <c r="J64" s="98">
        <v>2362.8023622010637</v>
      </c>
      <c r="K64" s="98">
        <v>2480.3854883896347</v>
      </c>
      <c r="L64" s="98">
        <v>3332.0404806275401</v>
      </c>
      <c r="M64" s="98">
        <v>2961.0889415465745</v>
      </c>
      <c r="N64" s="98">
        <v>2904.1235111008828</v>
      </c>
      <c r="O64" s="98">
        <v>3080.3041684695422</v>
      </c>
      <c r="P64" s="98">
        <v>2634.3224143466823</v>
      </c>
      <c r="Q64" s="98">
        <v>2714.8441028354732</v>
      </c>
      <c r="R64" s="98">
        <v>2779.4002997963203</v>
      </c>
      <c r="S64" s="98">
        <v>2878.736638068799</v>
      </c>
      <c r="T64" s="98">
        <v>2626.0589540609535</v>
      </c>
      <c r="U64" s="98">
        <v>2543.6524603815801</v>
      </c>
      <c r="V64" s="98">
        <v>2579.930395722301</v>
      </c>
      <c r="W64" s="98">
        <v>2840.220710262623</v>
      </c>
      <c r="X64" s="98">
        <v>2582.4738878621183</v>
      </c>
      <c r="Y64" s="98">
        <v>2449.4097232400886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245.0620758777693</v>
      </c>
      <c r="C68" s="122">
        <v>183.39588058507678</v>
      </c>
      <c r="D68" s="122">
        <v>186.73737867230747</v>
      </c>
      <c r="E68" s="122">
        <v>200.95167291082748</v>
      </c>
      <c r="F68" s="122">
        <v>197.25085111037126</v>
      </c>
      <c r="G68" s="122">
        <v>202.82091463897092</v>
      </c>
      <c r="H68" s="122">
        <v>209.49458081479654</v>
      </c>
      <c r="I68" s="122">
        <v>207.03244132807089</v>
      </c>
      <c r="J68" s="122">
        <v>223.28064044315673</v>
      </c>
      <c r="K68" s="122">
        <v>237.03161475257605</v>
      </c>
      <c r="L68" s="122">
        <v>144.58497506557498</v>
      </c>
      <c r="M68" s="122">
        <v>162.2015321666629</v>
      </c>
      <c r="N68" s="122">
        <v>168.04898666657334</v>
      </c>
      <c r="O68" s="122">
        <v>214.53038884914125</v>
      </c>
      <c r="P68" s="122">
        <v>301.46956732444374</v>
      </c>
      <c r="Q68" s="122">
        <v>261.13673229683172</v>
      </c>
      <c r="R68" s="122">
        <v>248.17081523731346</v>
      </c>
      <c r="S68" s="122">
        <v>284.32792890976043</v>
      </c>
      <c r="T68" s="122">
        <v>390.61472742729711</v>
      </c>
      <c r="U68" s="122">
        <v>385.00862358319358</v>
      </c>
      <c r="V68" s="122">
        <v>403.82786207569484</v>
      </c>
      <c r="W68" s="122">
        <v>321.03885294769111</v>
      </c>
      <c r="X68" s="122">
        <v>377.04909656210435</v>
      </c>
      <c r="Y68" s="122">
        <v>398.49915462351885</v>
      </c>
      <c r="DA68" s="130" t="s">
        <v>2642</v>
      </c>
    </row>
    <row r="69" spans="1:105" ht="12" customHeight="1" x14ac:dyDescent="0.25">
      <c r="A69" s="97" t="s">
        <v>134</v>
      </c>
      <c r="B69" s="98">
        <v>370.25519416539788</v>
      </c>
      <c r="C69" s="98">
        <v>261.83458768508262</v>
      </c>
      <c r="D69" s="98">
        <v>263.11148948602522</v>
      </c>
      <c r="E69" s="98">
        <v>275.54386469218616</v>
      </c>
      <c r="F69" s="98">
        <v>264.33654724266086</v>
      </c>
      <c r="G69" s="98">
        <v>264.42918648909932</v>
      </c>
      <c r="H69" s="98">
        <v>268.2147554556949</v>
      </c>
      <c r="I69" s="98">
        <v>259.46336275859494</v>
      </c>
      <c r="J69" s="98">
        <v>272.90032876732232</v>
      </c>
      <c r="K69" s="98">
        <v>284.57775953420361</v>
      </c>
      <c r="L69" s="98">
        <v>157.1371732439305</v>
      </c>
      <c r="M69" s="98">
        <v>180.16910318349269</v>
      </c>
      <c r="N69" s="98">
        <v>183.956226127695</v>
      </c>
      <c r="O69" s="98">
        <v>226.67732334111207</v>
      </c>
      <c r="P69" s="98">
        <v>308.70968535069107</v>
      </c>
      <c r="Q69" s="98">
        <v>269.02559592724413</v>
      </c>
      <c r="R69" s="98">
        <v>254.45558053787121</v>
      </c>
      <c r="S69" s="98">
        <v>290.84226001253768</v>
      </c>
      <c r="T69" s="98">
        <v>408.21242194053264</v>
      </c>
      <c r="U69" s="98">
        <v>421.08822232790351</v>
      </c>
      <c r="V69" s="98">
        <v>444.87773819611436</v>
      </c>
      <c r="W69" s="98">
        <v>360.87213046352525</v>
      </c>
      <c r="X69" s="98">
        <v>405.03467020551363</v>
      </c>
      <c r="Y69" s="98">
        <v>405.91715206751076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47.776640023538697</v>
      </c>
      <c r="M70" s="98">
        <v>48.487613052319382</v>
      </c>
      <c r="N70" s="98">
        <v>54.284126739334731</v>
      </c>
      <c r="O70" s="98">
        <v>77.749359558997057</v>
      </c>
      <c r="P70" s="98">
        <v>91.455008464616995</v>
      </c>
      <c r="Q70" s="98">
        <v>81.896164603531574</v>
      </c>
      <c r="R70" s="98">
        <v>79.420070939662025</v>
      </c>
      <c r="S70" s="98">
        <v>81.348065338069745</v>
      </c>
      <c r="T70" s="98">
        <v>119.34111456359337</v>
      </c>
      <c r="U70" s="98">
        <v>116.2675182570774</v>
      </c>
      <c r="V70" s="98">
        <v>125.54999885966568</v>
      </c>
      <c r="W70" s="98">
        <v>139.68049078886298</v>
      </c>
      <c r="X70" s="98">
        <v>92.924628829707132</v>
      </c>
      <c r="Y70" s="98">
        <v>150.22665719671923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47.776640023538697</v>
      </c>
      <c r="M71" s="101">
        <v>48.487613052319382</v>
      </c>
      <c r="N71" s="101">
        <v>54.284126739334731</v>
      </c>
      <c r="O71" s="101">
        <v>77.749359558997057</v>
      </c>
      <c r="P71" s="101">
        <v>91.455008464616995</v>
      </c>
      <c r="Q71" s="101">
        <v>81.896164603531574</v>
      </c>
      <c r="R71" s="101">
        <v>79.420070939662025</v>
      </c>
      <c r="S71" s="101">
        <v>81.348065338069745</v>
      </c>
      <c r="T71" s="101">
        <v>119.34111456359337</v>
      </c>
      <c r="U71" s="101">
        <v>116.2675182570774</v>
      </c>
      <c r="V71" s="101">
        <v>125.54999885966568</v>
      </c>
      <c r="W71" s="101">
        <v>139.68049078886298</v>
      </c>
      <c r="X71" s="101">
        <v>92.924628829707132</v>
      </c>
      <c r="Y71" s="101">
        <v>150.22665719671923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100.30434184162866</v>
      </c>
      <c r="C77" s="122">
        <v>64.134664008234253</v>
      </c>
      <c r="D77" s="122">
        <v>60.565527493764847</v>
      </c>
      <c r="E77" s="122">
        <v>75.862398634986988</v>
      </c>
      <c r="F77" s="122">
        <v>77.168117942674712</v>
      </c>
      <c r="G77" s="122">
        <v>73.841072880148289</v>
      </c>
      <c r="H77" s="122">
        <v>67.247240950451655</v>
      </c>
      <c r="I77" s="122">
        <v>69.60361045029623</v>
      </c>
      <c r="J77" s="122">
        <v>68.417333380817212</v>
      </c>
      <c r="K77" s="122">
        <v>70.322479699005768</v>
      </c>
      <c r="L77" s="122">
        <v>45.134458137341326</v>
      </c>
      <c r="M77" s="122">
        <v>52.365736296099847</v>
      </c>
      <c r="N77" s="122">
        <v>51.227475484967968</v>
      </c>
      <c r="O77" s="122">
        <v>55.123690354474618</v>
      </c>
      <c r="P77" s="122">
        <v>77.246278766039211</v>
      </c>
      <c r="Q77" s="122">
        <v>69.600862471590389</v>
      </c>
      <c r="R77" s="122">
        <v>69.880420792007797</v>
      </c>
      <c r="S77" s="122">
        <v>90.131536650083021</v>
      </c>
      <c r="T77" s="122">
        <v>94.4658789900827</v>
      </c>
      <c r="U77" s="122">
        <v>95.678927922645755</v>
      </c>
      <c r="V77" s="122">
        <v>97.796886882591593</v>
      </c>
      <c r="W77" s="122">
        <v>116.16390822830436</v>
      </c>
      <c r="X77" s="122">
        <v>126.74476157046719</v>
      </c>
      <c r="Y77" s="122">
        <v>116.01078524751611</v>
      </c>
      <c r="DA77" s="130" t="s">
        <v>2651</v>
      </c>
    </row>
    <row r="78" spans="1:105" ht="12" customHeight="1" x14ac:dyDescent="0.25">
      <c r="A78" s="97" t="s">
        <v>189</v>
      </c>
      <c r="B78" s="98">
        <v>101.53542422658178</v>
      </c>
      <c r="C78" s="98">
        <v>65.502901694250738</v>
      </c>
      <c r="D78" s="98">
        <v>62.596677339143532</v>
      </c>
      <c r="E78" s="98">
        <v>78.032011904778201</v>
      </c>
      <c r="F78" s="98">
        <v>79.225426443738371</v>
      </c>
      <c r="G78" s="98">
        <v>75.087848277454157</v>
      </c>
      <c r="H78" s="98">
        <v>68.463975649992449</v>
      </c>
      <c r="I78" s="98">
        <v>70.9220706774245</v>
      </c>
      <c r="J78" s="98">
        <v>70.173528136812962</v>
      </c>
      <c r="K78" s="98">
        <v>72.058160396336874</v>
      </c>
      <c r="L78" s="98">
        <v>46.220680359201019</v>
      </c>
      <c r="M78" s="98">
        <v>57.339249698763176</v>
      </c>
      <c r="N78" s="98">
        <v>55.746559097634425</v>
      </c>
      <c r="O78" s="98">
        <v>57.961879025793323</v>
      </c>
      <c r="P78" s="98">
        <v>79.108441292553209</v>
      </c>
      <c r="Q78" s="98">
        <v>71.873944531110638</v>
      </c>
      <c r="R78" s="98">
        <v>71.757324629633075</v>
      </c>
      <c r="S78" s="98">
        <v>92.385909916013929</v>
      </c>
      <c r="T78" s="98">
        <v>95.294055998103474</v>
      </c>
      <c r="U78" s="98">
        <v>98.057001312747943</v>
      </c>
      <c r="V78" s="98">
        <v>101.33697044506864</v>
      </c>
      <c r="W78" s="98">
        <v>123.50728348756934</v>
      </c>
      <c r="X78" s="98">
        <v>132.57684301020851</v>
      </c>
      <c r="Y78" s="98">
        <v>123.91924032440143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42.187255640626852</v>
      </c>
      <c r="C81" s="117">
        <f t="shared" si="28"/>
        <v>86.917423008666688</v>
      </c>
      <c r="D81" s="117">
        <f t="shared" si="28"/>
        <v>78.578964202762975</v>
      </c>
      <c r="E81" s="117">
        <f t="shared" si="28"/>
        <v>69.266305268506756</v>
      </c>
      <c r="F81" s="117">
        <f t="shared" si="28"/>
        <v>62.523442969757774</v>
      </c>
      <c r="G81" s="117">
        <f t="shared" si="28"/>
        <v>57.163058845427038</v>
      </c>
      <c r="H81" s="117">
        <f t="shared" si="28"/>
        <v>53.36155151674496</v>
      </c>
      <c r="I81" s="117">
        <f t="shared" si="28"/>
        <v>47.983060356717104</v>
      </c>
      <c r="J81" s="117">
        <f t="shared" si="28"/>
        <v>32.728344456487122</v>
      </c>
      <c r="K81" s="117">
        <f t="shared" si="28"/>
        <v>21.385724007313687</v>
      </c>
      <c r="L81" s="117">
        <f t="shared" si="28"/>
        <v>13.756054152667328</v>
      </c>
      <c r="M81" s="117">
        <f t="shared" si="28"/>
        <v>13.239035560268329</v>
      </c>
      <c r="N81" s="117">
        <f t="shared" si="28"/>
        <v>12.826209953643328</v>
      </c>
      <c r="O81" s="117">
        <f t="shared" si="28"/>
        <v>13.135084830287164</v>
      </c>
      <c r="P81" s="117">
        <f t="shared" si="28"/>
        <v>13.678115823575958</v>
      </c>
      <c r="Q81" s="117">
        <f t="shared" si="28"/>
        <v>13.697278759166586</v>
      </c>
      <c r="R81" s="117">
        <f t="shared" ref="R81:V81" si="29">R82+R85+R87+R100</f>
        <v>13.466124478737907</v>
      </c>
      <c r="S81" s="117">
        <f t="shared" si="29"/>
        <v>14.26797902255462</v>
      </c>
      <c r="T81" s="117">
        <f t="shared" si="29"/>
        <v>12.190487809925102</v>
      </c>
      <c r="U81" s="117">
        <f t="shared" si="29"/>
        <v>9.5581776882405105</v>
      </c>
      <c r="V81" s="117">
        <f t="shared" si="29"/>
        <v>8.0475336212228932</v>
      </c>
      <c r="W81" s="117">
        <f t="shared" ref="W81:Y81" si="30">W82+W85+W87+W100</f>
        <v>10.162163645426341</v>
      </c>
      <c r="X81" s="117">
        <f t="shared" si="30"/>
        <v>8.7934026579190459</v>
      </c>
      <c r="Y81" s="117">
        <f t="shared" si="30"/>
        <v>9.684840697826715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37.533821416548555</v>
      </c>
      <c r="C87" s="122">
        <v>81.124793120044615</v>
      </c>
      <c r="D87" s="122">
        <v>73.508152123803967</v>
      </c>
      <c r="E87" s="122">
        <v>65.016730657708393</v>
      </c>
      <c r="F87" s="122">
        <v>57.932733462173424</v>
      </c>
      <c r="G87" s="122">
        <v>52.085910736858168</v>
      </c>
      <c r="H87" s="122">
        <v>48.52388117820545</v>
      </c>
      <c r="I87" s="122">
        <v>42.836983005000803</v>
      </c>
      <c r="J87" s="122">
        <v>26.939471787815446</v>
      </c>
      <c r="K87" s="122">
        <v>16.79417231328561</v>
      </c>
      <c r="L87" s="122">
        <v>10.427644059234893</v>
      </c>
      <c r="M87" s="122">
        <v>9.7999492370052987</v>
      </c>
      <c r="N87" s="122">
        <v>9.4399311947994438</v>
      </c>
      <c r="O87" s="122">
        <v>9.8326249290733134</v>
      </c>
      <c r="P87" s="122">
        <v>10.22655370614137</v>
      </c>
      <c r="Q87" s="122">
        <v>10.227225378223348</v>
      </c>
      <c r="R87" s="122">
        <v>10.097774954482171</v>
      </c>
      <c r="S87" s="122">
        <v>11.278912821887136</v>
      </c>
      <c r="T87" s="122">
        <v>10.945046165259782</v>
      </c>
      <c r="U87" s="122">
        <v>7.0541178416322916</v>
      </c>
      <c r="V87" s="122">
        <v>6.4960263467945065</v>
      </c>
      <c r="W87" s="122">
        <v>6.5553512847109587</v>
      </c>
      <c r="X87" s="122">
        <v>5.3841100792048406</v>
      </c>
      <c r="Y87" s="122">
        <v>6.6925852621212174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307.97568507846853</v>
      </c>
      <c r="C92" s="101">
        <v>289.9051285500924</v>
      </c>
      <c r="D92" s="101">
        <v>285.94077481841066</v>
      </c>
      <c r="E92" s="101">
        <v>280.18966316548904</v>
      </c>
      <c r="F92" s="101">
        <v>277.83370577195274</v>
      </c>
      <c r="G92" s="101">
        <v>280.28600276886294</v>
      </c>
      <c r="H92" s="101">
        <v>283.15665777974044</v>
      </c>
      <c r="I92" s="101">
        <v>285.47099757187874</v>
      </c>
      <c r="J92" s="101">
        <v>266.86366052878759</v>
      </c>
      <c r="K92" s="101">
        <v>260.61298408940962</v>
      </c>
      <c r="L92" s="101">
        <v>244.61056769440245</v>
      </c>
      <c r="M92" s="101">
        <v>241.44538346346152</v>
      </c>
      <c r="N92" s="101">
        <v>240.49469548686454</v>
      </c>
      <c r="O92" s="101">
        <v>251.85261517391331</v>
      </c>
      <c r="P92" s="101">
        <v>280.09687813918129</v>
      </c>
      <c r="Q92" s="101">
        <v>286.76608154560307</v>
      </c>
      <c r="R92" s="101">
        <v>283.16639297289424</v>
      </c>
      <c r="S92" s="101">
        <v>321.05268788075193</v>
      </c>
      <c r="T92" s="101">
        <v>397.10689225404877</v>
      </c>
      <c r="U92" s="101">
        <v>316.90013409962069</v>
      </c>
      <c r="V92" s="101">
        <v>379.18224664941533</v>
      </c>
      <c r="W92" s="101">
        <v>480.88972928241577</v>
      </c>
      <c r="X92" s="101">
        <v>357.03484806952139</v>
      </c>
      <c r="Y92" s="101">
        <v>406.3010980949785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80.127715233221053</v>
      </c>
      <c r="M93" s="104">
        <v>69.665956376017277</v>
      </c>
      <c r="N93" s="104">
        <v>75.245778807298464</v>
      </c>
      <c r="O93" s="104">
        <v>89.939083897766082</v>
      </c>
      <c r="P93" s="104">
        <v>88.148618134908375</v>
      </c>
      <c r="Q93" s="104">
        <v>95.646414811105117</v>
      </c>
      <c r="R93" s="104">
        <v>102.08721612614286</v>
      </c>
      <c r="S93" s="104">
        <v>106.5974856530695</v>
      </c>
      <c r="T93" s="104">
        <v>112.82665366908149</v>
      </c>
      <c r="U93" s="104">
        <v>90.677618649838735</v>
      </c>
      <c r="V93" s="104">
        <v>113.49198742409767</v>
      </c>
      <c r="W93" s="104">
        <v>198.62364277042099</v>
      </c>
      <c r="X93" s="104">
        <v>83.9684451103751</v>
      </c>
      <c r="Y93" s="104">
        <v>153.17289140029118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80.127715233221053</v>
      </c>
      <c r="M94" s="98">
        <v>69.665956376017277</v>
      </c>
      <c r="N94" s="98">
        <v>75.245778807298464</v>
      </c>
      <c r="O94" s="98">
        <v>89.939083897766082</v>
      </c>
      <c r="P94" s="98">
        <v>88.148618134908375</v>
      </c>
      <c r="Q94" s="98">
        <v>95.646414811105117</v>
      </c>
      <c r="R94" s="98">
        <v>102.08721612614286</v>
      </c>
      <c r="S94" s="98">
        <v>106.5974856530695</v>
      </c>
      <c r="T94" s="98">
        <v>112.82665366908149</v>
      </c>
      <c r="U94" s="98">
        <v>90.677618649838735</v>
      </c>
      <c r="V94" s="98">
        <v>113.49198742409767</v>
      </c>
      <c r="W94" s="98">
        <v>198.62364277042099</v>
      </c>
      <c r="X94" s="98">
        <v>83.9684451103751</v>
      </c>
      <c r="Y94" s="98">
        <v>153.17289140029118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4.653434224078298</v>
      </c>
      <c r="C100" s="122">
        <v>5.7926298886220797</v>
      </c>
      <c r="D100" s="122">
        <v>5.0708120789590092</v>
      </c>
      <c r="E100" s="122">
        <v>4.2495746107983638</v>
      </c>
      <c r="F100" s="122">
        <v>4.5907095075843491</v>
      </c>
      <c r="G100" s="122">
        <v>5.0771481085688732</v>
      </c>
      <c r="H100" s="122">
        <v>4.8376703385395095</v>
      </c>
      <c r="I100" s="122">
        <v>5.1460773517163005</v>
      </c>
      <c r="J100" s="122">
        <v>5.7888726686716794</v>
      </c>
      <c r="K100" s="122">
        <v>4.5915516940280758</v>
      </c>
      <c r="L100" s="122">
        <v>3.3284100934324341</v>
      </c>
      <c r="M100" s="122">
        <v>3.4390863232630307</v>
      </c>
      <c r="N100" s="122">
        <v>3.3862787588438841</v>
      </c>
      <c r="O100" s="122">
        <v>3.3024599012138514</v>
      </c>
      <c r="P100" s="122">
        <v>3.4515621174345874</v>
      </c>
      <c r="Q100" s="122">
        <v>3.4700533809432379</v>
      </c>
      <c r="R100" s="122">
        <v>3.3683495242557369</v>
      </c>
      <c r="S100" s="122">
        <v>2.9890662006674833</v>
      </c>
      <c r="T100" s="122">
        <v>1.2454416446653194</v>
      </c>
      <c r="U100" s="122">
        <v>2.5040598466082185</v>
      </c>
      <c r="V100" s="122">
        <v>1.5515072744283869</v>
      </c>
      <c r="W100" s="122">
        <v>3.6068123607153821</v>
      </c>
      <c r="X100" s="122">
        <v>3.4092925787142061</v>
      </c>
      <c r="Y100" s="122">
        <v>2.9922554357054967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86.971823900944855</v>
      </c>
      <c r="C102" s="98">
        <v>88.790920746239294</v>
      </c>
      <c r="D102" s="98">
        <v>79.351191666405484</v>
      </c>
      <c r="E102" s="98">
        <v>76.868941751420152</v>
      </c>
      <c r="F102" s="98">
        <v>82.322636794293416</v>
      </c>
      <c r="G102" s="98">
        <v>86.467879291043445</v>
      </c>
      <c r="H102" s="98">
        <v>78.829788701569427</v>
      </c>
      <c r="I102" s="98">
        <v>79.79869552690991</v>
      </c>
      <c r="J102" s="98">
        <v>75.721488390632246</v>
      </c>
      <c r="K102" s="98">
        <v>70.542715124567465</v>
      </c>
      <c r="L102" s="98">
        <v>61.802943401620539</v>
      </c>
      <c r="M102" s="98">
        <v>66.869376554610028</v>
      </c>
      <c r="N102" s="98">
        <v>68.543347440511496</v>
      </c>
      <c r="O102" s="98">
        <v>68.92402370387812</v>
      </c>
      <c r="P102" s="98">
        <v>76.662155220687083</v>
      </c>
      <c r="Q102" s="98">
        <v>83.360420298686165</v>
      </c>
      <c r="R102" s="98">
        <v>95.191086588478854</v>
      </c>
      <c r="S102" s="98">
        <v>107.34287500353076</v>
      </c>
      <c r="T102" s="98">
        <v>62.346609660354339</v>
      </c>
      <c r="U102" s="98">
        <v>128.64089259928144</v>
      </c>
      <c r="V102" s="98">
        <v>82.712317163910086</v>
      </c>
      <c r="W102" s="98">
        <v>164.78007056754595</v>
      </c>
      <c r="X102" s="98">
        <v>148.13778601932745</v>
      </c>
      <c r="Y102" s="98">
        <v>137.70969311248143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4.800617078154227</v>
      </c>
      <c r="C124" s="117">
        <f t="shared" si="42"/>
        <v>5.2188318394520543</v>
      </c>
      <c r="D124" s="117">
        <f t="shared" si="42"/>
        <v>4.7409082533034388</v>
      </c>
      <c r="E124" s="117">
        <f t="shared" si="42"/>
        <v>4.345098112277233</v>
      </c>
      <c r="F124" s="117">
        <f t="shared" si="42"/>
        <v>4.6907083421703479</v>
      </c>
      <c r="G124" s="117">
        <f t="shared" si="42"/>
        <v>5.1491638722127382</v>
      </c>
      <c r="H124" s="117">
        <f t="shared" si="42"/>
        <v>4.9800254261658941</v>
      </c>
      <c r="I124" s="117">
        <f t="shared" si="42"/>
        <v>5.1969227442271402</v>
      </c>
      <c r="J124" s="117">
        <f t="shared" si="42"/>
        <v>5.0922067594430924</v>
      </c>
      <c r="K124" s="117">
        <f t="shared" si="42"/>
        <v>4.731857466137499</v>
      </c>
      <c r="L124" s="117">
        <f t="shared" si="42"/>
        <v>4.159183340390384</v>
      </c>
      <c r="M124" s="117">
        <f t="shared" si="42"/>
        <v>4.3833209430368454</v>
      </c>
      <c r="N124" s="117">
        <f t="shared" si="42"/>
        <v>4.032598824192287</v>
      </c>
      <c r="O124" s="117">
        <f t="shared" si="42"/>
        <v>3.466545782369971</v>
      </c>
      <c r="P124" s="117">
        <f t="shared" si="42"/>
        <v>3.3274935220034667</v>
      </c>
      <c r="Q124" s="117">
        <f t="shared" si="42"/>
        <v>3.2930167679132771</v>
      </c>
      <c r="R124" s="117">
        <f t="shared" ref="R124:V124" si="43">R125+R128+R130+R139</f>
        <v>3.3951770122785594</v>
      </c>
      <c r="S124" s="117">
        <f t="shared" si="43"/>
        <v>3.331885303022621</v>
      </c>
      <c r="T124" s="117">
        <f t="shared" si="43"/>
        <v>1.5593151027832077</v>
      </c>
      <c r="U124" s="117">
        <f t="shared" si="43"/>
        <v>3.2053482701657963</v>
      </c>
      <c r="V124" s="117">
        <f t="shared" si="43"/>
        <v>1.9243121841614204</v>
      </c>
      <c r="W124" s="117">
        <f t="shared" ref="W124:Y124" si="44">W125+W128+W130+W139</f>
        <v>4.3201229611844187</v>
      </c>
      <c r="X124" s="117">
        <f t="shared" si="44"/>
        <v>4.0255523371685529</v>
      </c>
      <c r="Y124" s="117">
        <f t="shared" si="44"/>
        <v>3.5880056940241998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4.800617078154227</v>
      </c>
      <c r="C139" s="122">
        <v>5.2188318394520543</v>
      </c>
      <c r="D139" s="122">
        <v>4.7409082533034388</v>
      </c>
      <c r="E139" s="122">
        <v>4.345098112277233</v>
      </c>
      <c r="F139" s="122">
        <v>4.6907083421703479</v>
      </c>
      <c r="G139" s="122">
        <v>5.1491638722127382</v>
      </c>
      <c r="H139" s="122">
        <v>4.9800254261658941</v>
      </c>
      <c r="I139" s="122">
        <v>5.1969227442271402</v>
      </c>
      <c r="J139" s="122">
        <v>5.0922067594430924</v>
      </c>
      <c r="K139" s="122">
        <v>4.731857466137499</v>
      </c>
      <c r="L139" s="122">
        <v>4.159183340390384</v>
      </c>
      <c r="M139" s="122">
        <v>4.3833209430368454</v>
      </c>
      <c r="N139" s="122">
        <v>4.032598824192287</v>
      </c>
      <c r="O139" s="122">
        <v>3.466545782369971</v>
      </c>
      <c r="P139" s="122">
        <v>3.3274935220034667</v>
      </c>
      <c r="Q139" s="122">
        <v>3.2930167679132771</v>
      </c>
      <c r="R139" s="122">
        <v>3.3951770122785594</v>
      </c>
      <c r="S139" s="122">
        <v>3.331885303022621</v>
      </c>
      <c r="T139" s="122">
        <v>1.5593151027832077</v>
      </c>
      <c r="U139" s="122">
        <v>3.2053482701657963</v>
      </c>
      <c r="V139" s="122">
        <v>1.9243121841614204</v>
      </c>
      <c r="W139" s="122">
        <v>4.3201229611844187</v>
      </c>
      <c r="X139" s="122">
        <v>4.0255523371685529</v>
      </c>
      <c r="Y139" s="122">
        <v>3.5880056940241998</v>
      </c>
      <c r="DA139" s="130" t="s">
        <v>2710</v>
      </c>
    </row>
    <row r="140" spans="1:105" ht="12" customHeight="1" x14ac:dyDescent="0.25">
      <c r="A140" s="97" t="s">
        <v>50</v>
      </c>
      <c r="B140" s="98">
        <v>86.971823900944855</v>
      </c>
      <c r="C140" s="98">
        <v>89.242779267463135</v>
      </c>
      <c r="D140" s="98">
        <v>79.730388994356431</v>
      </c>
      <c r="E140" s="98">
        <v>77.197031949691294</v>
      </c>
      <c r="F140" s="98">
        <v>82.6013141466685</v>
      </c>
      <c r="G140" s="98">
        <v>86.645116780289129</v>
      </c>
      <c r="H140" s="98">
        <v>78.875220252642862</v>
      </c>
      <c r="I140" s="98">
        <v>79.820105672884182</v>
      </c>
      <c r="J140" s="98">
        <v>75.813625786894931</v>
      </c>
      <c r="K140" s="98">
        <v>70.636047101660068</v>
      </c>
      <c r="L140" s="98">
        <v>61.893030886657229</v>
      </c>
      <c r="M140" s="98">
        <v>66.947588019471823</v>
      </c>
      <c r="N140" s="98">
        <v>68.591808294375198</v>
      </c>
      <c r="O140" s="98">
        <v>68.931124236002006</v>
      </c>
      <c r="P140" s="98">
        <v>76.650287072377523</v>
      </c>
      <c r="Q140" s="98">
        <v>83.342613737280459</v>
      </c>
      <c r="R140" s="98">
        <v>95.216528684993804</v>
      </c>
      <c r="S140" s="98">
        <v>107.45043112663242</v>
      </c>
      <c r="T140" s="98">
        <v>62.472138135746292</v>
      </c>
      <c r="U140" s="98">
        <v>128.61543302440958</v>
      </c>
      <c r="V140" s="98">
        <v>82.487707613375449</v>
      </c>
      <c r="W140" s="98">
        <v>164.11289613978653</v>
      </c>
      <c r="X140" s="98">
        <v>147.72311079018087</v>
      </c>
      <c r="Y140" s="98">
        <v>137.53641303594989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42.342037911414408</v>
      </c>
      <c r="C143" s="117">
        <f t="shared" si="49"/>
        <v>57.117610336617474</v>
      </c>
      <c r="D143" s="117">
        <f t="shared" si="49"/>
        <v>59.28018831371211</v>
      </c>
      <c r="E143" s="117">
        <f t="shared" si="49"/>
        <v>58.010115654829107</v>
      </c>
      <c r="F143" s="117">
        <f t="shared" si="49"/>
        <v>56.12567707884385</v>
      </c>
      <c r="G143" s="117">
        <f t="shared" si="49"/>
        <v>53.95725204454898</v>
      </c>
      <c r="H143" s="117">
        <f t="shared" si="49"/>
        <v>51.34773130992594</v>
      </c>
      <c r="I143" s="117">
        <f t="shared" si="49"/>
        <v>48.514806389515414</v>
      </c>
      <c r="J143" s="117">
        <f t="shared" si="49"/>
        <v>42.007712607173033</v>
      </c>
      <c r="K143" s="117">
        <f t="shared" si="49"/>
        <v>35.314710331551012</v>
      </c>
      <c r="L143" s="117">
        <f t="shared" si="49"/>
        <v>29.149050254120898</v>
      </c>
      <c r="M143" s="117">
        <f t="shared" si="49"/>
        <v>23.653271981901071</v>
      </c>
      <c r="N143" s="117">
        <f t="shared" si="49"/>
        <v>17.681262934337742</v>
      </c>
      <c r="O143" s="117">
        <f t="shared" si="49"/>
        <v>14.709806967029728</v>
      </c>
      <c r="P143" s="117">
        <f t="shared" si="49"/>
        <v>11.196698649429475</v>
      </c>
      <c r="Q143" s="117">
        <f t="shared" si="49"/>
        <v>11.620986589455011</v>
      </c>
      <c r="R143" s="117">
        <f t="shared" ref="R143:V143" si="50">R144+R146+R148+R157</f>
        <v>12.922490254560326</v>
      </c>
      <c r="S143" s="117">
        <f t="shared" si="50"/>
        <v>14.207296079081187</v>
      </c>
      <c r="T143" s="117">
        <f t="shared" si="50"/>
        <v>18.987516962444531</v>
      </c>
      <c r="U143" s="117">
        <f t="shared" si="50"/>
        <v>17.614814080598418</v>
      </c>
      <c r="V143" s="117">
        <f t="shared" si="50"/>
        <v>23.973690534184406</v>
      </c>
      <c r="W143" s="117">
        <f t="shared" ref="W143:Y143" si="51">W144+W146+W148+W157</f>
        <v>29.700419535387276</v>
      </c>
      <c r="X143" s="117">
        <f t="shared" si="51"/>
        <v>30.274743695806997</v>
      </c>
      <c r="Y143" s="117">
        <f t="shared" si="51"/>
        <v>34.575160190523889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37.548601270527257</v>
      </c>
      <c r="C148" s="122">
        <v>51.836463025487362</v>
      </c>
      <c r="D148" s="122">
        <v>54.469010035264652</v>
      </c>
      <c r="E148" s="122">
        <v>53.751641541164446</v>
      </c>
      <c r="F148" s="122">
        <v>51.499194082898541</v>
      </c>
      <c r="G148" s="122">
        <v>48.822171940232742</v>
      </c>
      <c r="H148" s="122">
        <v>46.371173522674283</v>
      </c>
      <c r="I148" s="122">
        <v>43.276677649550443</v>
      </c>
      <c r="J148" s="122">
        <v>36.81081484659822</v>
      </c>
      <c r="K148" s="122">
        <v>30.455815304069606</v>
      </c>
      <c r="L148" s="122">
        <v>24.871772721465717</v>
      </c>
      <c r="M148" s="122">
        <v>19.338950402587045</v>
      </c>
      <c r="N148" s="122">
        <v>13.961798946989212</v>
      </c>
      <c r="O148" s="122">
        <v>11.603105876993794</v>
      </c>
      <c r="P148" s="122">
        <v>8.5351864057069857</v>
      </c>
      <c r="Q148" s="122">
        <v>8.8514900716142133</v>
      </c>
      <c r="R148" s="122">
        <v>9.9938328710249351</v>
      </c>
      <c r="S148" s="122">
        <v>11.378948472342429</v>
      </c>
      <c r="T148" s="122">
        <v>17.719684619158645</v>
      </c>
      <c r="U148" s="122">
        <v>14.662648606722955</v>
      </c>
      <c r="V148" s="122">
        <v>22.062674919833754</v>
      </c>
      <c r="W148" s="122">
        <v>24.426745157566398</v>
      </c>
      <c r="X148" s="122">
        <v>25.559402703045841</v>
      </c>
      <c r="Y148" s="122">
        <v>30.85322658716672</v>
      </c>
      <c r="DA148" s="130" t="s">
        <v>2718</v>
      </c>
    </row>
    <row r="149" spans="1:105" ht="12" customHeight="1" x14ac:dyDescent="0.25">
      <c r="A149" s="97" t="s">
        <v>124</v>
      </c>
      <c r="B149" s="98">
        <v>307.97568507846842</v>
      </c>
      <c r="C149" s="98">
        <v>294.78364431943817</v>
      </c>
      <c r="D149" s="98">
        <v>289.18003620698903</v>
      </c>
      <c r="E149" s="98">
        <v>282.46950280943696</v>
      </c>
      <c r="F149" s="98">
        <v>279.37471299873067</v>
      </c>
      <c r="G149" s="98">
        <v>281.15886959344016</v>
      </c>
      <c r="H149" s="98">
        <v>283.00916481935542</v>
      </c>
      <c r="I149" s="98">
        <v>285.75799609020584</v>
      </c>
      <c r="J149" s="98">
        <v>271.94056250970237</v>
      </c>
      <c r="K149" s="98">
        <v>268.36310854154846</v>
      </c>
      <c r="L149" s="98">
        <v>253.30302609626816</v>
      </c>
      <c r="M149" s="98">
        <v>248.72595666746994</v>
      </c>
      <c r="N149" s="98">
        <v>242.15740381249751</v>
      </c>
      <c r="O149" s="98">
        <v>239.21636416869589</v>
      </c>
      <c r="P149" s="98">
        <v>258.8156364411447</v>
      </c>
      <c r="Q149" s="98">
        <v>255.89043498041184</v>
      </c>
      <c r="R149" s="98">
        <v>258.557153091771</v>
      </c>
      <c r="S149" s="98">
        <v>305.28722099709034</v>
      </c>
      <c r="T149" s="98">
        <v>381.72426051971115</v>
      </c>
      <c r="U149" s="98">
        <v>307.14208468804213</v>
      </c>
      <c r="V149" s="98">
        <v>351.60657861329082</v>
      </c>
      <c r="W149" s="98">
        <v>438.50783997322105</v>
      </c>
      <c r="X149" s="98">
        <v>326.36906443343014</v>
      </c>
      <c r="Y149" s="98">
        <v>380.81208355523466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106.49419989686749</v>
      </c>
      <c r="U150" s="98">
        <v>85.813401097154838</v>
      </c>
      <c r="V150" s="98">
        <v>106.72730061946167</v>
      </c>
      <c r="W150" s="98">
        <v>186.784685978547</v>
      </c>
      <c r="X150" s="98">
        <v>79.806072303932453</v>
      </c>
      <c r="Y150" s="98">
        <v>148.44086069018925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106.49419989686749</v>
      </c>
      <c r="U151" s="101">
        <v>85.813401097154838</v>
      </c>
      <c r="V151" s="101">
        <v>106.72730061946167</v>
      </c>
      <c r="W151" s="101">
        <v>186.784685978547</v>
      </c>
      <c r="X151" s="101">
        <v>79.806072303932453</v>
      </c>
      <c r="Y151" s="101">
        <v>148.44086069018925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4.7934366408871485</v>
      </c>
      <c r="C157" s="122">
        <v>5.2811473111301126</v>
      </c>
      <c r="D157" s="122">
        <v>4.811178278447457</v>
      </c>
      <c r="E157" s="122">
        <v>4.2584741136646613</v>
      </c>
      <c r="F157" s="122">
        <v>4.6264829959453131</v>
      </c>
      <c r="G157" s="122">
        <v>5.1350801043162386</v>
      </c>
      <c r="H157" s="122">
        <v>4.9765577872516591</v>
      </c>
      <c r="I157" s="122">
        <v>5.2381287399649734</v>
      </c>
      <c r="J157" s="122">
        <v>5.1968977605748101</v>
      </c>
      <c r="K157" s="122">
        <v>4.8588950274814069</v>
      </c>
      <c r="L157" s="122">
        <v>4.2772775326551802</v>
      </c>
      <c r="M157" s="122">
        <v>4.3143215793140239</v>
      </c>
      <c r="N157" s="122">
        <v>3.719463987348528</v>
      </c>
      <c r="O157" s="122">
        <v>3.1067010900359326</v>
      </c>
      <c r="P157" s="122">
        <v>2.661512243722489</v>
      </c>
      <c r="Q157" s="122">
        <v>2.769496517840798</v>
      </c>
      <c r="R157" s="122">
        <v>2.9286573835353913</v>
      </c>
      <c r="S157" s="122">
        <v>2.8283476067387578</v>
      </c>
      <c r="T157" s="122">
        <v>1.267832343285884</v>
      </c>
      <c r="U157" s="122">
        <v>2.9521654738754615</v>
      </c>
      <c r="V157" s="122">
        <v>1.9110156143506523</v>
      </c>
      <c r="W157" s="122">
        <v>5.2736743778208774</v>
      </c>
      <c r="X157" s="122">
        <v>4.7153409927611554</v>
      </c>
      <c r="Y157" s="122">
        <v>3.7219336033571713</v>
      </c>
      <c r="DA157" s="130" t="s">
        <v>2727</v>
      </c>
    </row>
    <row r="158" spans="1:105" ht="12" customHeight="1" x14ac:dyDescent="0.25">
      <c r="A158" s="97" t="s">
        <v>50</v>
      </c>
      <c r="B158" s="98">
        <v>86.971823900944855</v>
      </c>
      <c r="C158" s="98">
        <v>89.200508072377048</v>
      </c>
      <c r="D158" s="98">
        <v>79.633760356711548</v>
      </c>
      <c r="E158" s="98">
        <v>77.088711987525244</v>
      </c>
      <c r="F158" s="98">
        <v>82.481689689048892</v>
      </c>
      <c r="G158" s="98">
        <v>86.556826910482641</v>
      </c>
      <c r="H158" s="98">
        <v>78.842771299584584</v>
      </c>
      <c r="I158" s="98">
        <v>79.805374258426596</v>
      </c>
      <c r="J158" s="98">
        <v>75.794296851936338</v>
      </c>
      <c r="K158" s="98">
        <v>70.62496540677887</v>
      </c>
      <c r="L158" s="98">
        <v>61.884737635161862</v>
      </c>
      <c r="M158" s="98">
        <v>66.932654626576465</v>
      </c>
      <c r="N158" s="98">
        <v>68.565929007001699</v>
      </c>
      <c r="O158" s="98">
        <v>68.905036996950813</v>
      </c>
      <c r="P158" s="98">
        <v>76.617575867160156</v>
      </c>
      <c r="Q158" s="98">
        <v>83.282554433543993</v>
      </c>
      <c r="R158" s="98">
        <v>95.114602258588619</v>
      </c>
      <c r="S158" s="98">
        <v>107.3074222316561</v>
      </c>
      <c r="T158" s="98">
        <v>62.388497068507569</v>
      </c>
      <c r="U158" s="98">
        <v>128.18603223959821</v>
      </c>
      <c r="V158" s="98">
        <v>82.160745713130822</v>
      </c>
      <c r="W158" s="98">
        <v>163.44685413602224</v>
      </c>
      <c r="X158" s="98">
        <v>147.16211000769061</v>
      </c>
      <c r="Y158" s="98">
        <v>137.16915099005777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42.34618421387519</v>
      </c>
      <c r="C161" s="117">
        <f t="shared" si="54"/>
        <v>43.240019984027413</v>
      </c>
      <c r="D161" s="117">
        <f t="shared" si="54"/>
        <v>44.695255373544683</v>
      </c>
      <c r="E161" s="117">
        <f t="shared" si="54"/>
        <v>45.404276104874292</v>
      </c>
      <c r="F161" s="117">
        <f t="shared" si="54"/>
        <v>45.949293984535089</v>
      </c>
      <c r="G161" s="117">
        <f t="shared" si="54"/>
        <v>46.107707309150598</v>
      </c>
      <c r="H161" s="117">
        <f t="shared" si="54"/>
        <v>45.409361357798254</v>
      </c>
      <c r="I161" s="117">
        <f t="shared" si="54"/>
        <v>44.598616197506054</v>
      </c>
      <c r="J161" s="117">
        <f t="shared" si="54"/>
        <v>40.647229871358057</v>
      </c>
      <c r="K161" s="117">
        <f t="shared" si="54"/>
        <v>38.035689477606113</v>
      </c>
      <c r="L161" s="117">
        <f t="shared" si="54"/>
        <v>33.881999503006099</v>
      </c>
      <c r="M161" s="117">
        <f t="shared" si="54"/>
        <v>29.22356868356362</v>
      </c>
      <c r="N161" s="117">
        <f t="shared" si="54"/>
        <v>21.854520038543253</v>
      </c>
      <c r="O161" s="117">
        <f t="shared" si="54"/>
        <v>16.406593124070703</v>
      </c>
      <c r="P161" s="117">
        <f t="shared" si="54"/>
        <v>14.654156978740804</v>
      </c>
      <c r="Q161" s="117">
        <f t="shared" si="54"/>
        <v>13.726701721416063</v>
      </c>
      <c r="R161" s="117">
        <f t="shared" ref="R161:V161" si="55">R162+R164+R166+R175</f>
        <v>14.381686275755349</v>
      </c>
      <c r="S161" s="117">
        <f t="shared" si="55"/>
        <v>16.461003774598574</v>
      </c>
      <c r="T161" s="117">
        <f t="shared" si="55"/>
        <v>19.923334942914448</v>
      </c>
      <c r="U161" s="117">
        <f t="shared" si="55"/>
        <v>18.182623248372373</v>
      </c>
      <c r="V161" s="117">
        <f t="shared" si="55"/>
        <v>23.973129727755918</v>
      </c>
      <c r="W161" s="117">
        <f t="shared" ref="W161:Y161" si="56">W162+W164+W166+W175</f>
        <v>30.88848498927236</v>
      </c>
      <c r="X161" s="117">
        <f t="shared" si="56"/>
        <v>28.775027572566405</v>
      </c>
      <c r="Y161" s="117">
        <f t="shared" si="56"/>
        <v>33.193715421743107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37.545809252805697</v>
      </c>
      <c r="C166" s="122">
        <v>38.265445264124196</v>
      </c>
      <c r="D166" s="122">
        <v>40.19104582543266</v>
      </c>
      <c r="E166" s="122">
        <v>41.225282418569435</v>
      </c>
      <c r="F166" s="122">
        <v>41.428308674789101</v>
      </c>
      <c r="G166" s="122">
        <v>41.094370618739077</v>
      </c>
      <c r="H166" s="122">
        <v>40.428336638245142</v>
      </c>
      <c r="I166" s="122">
        <v>39.350228456703334</v>
      </c>
      <c r="J166" s="122">
        <v>35.499570220697422</v>
      </c>
      <c r="K166" s="122">
        <v>33.167483622436599</v>
      </c>
      <c r="L166" s="122">
        <v>29.504657302500107</v>
      </c>
      <c r="M166" s="122">
        <v>24.638017429484716</v>
      </c>
      <c r="N166" s="122">
        <v>17.832187547245507</v>
      </c>
      <c r="O166" s="122">
        <v>13.116466738272418</v>
      </c>
      <c r="P166" s="122">
        <v>11.482866818283421</v>
      </c>
      <c r="Q166" s="122">
        <v>10.599062818713495</v>
      </c>
      <c r="R166" s="122">
        <v>11.028198920796433</v>
      </c>
      <c r="S166" s="122">
        <v>12.956268542833467</v>
      </c>
      <c r="T166" s="122">
        <v>18.192980219082386</v>
      </c>
      <c r="U166" s="122">
        <v>14.528153874752629</v>
      </c>
      <c r="V166" s="122">
        <v>21.800149368692793</v>
      </c>
      <c r="W166" s="122">
        <v>25.804491109750238</v>
      </c>
      <c r="X166" s="122">
        <v>24.132265570656202</v>
      </c>
      <c r="Y166" s="122">
        <v>29.362286479798765</v>
      </c>
      <c r="DA166" s="130" t="s">
        <v>2735</v>
      </c>
    </row>
    <row r="167" spans="1:105" ht="12" customHeight="1" x14ac:dyDescent="0.25">
      <c r="A167" s="97" t="s">
        <v>124</v>
      </c>
      <c r="B167" s="98">
        <v>307.97568507846859</v>
      </c>
      <c r="C167" s="98">
        <v>299.54665429288912</v>
      </c>
      <c r="D167" s="98">
        <v>294.61810659888357</v>
      </c>
      <c r="E167" s="98">
        <v>287.62045647403937</v>
      </c>
      <c r="F167" s="98">
        <v>283.45040350970328</v>
      </c>
      <c r="G167" s="98">
        <v>283.63455762482255</v>
      </c>
      <c r="H167" s="98">
        <v>283.04246211248704</v>
      </c>
      <c r="I167" s="98">
        <v>285.03067767651282</v>
      </c>
      <c r="J167" s="98">
        <v>271.84487409304029</v>
      </c>
      <c r="K167" s="98">
        <v>269.42467898331751</v>
      </c>
      <c r="L167" s="98">
        <v>254.97551998541977</v>
      </c>
      <c r="M167" s="98">
        <v>251.63186884054625</v>
      </c>
      <c r="N167" s="98">
        <v>246.64626982801033</v>
      </c>
      <c r="O167" s="98">
        <v>245.3597970543926</v>
      </c>
      <c r="P167" s="98">
        <v>267.31179390087334</v>
      </c>
      <c r="Q167" s="98">
        <v>271.43922853452881</v>
      </c>
      <c r="R167" s="98">
        <v>281.94557855281153</v>
      </c>
      <c r="S167" s="98">
        <v>336.44296578028309</v>
      </c>
      <c r="T167" s="98">
        <v>422.17444004840507</v>
      </c>
      <c r="U167" s="98">
        <v>324.98604913014771</v>
      </c>
      <c r="V167" s="98">
        <v>357.54324309853047</v>
      </c>
      <c r="W167" s="98">
        <v>441.49064556187102</v>
      </c>
      <c r="X167" s="98">
        <v>331.49822191260216</v>
      </c>
      <c r="Y167" s="98">
        <v>385.70538976936871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108.04792038993054</v>
      </c>
      <c r="U168" s="98">
        <v>86.836999967775597</v>
      </c>
      <c r="V168" s="98">
        <v>107.315895204386</v>
      </c>
      <c r="W168" s="98">
        <v>187.81479218450983</v>
      </c>
      <c r="X168" s="98">
        <v>81.386928908751656</v>
      </c>
      <c r="Y168" s="98">
        <v>150.81337201105609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108.04792038993054</v>
      </c>
      <c r="U169" s="101">
        <v>86.836999967775597</v>
      </c>
      <c r="V169" s="101">
        <v>107.315895204386</v>
      </c>
      <c r="W169" s="101">
        <v>187.81479218450983</v>
      </c>
      <c r="X169" s="101">
        <v>81.386928908751656</v>
      </c>
      <c r="Y169" s="101">
        <v>150.81337201105609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4.8003749610694975</v>
      </c>
      <c r="C175" s="122">
        <v>4.9745747199032149</v>
      </c>
      <c r="D175" s="122">
        <v>4.5042095481120219</v>
      </c>
      <c r="E175" s="122">
        <v>4.178993686304854</v>
      </c>
      <c r="F175" s="122">
        <v>4.5209853097459876</v>
      </c>
      <c r="G175" s="122">
        <v>5.0133366904115189</v>
      </c>
      <c r="H175" s="122">
        <v>4.9810247195531119</v>
      </c>
      <c r="I175" s="122">
        <v>5.2483877408027197</v>
      </c>
      <c r="J175" s="122">
        <v>5.1476596506606356</v>
      </c>
      <c r="K175" s="122">
        <v>4.8682058551695162</v>
      </c>
      <c r="L175" s="122">
        <v>4.3773422005059892</v>
      </c>
      <c r="M175" s="122">
        <v>4.5855512540789052</v>
      </c>
      <c r="N175" s="122">
        <v>4.0223324912977452</v>
      </c>
      <c r="O175" s="122">
        <v>3.2901263857982852</v>
      </c>
      <c r="P175" s="122">
        <v>3.1712901604573833</v>
      </c>
      <c r="Q175" s="122">
        <v>3.1276389027025675</v>
      </c>
      <c r="R175" s="122">
        <v>3.3534873549589159</v>
      </c>
      <c r="S175" s="122">
        <v>3.5047352317651086</v>
      </c>
      <c r="T175" s="122">
        <v>1.7303547238320622</v>
      </c>
      <c r="U175" s="122">
        <v>3.6544693736197451</v>
      </c>
      <c r="V175" s="122">
        <v>2.1729803590631231</v>
      </c>
      <c r="W175" s="122">
        <v>5.0839938795221213</v>
      </c>
      <c r="X175" s="122">
        <v>4.6427620019102038</v>
      </c>
      <c r="Y175" s="122">
        <v>3.8314289419443455</v>
      </c>
      <c r="DA175" s="130" t="s">
        <v>2744</v>
      </c>
    </row>
    <row r="176" spans="1:105" ht="12" customHeight="1" x14ac:dyDescent="0.25">
      <c r="A176" s="97" t="s">
        <v>50</v>
      </c>
      <c r="B176" s="98">
        <v>86.971823900944841</v>
      </c>
      <c r="C176" s="98">
        <v>89.417421723155883</v>
      </c>
      <c r="D176" s="98">
        <v>79.927828010700765</v>
      </c>
      <c r="E176" s="98">
        <v>77.400769841908144</v>
      </c>
      <c r="F176" s="98">
        <v>82.770856427353877</v>
      </c>
      <c r="G176" s="98">
        <v>86.746344686078132</v>
      </c>
      <c r="H176" s="98">
        <v>78.877491695600625</v>
      </c>
      <c r="I176" s="98">
        <v>79.795207383717241</v>
      </c>
      <c r="J176" s="98">
        <v>75.79956838098218</v>
      </c>
      <c r="K176" s="98">
        <v>70.646685320541636</v>
      </c>
      <c r="L176" s="98">
        <v>61.913393600922539</v>
      </c>
      <c r="M176" s="98">
        <v>66.97003481414734</v>
      </c>
      <c r="N176" s="98">
        <v>68.600514232277163</v>
      </c>
      <c r="O176" s="98">
        <v>68.923352535808277</v>
      </c>
      <c r="P176" s="98">
        <v>76.636949996011509</v>
      </c>
      <c r="Q176" s="98">
        <v>83.319834425515552</v>
      </c>
      <c r="R176" s="98">
        <v>95.21395519655033</v>
      </c>
      <c r="S176" s="98">
        <v>107.48959807441034</v>
      </c>
      <c r="T176" s="98">
        <v>62.508586927482959</v>
      </c>
      <c r="U176" s="98">
        <v>128.32614931168106</v>
      </c>
      <c r="V176" s="98">
        <v>82.165287233849085</v>
      </c>
      <c r="W176" s="98">
        <v>163.60230928118528</v>
      </c>
      <c r="X176" s="98">
        <v>147.36071933141699</v>
      </c>
      <c r="Y176" s="98">
        <v>137.30809789367243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126.26687164402604</v>
      </c>
      <c r="C3" s="118">
        <f t="shared" si="0"/>
        <v>161.41010838216741</v>
      </c>
      <c r="D3" s="118">
        <f t="shared" si="0"/>
        <v>269.69661801471506</v>
      </c>
      <c r="E3" s="118">
        <f t="shared" si="0"/>
        <v>176.16542186528099</v>
      </c>
      <c r="F3" s="118">
        <f t="shared" si="0"/>
        <v>224.13400194574737</v>
      </c>
      <c r="G3" s="118">
        <f t="shared" si="0"/>
        <v>118.51477202070815</v>
      </c>
      <c r="H3" s="118">
        <f t="shared" si="0"/>
        <v>116.82151204842087</v>
      </c>
      <c r="I3" s="118">
        <f t="shared" si="0"/>
        <v>105.61412974648005</v>
      </c>
      <c r="J3" s="118">
        <f t="shared" si="0"/>
        <v>157.24828546454822</v>
      </c>
      <c r="K3" s="118">
        <f t="shared" si="0"/>
        <v>127.36574947466283</v>
      </c>
      <c r="L3" s="118">
        <f t="shared" si="0"/>
        <v>166.45743402847086</v>
      </c>
      <c r="M3" s="118">
        <f t="shared" si="0"/>
        <v>177.37833602940464</v>
      </c>
      <c r="N3" s="118">
        <f t="shared" si="0"/>
        <v>194.95259065045218</v>
      </c>
      <c r="O3" s="118">
        <f t="shared" si="0"/>
        <v>150.03038507381569</v>
      </c>
      <c r="P3" s="118">
        <f t="shared" si="0"/>
        <v>130.86827383007642</v>
      </c>
      <c r="Q3" s="118">
        <f t="shared" si="0"/>
        <v>125.65231620405552</v>
      </c>
      <c r="R3" s="118">
        <f t="shared" ref="R3:V3" si="1">R4+R7+R9+R19</f>
        <v>176.26182483452399</v>
      </c>
      <c r="S3" s="118">
        <f t="shared" si="1"/>
        <v>185.0289374464158</v>
      </c>
      <c r="T3" s="118">
        <f t="shared" si="1"/>
        <v>146.10443972912822</v>
      </c>
      <c r="U3" s="118">
        <f t="shared" si="1"/>
        <v>124.95852705103566</v>
      </c>
      <c r="V3" s="118">
        <f t="shared" si="1"/>
        <v>190.75185007852582</v>
      </c>
      <c r="W3" s="118">
        <f t="shared" ref="W3:Y3" si="2">W4+W7+W9+W19</f>
        <v>191.97200161570939</v>
      </c>
      <c r="X3" s="118">
        <f t="shared" si="2"/>
        <v>179.30274687251867</v>
      </c>
      <c r="Y3" s="118">
        <f t="shared" si="2"/>
        <v>131.88739150040132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110.75084699942985</v>
      </c>
      <c r="C4" s="123">
        <f t="shared" si="3"/>
        <v>147.17596898853304</v>
      </c>
      <c r="D4" s="123">
        <f t="shared" si="3"/>
        <v>249.22991557275699</v>
      </c>
      <c r="E4" s="123">
        <f t="shared" si="3"/>
        <v>160.66755509698305</v>
      </c>
      <c r="F4" s="123">
        <f t="shared" si="3"/>
        <v>204.61104827717679</v>
      </c>
      <c r="G4" s="123">
        <f t="shared" si="3"/>
        <v>104.39047595801483</v>
      </c>
      <c r="H4" s="123">
        <f t="shared" si="3"/>
        <v>102.12859603565303</v>
      </c>
      <c r="I4" s="123">
        <f t="shared" si="3"/>
        <v>90.110415005573671</v>
      </c>
      <c r="J4" s="123">
        <f t="shared" si="3"/>
        <v>137.44335215244166</v>
      </c>
      <c r="K4" s="123">
        <f t="shared" si="3"/>
        <v>112.07406598008389</v>
      </c>
      <c r="L4" s="123">
        <f t="shared" si="3"/>
        <v>155.81494524733117</v>
      </c>
      <c r="M4" s="123">
        <f t="shared" si="3"/>
        <v>164.24168044574091</v>
      </c>
      <c r="N4" s="123">
        <f t="shared" si="3"/>
        <v>180.25335183665078</v>
      </c>
      <c r="O4" s="123">
        <f t="shared" si="3"/>
        <v>137.04491937807626</v>
      </c>
      <c r="P4" s="123">
        <f t="shared" si="3"/>
        <v>114.89979285985977</v>
      </c>
      <c r="Q4" s="123">
        <f t="shared" si="3"/>
        <v>110.90837730286631</v>
      </c>
      <c r="R4" s="123">
        <f t="shared" ref="R4:V4" si="4">SUM(R5:R6)</f>
        <v>156.83900388884175</v>
      </c>
      <c r="S4" s="123">
        <f t="shared" si="4"/>
        <v>162.77011280549416</v>
      </c>
      <c r="T4" s="123">
        <f t="shared" si="4"/>
        <v>122.88484283490935</v>
      </c>
      <c r="U4" s="123">
        <f t="shared" si="4"/>
        <v>102.05392049194481</v>
      </c>
      <c r="V4" s="123">
        <f t="shared" si="4"/>
        <v>157.30517341039828</v>
      </c>
      <c r="W4" s="123">
        <f t="shared" ref="W4:Y4" si="5">SUM(W5:W6)</f>
        <v>161.63849486683773</v>
      </c>
      <c r="X4" s="123">
        <f t="shared" si="5"/>
        <v>145.26167345980213</v>
      </c>
      <c r="Y4" s="123">
        <f t="shared" si="5"/>
        <v>110.68546075683919</v>
      </c>
      <c r="DA4" s="130" t="s">
        <v>2749</v>
      </c>
    </row>
    <row r="5" spans="1:105" ht="12" customHeight="1" x14ac:dyDescent="0.25">
      <c r="A5" s="97" t="s">
        <v>51</v>
      </c>
      <c r="B5" s="99">
        <v>110.17765887982689</v>
      </c>
      <c r="C5" s="99">
        <v>146.42505579317194</v>
      </c>
      <c r="D5" s="99">
        <v>247.9825958735116</v>
      </c>
      <c r="E5" s="99">
        <v>159.87358365635009</v>
      </c>
      <c r="F5" s="99">
        <v>203.6126066329816</v>
      </c>
      <c r="G5" s="99">
        <v>103.8888710158986</v>
      </c>
      <c r="H5" s="99">
        <v>101.64612917116661</v>
      </c>
      <c r="I5" s="99">
        <v>89.688807271832786</v>
      </c>
      <c r="J5" s="99">
        <v>136.80260008540958</v>
      </c>
      <c r="K5" s="99">
        <v>111.5551541693581</v>
      </c>
      <c r="L5" s="99">
        <v>155.12042641925527</v>
      </c>
      <c r="M5" s="99">
        <v>163.51303284172664</v>
      </c>
      <c r="N5" s="99">
        <v>179.45906405543803</v>
      </c>
      <c r="O5" s="99">
        <v>136.42808803670889</v>
      </c>
      <c r="P5" s="99">
        <v>114.3834507899636</v>
      </c>
      <c r="Q5" s="99">
        <v>110.4256107530785</v>
      </c>
      <c r="R5" s="99">
        <v>156.14143408158984</v>
      </c>
      <c r="S5" s="99">
        <v>162.01735077444621</v>
      </c>
      <c r="T5" s="99">
        <v>122.27489023902943</v>
      </c>
      <c r="U5" s="99">
        <v>101.53101140367099</v>
      </c>
      <c r="V5" s="99">
        <v>156.47149139210478</v>
      </c>
      <c r="W5" s="99">
        <v>160.79319322523253</v>
      </c>
      <c r="X5" s="99">
        <v>144.49887342369647</v>
      </c>
      <c r="Y5" s="99">
        <v>110.16194751665203</v>
      </c>
      <c r="DA5" s="63" t="s">
        <v>2750</v>
      </c>
    </row>
    <row r="6" spans="1:105" ht="12" customHeight="1" x14ac:dyDescent="0.25">
      <c r="A6" s="97" t="s">
        <v>53</v>
      </c>
      <c r="B6" s="99">
        <v>0.57318811960296268</v>
      </c>
      <c r="C6" s="99">
        <v>0.75091319536110879</v>
      </c>
      <c r="D6" s="99">
        <v>1.247319699245399</v>
      </c>
      <c r="E6" s="99">
        <v>0.79397144063296154</v>
      </c>
      <c r="F6" s="99">
        <v>0.99844164419520154</v>
      </c>
      <c r="G6" s="99">
        <v>0.5016049421162293</v>
      </c>
      <c r="H6" s="99">
        <v>0.48246686448642301</v>
      </c>
      <c r="I6" s="99">
        <v>0.42160773374088445</v>
      </c>
      <c r="J6" s="99">
        <v>0.64075206703206833</v>
      </c>
      <c r="K6" s="99">
        <v>0.51891181072577897</v>
      </c>
      <c r="L6" s="99">
        <v>0.69451882807590415</v>
      </c>
      <c r="M6" s="99">
        <v>0.72864760401428386</v>
      </c>
      <c r="N6" s="99">
        <v>0.79428778121274302</v>
      </c>
      <c r="O6" s="99">
        <v>0.61683134136737927</v>
      </c>
      <c r="P6" s="99">
        <v>0.51634206989617037</v>
      </c>
      <c r="Q6" s="99">
        <v>0.48276654978780698</v>
      </c>
      <c r="R6" s="99">
        <v>0.69756980725191564</v>
      </c>
      <c r="S6" s="99">
        <v>0.75276203104794936</v>
      </c>
      <c r="T6" s="99">
        <v>0.60995259587992234</v>
      </c>
      <c r="U6" s="99">
        <v>0.52290908827381455</v>
      </c>
      <c r="V6" s="99">
        <v>0.83368201829349986</v>
      </c>
      <c r="W6" s="99">
        <v>0.84530164160520038</v>
      </c>
      <c r="X6" s="99">
        <v>0.76280003610566738</v>
      </c>
      <c r="Y6" s="99">
        <v>0.52351324018716217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6.3517049900144807E-3</v>
      </c>
      <c r="C7" s="123">
        <f t="shared" si="6"/>
        <v>1.1362737130100895E-2</v>
      </c>
      <c r="D7" s="123">
        <f t="shared" si="6"/>
        <v>1.8561875286637643E-2</v>
      </c>
      <c r="E7" s="123">
        <f t="shared" si="6"/>
        <v>2.6822793150828785E-2</v>
      </c>
      <c r="F7" s="123">
        <f t="shared" si="6"/>
        <v>2.9699128714750663E-2</v>
      </c>
      <c r="G7" s="123">
        <f t="shared" si="6"/>
        <v>3.7716128316593447E-2</v>
      </c>
      <c r="H7" s="123">
        <f t="shared" si="6"/>
        <v>4.8756698853670129E-2</v>
      </c>
      <c r="I7" s="123">
        <f t="shared" si="6"/>
        <v>6.5079582774769773E-2</v>
      </c>
      <c r="J7" s="123">
        <f t="shared" si="6"/>
        <v>5.3864126623615977E-2</v>
      </c>
      <c r="K7" s="123">
        <f t="shared" si="6"/>
        <v>6.5361963466490147E-2</v>
      </c>
      <c r="L7" s="123">
        <f t="shared" si="6"/>
        <v>8.4469844714337772E-2</v>
      </c>
      <c r="M7" s="123">
        <f t="shared" si="6"/>
        <v>7.8342650360981328E-2</v>
      </c>
      <c r="N7" s="123">
        <f t="shared" si="6"/>
        <v>0.11714430127659045</v>
      </c>
      <c r="O7" s="123">
        <f t="shared" si="6"/>
        <v>0.1100307950651008</v>
      </c>
      <c r="P7" s="123">
        <f t="shared" si="6"/>
        <v>7.442201969913835E-2</v>
      </c>
      <c r="Q7" s="123">
        <f t="shared" si="6"/>
        <v>8.3407849287570709E-2</v>
      </c>
      <c r="R7" s="123">
        <f t="shared" si="6"/>
        <v>6.8719469212130152E-2</v>
      </c>
      <c r="S7" s="123">
        <f t="shared" si="6"/>
        <v>9.4782903683301375E-2</v>
      </c>
      <c r="T7" s="123">
        <f t="shared" si="6"/>
        <v>0.17002767992296589</v>
      </c>
      <c r="U7" s="123">
        <f t="shared" si="6"/>
        <v>0.21099454176285456</v>
      </c>
      <c r="V7" s="123">
        <f t="shared" si="6"/>
        <v>0.2378145662139573</v>
      </c>
      <c r="W7" s="123">
        <f t="shared" si="6"/>
        <v>0.271729679116193</v>
      </c>
      <c r="X7" s="123">
        <f t="shared" si="6"/>
        <v>0.31544421633738595</v>
      </c>
      <c r="Y7" s="123">
        <f t="shared" si="6"/>
        <v>0.22018810124478283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6.3517049900144807E-3</v>
      </c>
      <c r="C8" s="99">
        <f>RES_hhdet_fech!C8/RES_summary!C$19</f>
        <v>1.1362737130100895E-2</v>
      </c>
      <c r="D8" s="99">
        <f>RES_hhdet_fech!D8/RES_summary!D$19</f>
        <v>1.8561875286637643E-2</v>
      </c>
      <c r="E8" s="99">
        <f>RES_hhdet_fech!E8/RES_summary!E$19</f>
        <v>2.6822793150828785E-2</v>
      </c>
      <c r="F8" s="99">
        <f>RES_hhdet_fech!F8/RES_summary!F$19</f>
        <v>2.9699128714750663E-2</v>
      </c>
      <c r="G8" s="99">
        <f>RES_hhdet_fech!G8/RES_summary!G$19</f>
        <v>3.7716128316593447E-2</v>
      </c>
      <c r="H8" s="99">
        <f>RES_hhdet_fech!H8/RES_summary!H$19</f>
        <v>4.8756698853670129E-2</v>
      </c>
      <c r="I8" s="99">
        <f>RES_hhdet_fech!I8/RES_summary!I$19</f>
        <v>6.5079582774769773E-2</v>
      </c>
      <c r="J8" s="99">
        <f>RES_hhdet_fech!J8/RES_summary!J$19</f>
        <v>5.3864126623615977E-2</v>
      </c>
      <c r="K8" s="99">
        <f>RES_hhdet_fech!K8/RES_summary!K$19</f>
        <v>6.5361963466490147E-2</v>
      </c>
      <c r="L8" s="99">
        <f>RES_hhdet_fech!L8/RES_summary!L$19</f>
        <v>8.4469844714337772E-2</v>
      </c>
      <c r="M8" s="99">
        <f>RES_hhdet_fech!M8/RES_summary!M$19</f>
        <v>7.8342650360981328E-2</v>
      </c>
      <c r="N8" s="99">
        <f>RES_hhdet_fech!N8/RES_summary!N$19</f>
        <v>0.11714430127659045</v>
      </c>
      <c r="O8" s="99">
        <f>RES_hhdet_fech!O8/RES_summary!O$19</f>
        <v>0.1100307950651008</v>
      </c>
      <c r="P8" s="99">
        <f>RES_hhdet_fech!P8/RES_summary!P$19</f>
        <v>7.442201969913835E-2</v>
      </c>
      <c r="Q8" s="99">
        <f>RES_hhdet_fech!Q8/RES_summary!Q$19</f>
        <v>8.3407849287570709E-2</v>
      </c>
      <c r="R8" s="99">
        <f>RES_hhdet_fech!R8/RES_summary!R$19</f>
        <v>6.8719469212130152E-2</v>
      </c>
      <c r="S8" s="99">
        <f>RES_hhdet_fech!S8/RES_summary!S$19</f>
        <v>9.4782903683301375E-2</v>
      </c>
      <c r="T8" s="99">
        <f>RES_hhdet_fech!T8/RES_summary!T$19</f>
        <v>0.17002767992296589</v>
      </c>
      <c r="U8" s="99">
        <f>RES_hhdet_fech!U8/RES_summary!U$19</f>
        <v>0.21099454176285456</v>
      </c>
      <c r="V8" s="99">
        <f>RES_hhdet_fech!V8/RES_summary!V$19</f>
        <v>0.2378145662139573</v>
      </c>
      <c r="W8" s="99">
        <f>RES_hhdet_fech!W8/RES_summary!W$19</f>
        <v>0.271729679116193</v>
      </c>
      <c r="X8" s="99">
        <f>RES_hhdet_fech!X8/RES_summary!X$19</f>
        <v>0.31544421633738595</v>
      </c>
      <c r="Y8" s="99">
        <f>RES_hhdet_fech!Y8/RES_summary!Y$19</f>
        <v>0.22018810124478283</v>
      </c>
      <c r="DA8" s="63" t="s">
        <v>2753</v>
      </c>
    </row>
    <row r="9" spans="1:105" ht="12" customHeight="1" x14ac:dyDescent="0.25">
      <c r="A9" s="121" t="s">
        <v>55</v>
      </c>
      <c r="B9" s="123">
        <v>11.924043407244985</v>
      </c>
      <c r="C9" s="123">
        <v>10.476943379660092</v>
      </c>
      <c r="D9" s="123">
        <v>15.620903367674659</v>
      </c>
      <c r="E9" s="123">
        <v>11.478947511413613</v>
      </c>
      <c r="F9" s="123">
        <v>14.643732421939989</v>
      </c>
      <c r="G9" s="123">
        <v>10.688148706735724</v>
      </c>
      <c r="H9" s="123">
        <v>11.292173308222765</v>
      </c>
      <c r="I9" s="123">
        <v>11.928648895265898</v>
      </c>
      <c r="J9" s="123">
        <v>15.700906497327583</v>
      </c>
      <c r="K9" s="123">
        <v>11.944540358372219</v>
      </c>
      <c r="L9" s="123">
        <v>7.4230081520203681</v>
      </c>
      <c r="M9" s="123">
        <v>9.3576160657470115</v>
      </c>
      <c r="N9" s="123">
        <v>10.765455249169879</v>
      </c>
      <c r="O9" s="123">
        <v>9.8709229497369328</v>
      </c>
      <c r="P9" s="123">
        <v>12.645891841377088</v>
      </c>
      <c r="Q9" s="123">
        <v>11.364846497892302</v>
      </c>
      <c r="R9" s="123">
        <v>14.821880079189956</v>
      </c>
      <c r="S9" s="123">
        <v>17.401007059790302</v>
      </c>
      <c r="T9" s="123">
        <v>17.769947994645431</v>
      </c>
      <c r="U9" s="123">
        <v>18.219271179985665</v>
      </c>
      <c r="V9" s="123">
        <v>26.38282078300135</v>
      </c>
      <c r="W9" s="123">
        <v>22.342339931922091</v>
      </c>
      <c r="X9" s="123">
        <v>24.877591229605461</v>
      </c>
      <c r="Y9" s="123">
        <v>17.300356956685015</v>
      </c>
      <c r="DA9" s="130" t="s">
        <v>2754</v>
      </c>
    </row>
    <row r="10" spans="1:105" ht="12" customHeight="1" x14ac:dyDescent="0.25">
      <c r="A10" s="97" t="s">
        <v>143</v>
      </c>
      <c r="B10" s="99">
        <v>10.269355934581895</v>
      </c>
      <c r="C10" s="99">
        <v>9.6400950832154066</v>
      </c>
      <c r="D10" s="99">
        <v>16.333337892154429</v>
      </c>
      <c r="E10" s="99">
        <v>10.999031805832923</v>
      </c>
      <c r="F10" s="99">
        <v>15.034249372349686</v>
      </c>
      <c r="G10" s="99">
        <v>10.050088768773071</v>
      </c>
      <c r="H10" s="99">
        <v>10.849828510801029</v>
      </c>
      <c r="I10" s="99">
        <v>11.348188403312042</v>
      </c>
      <c r="J10" s="99">
        <v>16.443036157402005</v>
      </c>
      <c r="K10" s="99">
        <v>12.243575828002749</v>
      </c>
      <c r="L10" s="99">
        <v>7.1437583290450446</v>
      </c>
      <c r="M10" s="99">
        <v>9.2795840807713557</v>
      </c>
      <c r="N10" s="99">
        <v>10.727586646147849</v>
      </c>
      <c r="O10" s="99">
        <v>9.4282963958904524</v>
      </c>
      <c r="P10" s="99">
        <v>12.564536690644198</v>
      </c>
      <c r="Q10" s="99">
        <v>11.062225003513726</v>
      </c>
      <c r="R10" s="99">
        <v>14.777253924584382</v>
      </c>
      <c r="S10" s="99">
        <v>17.58905676308844</v>
      </c>
      <c r="T10" s="99">
        <v>17.843047347513437</v>
      </c>
      <c r="U10" s="99">
        <v>17.712671973860406</v>
      </c>
      <c r="V10" s="99">
        <v>27.584664559243265</v>
      </c>
      <c r="W10" s="99">
        <v>21.792849980980524</v>
      </c>
      <c r="X10" s="99">
        <v>25.800984861872475</v>
      </c>
      <c r="Y10" s="99">
        <v>16.435068938567362</v>
      </c>
      <c r="DA10" s="63" t="s">
        <v>2755</v>
      </c>
    </row>
    <row r="11" spans="1:105" ht="12" customHeight="1" x14ac:dyDescent="0.25">
      <c r="A11" s="97" t="s">
        <v>124</v>
      </c>
      <c r="B11" s="99">
        <v>15.561786082825323</v>
      </c>
      <c r="C11" s="99">
        <v>15.175002726499974</v>
      </c>
      <c r="D11" s="99">
        <v>15.025583359423289</v>
      </c>
      <c r="E11" s="99">
        <v>14.667013570729733</v>
      </c>
      <c r="F11" s="99">
        <v>14.372002999120046</v>
      </c>
      <c r="G11" s="99">
        <v>14.262531453639225</v>
      </c>
      <c r="H11" s="99">
        <v>14.214272152540667</v>
      </c>
      <c r="I11" s="99">
        <v>14.274971565630457</v>
      </c>
      <c r="J11" s="99">
        <v>13.626171673292987</v>
      </c>
      <c r="K11" s="99">
        <v>13.469933357951426</v>
      </c>
      <c r="L11" s="99">
        <v>12.747345790004331</v>
      </c>
      <c r="M11" s="99">
        <v>12.659768969637295</v>
      </c>
      <c r="N11" s="99">
        <v>12.765270570282711</v>
      </c>
      <c r="O11" s="99">
        <v>13.184434672467551</v>
      </c>
      <c r="P11" s="99">
        <v>14.092178401238574</v>
      </c>
      <c r="Q11" s="99">
        <v>13.126949908348296</v>
      </c>
      <c r="R11" s="99">
        <v>13.610936564210743</v>
      </c>
      <c r="S11" s="99">
        <v>15.648811290405433</v>
      </c>
      <c r="T11" s="99">
        <v>18.385874844876028</v>
      </c>
      <c r="U11" s="99">
        <v>14.952556533494484</v>
      </c>
      <c r="V11" s="99">
        <v>17.550304047508178</v>
      </c>
      <c r="W11" s="99">
        <v>22.003184390565192</v>
      </c>
      <c r="X11" s="99">
        <v>16.787833357473751</v>
      </c>
      <c r="Y11" s="99">
        <v>19.690285579911784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15.653128550438122</v>
      </c>
      <c r="U12" s="99">
        <v>13.034312615508348</v>
      </c>
      <c r="V12" s="99">
        <v>15.757233138424956</v>
      </c>
      <c r="W12" s="99">
        <v>20.423897421773006</v>
      </c>
      <c r="X12" s="99">
        <v>15.334254050256964</v>
      </c>
      <c r="Y12" s="99">
        <v>18.622175884299228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5.3145126939115723</v>
      </c>
      <c r="U13" s="102">
        <v>4.2695149097042693</v>
      </c>
      <c r="V13" s="102">
        <v>5.3413750601271026</v>
      </c>
      <c r="W13" s="102">
        <v>9.3440412138557924</v>
      </c>
      <c r="X13" s="102">
        <v>4.1311532987730688</v>
      </c>
      <c r="Y13" s="102">
        <v>7.8623286448478051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10.338615856526552</v>
      </c>
      <c r="U14" s="105">
        <v>8.764797705804078</v>
      </c>
      <c r="V14" s="105">
        <v>10.415858078297854</v>
      </c>
      <c r="W14" s="105">
        <v>11.079856207917214</v>
      </c>
      <c r="X14" s="105">
        <v>11.203100751483897</v>
      </c>
      <c r="Y14" s="105">
        <v>10.759847239451426</v>
      </c>
      <c r="DA14" s="132" t="s">
        <v>2759</v>
      </c>
    </row>
    <row r="15" spans="1:105" ht="12" customHeight="1" x14ac:dyDescent="0.25">
      <c r="A15" s="106" t="s">
        <v>122</v>
      </c>
      <c r="B15" s="102">
        <v>15.509413975212915</v>
      </c>
      <c r="C15" s="102">
        <v>12.514613791540636</v>
      </c>
      <c r="D15" s="102">
        <v>12.846349772376362</v>
      </c>
      <c r="E15" s="102">
        <v>13.273452511450206</v>
      </c>
      <c r="F15" s="102">
        <v>12.775051086001501</v>
      </c>
      <c r="G15" s="102">
        <v>12.650598325778674</v>
      </c>
      <c r="H15" s="102">
        <v>12.757517725312491</v>
      </c>
      <c r="I15" s="102">
        <v>13.874295515092202</v>
      </c>
      <c r="J15" s="102">
        <v>12.642810003683945</v>
      </c>
      <c r="K15" s="102">
        <v>9.8973178897106315</v>
      </c>
      <c r="L15" s="102">
        <v>9.0370876505181599</v>
      </c>
      <c r="M15" s="102">
        <v>9.7149681475619811</v>
      </c>
      <c r="N15" s="102">
        <v>10.909919609314127</v>
      </c>
      <c r="O15" s="102">
        <v>13.411464302670332</v>
      </c>
      <c r="P15" s="102">
        <v>13.239202175470266</v>
      </c>
      <c r="Q15" s="102">
        <v>14.929436304637626</v>
      </c>
      <c r="R15" s="102">
        <v>15.470523232438451</v>
      </c>
      <c r="S15" s="102">
        <v>16.087091829163853</v>
      </c>
      <c r="T15" s="102">
        <v>19.350842169225317</v>
      </c>
      <c r="U15" s="102">
        <v>22.841805198128895</v>
      </c>
      <c r="V15" s="102">
        <v>20.581688187291626</v>
      </c>
      <c r="W15" s="102">
        <v>26.591472059155681</v>
      </c>
      <c r="X15" s="102">
        <v>19.962800014188559</v>
      </c>
      <c r="Y15" s="102">
        <v>22.323935683072332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9.6000401243380828</v>
      </c>
      <c r="P16" s="105">
        <v>9.5631834534674809</v>
      </c>
      <c r="Q16" s="105">
        <v>11.04328590308234</v>
      </c>
      <c r="R16" s="105">
        <v>11.180500740102795</v>
      </c>
      <c r="S16" s="105">
        <v>11.50745521357157</v>
      </c>
      <c r="T16" s="105">
        <v>14.252011481285114</v>
      </c>
      <c r="U16" s="105">
        <v>17.324089520572375</v>
      </c>
      <c r="V16" s="105">
        <v>15.905115806453901</v>
      </c>
      <c r="W16" s="105">
        <v>21.995259344645028</v>
      </c>
      <c r="X16" s="105">
        <v>15.603090591016041</v>
      </c>
      <c r="Y16" s="105">
        <v>18.539014838365908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4.464701799265069</v>
      </c>
      <c r="P17" s="99">
        <v>3.9472577001590299</v>
      </c>
      <c r="Q17" s="99">
        <v>4.6293185818105655</v>
      </c>
      <c r="R17" s="99">
        <v>4.5926513462986502</v>
      </c>
      <c r="S17" s="99">
        <v>4.2295117309493246</v>
      </c>
      <c r="T17" s="99">
        <v>5.5630734689999084</v>
      </c>
      <c r="U17" s="99">
        <v>6.5050226259783024</v>
      </c>
      <c r="V17" s="99">
        <v>6.1561825997489255</v>
      </c>
      <c r="W17" s="99">
        <v>11.229468816533061</v>
      </c>
      <c r="X17" s="99">
        <v>4.8709604723298288</v>
      </c>
      <c r="Y17" s="99">
        <v>8.8206431883974794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5.1353383250730129</v>
      </c>
      <c r="P18" s="99">
        <v>5.6159257533084501</v>
      </c>
      <c r="Q18" s="99">
        <v>6.4139673212717758</v>
      </c>
      <c r="R18" s="99">
        <v>6.5878493938041451</v>
      </c>
      <c r="S18" s="99">
        <v>7.2779434826222476</v>
      </c>
      <c r="T18" s="99">
        <v>8.688938012285206</v>
      </c>
      <c r="U18" s="99">
        <v>10.819066894594073</v>
      </c>
      <c r="V18" s="99">
        <v>9.7489332067049759</v>
      </c>
      <c r="W18" s="99">
        <v>10.765790528111966</v>
      </c>
      <c r="X18" s="99">
        <v>10.732130118686214</v>
      </c>
      <c r="Y18" s="99">
        <v>9.7183716499684287</v>
      </c>
      <c r="DA18" s="63" t="s">
        <v>2763</v>
      </c>
    </row>
    <row r="19" spans="1:105" ht="12" customHeight="1" x14ac:dyDescent="0.25">
      <c r="A19" s="121" t="s">
        <v>54</v>
      </c>
      <c r="B19" s="123">
        <v>3.5856295323611995</v>
      </c>
      <c r="C19" s="123">
        <v>3.7458332768441731</v>
      </c>
      <c r="D19" s="123">
        <v>4.8272371989967375</v>
      </c>
      <c r="E19" s="123">
        <v>3.9920964637334748</v>
      </c>
      <c r="F19" s="123">
        <v>4.8495221179158214</v>
      </c>
      <c r="G19" s="123">
        <v>3.3984312276410167</v>
      </c>
      <c r="H19" s="123">
        <v>3.3519860056914159</v>
      </c>
      <c r="I19" s="123">
        <v>3.5099862628657079</v>
      </c>
      <c r="J19" s="123">
        <v>4.0501626881553578</v>
      </c>
      <c r="K19" s="123">
        <v>3.2817811727402448</v>
      </c>
      <c r="L19" s="123">
        <v>3.1350107844049724</v>
      </c>
      <c r="M19" s="123">
        <v>3.7006968675557359</v>
      </c>
      <c r="N19" s="123">
        <v>3.8166392633549027</v>
      </c>
      <c r="O19" s="123">
        <v>3.0045119509374096</v>
      </c>
      <c r="P19" s="123">
        <v>3.2481671091404163</v>
      </c>
      <c r="Q19" s="123">
        <v>3.2956845540093385</v>
      </c>
      <c r="R19" s="123">
        <v>4.5322213972801437</v>
      </c>
      <c r="S19" s="123">
        <v>4.763034677448049</v>
      </c>
      <c r="T19" s="123">
        <v>5.279621219650469</v>
      </c>
      <c r="U19" s="123">
        <v>4.4743408373423268</v>
      </c>
      <c r="V19" s="123">
        <v>6.8260413189122406</v>
      </c>
      <c r="W19" s="123">
        <v>7.7194371378333742</v>
      </c>
      <c r="X19" s="123">
        <v>8.8480379667736795</v>
      </c>
      <c r="Y19" s="123">
        <v>3.6813856856323324</v>
      </c>
      <c r="DA19" s="130" t="s">
        <v>2764</v>
      </c>
    </row>
    <row r="20" spans="1:105" ht="12" customHeight="1" x14ac:dyDescent="0.25">
      <c r="A20" s="97" t="s">
        <v>51</v>
      </c>
      <c r="B20" s="99">
        <v>4.5121304824473425</v>
      </c>
      <c r="C20" s="99">
        <v>4.3041518065095508</v>
      </c>
      <c r="D20" s="99">
        <v>7.2772233894041989</v>
      </c>
      <c r="E20" s="99">
        <v>4.8335837230596779</v>
      </c>
      <c r="F20" s="99">
        <v>6.5748922213086178</v>
      </c>
      <c r="G20" s="99">
        <v>3.3990849546379902</v>
      </c>
      <c r="H20" s="99">
        <v>3.6820080218713551</v>
      </c>
      <c r="I20" s="99">
        <v>3.6427086388712135</v>
      </c>
      <c r="J20" s="99">
        <v>5.0553289321966846</v>
      </c>
      <c r="K20" s="99">
        <v>3.6950941831152768</v>
      </c>
      <c r="L20" s="99">
        <v>3.4296185798671468</v>
      </c>
      <c r="M20" s="99">
        <v>3.9245107451320669</v>
      </c>
      <c r="N20" s="99">
        <v>3.8725799423908391</v>
      </c>
      <c r="O20" s="99">
        <v>3.0354494439098363</v>
      </c>
      <c r="P20" s="99">
        <v>3.2828393576148529</v>
      </c>
      <c r="Q20" s="99">
        <v>3.3095525935643053</v>
      </c>
      <c r="R20" s="99">
        <v>4.7774110502081415</v>
      </c>
      <c r="S20" s="99">
        <v>4.9203387122207234</v>
      </c>
      <c r="T20" s="99">
        <v>5.4055353318421044</v>
      </c>
      <c r="U20" s="99">
        <v>4.4971871353109814</v>
      </c>
      <c r="V20" s="99">
        <v>6.872675576874764</v>
      </c>
      <c r="W20" s="99">
        <v>7.9690693207254215</v>
      </c>
      <c r="X20" s="99">
        <v>9.5984564097530072</v>
      </c>
      <c r="Y20" s="99">
        <v>2.2934233965562516</v>
      </c>
      <c r="DA20" s="63" t="s">
        <v>2765</v>
      </c>
    </row>
    <row r="21" spans="1:105" ht="12" customHeight="1" x14ac:dyDescent="0.25">
      <c r="A21" s="97" t="s">
        <v>50</v>
      </c>
      <c r="B21" s="99">
        <v>4.3946226418323224</v>
      </c>
      <c r="C21" s="99">
        <v>4.5115781991767072</v>
      </c>
      <c r="D21" s="99">
        <v>4.0317143147079291</v>
      </c>
      <c r="E21" s="99">
        <v>3.9031799572268135</v>
      </c>
      <c r="F21" s="99">
        <v>4.173508218869812</v>
      </c>
      <c r="G21" s="99">
        <v>4.3778322657908131</v>
      </c>
      <c r="H21" s="99">
        <v>3.9817598342857297</v>
      </c>
      <c r="I21" s="99">
        <v>4.0264696331394951</v>
      </c>
      <c r="J21" s="99">
        <v>3.8236785160321087</v>
      </c>
      <c r="K21" s="99">
        <v>3.561384719965945</v>
      </c>
      <c r="L21" s="99">
        <v>3.1191003360807148</v>
      </c>
      <c r="M21" s="99">
        <v>3.3718600873326512</v>
      </c>
      <c r="N21" s="99">
        <v>3.4507341021832576</v>
      </c>
      <c r="O21" s="99">
        <v>3.4685695320718777</v>
      </c>
      <c r="P21" s="99">
        <v>3.8561486935809741</v>
      </c>
      <c r="Q21" s="99">
        <v>4.1917636552578434</v>
      </c>
      <c r="R21" s="99">
        <v>4.7863672886175008</v>
      </c>
      <c r="S21" s="99">
        <v>5.3985165533658774</v>
      </c>
      <c r="T21" s="99">
        <v>3.127358920996711</v>
      </c>
      <c r="U21" s="99">
        <v>6.3991182944224132</v>
      </c>
      <c r="V21" s="99">
        <v>4.0913716593218377</v>
      </c>
      <c r="W21" s="99">
        <v>8.1611262661279458</v>
      </c>
      <c r="X21" s="99">
        <v>7.361401255893206</v>
      </c>
      <c r="Y21" s="99">
        <v>6.8649177281524318</v>
      </c>
      <c r="DA21" s="63" t="s">
        <v>2766</v>
      </c>
    </row>
    <row r="22" spans="1:105" ht="12" customHeight="1" x14ac:dyDescent="0.25">
      <c r="A22" s="109" t="s">
        <v>120</v>
      </c>
      <c r="B22" s="110">
        <v>2.9712545630519092</v>
      </c>
      <c r="C22" s="110">
        <v>3.3165698302411055</v>
      </c>
      <c r="D22" s="110">
        <v>2.9736858261884533</v>
      </c>
      <c r="E22" s="110">
        <v>3.2881404688900986</v>
      </c>
      <c r="F22" s="110">
        <v>3.4460219945392998</v>
      </c>
      <c r="G22" s="110">
        <v>3.337467499007492</v>
      </c>
      <c r="H22" s="110">
        <v>2.9668323449484792</v>
      </c>
      <c r="I22" s="110">
        <v>3.3303617075649408</v>
      </c>
      <c r="J22" s="110">
        <v>2.794885815540014</v>
      </c>
      <c r="K22" s="110">
        <v>2.5904361273645815</v>
      </c>
      <c r="L22" s="110">
        <v>2.3157692292085867</v>
      </c>
      <c r="M22" s="110">
        <v>2.6055046253893321</v>
      </c>
      <c r="N22" s="110">
        <v>2.6831397507024914</v>
      </c>
      <c r="O22" s="110">
        <v>2.6045012589702128</v>
      </c>
      <c r="P22" s="110">
        <v>3.0243651028826899</v>
      </c>
      <c r="Q22" s="110">
        <v>3.1998941701191992</v>
      </c>
      <c r="R22" s="110">
        <v>3.2761394022632375</v>
      </c>
      <c r="S22" s="110">
        <v>3.9325350001571535</v>
      </c>
      <c r="T22" s="110">
        <v>3.7919683111772073</v>
      </c>
      <c r="U22" s="110">
        <v>3.8995250862970798</v>
      </c>
      <c r="V22" s="110">
        <v>4.1473497270191881</v>
      </c>
      <c r="W22" s="110">
        <v>4.6724300107953631</v>
      </c>
      <c r="X22" s="110">
        <v>5.1546312454097363</v>
      </c>
      <c r="Y22" s="110">
        <v>5.1016167851408651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188.6005504931461</v>
      </c>
      <c r="C24" s="118">
        <f t="shared" si="7"/>
        <v>170.10019412194788</v>
      </c>
      <c r="D24" s="118">
        <f t="shared" si="7"/>
        <v>313.75559085171477</v>
      </c>
      <c r="E24" s="118">
        <f t="shared" si="7"/>
        <v>125.99707263042453</v>
      </c>
      <c r="F24" s="118">
        <f t="shared" si="7"/>
        <v>41.338414289389753</v>
      </c>
      <c r="G24" s="118">
        <f t="shared" si="7"/>
        <v>79.037493973416801</v>
      </c>
      <c r="H24" s="118">
        <f t="shared" si="7"/>
        <v>195.98672063118485</v>
      </c>
      <c r="I24" s="118">
        <f t="shared" si="7"/>
        <v>130.93977144570491</v>
      </c>
      <c r="J24" s="118">
        <f t="shared" si="7"/>
        <v>210.99838261871386</v>
      </c>
      <c r="K24" s="118">
        <f t="shared" si="7"/>
        <v>215.84443976731322</v>
      </c>
      <c r="L24" s="118">
        <f t="shared" si="7"/>
        <v>158.35240246292591</v>
      </c>
      <c r="M24" s="118">
        <f t="shared" si="7"/>
        <v>75.350655491445849</v>
      </c>
      <c r="N24" s="118">
        <f t="shared" si="7"/>
        <v>240.94812927669389</v>
      </c>
      <c r="O24" s="118">
        <f t="shared" si="7"/>
        <v>178.70032424863516</v>
      </c>
      <c r="P24" s="118">
        <f t="shared" si="7"/>
        <v>31.816373014400199</v>
      </c>
      <c r="Q24" s="118">
        <f t="shared" si="7"/>
        <v>33.47281247767225</v>
      </c>
      <c r="R24" s="118">
        <f t="shared" ref="R24:V24" si="8">R25+R28+R30+R39</f>
        <v>190.24830287935208</v>
      </c>
      <c r="S24" s="118">
        <f t="shared" si="8"/>
        <v>194.53542243190716</v>
      </c>
      <c r="T24" s="118">
        <f t="shared" si="8"/>
        <v>181.59301116806921</v>
      </c>
      <c r="U24" s="118">
        <f t="shared" si="8"/>
        <v>159.61330706915228</v>
      </c>
      <c r="V24" s="118">
        <f t="shared" si="8"/>
        <v>163.67812193193845</v>
      </c>
      <c r="W24" s="118">
        <f t="shared" ref="W24:Y24" si="9">W25+W28+W30+W39</f>
        <v>216.08120952044368</v>
      </c>
      <c r="X24" s="118">
        <f t="shared" si="9"/>
        <v>179.99277155446268</v>
      </c>
      <c r="Y24" s="118">
        <f t="shared" si="9"/>
        <v>118.56948349798594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170.02848575368753</v>
      </c>
      <c r="C25" s="123">
        <f t="shared" si="10"/>
        <v>153.81728921206698</v>
      </c>
      <c r="D25" s="123">
        <f t="shared" si="10"/>
        <v>297.60688677160749</v>
      </c>
      <c r="E25" s="123">
        <f t="shared" si="10"/>
        <v>109.26357272263311</v>
      </c>
      <c r="F25" s="123">
        <f t="shared" si="10"/>
        <v>24.843563501385681</v>
      </c>
      <c r="G25" s="123">
        <f t="shared" si="10"/>
        <v>62.656382618493794</v>
      </c>
      <c r="H25" s="123">
        <f t="shared" si="10"/>
        <v>179.90572754174022</v>
      </c>
      <c r="I25" s="123">
        <f t="shared" si="10"/>
        <v>113.50449132246351</v>
      </c>
      <c r="J25" s="123">
        <f t="shared" si="10"/>
        <v>195.26761045595217</v>
      </c>
      <c r="K25" s="123">
        <f t="shared" si="10"/>
        <v>202.81751530697238</v>
      </c>
      <c r="L25" s="123">
        <f t="shared" si="10"/>
        <v>146.59919175039485</v>
      </c>
      <c r="M25" s="123">
        <f t="shared" si="10"/>
        <v>62.723854020376521</v>
      </c>
      <c r="N25" s="123">
        <f t="shared" si="10"/>
        <v>227.12516079825173</v>
      </c>
      <c r="O25" s="123">
        <f t="shared" si="10"/>
        <v>162.71279882723658</v>
      </c>
      <c r="P25" s="123">
        <f t="shared" si="10"/>
        <v>15.472119558459195</v>
      </c>
      <c r="Q25" s="123">
        <f t="shared" si="10"/>
        <v>15.198242265622136</v>
      </c>
      <c r="R25" s="123">
        <f t="shared" ref="R25:V25" si="11">SUM(R26:R27)</f>
        <v>171.61114860414628</v>
      </c>
      <c r="S25" s="123">
        <f t="shared" si="11"/>
        <v>174.7108336378744</v>
      </c>
      <c r="T25" s="123">
        <f t="shared" si="11"/>
        <v>158.7155863283098</v>
      </c>
      <c r="U25" s="123">
        <f t="shared" si="11"/>
        <v>132.76921817033738</v>
      </c>
      <c r="V25" s="123">
        <f t="shared" si="11"/>
        <v>138.97881186795382</v>
      </c>
      <c r="W25" s="123">
        <f t="shared" ref="W25:Y25" si="12">SUM(W26:W27)</f>
        <v>184.79652856182094</v>
      </c>
      <c r="X25" s="123">
        <f t="shared" si="12"/>
        <v>155.43213096361518</v>
      </c>
      <c r="Y25" s="123">
        <f t="shared" si="12"/>
        <v>91.619225408673643</v>
      </c>
      <c r="DA25" s="130" t="s">
        <v>2769</v>
      </c>
    </row>
    <row r="26" spans="1:105" ht="12" customHeight="1" x14ac:dyDescent="0.25">
      <c r="A26" s="97" t="s">
        <v>74</v>
      </c>
      <c r="B26" s="99">
        <v>168.03531283795979</v>
      </c>
      <c r="C26" s="99">
        <v>152.01861646133128</v>
      </c>
      <c r="D26" s="99">
        <v>294.1891038346057</v>
      </c>
      <c r="E26" s="99">
        <v>108.02570400222169</v>
      </c>
      <c r="F26" s="99">
        <v>24.564017935191043</v>
      </c>
      <c r="G26" s="99">
        <v>61.956842570324319</v>
      </c>
      <c r="H26" s="99">
        <v>177.88367214153496</v>
      </c>
      <c r="I26" s="99">
        <v>112.23963203419407</v>
      </c>
      <c r="J26" s="99">
        <v>193.10143859033198</v>
      </c>
      <c r="K26" s="99">
        <v>200.57475627147059</v>
      </c>
      <c r="L26" s="99">
        <v>145.03443075964049</v>
      </c>
      <c r="M26" s="99">
        <v>62.056963605729308</v>
      </c>
      <c r="N26" s="99">
        <v>224.73872860059402</v>
      </c>
      <c r="O26" s="99">
        <v>160.95075789729484</v>
      </c>
      <c r="P26" s="99">
        <v>15.304879116200691</v>
      </c>
      <c r="Q26" s="99">
        <v>15.039028257836764</v>
      </c>
      <c r="R26" s="99">
        <v>169.81318293914316</v>
      </c>
      <c r="S26" s="99">
        <v>172.85068515119153</v>
      </c>
      <c r="T26" s="99">
        <v>156.93718109830249</v>
      </c>
      <c r="U26" s="99">
        <v>131.24894279480336</v>
      </c>
      <c r="V26" s="99">
        <v>137.33223990142409</v>
      </c>
      <c r="W26" s="99">
        <v>182.57531756390236</v>
      </c>
      <c r="X26" s="99">
        <v>153.4791752875378</v>
      </c>
      <c r="Y26" s="99">
        <v>90.567652661672099</v>
      </c>
      <c r="DA26" s="63" t="s">
        <v>2770</v>
      </c>
    </row>
    <row r="27" spans="1:105" ht="12" customHeight="1" x14ac:dyDescent="0.25">
      <c r="A27" s="97" t="s">
        <v>53</v>
      </c>
      <c r="B27" s="99">
        <v>1.9931729157277407</v>
      </c>
      <c r="C27" s="99">
        <v>1.7986727507357061</v>
      </c>
      <c r="D27" s="99">
        <v>3.4177829370017929</v>
      </c>
      <c r="E27" s="99">
        <v>1.237868720411434</v>
      </c>
      <c r="F27" s="99">
        <v>0.27954556619463722</v>
      </c>
      <c r="G27" s="99">
        <v>0.69954004816947468</v>
      </c>
      <c r="H27" s="99">
        <v>2.022055400205248</v>
      </c>
      <c r="I27" s="99">
        <v>1.2648592882694378</v>
      </c>
      <c r="J27" s="99">
        <v>2.1661718656201923</v>
      </c>
      <c r="K27" s="99">
        <v>2.2427590355017806</v>
      </c>
      <c r="L27" s="99">
        <v>1.5647609907543598</v>
      </c>
      <c r="M27" s="99">
        <v>0.66689041464721477</v>
      </c>
      <c r="N27" s="99">
        <v>2.386432197657725</v>
      </c>
      <c r="O27" s="99">
        <v>1.7620409299417601</v>
      </c>
      <c r="P27" s="99">
        <v>0.16724044225850246</v>
      </c>
      <c r="Q27" s="99">
        <v>0.15921400778537353</v>
      </c>
      <c r="R27" s="99">
        <v>1.7979656650031115</v>
      </c>
      <c r="S27" s="99">
        <v>1.8601484866828699</v>
      </c>
      <c r="T27" s="99">
        <v>1.7784052300073183</v>
      </c>
      <c r="U27" s="99">
        <v>1.520275375534025</v>
      </c>
      <c r="V27" s="99">
        <v>1.646571966529734</v>
      </c>
      <c r="W27" s="99">
        <v>2.2212109979185812</v>
      </c>
      <c r="X27" s="99">
        <v>1.9529556760773887</v>
      </c>
      <c r="Y27" s="99">
        <v>1.0515727470015404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6.4293360495270733E-3</v>
      </c>
      <c r="C28" s="123">
        <f t="shared" si="13"/>
        <v>1.2551171693294297E-2</v>
      </c>
      <c r="D28" s="123">
        <f t="shared" si="13"/>
        <v>1.9092062952767351E-2</v>
      </c>
      <c r="E28" s="123">
        <f t="shared" si="13"/>
        <v>2.7593876967838837E-2</v>
      </c>
      <c r="F28" s="123">
        <f t="shared" si="13"/>
        <v>2.9643224345179714E-2</v>
      </c>
      <c r="G28" s="123">
        <f t="shared" si="13"/>
        <v>3.8428148700862204E-2</v>
      </c>
      <c r="H28" s="123">
        <f t="shared" si="13"/>
        <v>5.1019342067215888E-2</v>
      </c>
      <c r="I28" s="123">
        <f t="shared" si="13"/>
        <v>7.978173749117301E-2</v>
      </c>
      <c r="J28" s="123">
        <f t="shared" si="13"/>
        <v>7.1452939418749903E-2</v>
      </c>
      <c r="K28" s="123">
        <f t="shared" si="13"/>
        <v>8.2697730832130306E-2</v>
      </c>
      <c r="L28" s="123">
        <f t="shared" si="13"/>
        <v>0.10428820051735958</v>
      </c>
      <c r="M28" s="123">
        <f t="shared" si="13"/>
        <v>0.14125945576921345</v>
      </c>
      <c r="N28" s="123">
        <f t="shared" si="13"/>
        <v>0.22977615756096048</v>
      </c>
      <c r="O28" s="123">
        <f t="shared" si="13"/>
        <v>0.16815216340207645</v>
      </c>
      <c r="P28" s="123">
        <f t="shared" si="13"/>
        <v>9.0933506771847222E-2</v>
      </c>
      <c r="Q28" s="123">
        <f t="shared" si="13"/>
        <v>9.6731072548985803E-2</v>
      </c>
      <c r="R28" s="123">
        <f t="shared" si="13"/>
        <v>6.6204451010594953E-2</v>
      </c>
      <c r="S28" s="123">
        <f t="shared" si="13"/>
        <v>5.6557696317807216E-2</v>
      </c>
      <c r="T28" s="123">
        <f t="shared" si="13"/>
        <v>6.6229473796113547E-2</v>
      </c>
      <c r="U28" s="123">
        <f t="shared" si="13"/>
        <v>8.2772882945202617E-2</v>
      </c>
      <c r="V28" s="123">
        <f t="shared" si="13"/>
        <v>0.11705580881208054</v>
      </c>
      <c r="W28" s="123">
        <f t="shared" si="13"/>
        <v>0.14569662836890909</v>
      </c>
      <c r="X28" s="123">
        <f t="shared" si="13"/>
        <v>0.18552333656464084</v>
      </c>
      <c r="Y28" s="123">
        <f t="shared" si="13"/>
        <v>0.16831252585046602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6.4293360495270733E-3</v>
      </c>
      <c r="C29" s="99">
        <f>RES_hhdet_fech!C29/RES_summary!C$19</f>
        <v>1.2551171693294297E-2</v>
      </c>
      <c r="D29" s="99">
        <f>RES_hhdet_fech!D29/RES_summary!D$19</f>
        <v>1.9092062952767351E-2</v>
      </c>
      <c r="E29" s="99">
        <f>RES_hhdet_fech!E29/RES_summary!E$19</f>
        <v>2.7593876967838837E-2</v>
      </c>
      <c r="F29" s="99">
        <f>RES_hhdet_fech!F29/RES_summary!F$19</f>
        <v>2.9643224345179714E-2</v>
      </c>
      <c r="G29" s="99">
        <f>RES_hhdet_fech!G29/RES_summary!G$19</f>
        <v>3.8428148700862204E-2</v>
      </c>
      <c r="H29" s="99">
        <f>RES_hhdet_fech!H29/RES_summary!H$19</f>
        <v>5.1019342067215888E-2</v>
      </c>
      <c r="I29" s="99">
        <f>RES_hhdet_fech!I29/RES_summary!I$19</f>
        <v>7.978173749117301E-2</v>
      </c>
      <c r="J29" s="99">
        <f>RES_hhdet_fech!J29/RES_summary!J$19</f>
        <v>7.1452939418749903E-2</v>
      </c>
      <c r="K29" s="99">
        <f>RES_hhdet_fech!K29/RES_summary!K$19</f>
        <v>8.2697730832130306E-2</v>
      </c>
      <c r="L29" s="99">
        <f>RES_hhdet_fech!L29/RES_summary!L$19</f>
        <v>0.10428820051735958</v>
      </c>
      <c r="M29" s="99">
        <f>RES_hhdet_fech!M29/RES_summary!M$19</f>
        <v>0.14125945576921345</v>
      </c>
      <c r="N29" s="99">
        <f>RES_hhdet_fech!N29/RES_summary!N$19</f>
        <v>0.22977615756096048</v>
      </c>
      <c r="O29" s="99">
        <f>RES_hhdet_fech!O29/RES_summary!O$19</f>
        <v>0.16815216340207645</v>
      </c>
      <c r="P29" s="99">
        <f>RES_hhdet_fech!P29/RES_summary!P$19</f>
        <v>9.0933506771847222E-2</v>
      </c>
      <c r="Q29" s="99">
        <f>RES_hhdet_fech!Q29/RES_summary!Q$19</f>
        <v>9.6731072548985803E-2</v>
      </c>
      <c r="R29" s="99">
        <f>RES_hhdet_fech!R29/RES_summary!R$19</f>
        <v>6.6204451010594953E-2</v>
      </c>
      <c r="S29" s="99">
        <f>RES_hhdet_fech!S29/RES_summary!S$19</f>
        <v>5.6557696317807216E-2</v>
      </c>
      <c r="T29" s="99">
        <f>RES_hhdet_fech!T29/RES_summary!T$19</f>
        <v>6.6229473796113547E-2</v>
      </c>
      <c r="U29" s="99">
        <f>RES_hhdet_fech!U29/RES_summary!U$19</f>
        <v>8.2772882945202617E-2</v>
      </c>
      <c r="V29" s="99">
        <f>RES_hhdet_fech!V29/RES_summary!V$19</f>
        <v>0.11705580881208054</v>
      </c>
      <c r="W29" s="99">
        <f>RES_hhdet_fech!W29/RES_summary!W$19</f>
        <v>0.14569662836890909</v>
      </c>
      <c r="X29" s="99">
        <f>RES_hhdet_fech!X29/RES_summary!X$19</f>
        <v>0.18552333656464084</v>
      </c>
      <c r="Y29" s="99">
        <f>RES_hhdet_fech!Y29/RES_summary!Y$19</f>
        <v>0.16831252585046602</v>
      </c>
      <c r="DA29" s="63" t="s">
        <v>2773</v>
      </c>
    </row>
    <row r="30" spans="1:105" ht="12" customHeight="1" x14ac:dyDescent="0.25">
      <c r="A30" s="121" t="s">
        <v>55</v>
      </c>
      <c r="B30" s="123">
        <v>15.515797381874057</v>
      </c>
      <c r="C30" s="123">
        <v>12.888644661735706</v>
      </c>
      <c r="D30" s="123">
        <v>13.097931539531851</v>
      </c>
      <c r="E30" s="123">
        <v>13.386835222158343</v>
      </c>
      <c r="F30" s="123">
        <v>12.980595708468952</v>
      </c>
      <c r="G30" s="123">
        <v>12.946822260095983</v>
      </c>
      <c r="H30" s="123">
        <v>12.999959438491924</v>
      </c>
      <c r="I30" s="123">
        <v>13.979546571631012</v>
      </c>
      <c r="J30" s="123">
        <v>12.794161999339419</v>
      </c>
      <c r="K30" s="123">
        <v>10.28832322447778</v>
      </c>
      <c r="L30" s="123">
        <v>9.2766054096543691</v>
      </c>
      <c r="M30" s="123">
        <v>9.8187250943200137</v>
      </c>
      <c r="N30" s="123">
        <v>10.835850920621425</v>
      </c>
      <c r="O30" s="123">
        <v>13.145786005048858</v>
      </c>
      <c r="P30" s="123">
        <v>13.177825376916024</v>
      </c>
      <c r="Q30" s="123">
        <v>14.928920829797555</v>
      </c>
      <c r="R30" s="123">
        <v>15.243301429987545</v>
      </c>
      <c r="S30" s="123">
        <v>15.796656051215654</v>
      </c>
      <c r="T30" s="123">
        <v>18.97456923425036</v>
      </c>
      <c r="U30" s="123">
        <v>22.702887988861697</v>
      </c>
      <c r="V30" s="123">
        <v>20.305928544725347</v>
      </c>
      <c r="W30" s="123">
        <v>26.212423261543481</v>
      </c>
      <c r="X30" s="123">
        <v>19.025932082708231</v>
      </c>
      <c r="Y30" s="123">
        <v>21.484137930625572</v>
      </c>
      <c r="DA30" s="130" t="s">
        <v>2774</v>
      </c>
    </row>
    <row r="31" spans="1:105" ht="12" customHeight="1" x14ac:dyDescent="0.25">
      <c r="A31" s="97" t="s">
        <v>141</v>
      </c>
      <c r="B31" s="99">
        <v>15.561786082825323</v>
      </c>
      <c r="C31" s="99">
        <v>14.870397309086496</v>
      </c>
      <c r="D31" s="99">
        <v>14.653826792420626</v>
      </c>
      <c r="E31" s="99">
        <v>14.354195600131849</v>
      </c>
      <c r="F31" s="99">
        <v>14.192166918775937</v>
      </c>
      <c r="G31" s="99">
        <v>14.279564552054326</v>
      </c>
      <c r="H31" s="99">
        <v>14.287853073818592</v>
      </c>
      <c r="I31" s="99">
        <v>14.428015226057081</v>
      </c>
      <c r="J31" s="99">
        <v>13.719477220229896</v>
      </c>
      <c r="K31" s="99">
        <v>13.499214491186345</v>
      </c>
      <c r="L31" s="99">
        <v>12.765991569475153</v>
      </c>
      <c r="M31" s="99">
        <v>12.686122231667719</v>
      </c>
      <c r="N31" s="99">
        <v>12.729241888325829</v>
      </c>
      <c r="O31" s="99">
        <v>13.114102803977758</v>
      </c>
      <c r="P31" s="99">
        <v>14.115664848413809</v>
      </c>
      <c r="Q31" s="99">
        <v>14.241475350444029</v>
      </c>
      <c r="R31" s="99">
        <v>13.92084061796367</v>
      </c>
      <c r="S31" s="99">
        <v>15.911839242019296</v>
      </c>
      <c r="T31" s="99">
        <v>19.872736774444338</v>
      </c>
      <c r="U31" s="99">
        <v>16.197704252165057</v>
      </c>
      <c r="V31" s="99">
        <v>18.380908704399154</v>
      </c>
      <c r="W31" s="99">
        <v>22.553125964405893</v>
      </c>
      <c r="X31" s="99">
        <v>16.803627718221957</v>
      </c>
      <c r="Y31" s="99">
        <v>19.661548308751293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15.509413975212919</v>
      </c>
      <c r="C35" s="102">
        <v>12.44790688537139</v>
      </c>
      <c r="D35" s="102">
        <v>12.726896613806041</v>
      </c>
      <c r="E35" s="102">
        <v>13.14474224502869</v>
      </c>
      <c r="F35" s="102">
        <v>12.681099257399186</v>
      </c>
      <c r="G35" s="102">
        <v>12.629288189183301</v>
      </c>
      <c r="H35" s="102">
        <v>12.736001157054245</v>
      </c>
      <c r="I35" s="102">
        <v>13.895153290680176</v>
      </c>
      <c r="J35" s="102">
        <v>12.644380336634747</v>
      </c>
      <c r="K35" s="102">
        <v>9.8885933665796113</v>
      </c>
      <c r="L35" s="102">
        <v>9.0362191314337323</v>
      </c>
      <c r="M35" s="102">
        <v>9.7226807829049982</v>
      </c>
      <c r="N35" s="102">
        <v>10.892793028944592</v>
      </c>
      <c r="O35" s="102">
        <v>13.41586649052776</v>
      </c>
      <c r="P35" s="102">
        <v>13.348689933055375</v>
      </c>
      <c r="Q35" s="102">
        <v>15.17113771846631</v>
      </c>
      <c r="R35" s="102">
        <v>15.52967509932672</v>
      </c>
      <c r="S35" s="102">
        <v>16.216055333088118</v>
      </c>
      <c r="T35" s="102">
        <v>19.782924912442272</v>
      </c>
      <c r="U35" s="102">
        <v>23.861616889966513</v>
      </c>
      <c r="V35" s="102">
        <v>21.383367064105656</v>
      </c>
      <c r="W35" s="102">
        <v>27.385480793262705</v>
      </c>
      <c r="X35" s="102">
        <v>20.264082655770952</v>
      </c>
      <c r="Y35" s="102">
        <v>22.624454213335994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6.4686792124026349</v>
      </c>
      <c r="M36" s="105">
        <v>6.7847132883080175</v>
      </c>
      <c r="N36" s="105">
        <v>7.7022900389294247</v>
      </c>
      <c r="O36" s="105">
        <v>9.8488935178872943</v>
      </c>
      <c r="P36" s="105">
        <v>9.7864987869000775</v>
      </c>
      <c r="Q36" s="105">
        <v>11.298157954933306</v>
      </c>
      <c r="R36" s="105">
        <v>11.721608564924166</v>
      </c>
      <c r="S36" s="105">
        <v>11.945663264900213</v>
      </c>
      <c r="T36" s="105">
        <v>14.521939854196171</v>
      </c>
      <c r="U36" s="105">
        <v>17.643559938096914</v>
      </c>
      <c r="V36" s="105">
        <v>16.104964764920712</v>
      </c>
      <c r="W36" s="105">
        <v>22.231196655525046</v>
      </c>
      <c r="X36" s="105">
        <v>15.549820625327634</v>
      </c>
      <c r="Y36" s="105">
        <v>18.46812713925301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2.9702499692061624</v>
      </c>
      <c r="M37" s="99">
        <v>2.7667161211655933</v>
      </c>
      <c r="N37" s="99">
        <v>3.3190630452623111</v>
      </c>
      <c r="O37" s="99">
        <v>4.6898895968074115</v>
      </c>
      <c r="P37" s="99">
        <v>4.1450436854195338</v>
      </c>
      <c r="Q37" s="99">
        <v>4.8556742656371732</v>
      </c>
      <c r="R37" s="99">
        <v>5.0304123063511108</v>
      </c>
      <c r="S37" s="99">
        <v>4.5430465107399769</v>
      </c>
      <c r="T37" s="99">
        <v>5.6862333672972252</v>
      </c>
      <c r="U37" s="99">
        <v>6.6455022209496937</v>
      </c>
      <c r="V37" s="99">
        <v>6.232491591257693</v>
      </c>
      <c r="W37" s="99">
        <v>11.34406484193229</v>
      </c>
      <c r="X37" s="99">
        <v>4.8133095619673121</v>
      </c>
      <c r="Y37" s="99">
        <v>8.76273793091638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3.4984292431964725</v>
      </c>
      <c r="M38" s="99">
        <v>4.0179971671424255</v>
      </c>
      <c r="N38" s="99">
        <v>4.3832269936671144</v>
      </c>
      <c r="O38" s="99">
        <v>5.1590039210798802</v>
      </c>
      <c r="P38" s="99">
        <v>5.6414551014805427</v>
      </c>
      <c r="Q38" s="99">
        <v>6.4424836892961306</v>
      </c>
      <c r="R38" s="99">
        <v>6.6911962585730533</v>
      </c>
      <c r="S38" s="99">
        <v>7.4026167541602366</v>
      </c>
      <c r="T38" s="99">
        <v>8.8357064868989497</v>
      </c>
      <c r="U38" s="99">
        <v>10.998057717147219</v>
      </c>
      <c r="V38" s="99">
        <v>9.8724731736630211</v>
      </c>
      <c r="W38" s="99">
        <v>10.887131813592752</v>
      </c>
      <c r="X38" s="99">
        <v>10.736511063360325</v>
      </c>
      <c r="Y38" s="99">
        <v>9.70538920833663</v>
      </c>
      <c r="DA38" s="63" t="s">
        <v>2782</v>
      </c>
    </row>
    <row r="39" spans="1:105" ht="12" customHeight="1" x14ac:dyDescent="0.25">
      <c r="A39" s="121" t="s">
        <v>54</v>
      </c>
      <c r="B39" s="123">
        <v>3.0498380215349723</v>
      </c>
      <c r="C39" s="123">
        <v>3.3817090764519033</v>
      </c>
      <c r="D39" s="123">
        <v>3.0316804776226589</v>
      </c>
      <c r="E39" s="123">
        <v>3.3190708086652236</v>
      </c>
      <c r="F39" s="123">
        <v>3.4846118551899372</v>
      </c>
      <c r="G39" s="123">
        <v>3.3958609461261666</v>
      </c>
      <c r="H39" s="123">
        <v>3.0300143088855007</v>
      </c>
      <c r="I39" s="123">
        <v>3.375951814119222</v>
      </c>
      <c r="J39" s="123">
        <v>2.8651572240035379</v>
      </c>
      <c r="K39" s="123">
        <v>2.6559035050309072</v>
      </c>
      <c r="L39" s="123">
        <v>2.3723171023593066</v>
      </c>
      <c r="M39" s="123">
        <v>2.6668169209801018</v>
      </c>
      <c r="N39" s="123">
        <v>2.7573414002597896</v>
      </c>
      <c r="O39" s="123">
        <v>2.6735872529476477</v>
      </c>
      <c r="P39" s="123">
        <v>3.0754945722531355</v>
      </c>
      <c r="Q39" s="123">
        <v>3.2489183097035754</v>
      </c>
      <c r="R39" s="123">
        <v>3.3276483942076416</v>
      </c>
      <c r="S39" s="123">
        <v>3.9713750464993134</v>
      </c>
      <c r="T39" s="123">
        <v>3.8366261317129351</v>
      </c>
      <c r="U39" s="123">
        <v>4.0584280270080191</v>
      </c>
      <c r="V39" s="123">
        <v>4.2763257104472281</v>
      </c>
      <c r="W39" s="123">
        <v>4.9265610687103436</v>
      </c>
      <c r="X39" s="123">
        <v>5.3491851715746064</v>
      </c>
      <c r="Y39" s="123">
        <v>5.2978076328362471</v>
      </c>
      <c r="DA39" s="130" t="s">
        <v>2783</v>
      </c>
    </row>
    <row r="40" spans="1:105" ht="12" customHeight="1" x14ac:dyDescent="0.25">
      <c r="A40" s="97" t="s">
        <v>50</v>
      </c>
      <c r="B40" s="99">
        <v>4.3946226418323224</v>
      </c>
      <c r="C40" s="99">
        <v>4.5051827467183108</v>
      </c>
      <c r="D40" s="99">
        <v>4.0260000473655939</v>
      </c>
      <c r="E40" s="99">
        <v>3.8984429527530584</v>
      </c>
      <c r="F40" s="99">
        <v>4.1696722023679902</v>
      </c>
      <c r="G40" s="99">
        <v>4.3733137541230169</v>
      </c>
      <c r="H40" s="99">
        <v>3.9783669283044727</v>
      </c>
      <c r="I40" s="99">
        <v>4.0254903802675388</v>
      </c>
      <c r="J40" s="99">
        <v>3.8223609993142791</v>
      </c>
      <c r="K40" s="99">
        <v>3.5603106118425734</v>
      </c>
      <c r="L40" s="99">
        <v>3.1192131716655598</v>
      </c>
      <c r="M40" s="99">
        <v>3.3739290938824449</v>
      </c>
      <c r="N40" s="99">
        <v>3.4570861688385373</v>
      </c>
      <c r="O40" s="99">
        <v>3.4736168878281353</v>
      </c>
      <c r="P40" s="99">
        <v>3.8597871451615466</v>
      </c>
      <c r="Q40" s="99">
        <v>4.1948934623879257</v>
      </c>
      <c r="R40" s="99">
        <v>4.7880291744144472</v>
      </c>
      <c r="S40" s="99">
        <v>5.3982289789346458</v>
      </c>
      <c r="T40" s="99">
        <v>3.1374044832001422</v>
      </c>
      <c r="U40" s="99">
        <v>6.4658433719655939</v>
      </c>
      <c r="V40" s="99">
        <v>4.1494750534546627</v>
      </c>
      <c r="W40" s="99">
        <v>8.2368135633202861</v>
      </c>
      <c r="X40" s="99">
        <v>7.40573468543095</v>
      </c>
      <c r="Y40" s="99">
        <v>6.8881014121699984</v>
      </c>
      <c r="DA40" s="63" t="s">
        <v>2784</v>
      </c>
    </row>
    <row r="41" spans="1:105" ht="12" customHeight="1" x14ac:dyDescent="0.25">
      <c r="A41" s="109" t="s">
        <v>120</v>
      </c>
      <c r="B41" s="110">
        <v>2.9712545630519087</v>
      </c>
      <c r="C41" s="110">
        <v>3.3104387638066828</v>
      </c>
      <c r="D41" s="110">
        <v>2.9677298818817879</v>
      </c>
      <c r="E41" s="110">
        <v>3.2831334395500793</v>
      </c>
      <c r="F41" s="110">
        <v>3.4417769919708152</v>
      </c>
      <c r="G41" s="110">
        <v>3.3320615115004091</v>
      </c>
      <c r="H41" s="110">
        <v>2.9613267678709012</v>
      </c>
      <c r="I41" s="110">
        <v>3.3276147607440949</v>
      </c>
      <c r="J41" s="110">
        <v>2.7916126670189012</v>
      </c>
      <c r="K41" s="110">
        <v>2.5870779702796183</v>
      </c>
      <c r="L41" s="110">
        <v>2.3160918346387924</v>
      </c>
      <c r="M41" s="110">
        <v>2.6123897306381285</v>
      </c>
      <c r="N41" s="110">
        <v>2.7030747260413377</v>
      </c>
      <c r="O41" s="110">
        <v>2.619881064567064</v>
      </c>
      <c r="P41" s="110">
        <v>3.0380303224900866</v>
      </c>
      <c r="Q41" s="110">
        <v>3.2104059753667351</v>
      </c>
      <c r="R41" s="110">
        <v>3.280655943359402</v>
      </c>
      <c r="S41" s="110">
        <v>3.9362817061471715</v>
      </c>
      <c r="T41" s="110">
        <v>3.850970175932642</v>
      </c>
      <c r="U41" s="110">
        <v>4.0026412186578426</v>
      </c>
      <c r="V41" s="110">
        <v>4.2791235969481507</v>
      </c>
      <c r="W41" s="110">
        <v>4.8403395233512336</v>
      </c>
      <c r="X41" s="110">
        <v>5.2915464520158526</v>
      </c>
      <c r="Y41" s="110">
        <v>5.2511092036513265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2787</v>
      </c>
    </row>
    <row r="45" spans="1:105" ht="12" customHeight="1" x14ac:dyDescent="0.25">
      <c r="A45" s="97" t="s">
        <v>211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2788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0</v>
      </c>
      <c r="H48" s="99">
        <f>RES_hhdet_fech!H48/RES_summary!H$19</f>
        <v>0</v>
      </c>
      <c r="I48" s="99">
        <f>RES_hhdet_fech!I48/RES_summary!I$19</f>
        <v>0</v>
      </c>
      <c r="J48" s="99">
        <f>RES_hhdet_fech!J48/RES_summary!J$19</f>
        <v>0</v>
      </c>
      <c r="K48" s="99">
        <f>RES_hhdet_fech!K48/RES_summary!K$19</f>
        <v>0</v>
      </c>
      <c r="L48" s="99">
        <f>RES_hhdet_fech!L48/RES_summary!L$19</f>
        <v>0</v>
      </c>
      <c r="M48" s="99">
        <f>RES_hhdet_fech!M48/RES_summary!M$19</f>
        <v>0</v>
      </c>
      <c r="N48" s="99">
        <f>RES_hhdet_fech!N48/RES_summary!N$19</f>
        <v>0</v>
      </c>
      <c r="O48" s="99">
        <f>RES_hhdet_fech!O48/RES_summary!O$19</f>
        <v>0</v>
      </c>
      <c r="P48" s="99">
        <f>RES_hhdet_fech!P48/RES_summary!P$19</f>
        <v>0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X48" s="99">
        <f>RES_hhdet_fech!X48/RES_summary!X$19</f>
        <v>0</v>
      </c>
      <c r="Y48" s="99">
        <f>RES_hhdet_fech!Y48/RES_summary!Y$19</f>
        <v>0</v>
      </c>
      <c r="DA48" s="63" t="s">
        <v>2791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2792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2800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2801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2802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236.26215215769366</v>
      </c>
      <c r="C62" s="118">
        <f t="shared" si="21"/>
        <v>234.08725650485434</v>
      </c>
      <c r="D62" s="118">
        <f t="shared" si="21"/>
        <v>224.96654810615206</v>
      </c>
      <c r="E62" s="118">
        <f t="shared" si="21"/>
        <v>223.70206871120311</v>
      </c>
      <c r="F62" s="118">
        <f t="shared" si="21"/>
        <v>202.30626883338593</v>
      </c>
      <c r="G62" s="118">
        <f t="shared" si="21"/>
        <v>191.22742321826283</v>
      </c>
      <c r="H62" s="118">
        <f t="shared" si="21"/>
        <v>170.11880886962894</v>
      </c>
      <c r="I62" s="118">
        <f t="shared" si="21"/>
        <v>142.69953115136397</v>
      </c>
      <c r="J62" s="118">
        <f t="shared" si="21"/>
        <v>154.33251701346131</v>
      </c>
      <c r="K62" s="118">
        <f t="shared" si="21"/>
        <v>161.26065780764878</v>
      </c>
      <c r="L62" s="118">
        <f t="shared" si="21"/>
        <v>202.3134925890883</v>
      </c>
      <c r="M62" s="118">
        <f t="shared" si="21"/>
        <v>182.83297673243007</v>
      </c>
      <c r="N62" s="118">
        <f t="shared" si="21"/>
        <v>179.79561328767446</v>
      </c>
      <c r="O62" s="118">
        <f t="shared" si="21"/>
        <v>192.39688215413125</v>
      </c>
      <c r="P62" s="118">
        <f t="shared" si="21"/>
        <v>172.53700261274588</v>
      </c>
      <c r="Q62" s="118">
        <f t="shared" si="21"/>
        <v>174.55331287082194</v>
      </c>
      <c r="R62" s="118">
        <f t="shared" ref="R62:V62" si="22">R63+R66+R68+R77</f>
        <v>177.41928756137017</v>
      </c>
      <c r="S62" s="118">
        <f t="shared" si="22"/>
        <v>186.28858514513178</v>
      </c>
      <c r="T62" s="118">
        <f t="shared" si="22"/>
        <v>178.47114190491013</v>
      </c>
      <c r="U62" s="118">
        <f t="shared" si="22"/>
        <v>174.6468985571569</v>
      </c>
      <c r="V62" s="118">
        <f t="shared" si="22"/>
        <v>177.92605338265778</v>
      </c>
      <c r="W62" s="118">
        <f t="shared" ref="W62:Y62" si="23">W63+W66+W68+W77</f>
        <v>190.25896923738753</v>
      </c>
      <c r="X62" s="118">
        <f t="shared" si="23"/>
        <v>177.71177759006457</v>
      </c>
      <c r="Y62" s="118">
        <f t="shared" si="23"/>
        <v>169.49646599707097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211.34702698347741</v>
      </c>
      <c r="C63" s="123">
        <f t="shared" si="24"/>
        <v>216.19889338682762</v>
      </c>
      <c r="D63" s="123">
        <f t="shared" si="24"/>
        <v>207.09856871694126</v>
      </c>
      <c r="E63" s="123">
        <f t="shared" si="24"/>
        <v>204.29567497015199</v>
      </c>
      <c r="F63" s="123">
        <f t="shared" si="24"/>
        <v>183.37712596559723</v>
      </c>
      <c r="G63" s="123">
        <f t="shared" si="24"/>
        <v>172.47553108930578</v>
      </c>
      <c r="H63" s="123">
        <f t="shared" si="24"/>
        <v>151.508007160723</v>
      </c>
      <c r="I63" s="123">
        <f t="shared" si="24"/>
        <v>124.05302778463738</v>
      </c>
      <c r="J63" s="123">
        <f t="shared" si="24"/>
        <v>135.34689757271622</v>
      </c>
      <c r="K63" s="123">
        <f t="shared" si="24"/>
        <v>142.03261613376483</v>
      </c>
      <c r="L63" s="123">
        <f t="shared" si="24"/>
        <v>190.68446352285639</v>
      </c>
      <c r="M63" s="123">
        <f t="shared" si="24"/>
        <v>169.40524710062115</v>
      </c>
      <c r="N63" s="123">
        <f t="shared" si="24"/>
        <v>166.09413634307609</v>
      </c>
      <c r="O63" s="123">
        <f t="shared" si="24"/>
        <v>176.17181984168218</v>
      </c>
      <c r="P63" s="123">
        <f t="shared" si="24"/>
        <v>150.62749504258241</v>
      </c>
      <c r="Q63" s="123">
        <f t="shared" si="24"/>
        <v>155.15413178804243</v>
      </c>
      <c r="R63" s="123">
        <f t="shared" ref="R63:V63" si="25">SUM(R64:R65)</f>
        <v>158.80739999420987</v>
      </c>
      <c r="S63" s="123">
        <f t="shared" si="25"/>
        <v>164.48640575990115</v>
      </c>
      <c r="T63" s="123">
        <f t="shared" si="25"/>
        <v>150.08990030716839</v>
      </c>
      <c r="U63" s="123">
        <f t="shared" si="25"/>
        <v>145.37782470202922</v>
      </c>
      <c r="V63" s="123">
        <f t="shared" si="25"/>
        <v>147.43410351654822</v>
      </c>
      <c r="W63" s="123">
        <f t="shared" ref="W63:Y63" si="26">SUM(W64:W65)</f>
        <v>162.24045795390364</v>
      </c>
      <c r="X63" s="123">
        <f t="shared" si="26"/>
        <v>147.45079284954272</v>
      </c>
      <c r="Y63" s="123">
        <f t="shared" si="26"/>
        <v>139.62266827996697</v>
      </c>
      <c r="DA63" s="130" t="s">
        <v>2805</v>
      </c>
    </row>
    <row r="64" spans="1:105" ht="12" customHeight="1" x14ac:dyDescent="0.25">
      <c r="A64" s="97" t="s">
        <v>212</v>
      </c>
      <c r="B64" s="99">
        <v>209.13464731353858</v>
      </c>
      <c r="C64" s="99">
        <v>213.95874280504265</v>
      </c>
      <c r="D64" s="99">
        <v>204.98561425365779</v>
      </c>
      <c r="E64" s="99">
        <v>202.22896386612939</v>
      </c>
      <c r="F64" s="99">
        <v>181.53634925518134</v>
      </c>
      <c r="G64" s="99">
        <v>170.75745065401358</v>
      </c>
      <c r="H64" s="99">
        <v>150.01451213959467</v>
      </c>
      <c r="I64" s="99">
        <v>122.83637993240528</v>
      </c>
      <c r="J64" s="99">
        <v>134.02485566298097</v>
      </c>
      <c r="K64" s="99">
        <v>140.64710319061541</v>
      </c>
      <c r="L64" s="99">
        <v>188.89075887091937</v>
      </c>
      <c r="M64" s="99">
        <v>167.80860385489913</v>
      </c>
      <c r="N64" s="99">
        <v>164.5274202461689</v>
      </c>
      <c r="O64" s="99">
        <v>174.4510136426139</v>
      </c>
      <c r="P64" s="99">
        <v>149.1411019882396</v>
      </c>
      <c r="Q64" s="99">
        <v>153.64585778551998</v>
      </c>
      <c r="R64" s="99">
        <v>157.24206520942835</v>
      </c>
      <c r="S64" s="99">
        <v>162.79965873209701</v>
      </c>
      <c r="T64" s="99">
        <v>148.43991595228678</v>
      </c>
      <c r="U64" s="99">
        <v>143.72446097772689</v>
      </c>
      <c r="V64" s="99">
        <v>145.71033251748113</v>
      </c>
      <c r="W64" s="99">
        <v>160.34313832538146</v>
      </c>
      <c r="X64" s="99">
        <v>145.70099054587547</v>
      </c>
      <c r="Y64" s="99">
        <v>138.11161344788226</v>
      </c>
      <c r="DA64" s="63" t="s">
        <v>2806</v>
      </c>
    </row>
    <row r="65" spans="1:105" ht="12" customHeight="1" x14ac:dyDescent="0.25">
      <c r="A65" s="97" t="s">
        <v>53</v>
      </c>
      <c r="B65" s="99">
        <v>2.2123796699388305</v>
      </c>
      <c r="C65" s="99">
        <v>2.2401505817849841</v>
      </c>
      <c r="D65" s="99">
        <v>2.1129544632834674</v>
      </c>
      <c r="E65" s="99">
        <v>2.0667111040226147</v>
      </c>
      <c r="F65" s="99">
        <v>1.840776710415901</v>
      </c>
      <c r="G65" s="99">
        <v>1.718080435292187</v>
      </c>
      <c r="H65" s="99">
        <v>1.4934950211283269</v>
      </c>
      <c r="I65" s="99">
        <v>1.216647852232104</v>
      </c>
      <c r="J65" s="99">
        <v>1.322041909735246</v>
      </c>
      <c r="K65" s="99">
        <v>1.385512943149436</v>
      </c>
      <c r="L65" s="99">
        <v>1.7937046519370181</v>
      </c>
      <c r="M65" s="99">
        <v>1.5966432457220101</v>
      </c>
      <c r="N65" s="99">
        <v>1.5667160969071812</v>
      </c>
      <c r="O65" s="99">
        <v>1.7208061990682777</v>
      </c>
      <c r="P65" s="99">
        <v>1.4863930543428012</v>
      </c>
      <c r="Q65" s="99">
        <v>1.508274002522469</v>
      </c>
      <c r="R65" s="99">
        <v>1.5653347847815153</v>
      </c>
      <c r="S65" s="99">
        <v>1.686747027804145</v>
      </c>
      <c r="T65" s="99">
        <v>1.6499843548815991</v>
      </c>
      <c r="U65" s="99">
        <v>1.6533637243023238</v>
      </c>
      <c r="V65" s="99">
        <v>1.7237709990670891</v>
      </c>
      <c r="W65" s="99">
        <v>1.8973196285221967</v>
      </c>
      <c r="X65" s="99">
        <v>1.749802303667261</v>
      </c>
      <c r="Y65" s="99">
        <v>1.5110548320847075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6.3416843202594919E-3</v>
      </c>
      <c r="C66" s="123">
        <f t="shared" si="27"/>
        <v>1.1554097890111749E-2</v>
      </c>
      <c r="D66" s="123">
        <f t="shared" si="27"/>
        <v>1.9097744931096974E-2</v>
      </c>
      <c r="E66" s="123">
        <f t="shared" si="27"/>
        <v>2.8592704927883645E-2</v>
      </c>
      <c r="F66" s="123">
        <f t="shared" si="27"/>
        <v>3.2353298937178462E-2</v>
      </c>
      <c r="G66" s="123">
        <f t="shared" si="27"/>
        <v>4.3056772571748815E-2</v>
      </c>
      <c r="H66" s="123">
        <f t="shared" si="27"/>
        <v>5.7517654781524444E-2</v>
      </c>
      <c r="I66" s="123">
        <f t="shared" si="27"/>
        <v>8.0840442681203009E-2</v>
      </c>
      <c r="J66" s="123">
        <f t="shared" si="27"/>
        <v>6.800792052449689E-2</v>
      </c>
      <c r="K66" s="123">
        <f t="shared" si="27"/>
        <v>8.1562560231384612E-2</v>
      </c>
      <c r="L66" s="123">
        <f t="shared" si="27"/>
        <v>0.10743796431539664</v>
      </c>
      <c r="M66" s="123">
        <f t="shared" si="27"/>
        <v>9.2873156724360223E-2</v>
      </c>
      <c r="N66" s="123">
        <f t="shared" si="27"/>
        <v>0.14004052343318835</v>
      </c>
      <c r="O66" s="123">
        <f t="shared" si="27"/>
        <v>0.12127456758784419</v>
      </c>
      <c r="P66" s="123">
        <f t="shared" si="27"/>
        <v>8.9010240252014539E-2</v>
      </c>
      <c r="Q66" s="123">
        <f t="shared" si="27"/>
        <v>0.14490512828335092</v>
      </c>
      <c r="R66" s="123">
        <f t="shared" si="27"/>
        <v>0.154113859603733</v>
      </c>
      <c r="S66" s="123">
        <f t="shared" si="27"/>
        <v>0.16713311279956036</v>
      </c>
      <c r="T66" s="123">
        <f t="shared" si="27"/>
        <v>0.20233224790830606</v>
      </c>
      <c r="U66" s="123">
        <f t="shared" si="27"/>
        <v>0.21697383289135358</v>
      </c>
      <c r="V66" s="123">
        <f t="shared" si="27"/>
        <v>0.24422318147673153</v>
      </c>
      <c r="W66" s="123">
        <f t="shared" si="27"/>
        <v>0.24070739987795117</v>
      </c>
      <c r="X66" s="123">
        <f t="shared" si="27"/>
        <v>0.25406106037729298</v>
      </c>
      <c r="Y66" s="123">
        <f t="shared" si="27"/>
        <v>0.14907213740300734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6.3416843202594919E-3</v>
      </c>
      <c r="C67" s="99">
        <f>RES_hhdet_fech!C67/RES_summary!C$19</f>
        <v>1.1554097890111749E-2</v>
      </c>
      <c r="D67" s="99">
        <f>RES_hhdet_fech!D67/RES_summary!D$19</f>
        <v>1.9097744931096974E-2</v>
      </c>
      <c r="E67" s="99">
        <f>RES_hhdet_fech!E67/RES_summary!E$19</f>
        <v>2.8592704927883645E-2</v>
      </c>
      <c r="F67" s="99">
        <f>RES_hhdet_fech!F67/RES_summary!F$19</f>
        <v>3.2353298937178462E-2</v>
      </c>
      <c r="G67" s="99">
        <f>RES_hhdet_fech!G67/RES_summary!G$19</f>
        <v>4.3056772571748815E-2</v>
      </c>
      <c r="H67" s="99">
        <f>RES_hhdet_fech!H67/RES_summary!H$19</f>
        <v>5.7517654781524444E-2</v>
      </c>
      <c r="I67" s="99">
        <f>RES_hhdet_fech!I67/RES_summary!I$19</f>
        <v>8.0840442681203009E-2</v>
      </c>
      <c r="J67" s="99">
        <f>RES_hhdet_fech!J67/RES_summary!J$19</f>
        <v>6.800792052449689E-2</v>
      </c>
      <c r="K67" s="99">
        <f>RES_hhdet_fech!K67/RES_summary!K$19</f>
        <v>8.1562560231384612E-2</v>
      </c>
      <c r="L67" s="99">
        <f>RES_hhdet_fech!L67/RES_summary!L$19</f>
        <v>0.10743796431539664</v>
      </c>
      <c r="M67" s="99">
        <f>RES_hhdet_fech!M67/RES_summary!M$19</f>
        <v>9.2873156724360223E-2</v>
      </c>
      <c r="N67" s="99">
        <f>RES_hhdet_fech!N67/RES_summary!N$19</f>
        <v>0.14004052343318835</v>
      </c>
      <c r="O67" s="99">
        <f>RES_hhdet_fech!O67/RES_summary!O$19</f>
        <v>0.12127456758784419</v>
      </c>
      <c r="P67" s="99">
        <f>RES_hhdet_fech!P67/RES_summary!P$19</f>
        <v>8.9010240252014539E-2</v>
      </c>
      <c r="Q67" s="99">
        <f>RES_hhdet_fech!Q67/RES_summary!Q$19</f>
        <v>0.14490512828335092</v>
      </c>
      <c r="R67" s="99">
        <f>RES_hhdet_fech!R67/RES_summary!R$19</f>
        <v>0.154113859603733</v>
      </c>
      <c r="S67" s="99">
        <f>RES_hhdet_fech!S67/RES_summary!S$19</f>
        <v>0.16713311279956036</v>
      </c>
      <c r="T67" s="99">
        <f>RES_hhdet_fech!T67/RES_summary!T$19</f>
        <v>0.20233224790830606</v>
      </c>
      <c r="U67" s="99">
        <f>RES_hhdet_fech!U67/RES_summary!U$19</f>
        <v>0.21697383289135358</v>
      </c>
      <c r="V67" s="99">
        <f>RES_hhdet_fech!V67/RES_summary!V$19</f>
        <v>0.24422318147673153</v>
      </c>
      <c r="W67" s="99">
        <f>RES_hhdet_fech!W67/RES_summary!W$19</f>
        <v>0.24070739987795117</v>
      </c>
      <c r="X67" s="99">
        <f>RES_hhdet_fech!X67/RES_summary!X$19</f>
        <v>0.25406106037729298</v>
      </c>
      <c r="Y67" s="99">
        <f>RES_hhdet_fech!Y67/RES_summary!Y$19</f>
        <v>0.14907213740300734</v>
      </c>
      <c r="DA67" s="63" t="s">
        <v>2809</v>
      </c>
    </row>
    <row r="68" spans="1:105" ht="12" customHeight="1" x14ac:dyDescent="0.25">
      <c r="A68" s="121" t="s">
        <v>55</v>
      </c>
      <c r="B68" s="123">
        <v>19.172044195071738</v>
      </c>
      <c r="C68" s="123">
        <v>14.163568624719067</v>
      </c>
      <c r="D68" s="123">
        <v>14.312378604249933</v>
      </c>
      <c r="E68" s="123">
        <v>14.978397895378139</v>
      </c>
      <c r="F68" s="123">
        <v>14.425969213096611</v>
      </c>
      <c r="G68" s="123">
        <v>14.461692902399403</v>
      </c>
      <c r="H68" s="123">
        <v>14.683942768973738</v>
      </c>
      <c r="I68" s="123">
        <v>14.554684735592053</v>
      </c>
      <c r="J68" s="123">
        <v>14.966969526292589</v>
      </c>
      <c r="K68" s="123">
        <v>15.096586903249134</v>
      </c>
      <c r="L68" s="123">
        <v>8.9084586598738351</v>
      </c>
      <c r="M68" s="123">
        <v>10.142348027529268</v>
      </c>
      <c r="N68" s="123">
        <v>10.44185438727218</v>
      </c>
      <c r="O68" s="123">
        <v>12.855455051754841</v>
      </c>
      <c r="P68" s="123">
        <v>17.376742161907345</v>
      </c>
      <c r="Q68" s="123">
        <v>15.214954825282149</v>
      </c>
      <c r="R68" s="123">
        <v>14.420462712658118</v>
      </c>
      <c r="S68" s="123">
        <v>16.443978191686142</v>
      </c>
      <c r="T68" s="123">
        <v>22.806652908549189</v>
      </c>
      <c r="U68" s="123">
        <v>23.552767919543928</v>
      </c>
      <c r="V68" s="123">
        <v>24.579701579291001</v>
      </c>
      <c r="W68" s="123">
        <v>20.939312837292636</v>
      </c>
      <c r="X68" s="123">
        <v>22.628567164511328</v>
      </c>
      <c r="Y68" s="123">
        <v>22.855629451651374</v>
      </c>
      <c r="DA68" s="130" t="s">
        <v>2810</v>
      </c>
    </row>
    <row r="69" spans="1:105" ht="12" customHeight="1" x14ac:dyDescent="0.25">
      <c r="A69" s="97" t="s">
        <v>134</v>
      </c>
      <c r="B69" s="99">
        <v>21.043146023929722</v>
      </c>
      <c r="C69" s="99">
        <v>14.87866277125489</v>
      </c>
      <c r="D69" s="99">
        <v>14.948089303013575</v>
      </c>
      <c r="E69" s="99">
        <v>15.650921913193335</v>
      </c>
      <c r="F69" s="99">
        <v>15.010849627219097</v>
      </c>
      <c r="G69" s="99">
        <v>15.012329793008895</v>
      </c>
      <c r="H69" s="99">
        <v>15.223142573084543</v>
      </c>
      <c r="I69" s="99">
        <v>14.72118562966997</v>
      </c>
      <c r="J69" s="99">
        <v>15.479681144109177</v>
      </c>
      <c r="K69" s="99">
        <v>16.136619770722469</v>
      </c>
      <c r="L69" s="99">
        <v>8.9079829832340582</v>
      </c>
      <c r="M69" s="99">
        <v>10.21040781274878</v>
      </c>
      <c r="N69" s="99">
        <v>10.421679108109801</v>
      </c>
      <c r="O69" s="99">
        <v>12.837722076745143</v>
      </c>
      <c r="P69" s="99">
        <v>17.477474441587333</v>
      </c>
      <c r="Q69" s="99">
        <v>15.225429854086579</v>
      </c>
      <c r="R69" s="99">
        <v>14.395594974488194</v>
      </c>
      <c r="S69" s="99">
        <v>16.447847312172694</v>
      </c>
      <c r="T69" s="99">
        <v>23.074507718049357</v>
      </c>
      <c r="U69" s="99">
        <v>23.792824971485413</v>
      </c>
      <c r="V69" s="99">
        <v>25.125981410065229</v>
      </c>
      <c r="W69" s="99">
        <v>20.37284275958179</v>
      </c>
      <c r="X69" s="99">
        <v>22.851713208693699</v>
      </c>
      <c r="Y69" s="99">
        <v>22.88791142873983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5.8483083813607415</v>
      </c>
      <c r="M70" s="99">
        <v>6.6342967437995224</v>
      </c>
      <c r="N70" s="99">
        <v>7.0093237802585939</v>
      </c>
      <c r="O70" s="99">
        <v>9.1089225969589318</v>
      </c>
      <c r="P70" s="99">
        <v>12.130989771159527</v>
      </c>
      <c r="Q70" s="99">
        <v>10.761938320256609</v>
      </c>
      <c r="R70" s="99">
        <v>10.4164196007121</v>
      </c>
      <c r="S70" s="99">
        <v>11.893971050289334</v>
      </c>
      <c r="T70" s="99">
        <v>16.856224781386455</v>
      </c>
      <c r="U70" s="99">
        <v>17.511429783355894</v>
      </c>
      <c r="V70" s="99">
        <v>18.640930484545844</v>
      </c>
      <c r="W70" s="99">
        <v>15.92312019973526</v>
      </c>
      <c r="X70" s="99">
        <v>17.317706512757972</v>
      </c>
      <c r="Y70" s="99">
        <v>18.49399981521039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2.708420213625172</v>
      </c>
      <c r="M71" s="102">
        <v>2.7478535130783803</v>
      </c>
      <c r="N71" s="102">
        <v>3.0753607064574227</v>
      </c>
      <c r="O71" s="102">
        <v>4.4032841704298722</v>
      </c>
      <c r="P71" s="102">
        <v>5.177688452436235</v>
      </c>
      <c r="Q71" s="102">
        <v>4.6348909857150327</v>
      </c>
      <c r="R71" s="102">
        <v>4.4931188841517065</v>
      </c>
      <c r="S71" s="102">
        <v>4.6004337807151563</v>
      </c>
      <c r="T71" s="102">
        <v>6.7458443718780448</v>
      </c>
      <c r="U71" s="102">
        <v>6.56948488482176</v>
      </c>
      <c r="V71" s="102">
        <v>7.0908626495287805</v>
      </c>
      <c r="W71" s="102">
        <v>7.8855872626338579</v>
      </c>
      <c r="X71" s="102">
        <v>5.2427288927225071</v>
      </c>
      <c r="Y71" s="102">
        <v>8.4706310305959001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3.139888167735569</v>
      </c>
      <c r="M72" s="105">
        <v>3.8864432307211421</v>
      </c>
      <c r="N72" s="105">
        <v>3.9339630738011717</v>
      </c>
      <c r="O72" s="105">
        <v>4.7056384265290605</v>
      </c>
      <c r="P72" s="105">
        <v>6.9533013187232902</v>
      </c>
      <c r="Q72" s="105">
        <v>6.1270473345415759</v>
      </c>
      <c r="R72" s="105">
        <v>5.9233007165603926</v>
      </c>
      <c r="S72" s="105">
        <v>7.2935372695741796</v>
      </c>
      <c r="T72" s="105">
        <v>10.110380409508409</v>
      </c>
      <c r="U72" s="105">
        <v>10.941944898534137</v>
      </c>
      <c r="V72" s="105">
        <v>11.550067835017064</v>
      </c>
      <c r="W72" s="105">
        <v>8.0375329371014033</v>
      </c>
      <c r="X72" s="105">
        <v>12.074977620035471</v>
      </c>
      <c r="Y72" s="105">
        <v>10.023368784614494</v>
      </c>
      <c r="DA72" s="132" t="s">
        <v>2814</v>
      </c>
    </row>
    <row r="73" spans="1:105" ht="12" customHeight="1" x14ac:dyDescent="0.25">
      <c r="A73" s="106" t="s">
        <v>122</v>
      </c>
      <c r="B73" s="102">
        <v>15.509413975212921</v>
      </c>
      <c r="C73" s="102">
        <v>12.491622138681675</v>
      </c>
      <c r="D73" s="102">
        <v>12.758043657285928</v>
      </c>
      <c r="E73" s="102">
        <v>13.166615412181974</v>
      </c>
      <c r="F73" s="102">
        <v>12.706255978609985</v>
      </c>
      <c r="G73" s="102">
        <v>12.64893830900556</v>
      </c>
      <c r="H73" s="102">
        <v>12.760252357144861</v>
      </c>
      <c r="I73" s="102">
        <v>13.897227539652162</v>
      </c>
      <c r="J73" s="102">
        <v>12.659849464577455</v>
      </c>
      <c r="K73" s="102">
        <v>9.9117150044823834</v>
      </c>
      <c r="L73" s="102">
        <v>9.0108237626001841</v>
      </c>
      <c r="M73" s="102">
        <v>9.6371155071966559</v>
      </c>
      <c r="N73" s="102">
        <v>10.80266577892259</v>
      </c>
      <c r="O73" s="102">
        <v>13.421123073999054</v>
      </c>
      <c r="P73" s="102">
        <v>13.547162634660248</v>
      </c>
      <c r="Q73" s="102">
        <v>15.243660843527438</v>
      </c>
      <c r="R73" s="102">
        <v>15.837408057890652</v>
      </c>
      <c r="S73" s="102">
        <v>16.768908335239839</v>
      </c>
      <c r="T73" s="102">
        <v>19.551922936530104</v>
      </c>
      <c r="U73" s="102">
        <v>22.039885164772496</v>
      </c>
      <c r="V73" s="102">
        <v>20.171523279324223</v>
      </c>
      <c r="W73" s="102">
        <v>26.501743549758256</v>
      </c>
      <c r="X73" s="102">
        <v>19.997642035283533</v>
      </c>
      <c r="Y73" s="102">
        <v>22.029310231078156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6.7012233095322618</v>
      </c>
      <c r="N74" s="105">
        <v>7.6059548963582051</v>
      </c>
      <c r="O74" s="105">
        <v>9.7292464428543894</v>
      </c>
      <c r="P74" s="105">
        <v>9.6731659997954669</v>
      </c>
      <c r="Q74" s="105">
        <v>11.13180049115344</v>
      </c>
      <c r="R74" s="105">
        <v>11.615497981283541</v>
      </c>
      <c r="S74" s="105">
        <v>12.158976387645287</v>
      </c>
      <c r="T74" s="105">
        <v>14.230710264235732</v>
      </c>
      <c r="U74" s="105">
        <v>17.273117739585306</v>
      </c>
      <c r="V74" s="105">
        <v>15.876787733925923</v>
      </c>
      <c r="W74" s="105">
        <v>21.944646804653292</v>
      </c>
      <c r="X74" s="105">
        <v>15.410906673344934</v>
      </c>
      <c r="Y74" s="105">
        <v>18.211918081069062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2.7180545662061464</v>
      </c>
      <c r="N75" s="99">
        <v>3.2608572503987809</v>
      </c>
      <c r="O75" s="99">
        <v>4.6139128541481664</v>
      </c>
      <c r="P75" s="99">
        <v>4.0791509883112651</v>
      </c>
      <c r="Q75" s="99">
        <v>4.7513068097981179</v>
      </c>
      <c r="R75" s="99">
        <v>4.9833282176323133</v>
      </c>
      <c r="S75" s="99">
        <v>4.7980073665292071</v>
      </c>
      <c r="T75" s="99">
        <v>5.5522409312742065</v>
      </c>
      <c r="U75" s="99">
        <v>6.4713557789298743</v>
      </c>
      <c r="V75" s="99">
        <v>6.1386394520904926</v>
      </c>
      <c r="W75" s="99">
        <v>11.191753138062365</v>
      </c>
      <c r="X75" s="99">
        <v>4.7210339994771315</v>
      </c>
      <c r="Y75" s="99">
        <v>8.5459034352382819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3.9831687433261163</v>
      </c>
      <c r="N76" s="99">
        <v>4.3450976459594246</v>
      </c>
      <c r="O76" s="99">
        <v>5.1153335887062248</v>
      </c>
      <c r="P76" s="99">
        <v>5.5940150114842027</v>
      </c>
      <c r="Q76" s="99">
        <v>6.3804936813553246</v>
      </c>
      <c r="R76" s="99">
        <v>6.6321697636512278</v>
      </c>
      <c r="S76" s="99">
        <v>7.3609690211160821</v>
      </c>
      <c r="T76" s="99">
        <v>8.6784693329615283</v>
      </c>
      <c r="U76" s="99">
        <v>10.801761960655432</v>
      </c>
      <c r="V76" s="99">
        <v>9.7381482818354286</v>
      </c>
      <c r="W76" s="99">
        <v>10.752893666590927</v>
      </c>
      <c r="X76" s="99">
        <v>10.689872673867805</v>
      </c>
      <c r="Y76" s="99">
        <v>9.6660146458307779</v>
      </c>
      <c r="DA76" s="63" t="s">
        <v>2818</v>
      </c>
    </row>
    <row r="77" spans="1:105" ht="12" customHeight="1" x14ac:dyDescent="0.25">
      <c r="A77" s="121" t="s">
        <v>54</v>
      </c>
      <c r="B77" s="123">
        <v>5.7367392948242442</v>
      </c>
      <c r="C77" s="123">
        <v>3.7132403954175515</v>
      </c>
      <c r="D77" s="123">
        <v>3.5365030400297672</v>
      </c>
      <c r="E77" s="123">
        <v>4.3994031407450729</v>
      </c>
      <c r="F77" s="123">
        <v>4.4708203557548991</v>
      </c>
      <c r="G77" s="123">
        <v>4.2471424539859086</v>
      </c>
      <c r="H77" s="123">
        <v>3.869341285150671</v>
      </c>
      <c r="I77" s="123">
        <v>4.0109781884533353</v>
      </c>
      <c r="J77" s="123">
        <v>3.9506419939280022</v>
      </c>
      <c r="K77" s="123">
        <v>4.0498922104034056</v>
      </c>
      <c r="L77" s="123">
        <v>2.6131324420426516</v>
      </c>
      <c r="M77" s="123">
        <v>3.1925084475552925</v>
      </c>
      <c r="N77" s="123">
        <v>3.119582033893014</v>
      </c>
      <c r="O77" s="123">
        <v>3.2483326931063909</v>
      </c>
      <c r="P77" s="123">
        <v>4.4437551680041159</v>
      </c>
      <c r="Q77" s="123">
        <v>4.0393211292140077</v>
      </c>
      <c r="R77" s="123">
        <v>4.0373109948984212</v>
      </c>
      <c r="S77" s="123">
        <v>5.1910680807449552</v>
      </c>
      <c r="T77" s="123">
        <v>5.3722564412842235</v>
      </c>
      <c r="U77" s="123">
        <v>5.4993321026924304</v>
      </c>
      <c r="V77" s="123">
        <v>5.6680251053418278</v>
      </c>
      <c r="W77" s="123">
        <v>6.8384910463133064</v>
      </c>
      <c r="X77" s="123">
        <v>7.3783565156332038</v>
      </c>
      <c r="Y77" s="123">
        <v>6.8690961280496321</v>
      </c>
      <c r="DA77" s="130" t="s">
        <v>2819</v>
      </c>
    </row>
    <row r="78" spans="1:105" ht="12" customHeight="1" x14ac:dyDescent="0.25">
      <c r="A78" s="97" t="s">
        <v>189</v>
      </c>
      <c r="B78" s="99">
        <v>5.7706813902174545</v>
      </c>
      <c r="C78" s="99">
        <v>3.722180455469835</v>
      </c>
      <c r="D78" s="99">
        <v>3.5562898631499791</v>
      </c>
      <c r="E78" s="99">
        <v>4.4322268848749617</v>
      </c>
      <c r="F78" s="99">
        <v>4.4989653356845176</v>
      </c>
      <c r="G78" s="99">
        <v>4.262931625495983</v>
      </c>
      <c r="H78" s="99">
        <v>3.8858296989264085</v>
      </c>
      <c r="I78" s="99">
        <v>4.0239090273964093</v>
      </c>
      <c r="J78" s="99">
        <v>3.9804416697540823</v>
      </c>
      <c r="K78" s="99">
        <v>4.0859663017821504</v>
      </c>
      <c r="L78" s="99">
        <v>2.6202140818335402</v>
      </c>
      <c r="M78" s="99">
        <v>3.2494868029905648</v>
      </c>
      <c r="N78" s="99">
        <v>3.1582119427343396</v>
      </c>
      <c r="O78" s="99">
        <v>3.2826331412927101</v>
      </c>
      <c r="P78" s="99">
        <v>4.4786925270380591</v>
      </c>
      <c r="Q78" s="99">
        <v>4.0676861880862933</v>
      </c>
      <c r="R78" s="99">
        <v>4.0596059227214374</v>
      </c>
      <c r="S78" s="99">
        <v>5.2246511219835572</v>
      </c>
      <c r="T78" s="99">
        <v>5.3865666805523897</v>
      </c>
      <c r="U78" s="99">
        <v>5.5405327096661621</v>
      </c>
      <c r="V78" s="99">
        <v>5.7233496238301163</v>
      </c>
      <c r="W78" s="99">
        <v>6.9725375105120904</v>
      </c>
      <c r="X78" s="99">
        <v>7.4798732489889748</v>
      </c>
      <c r="Y78" s="99">
        <v>6.9872696495217559</v>
      </c>
      <c r="DA78" s="63" t="s">
        <v>2820</v>
      </c>
    </row>
    <row r="79" spans="1:105" ht="12" customHeight="1" x14ac:dyDescent="0.25">
      <c r="A79" s="109" t="s">
        <v>120</v>
      </c>
      <c r="B79" s="110">
        <v>2.9712545630519087</v>
      </c>
      <c r="C79" s="110">
        <v>3.2941847346018376</v>
      </c>
      <c r="D79" s="110">
        <v>2.9464927153714986</v>
      </c>
      <c r="E79" s="110">
        <v>3.2516926263665833</v>
      </c>
      <c r="F79" s="110">
        <v>3.4151230067281682</v>
      </c>
      <c r="G79" s="110">
        <v>3.3120186404170071</v>
      </c>
      <c r="H79" s="110">
        <v>2.9580495019161721</v>
      </c>
      <c r="I79" s="110">
        <v>3.3283386532816874</v>
      </c>
      <c r="J79" s="110">
        <v>2.7897147398905018</v>
      </c>
      <c r="K79" s="110">
        <v>2.5883217945183254</v>
      </c>
      <c r="L79" s="110">
        <v>2.3188777598484611</v>
      </c>
      <c r="M79" s="110">
        <v>2.5925877690041625</v>
      </c>
      <c r="N79" s="110">
        <v>2.6816807074805404</v>
      </c>
      <c r="O79" s="110">
        <v>2.5821446753930042</v>
      </c>
      <c r="P79" s="110">
        <v>2.9944826491669043</v>
      </c>
      <c r="Q79" s="110">
        <v>3.1707943845239548</v>
      </c>
      <c r="R79" s="110">
        <v>3.2072317406671549</v>
      </c>
      <c r="S79" s="110">
        <v>3.8483928645498735</v>
      </c>
      <c r="T79" s="110">
        <v>3.7399612701633309</v>
      </c>
      <c r="U79" s="110">
        <v>3.8416751433167771</v>
      </c>
      <c r="V79" s="110">
        <v>4.1396527997323975</v>
      </c>
      <c r="W79" s="110">
        <v>4.7180272792097204</v>
      </c>
      <c r="X79" s="110">
        <v>5.172160614987372</v>
      </c>
      <c r="Y79" s="110">
        <v>5.1355839707238955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26.387378414866042</v>
      </c>
      <c r="C81" s="118">
        <f t="shared" si="28"/>
        <v>310.07735231928717</v>
      </c>
      <c r="D81" s="118">
        <f t="shared" si="28"/>
        <v>216.15668581612869</v>
      </c>
      <c r="E81" s="118">
        <f t="shared" si="28"/>
        <v>180.36905415534139</v>
      </c>
      <c r="F81" s="118">
        <f t="shared" si="28"/>
        <v>197.85812144799064</v>
      </c>
      <c r="G81" s="118">
        <f t="shared" si="28"/>
        <v>183.57493485449763</v>
      </c>
      <c r="H81" s="118">
        <f t="shared" si="28"/>
        <v>123.36982227559908</v>
      </c>
      <c r="I81" s="118">
        <f t="shared" si="28"/>
        <v>150.6804143020745</v>
      </c>
      <c r="J81" s="118">
        <f t="shared" si="28"/>
        <v>64.858648232555097</v>
      </c>
      <c r="K81" s="118">
        <f t="shared" si="28"/>
        <v>37.360458382264397</v>
      </c>
      <c r="L81" s="118">
        <f t="shared" si="28"/>
        <v>245.50255066681186</v>
      </c>
      <c r="M81" s="118">
        <f t="shared" si="28"/>
        <v>201.27554931194959</v>
      </c>
      <c r="N81" s="118">
        <f t="shared" si="28"/>
        <v>203.3677604344827</v>
      </c>
      <c r="O81" s="118">
        <f t="shared" si="28"/>
        <v>192.5009948617284</v>
      </c>
      <c r="P81" s="118">
        <f t="shared" si="28"/>
        <v>116.6858523240319</v>
      </c>
      <c r="Q81" s="118">
        <f t="shared" si="28"/>
        <v>166.6483020303543</v>
      </c>
      <c r="R81" s="118">
        <f t="shared" ref="R81:V81" si="29">R82+R85+R87+R100</f>
        <v>184.1746898600627</v>
      </c>
      <c r="S81" s="118">
        <f t="shared" si="29"/>
        <v>183.34880212592634</v>
      </c>
      <c r="T81" s="118">
        <f t="shared" si="29"/>
        <v>157.58009573944449</v>
      </c>
      <c r="U81" s="118">
        <f t="shared" si="29"/>
        <v>175.58618779487014</v>
      </c>
      <c r="V81" s="118">
        <f t="shared" si="29"/>
        <v>180.27979386625552</v>
      </c>
      <c r="W81" s="118">
        <f t="shared" ref="W81:Y81" si="30">W82+W85+W87+W100</f>
        <v>215.67738834360782</v>
      </c>
      <c r="X81" s="118">
        <f t="shared" si="30"/>
        <v>194.84997853252469</v>
      </c>
      <c r="Y81" s="118">
        <f t="shared" si="30"/>
        <v>164.07856023962691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7.9113701870683881</v>
      </c>
      <c r="C82" s="123">
        <f t="shared" si="31"/>
        <v>293.5623604198708</v>
      </c>
      <c r="D82" s="123">
        <f t="shared" si="31"/>
        <v>200.03162757995827</v>
      </c>
      <c r="E82" s="123">
        <f t="shared" si="31"/>
        <v>163.80110901912531</v>
      </c>
      <c r="F82" s="123">
        <f t="shared" si="31"/>
        <v>181.43409377547778</v>
      </c>
      <c r="G82" s="123">
        <f t="shared" si="31"/>
        <v>167.23202725104147</v>
      </c>
      <c r="H82" s="123">
        <f t="shared" si="31"/>
        <v>107.28010454977678</v>
      </c>
      <c r="I82" s="123">
        <f t="shared" si="31"/>
        <v>133.14787199347748</v>
      </c>
      <c r="J82" s="123">
        <f t="shared" si="31"/>
        <v>49.410444210630367</v>
      </c>
      <c r="K82" s="123">
        <f t="shared" si="31"/>
        <v>24.75460042939082</v>
      </c>
      <c r="L82" s="123">
        <f t="shared" si="31"/>
        <v>234.60354336884973</v>
      </c>
      <c r="M82" s="123">
        <f t="shared" si="31"/>
        <v>189.58147618993482</v>
      </c>
      <c r="N82" s="123">
        <f t="shared" si="31"/>
        <v>190.33458814715721</v>
      </c>
      <c r="O82" s="123">
        <f t="shared" si="31"/>
        <v>177.15368732379244</v>
      </c>
      <c r="P82" s="123">
        <f t="shared" si="31"/>
        <v>100.76545340049512</v>
      </c>
      <c r="Q82" s="123">
        <f t="shared" si="31"/>
        <v>148.54925091044962</v>
      </c>
      <c r="R82" s="123">
        <f t="shared" ref="R82:V82" si="32">SUM(R83:R84)</f>
        <v>165.86952079011681</v>
      </c>
      <c r="S82" s="123">
        <f t="shared" si="32"/>
        <v>164.00442117929907</v>
      </c>
      <c r="T82" s="123">
        <f t="shared" si="32"/>
        <v>134.52384351321325</v>
      </c>
      <c r="U82" s="123">
        <f t="shared" si="32"/>
        <v>146.48149858661728</v>
      </c>
      <c r="V82" s="123">
        <f t="shared" si="32"/>
        <v>154.01519072038971</v>
      </c>
      <c r="W82" s="123">
        <f t="shared" ref="W82:Y82" si="33">SUM(W83:W84)</f>
        <v>184.9566979823685</v>
      </c>
      <c r="X82" s="123">
        <f t="shared" si="33"/>
        <v>167.89209579140598</v>
      </c>
      <c r="Y82" s="123">
        <f t="shared" si="33"/>
        <v>137.38057590590844</v>
      </c>
      <c r="DA82" s="130" t="s">
        <v>2823</v>
      </c>
    </row>
    <row r="83" spans="1:105" ht="12" customHeight="1" x14ac:dyDescent="0.25">
      <c r="A83" s="97" t="s">
        <v>199</v>
      </c>
      <c r="B83" s="99">
        <v>7.8811491507172189</v>
      </c>
      <c r="C83" s="99">
        <v>292.30680616440662</v>
      </c>
      <c r="D83" s="99">
        <v>199.16057416904923</v>
      </c>
      <c r="E83" s="99">
        <v>163.07794482482873</v>
      </c>
      <c r="F83" s="99">
        <v>180.63031912062908</v>
      </c>
      <c r="G83" s="99">
        <v>166.4903641797529</v>
      </c>
      <c r="H83" s="99">
        <v>106.80887231763329</v>
      </c>
      <c r="I83" s="99">
        <v>132.56282213053581</v>
      </c>
      <c r="J83" s="99">
        <v>49.185145340759313</v>
      </c>
      <c r="K83" s="99">
        <v>24.63988637739963</v>
      </c>
      <c r="L83" s="99">
        <v>233.54098880112639</v>
      </c>
      <c r="M83" s="99">
        <v>188.72930410288964</v>
      </c>
      <c r="N83" s="99">
        <v>189.49089961272105</v>
      </c>
      <c r="O83" s="99">
        <v>176.3624024414525</v>
      </c>
      <c r="P83" s="99">
        <v>100.31635689193517</v>
      </c>
      <c r="Q83" s="99">
        <v>147.90741929806157</v>
      </c>
      <c r="R83" s="99">
        <v>165.15730073336482</v>
      </c>
      <c r="S83" s="99">
        <v>163.29573454500135</v>
      </c>
      <c r="T83" s="99">
        <v>133.92046978091076</v>
      </c>
      <c r="U83" s="99">
        <v>145.82488222015581</v>
      </c>
      <c r="V83" s="99">
        <v>153.32303165809574</v>
      </c>
      <c r="W83" s="99">
        <v>184.14055120369693</v>
      </c>
      <c r="X83" s="99">
        <v>167.147953253682</v>
      </c>
      <c r="Y83" s="99">
        <v>136.83093998803062</v>
      </c>
      <c r="DA83" s="63" t="s">
        <v>2824</v>
      </c>
    </row>
    <row r="84" spans="1:105" ht="12" customHeight="1" x14ac:dyDescent="0.25">
      <c r="A84" s="97" t="s">
        <v>53</v>
      </c>
      <c r="B84" s="99">
        <v>3.0221036351169486E-2</v>
      </c>
      <c r="C84" s="99">
        <v>1.2555542554641737</v>
      </c>
      <c r="D84" s="99">
        <v>0.87105341090905075</v>
      </c>
      <c r="E84" s="99">
        <v>0.72316419429656364</v>
      </c>
      <c r="F84" s="99">
        <v>0.80377465484868826</v>
      </c>
      <c r="G84" s="99">
        <v>0.74166307128855846</v>
      </c>
      <c r="H84" s="99">
        <v>0.47123223214349225</v>
      </c>
      <c r="I84" s="99">
        <v>0.58504986294168004</v>
      </c>
      <c r="J84" s="99">
        <v>0.22529886987105191</v>
      </c>
      <c r="K84" s="99">
        <v>0.11471405199118889</v>
      </c>
      <c r="L84" s="99">
        <v>1.0625545677233306</v>
      </c>
      <c r="M84" s="99">
        <v>0.85217208704516523</v>
      </c>
      <c r="N84" s="99">
        <v>0.84368853443614544</v>
      </c>
      <c r="O84" s="99">
        <v>0.79128488233993699</v>
      </c>
      <c r="P84" s="99">
        <v>0.4490965085599482</v>
      </c>
      <c r="Q84" s="99">
        <v>0.64183161238803976</v>
      </c>
      <c r="R84" s="99">
        <v>0.71222005675199263</v>
      </c>
      <c r="S84" s="99">
        <v>0.70868663429772849</v>
      </c>
      <c r="T84" s="99">
        <v>0.60337373230249158</v>
      </c>
      <c r="U84" s="99">
        <v>0.65661636646146559</v>
      </c>
      <c r="V84" s="99">
        <v>0.69215906229396718</v>
      </c>
      <c r="W84" s="99">
        <v>0.81614677867155372</v>
      </c>
      <c r="X84" s="99">
        <v>0.74414253772398586</v>
      </c>
      <c r="Y84" s="99">
        <v>0.54963591787782795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6.4286535056242962E-3</v>
      </c>
      <c r="C85" s="123">
        <f t="shared" si="34"/>
        <v>1.901646500064191E-2</v>
      </c>
      <c r="D85" s="123">
        <f t="shared" si="34"/>
        <v>3.1579292902231028E-2</v>
      </c>
      <c r="E85" s="123">
        <f t="shared" si="34"/>
        <v>5.4479279314268866E-2</v>
      </c>
      <c r="F85" s="123">
        <f t="shared" si="34"/>
        <v>5.8368468442414147E-2</v>
      </c>
      <c r="G85" s="123">
        <f t="shared" si="34"/>
        <v>7.313665282820167E-2</v>
      </c>
      <c r="H85" s="123">
        <f t="shared" si="34"/>
        <v>9.2470303078967614E-2</v>
      </c>
      <c r="I85" s="123">
        <f t="shared" si="34"/>
        <v>0.11701146664526663</v>
      </c>
      <c r="J85" s="123">
        <f t="shared" si="34"/>
        <v>6.9977309628019735E-2</v>
      </c>
      <c r="K85" s="123">
        <f t="shared" si="34"/>
        <v>9.5024436356180103E-2</v>
      </c>
      <c r="L85" s="123">
        <f t="shared" si="34"/>
        <v>0.10066397013263295</v>
      </c>
      <c r="M85" s="123">
        <f t="shared" si="34"/>
        <v>0.11439647121516772</v>
      </c>
      <c r="N85" s="123">
        <f t="shared" si="34"/>
        <v>0.21276405345670249</v>
      </c>
      <c r="O85" s="123">
        <f t="shared" si="34"/>
        <v>0.21193609194328714</v>
      </c>
      <c r="P85" s="123">
        <f t="shared" si="34"/>
        <v>0.16204023150128904</v>
      </c>
      <c r="Q85" s="123">
        <f t="shared" si="34"/>
        <v>0.22571624277647062</v>
      </c>
      <c r="R85" s="123">
        <f t="shared" si="34"/>
        <v>0.19461909942622777</v>
      </c>
      <c r="S85" s="123">
        <f t="shared" si="34"/>
        <v>0.16871507844381653</v>
      </c>
      <c r="T85" s="123">
        <f t="shared" si="34"/>
        <v>0.1506003808133129</v>
      </c>
      <c r="U85" s="123">
        <f t="shared" si="34"/>
        <v>0.11436910992392213</v>
      </c>
      <c r="V85" s="123">
        <f t="shared" si="34"/>
        <v>8.9425636936018751E-2</v>
      </c>
      <c r="W85" s="123">
        <f t="shared" si="34"/>
        <v>8.0646155629262681E-2</v>
      </c>
      <c r="X85" s="123">
        <f t="shared" si="34"/>
        <v>9.6153464017877721E-2</v>
      </c>
      <c r="Y85" s="123">
        <f t="shared" si="34"/>
        <v>7.3387247519150309E-2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6.4286535056242962E-3</v>
      </c>
      <c r="C86" s="99">
        <f>RES_hhdet_fech!C86/RES_summary!C$19</f>
        <v>1.901646500064191E-2</v>
      </c>
      <c r="D86" s="99">
        <f>RES_hhdet_fech!D86/RES_summary!D$19</f>
        <v>3.1579292902231028E-2</v>
      </c>
      <c r="E86" s="99">
        <f>RES_hhdet_fech!E86/RES_summary!E$19</f>
        <v>5.4479279314268866E-2</v>
      </c>
      <c r="F86" s="99">
        <f>RES_hhdet_fech!F86/RES_summary!F$19</f>
        <v>5.8368468442414147E-2</v>
      </c>
      <c r="G86" s="99">
        <f>RES_hhdet_fech!G86/RES_summary!G$19</f>
        <v>7.313665282820167E-2</v>
      </c>
      <c r="H86" s="99">
        <f>RES_hhdet_fech!H86/RES_summary!H$19</f>
        <v>9.2470303078967614E-2</v>
      </c>
      <c r="I86" s="99">
        <f>RES_hhdet_fech!I86/RES_summary!I$19</f>
        <v>0.11701146664526663</v>
      </c>
      <c r="J86" s="99">
        <f>RES_hhdet_fech!J86/RES_summary!J$19</f>
        <v>6.9977309628019735E-2</v>
      </c>
      <c r="K86" s="99">
        <f>RES_hhdet_fech!K86/RES_summary!K$19</f>
        <v>9.5024436356180103E-2</v>
      </c>
      <c r="L86" s="99">
        <f>RES_hhdet_fech!L86/RES_summary!L$19</f>
        <v>0.10066397013263295</v>
      </c>
      <c r="M86" s="99">
        <f>RES_hhdet_fech!M86/RES_summary!M$19</f>
        <v>0.11439647121516772</v>
      </c>
      <c r="N86" s="99">
        <f>RES_hhdet_fech!N86/RES_summary!N$19</f>
        <v>0.21276405345670249</v>
      </c>
      <c r="O86" s="99">
        <f>RES_hhdet_fech!O86/RES_summary!O$19</f>
        <v>0.21193609194328714</v>
      </c>
      <c r="P86" s="99">
        <f>RES_hhdet_fech!P86/RES_summary!P$19</f>
        <v>0.16204023150128904</v>
      </c>
      <c r="Q86" s="99">
        <f>RES_hhdet_fech!Q86/RES_summary!Q$19</f>
        <v>0.22571624277647062</v>
      </c>
      <c r="R86" s="99">
        <f>RES_hhdet_fech!R86/RES_summary!R$19</f>
        <v>0.19461909942622777</v>
      </c>
      <c r="S86" s="99">
        <f>RES_hhdet_fech!S86/RES_summary!S$19</f>
        <v>0.16871507844381653</v>
      </c>
      <c r="T86" s="99">
        <f>RES_hhdet_fech!T86/RES_summary!T$19</f>
        <v>0.1506003808133129</v>
      </c>
      <c r="U86" s="99">
        <f>RES_hhdet_fech!U86/RES_summary!U$19</f>
        <v>0.11436910992392213</v>
      </c>
      <c r="V86" s="99">
        <f>RES_hhdet_fech!V86/RES_summary!V$19</f>
        <v>8.9425636936018751E-2</v>
      </c>
      <c r="W86" s="99">
        <f>RES_hhdet_fech!W86/RES_summary!W$19</f>
        <v>8.0646155629262681E-2</v>
      </c>
      <c r="X86" s="99">
        <f>RES_hhdet_fech!X86/RES_summary!X$19</f>
        <v>9.6153464017877721E-2</v>
      </c>
      <c r="Y86" s="99">
        <f>RES_hhdet_fech!Y86/RES_summary!Y$19</f>
        <v>7.3387247519150309E-2</v>
      </c>
      <c r="DA86" s="63" t="s">
        <v>2827</v>
      </c>
    </row>
    <row r="87" spans="1:105" ht="12" customHeight="1" x14ac:dyDescent="0.25">
      <c r="A87" s="121" t="s">
        <v>55</v>
      </c>
      <c r="B87" s="123">
        <v>15.511702544580766</v>
      </c>
      <c r="C87" s="123">
        <v>13.069390422598294</v>
      </c>
      <c r="D87" s="123">
        <v>13.048257952882766</v>
      </c>
      <c r="E87" s="123">
        <v>13.205462630903062</v>
      </c>
      <c r="F87" s="123">
        <v>12.869242780486555</v>
      </c>
      <c r="G87" s="123">
        <v>12.854424774421059</v>
      </c>
      <c r="H87" s="123">
        <v>12.963587509515765</v>
      </c>
      <c r="I87" s="123">
        <v>13.997716817745962</v>
      </c>
      <c r="J87" s="123">
        <v>12.596164672439123</v>
      </c>
      <c r="K87" s="123">
        <v>9.9804296302977598</v>
      </c>
      <c r="L87" s="123">
        <v>8.3503597752488528</v>
      </c>
      <c r="M87" s="123">
        <v>8.8852170415843688</v>
      </c>
      <c r="N87" s="123">
        <v>10.014570371461897</v>
      </c>
      <c r="O87" s="123">
        <v>12.414337328724327</v>
      </c>
      <c r="P87" s="123">
        <v>12.688373919644526</v>
      </c>
      <c r="Q87" s="123">
        <v>14.553098736338177</v>
      </c>
      <c r="R87" s="123">
        <v>14.66040827446831</v>
      </c>
      <c r="S87" s="123">
        <v>15.143759980162942</v>
      </c>
      <c r="T87" s="123">
        <v>18.980491847347253</v>
      </c>
      <c r="U87" s="123">
        <v>24.826237227721418</v>
      </c>
      <c r="V87" s="123">
        <v>21.757254246693194</v>
      </c>
      <c r="W87" s="123">
        <v>25.524868239285727</v>
      </c>
      <c r="X87" s="123">
        <v>21.323261229719527</v>
      </c>
      <c r="Y87" s="123">
        <v>21.227534242169039</v>
      </c>
      <c r="DA87" s="130" t="s">
        <v>2828</v>
      </c>
    </row>
    <row r="88" spans="1:105" ht="12" customHeight="1" x14ac:dyDescent="0.25">
      <c r="A88" s="97" t="s">
        <v>132</v>
      </c>
      <c r="B88" s="99">
        <v>11.377383373385369</v>
      </c>
      <c r="C88" s="99">
        <v>18.973926536383363</v>
      </c>
      <c r="D88" s="99">
        <v>13.840927679488818</v>
      </c>
      <c r="E88" s="99">
        <v>12.286947039493491</v>
      </c>
      <c r="F88" s="99">
        <v>14.769119268894825</v>
      </c>
      <c r="G88" s="99">
        <v>14.784029483617699</v>
      </c>
      <c r="H88" s="99">
        <v>11.038920247906315</v>
      </c>
      <c r="I88" s="99">
        <v>16.396452342031598</v>
      </c>
      <c r="J88" s="99">
        <v>9.1381176578516126</v>
      </c>
      <c r="K88" s="99">
        <v>8.8998970648792675</v>
      </c>
      <c r="L88" s="99">
        <v>11.155037077808069</v>
      </c>
      <c r="M88" s="99">
        <v>9.8341345462026037</v>
      </c>
      <c r="N88" s="99">
        <v>11.316584126282963</v>
      </c>
      <c r="O88" s="99">
        <v>11.600145631326253</v>
      </c>
      <c r="P88" s="99">
        <v>9.8838019919503779</v>
      </c>
      <c r="Q88" s="99">
        <v>14.202657627587852</v>
      </c>
      <c r="R88" s="99">
        <v>10.502261729804335</v>
      </c>
      <c r="S88" s="99">
        <v>10.414394988261526</v>
      </c>
      <c r="T88" s="99">
        <v>19.062279858687187</v>
      </c>
      <c r="U88" s="99">
        <v>27.502964324032853</v>
      </c>
      <c r="V88" s="99">
        <v>22.693342662990755</v>
      </c>
      <c r="W88" s="99">
        <v>24.920173542728005</v>
      </c>
      <c r="X88" s="99">
        <v>21.992549004073648</v>
      </c>
      <c r="Y88" s="99">
        <v>20.94199062727964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8.2628539826457761</v>
      </c>
      <c r="M89" s="99">
        <v>7.1541010359357209</v>
      </c>
      <c r="N89" s="99">
        <v>8.3388654432093858</v>
      </c>
      <c r="O89" s="99">
        <v>8.7859925250249056</v>
      </c>
      <c r="P89" s="99">
        <v>7.3550428133968202</v>
      </c>
      <c r="Q89" s="99">
        <v>10.661443565397722</v>
      </c>
      <c r="R89" s="99">
        <v>8.1359242804470924</v>
      </c>
      <c r="S89" s="99">
        <v>7.5207293729471472</v>
      </c>
      <c r="T89" s="99">
        <v>14.945882672239547</v>
      </c>
      <c r="U89" s="99">
        <v>21.596597606679914</v>
      </c>
      <c r="V89" s="99">
        <v>17.972815994251714</v>
      </c>
      <c r="W89" s="99">
        <v>20.712670290109816</v>
      </c>
      <c r="X89" s="99">
        <v>17.123995676840384</v>
      </c>
      <c r="Y89" s="99">
        <v>17.225436913565382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3.6976300686112857</v>
      </c>
      <c r="M90" s="102">
        <v>2.8411002139694914</v>
      </c>
      <c r="N90" s="102">
        <v>3.5136722388653134</v>
      </c>
      <c r="O90" s="102">
        <v>4.0942670923784412</v>
      </c>
      <c r="P90" s="102">
        <v>3.0562007877199977</v>
      </c>
      <c r="Q90" s="102">
        <v>4.4795680193424214</v>
      </c>
      <c r="R90" s="102">
        <v>3.4501022795698399</v>
      </c>
      <c r="S90" s="102">
        <v>1.9614859421212572</v>
      </c>
      <c r="T90" s="102">
        <v>5.8214917886287676</v>
      </c>
      <c r="U90" s="102">
        <v>8.0040498374058231</v>
      </c>
      <c r="V90" s="102">
        <v>6.8968724528181529</v>
      </c>
      <c r="W90" s="102">
        <v>10.43619258210386</v>
      </c>
      <c r="X90" s="102">
        <v>5.3120679632013204</v>
      </c>
      <c r="Y90" s="102">
        <v>8.043634122444951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4.5652239140344912</v>
      </c>
      <c r="M91" s="105">
        <v>4.313000821966229</v>
      </c>
      <c r="N91" s="105">
        <v>4.8251932043440711</v>
      </c>
      <c r="O91" s="105">
        <v>4.6917254326464652</v>
      </c>
      <c r="P91" s="105">
        <v>4.2988420256768221</v>
      </c>
      <c r="Q91" s="105">
        <v>6.1818755460552985</v>
      </c>
      <c r="R91" s="105">
        <v>4.6858220008772529</v>
      </c>
      <c r="S91" s="105">
        <v>5.5592434308258891</v>
      </c>
      <c r="T91" s="105">
        <v>9.1243908836107774</v>
      </c>
      <c r="U91" s="105">
        <v>13.592547769274088</v>
      </c>
      <c r="V91" s="105">
        <v>11.075943541433563</v>
      </c>
      <c r="W91" s="105">
        <v>10.276477708005958</v>
      </c>
      <c r="X91" s="105">
        <v>11.811927713639063</v>
      </c>
      <c r="Y91" s="105">
        <v>9.181802791120429</v>
      </c>
      <c r="DA91" s="132" t="s">
        <v>2832</v>
      </c>
    </row>
    <row r="92" spans="1:105" ht="12" customHeight="1" x14ac:dyDescent="0.25">
      <c r="A92" s="106" t="s">
        <v>124</v>
      </c>
      <c r="B92" s="102">
        <v>15.561786082825323</v>
      </c>
      <c r="C92" s="102">
        <v>14.646244693457882</v>
      </c>
      <c r="D92" s="102">
        <v>14.442935184105519</v>
      </c>
      <c r="E92" s="102">
        <v>14.14929464346468</v>
      </c>
      <c r="F92" s="102">
        <v>14.02705484509651</v>
      </c>
      <c r="G92" s="102">
        <v>14.147301843099713</v>
      </c>
      <c r="H92" s="102">
        <v>14.288345003835556</v>
      </c>
      <c r="I92" s="102">
        <v>14.399991684515294</v>
      </c>
      <c r="J92" s="102">
        <v>13.458011426742756</v>
      </c>
      <c r="K92" s="102">
        <v>13.138360100350742</v>
      </c>
      <c r="L92" s="102">
        <v>12.328469355252754</v>
      </c>
      <c r="M92" s="102">
        <v>12.165085893598214</v>
      </c>
      <c r="N92" s="102">
        <v>12.11329263413284</v>
      </c>
      <c r="O92" s="102">
        <v>12.681185648084698</v>
      </c>
      <c r="P92" s="102">
        <v>14.098411776163218</v>
      </c>
      <c r="Q92" s="102">
        <v>14.429033599829179</v>
      </c>
      <c r="R92" s="102">
        <v>14.242717159612296</v>
      </c>
      <c r="S92" s="102">
        <v>16.142149575959298</v>
      </c>
      <c r="T92" s="102">
        <v>19.956627679477435</v>
      </c>
      <c r="U92" s="102">
        <v>15.91947862710558</v>
      </c>
      <c r="V92" s="102">
        <v>19.039864681657477</v>
      </c>
      <c r="W92" s="102">
        <v>24.136666699700029</v>
      </c>
      <c r="X92" s="102">
        <v>17.908972703203535</v>
      </c>
      <c r="Y92" s="102">
        <v>20.368087846698653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8.5715094657297737</v>
      </c>
      <c r="M93" s="105">
        <v>8.3181406990474756</v>
      </c>
      <c r="N93" s="105">
        <v>8.4965247929829175</v>
      </c>
      <c r="O93" s="105">
        <v>9.2393054276486382</v>
      </c>
      <c r="P93" s="105">
        <v>10.098341052723057</v>
      </c>
      <c r="Q93" s="105">
        <v>10.867773804576091</v>
      </c>
      <c r="R93" s="105">
        <v>11.611519987801849</v>
      </c>
      <c r="S93" s="105">
        <v>13.592547413411687</v>
      </c>
      <c r="T93" s="105">
        <v>16.351471392276615</v>
      </c>
      <c r="U93" s="105">
        <v>13.610558861030821</v>
      </c>
      <c r="V93" s="105">
        <v>16.459934091356764</v>
      </c>
      <c r="W93" s="105">
        <v>21.416431654605482</v>
      </c>
      <c r="X93" s="105">
        <v>15.475153503708821</v>
      </c>
      <c r="Y93" s="105">
        <v>18.261827095724762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4.038468538257642</v>
      </c>
      <c r="M94" s="99">
        <v>3.5100788883054763</v>
      </c>
      <c r="N94" s="99">
        <v>3.7899968493310108</v>
      </c>
      <c r="O94" s="99">
        <v>4.5285780302049163</v>
      </c>
      <c r="P94" s="99">
        <v>4.4368774269171851</v>
      </c>
      <c r="Q94" s="99">
        <v>4.8125821769935042</v>
      </c>
      <c r="R94" s="99">
        <v>5.1347878172677319</v>
      </c>
      <c r="S94" s="99">
        <v>5.3595955517187397</v>
      </c>
      <c r="T94" s="99">
        <v>5.6701093924975785</v>
      </c>
      <c r="U94" s="99">
        <v>4.5551902846438903</v>
      </c>
      <c r="V94" s="99">
        <v>5.6987691330525099</v>
      </c>
      <c r="W94" s="99">
        <v>9.9692556781857551</v>
      </c>
      <c r="X94" s="99">
        <v>4.2118818360255315</v>
      </c>
      <c r="Y94" s="99">
        <v>7.6786376468139848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4.5330409274721317</v>
      </c>
      <c r="M95" s="99">
        <v>4.8080618107419983</v>
      </c>
      <c r="N95" s="99">
        <v>4.7065279436519054</v>
      </c>
      <c r="O95" s="99">
        <v>4.7107273974437209</v>
      </c>
      <c r="P95" s="99">
        <v>5.6614636258058733</v>
      </c>
      <c r="Q95" s="99">
        <v>6.0551916275825874</v>
      </c>
      <c r="R95" s="99">
        <v>6.4767321705341185</v>
      </c>
      <c r="S95" s="99">
        <v>8.232951861692948</v>
      </c>
      <c r="T95" s="99">
        <v>10.681361999779037</v>
      </c>
      <c r="U95" s="99">
        <v>9.0553685763869307</v>
      </c>
      <c r="V95" s="99">
        <v>10.761164958304253</v>
      </c>
      <c r="W95" s="99">
        <v>11.447175976419723</v>
      </c>
      <c r="X95" s="99">
        <v>11.263271667683291</v>
      </c>
      <c r="Y95" s="99">
        <v>10.583189448910776</v>
      </c>
      <c r="DA95" s="63" t="s">
        <v>2836</v>
      </c>
    </row>
    <row r="96" spans="1:105" ht="12" customHeight="1" x14ac:dyDescent="0.25">
      <c r="A96" s="106" t="s">
        <v>122</v>
      </c>
      <c r="B96" s="102">
        <v>15.509413975212919</v>
      </c>
      <c r="C96" s="102">
        <v>12.307492045482945</v>
      </c>
      <c r="D96" s="102">
        <v>12.537596650956216</v>
      </c>
      <c r="E96" s="102">
        <v>12.933826879519172</v>
      </c>
      <c r="F96" s="102">
        <v>12.518121765216215</v>
      </c>
      <c r="G96" s="102">
        <v>12.513851186154449</v>
      </c>
      <c r="H96" s="102">
        <v>12.723095540048494</v>
      </c>
      <c r="I96" s="102">
        <v>13.877482516498993</v>
      </c>
      <c r="J96" s="102">
        <v>12.540738831867518</v>
      </c>
      <c r="K96" s="102">
        <v>9.7681861109999755</v>
      </c>
      <c r="L96" s="102">
        <v>8.9210308469900284</v>
      </c>
      <c r="M96" s="102">
        <v>9.5684948916792489</v>
      </c>
      <c r="N96" s="102">
        <v>10.694418656214745</v>
      </c>
      <c r="O96" s="102">
        <v>13.326325041712378</v>
      </c>
      <c r="P96" s="102">
        <v>13.484077775626917</v>
      </c>
      <c r="Q96" s="102">
        <v>15.297238480735837</v>
      </c>
      <c r="R96" s="102">
        <v>15.640602783921127</v>
      </c>
      <c r="S96" s="102">
        <v>16.21959643349161</v>
      </c>
      <c r="T96" s="102">
        <v>19.554817721973176</v>
      </c>
      <c r="U96" s="102">
        <v>23.500433037044377</v>
      </c>
      <c r="V96" s="102">
        <v>21.409356297825681</v>
      </c>
      <c r="W96" s="102">
        <v>28.328616467210392</v>
      </c>
      <c r="X96" s="102">
        <v>21.339423946430305</v>
      </c>
      <c r="Y96" s="102">
        <v>23.456490141600177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6.449594836765093</v>
      </c>
      <c r="M97" s="105">
        <v>6.7628578106704049</v>
      </c>
      <c r="N97" s="105">
        <v>7.6770486423021689</v>
      </c>
      <c r="O97" s="105">
        <v>9.8236704651109683</v>
      </c>
      <c r="P97" s="105">
        <v>9.7625661492121569</v>
      </c>
      <c r="Q97" s="105">
        <v>11.274013181917089</v>
      </c>
      <c r="R97" s="105">
        <v>11.740139326371249</v>
      </c>
      <c r="S97" s="105">
        <v>12.014813681093676</v>
      </c>
      <c r="T97" s="105">
        <v>14.655872100880503</v>
      </c>
      <c r="U97" s="105">
        <v>17.802660035721658</v>
      </c>
      <c r="V97" s="105">
        <v>16.392353445722105</v>
      </c>
      <c r="W97" s="105">
        <v>22.753224096745697</v>
      </c>
      <c r="X97" s="105">
        <v>15.923601204950222</v>
      </c>
      <c r="Y97" s="105">
        <v>18.844308880943057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2.9614869181584247</v>
      </c>
      <c r="M98" s="99">
        <v>2.7574992495369099</v>
      </c>
      <c r="N98" s="99">
        <v>3.3078395005659371</v>
      </c>
      <c r="O98" s="99">
        <v>4.6799229153304838</v>
      </c>
      <c r="P98" s="99">
        <v>4.13746416061469</v>
      </c>
      <c r="Q98" s="99">
        <v>4.8497663583593953</v>
      </c>
      <c r="R98" s="99">
        <v>5.0636028677850984</v>
      </c>
      <c r="S98" s="99">
        <v>4.6137600520177084</v>
      </c>
      <c r="T98" s="99">
        <v>5.7746687493620845</v>
      </c>
      <c r="U98" s="99">
        <v>6.7451441603860509</v>
      </c>
      <c r="V98" s="99">
        <v>6.4196904461582234</v>
      </c>
      <c r="W98" s="99">
        <v>11.738616149204995</v>
      </c>
      <c r="X98" s="99">
        <v>5.0184451287092564</v>
      </c>
      <c r="Y98" s="99">
        <v>9.0253891799217385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3.4881079186066684</v>
      </c>
      <c r="M99" s="99">
        <v>4.0053585611334945</v>
      </c>
      <c r="N99" s="99">
        <v>4.3692091417362322</v>
      </c>
      <c r="O99" s="99">
        <v>5.1437475497804845</v>
      </c>
      <c r="P99" s="99">
        <v>5.6251019885974687</v>
      </c>
      <c r="Q99" s="99">
        <v>6.4242468235576924</v>
      </c>
      <c r="R99" s="99">
        <v>6.6765364585861509</v>
      </c>
      <c r="S99" s="99">
        <v>7.4010536290759683</v>
      </c>
      <c r="T99" s="99">
        <v>8.8812033515184154</v>
      </c>
      <c r="U99" s="99">
        <v>11.057515875335605</v>
      </c>
      <c r="V99" s="99">
        <v>9.9726629995638802</v>
      </c>
      <c r="W99" s="99">
        <v>11.014607947540702</v>
      </c>
      <c r="X99" s="99">
        <v>10.905156076240965</v>
      </c>
      <c r="Y99" s="99">
        <v>9.8189197010213149</v>
      </c>
      <c r="DA99" s="63" t="s">
        <v>2840</v>
      </c>
    </row>
    <row r="100" spans="1:105" ht="12" customHeight="1" x14ac:dyDescent="0.25">
      <c r="A100" s="121" t="s">
        <v>54</v>
      </c>
      <c r="B100" s="123">
        <v>2.9578770297112631</v>
      </c>
      <c r="C100" s="123">
        <v>3.4265850118174677</v>
      </c>
      <c r="D100" s="123">
        <v>3.0452209903854306</v>
      </c>
      <c r="E100" s="123">
        <v>3.3080032259987426</v>
      </c>
      <c r="F100" s="123">
        <v>3.4964164235838964</v>
      </c>
      <c r="G100" s="123">
        <v>3.4153461762068882</v>
      </c>
      <c r="H100" s="123">
        <v>3.0336599132275635</v>
      </c>
      <c r="I100" s="123">
        <v>3.4178140242057977</v>
      </c>
      <c r="J100" s="123">
        <v>2.7820620398575793</v>
      </c>
      <c r="K100" s="123">
        <v>2.5304038862196352</v>
      </c>
      <c r="L100" s="123">
        <v>2.4479835525806313</v>
      </c>
      <c r="M100" s="123">
        <v>2.6944596092152442</v>
      </c>
      <c r="N100" s="123">
        <v>2.8058378624068885</v>
      </c>
      <c r="O100" s="123">
        <v>2.7210341172683417</v>
      </c>
      <c r="P100" s="123">
        <v>3.0699847723909532</v>
      </c>
      <c r="Q100" s="123">
        <v>3.32023614079006</v>
      </c>
      <c r="R100" s="123">
        <v>3.4501416960513218</v>
      </c>
      <c r="S100" s="123">
        <v>4.0319058880204892</v>
      </c>
      <c r="T100" s="123">
        <v>3.9251599980706722</v>
      </c>
      <c r="U100" s="123">
        <v>4.1640828706075244</v>
      </c>
      <c r="V100" s="123">
        <v>4.4179232622366094</v>
      </c>
      <c r="W100" s="123">
        <v>5.1151759663243164</v>
      </c>
      <c r="X100" s="123">
        <v>5.5384680473813086</v>
      </c>
      <c r="Y100" s="123">
        <v>5.3970628440302679</v>
      </c>
      <c r="DA100" s="130" t="s">
        <v>2841</v>
      </c>
    </row>
    <row r="101" spans="1:105" ht="12" customHeight="1" x14ac:dyDescent="0.25">
      <c r="A101" s="97" t="s">
        <v>202</v>
      </c>
      <c r="B101" s="99">
        <v>0.19084989295379987</v>
      </c>
      <c r="C101" s="99">
        <v>5.1133744593056081</v>
      </c>
      <c r="D101" s="99">
        <v>3.982744746448228</v>
      </c>
      <c r="E101" s="99">
        <v>3.8034040658645494</v>
      </c>
      <c r="F101" s="99">
        <v>4.6169455271861422</v>
      </c>
      <c r="G101" s="99">
        <v>4.5190471092091711</v>
      </c>
      <c r="H101" s="99">
        <v>3.2984893226189338</v>
      </c>
      <c r="I101" s="99">
        <v>4.7876721505461672</v>
      </c>
      <c r="J101" s="99">
        <v>1.1164771171771577</v>
      </c>
      <c r="K101" s="99">
        <v>0.5097881799113525</v>
      </c>
      <c r="L101" s="99">
        <v>4.0899749461485424</v>
      </c>
      <c r="M101" s="99">
        <v>3.5311627726032095</v>
      </c>
      <c r="N101" s="99">
        <v>4.0918912108827259</v>
      </c>
      <c r="O101" s="99">
        <v>3.7510847472099158</v>
      </c>
      <c r="P101" s="99">
        <v>2.6877377014296457</v>
      </c>
      <c r="Q101" s="99">
        <v>4.2018151971161197</v>
      </c>
      <c r="R101" s="99">
        <v>5.074093274660739</v>
      </c>
      <c r="S101" s="99">
        <v>4.8835186226123204</v>
      </c>
      <c r="T101" s="99">
        <v>5.4476641745357659</v>
      </c>
      <c r="U101" s="99">
        <v>5.870224927931301</v>
      </c>
      <c r="V101" s="99">
        <v>6.2299918959576237</v>
      </c>
      <c r="W101" s="99">
        <v>7.2738091397136779</v>
      </c>
      <c r="X101" s="99">
        <v>7.6147280293071251</v>
      </c>
      <c r="Y101" s="99">
        <v>6.788273181655331</v>
      </c>
      <c r="DA101" s="63" t="s">
        <v>2842</v>
      </c>
    </row>
    <row r="102" spans="1:105" ht="12" customHeight="1" x14ac:dyDescent="0.25">
      <c r="A102" s="97" t="s">
        <v>50</v>
      </c>
      <c r="B102" s="99">
        <v>4.3946226418323215</v>
      </c>
      <c r="C102" s="99">
        <v>4.4857900869530258</v>
      </c>
      <c r="D102" s="99">
        <v>4.0080471865100273</v>
      </c>
      <c r="E102" s="99">
        <v>3.8818038234685757</v>
      </c>
      <c r="F102" s="99">
        <v>4.1562420876836779</v>
      </c>
      <c r="G102" s="99">
        <v>4.3644248231399647</v>
      </c>
      <c r="H102" s="99">
        <v>3.9778235354919165</v>
      </c>
      <c r="I102" s="99">
        <v>4.0252794917751258</v>
      </c>
      <c r="J102" s="99">
        <v>3.8186565154350331</v>
      </c>
      <c r="K102" s="99">
        <v>3.5562909384632171</v>
      </c>
      <c r="L102" s="99">
        <v>3.114892790499562</v>
      </c>
      <c r="M102" s="99">
        <v>3.3691748327062068</v>
      </c>
      <c r="N102" s="99">
        <v>3.4524072308085696</v>
      </c>
      <c r="O102" s="99">
        <v>3.4704358324741396</v>
      </c>
      <c r="P102" s="99">
        <v>3.8587171664666897</v>
      </c>
      <c r="Q102" s="99">
        <v>4.1943953026200136</v>
      </c>
      <c r="R102" s="99">
        <v>4.7879259546370259</v>
      </c>
      <c r="S102" s="99">
        <v>5.3970728470091061</v>
      </c>
      <c r="T102" s="99">
        <v>3.1332321355767574</v>
      </c>
      <c r="U102" s="99">
        <v>6.4622753982876784</v>
      </c>
      <c r="V102" s="99">
        <v>4.1532306436362312</v>
      </c>
      <c r="W102" s="99">
        <v>8.2705897004220734</v>
      </c>
      <c r="X102" s="99">
        <v>7.4306347979134895</v>
      </c>
      <c r="Y102" s="99">
        <v>6.9034593797756694</v>
      </c>
      <c r="DA102" s="63" t="s">
        <v>2843</v>
      </c>
    </row>
    <row r="103" spans="1:105" ht="12" customHeight="1" x14ac:dyDescent="0.25">
      <c r="A103" s="109" t="s">
        <v>120</v>
      </c>
      <c r="B103" s="110">
        <v>2.9712545630519092</v>
      </c>
      <c r="C103" s="110">
        <v>3.2884389341238838</v>
      </c>
      <c r="D103" s="110">
        <v>2.9449655782351103</v>
      </c>
      <c r="E103" s="110">
        <v>3.2575700223880868</v>
      </c>
      <c r="F103" s="110">
        <v>3.4211671960754089</v>
      </c>
      <c r="G103" s="110">
        <v>3.318750728659686</v>
      </c>
      <c r="H103" s="110">
        <v>2.9608935008590014</v>
      </c>
      <c r="I103" s="110">
        <v>3.3274763836857408</v>
      </c>
      <c r="J103" s="110">
        <v>2.7832525257114851</v>
      </c>
      <c r="K103" s="110">
        <v>2.576254778932924</v>
      </c>
      <c r="L103" s="110">
        <v>2.3037686414667524</v>
      </c>
      <c r="M103" s="110">
        <v>2.5976277072266059</v>
      </c>
      <c r="N103" s="110">
        <v>2.6875096547999648</v>
      </c>
      <c r="O103" s="110">
        <v>2.6160319473548612</v>
      </c>
      <c r="P103" s="110">
        <v>3.0541414108342582</v>
      </c>
      <c r="Q103" s="110">
        <v>3.226439675166255</v>
      </c>
      <c r="R103" s="110">
        <v>3.2906145052628282</v>
      </c>
      <c r="S103" s="110">
        <v>3.9319324043525752</v>
      </c>
      <c r="T103" s="110">
        <v>3.8266501490238243</v>
      </c>
      <c r="U103" s="110">
        <v>3.9808517445129721</v>
      </c>
      <c r="V103" s="110">
        <v>4.2843149154818878</v>
      </c>
      <c r="W103" s="110">
        <v>4.8928952544249897</v>
      </c>
      <c r="X103" s="110">
        <v>5.3725428734023088</v>
      </c>
      <c r="Y103" s="110">
        <v>5.2879865176644412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89.906975374933296</v>
      </c>
      <c r="C124" s="118">
        <f t="shared" si="42"/>
        <v>185.80482084182995</v>
      </c>
      <c r="D124" s="118">
        <f t="shared" si="42"/>
        <v>164.78215088743781</v>
      </c>
      <c r="E124" s="118">
        <f t="shared" si="42"/>
        <v>143.1265442612148</v>
      </c>
      <c r="F124" s="118">
        <f t="shared" si="42"/>
        <v>133.23803028316249</v>
      </c>
      <c r="G124" s="118">
        <f t="shared" si="42"/>
        <v>132.04376681651686</v>
      </c>
      <c r="H124" s="118">
        <f t="shared" si="42"/>
        <v>115.93642200164228</v>
      </c>
      <c r="I124" s="118">
        <f t="shared" si="42"/>
        <v>104.80686101250451</v>
      </c>
      <c r="J124" s="118">
        <f t="shared" si="42"/>
        <v>102.70924076515188</v>
      </c>
      <c r="K124" s="118">
        <f t="shared" si="42"/>
        <v>113.05182585997908</v>
      </c>
      <c r="L124" s="118">
        <f t="shared" si="42"/>
        <v>137.85337246885132</v>
      </c>
      <c r="M124" s="118">
        <f t="shared" si="42"/>
        <v>136.41900938505475</v>
      </c>
      <c r="N124" s="118">
        <f t="shared" si="42"/>
        <v>145.57284066035689</v>
      </c>
      <c r="O124" s="118">
        <f t="shared" si="42"/>
        <v>147.39977270119616</v>
      </c>
      <c r="P124" s="118">
        <f t="shared" si="42"/>
        <v>125.17657015519147</v>
      </c>
      <c r="Q124" s="118">
        <f t="shared" si="42"/>
        <v>136.2380521424393</v>
      </c>
      <c r="R124" s="118">
        <f t="shared" ref="R124:V124" si="43">R125+R128+R130+R139</f>
        <v>140.38399255782093</v>
      </c>
      <c r="S124" s="118">
        <f t="shared" si="43"/>
        <v>147.60879789487208</v>
      </c>
      <c r="T124" s="118">
        <f t="shared" si="43"/>
        <v>141.74403558930908</v>
      </c>
      <c r="U124" s="118">
        <f t="shared" si="43"/>
        <v>145.35296302090794</v>
      </c>
      <c r="V124" s="118">
        <f t="shared" si="43"/>
        <v>157.04148405342821</v>
      </c>
      <c r="W124" s="118">
        <f t="shared" ref="W124:Y124" si="44">W125+W128+W130+W139</f>
        <v>174.16074157677807</v>
      </c>
      <c r="X124" s="118">
        <f t="shared" si="44"/>
        <v>158.19390778429502</v>
      </c>
      <c r="Y124" s="118">
        <f t="shared" si="44"/>
        <v>147.17167183912628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79.192843277382778</v>
      </c>
      <c r="C125" s="123">
        <f t="shared" si="45"/>
        <v>170.93566513087364</v>
      </c>
      <c r="D125" s="123">
        <f t="shared" si="45"/>
        <v>151.11526530934449</v>
      </c>
      <c r="E125" s="123">
        <f t="shared" si="45"/>
        <v>129.92008342304715</v>
      </c>
      <c r="F125" s="123">
        <f t="shared" si="45"/>
        <v>119.96445282825421</v>
      </c>
      <c r="G125" s="123">
        <f t="shared" si="45"/>
        <v>118.32698869213128</v>
      </c>
      <c r="H125" s="123">
        <f t="shared" si="45"/>
        <v>102.55695820849874</v>
      </c>
      <c r="I125" s="123">
        <f t="shared" si="45"/>
        <v>90.385583784054091</v>
      </c>
      <c r="J125" s="123">
        <f t="shared" si="45"/>
        <v>89.453726498742057</v>
      </c>
      <c r="K125" s="123">
        <f t="shared" si="45"/>
        <v>99.438821125897661</v>
      </c>
      <c r="L125" s="123">
        <f t="shared" si="45"/>
        <v>129.41061699262443</v>
      </c>
      <c r="M125" s="123">
        <f t="shared" si="45"/>
        <v>126.40081866661978</v>
      </c>
      <c r="N125" s="123">
        <f t="shared" si="45"/>
        <v>134.47768849441553</v>
      </c>
      <c r="O125" s="123">
        <f t="shared" si="45"/>
        <v>135.27297138233956</v>
      </c>
      <c r="P125" s="123">
        <f t="shared" si="45"/>
        <v>108.99070817938703</v>
      </c>
      <c r="Q125" s="123">
        <f t="shared" si="45"/>
        <v>120.70832316091611</v>
      </c>
      <c r="R125" s="123">
        <f t="shared" ref="R125:V125" si="46">SUM(R126:R127)</f>
        <v>125.2144619603074</v>
      </c>
      <c r="S125" s="123">
        <f t="shared" si="46"/>
        <v>130.19535998579653</v>
      </c>
      <c r="T125" s="123">
        <f t="shared" si="46"/>
        <v>119.8430085894813</v>
      </c>
      <c r="U125" s="123">
        <f t="shared" si="46"/>
        <v>120.39006049674454</v>
      </c>
      <c r="V125" s="123">
        <f t="shared" si="46"/>
        <v>131.32685385433766</v>
      </c>
      <c r="W125" s="123">
        <f t="shared" ref="W125:Y125" si="47">SUM(W126:W127)</f>
        <v>150.03016341568289</v>
      </c>
      <c r="X125" s="123">
        <f t="shared" si="47"/>
        <v>132.35782072129578</v>
      </c>
      <c r="Y125" s="123">
        <f t="shared" si="47"/>
        <v>122.13571392233139</v>
      </c>
      <c r="DA125" s="130" t="s">
        <v>2864</v>
      </c>
    </row>
    <row r="126" spans="1:105" ht="12" customHeight="1" x14ac:dyDescent="0.25">
      <c r="A126" s="97" t="s">
        <v>198</v>
      </c>
      <c r="B126" s="99">
        <v>78.935012956042669</v>
      </c>
      <c r="C126" s="99">
        <v>170.38781643984706</v>
      </c>
      <c r="D126" s="99">
        <v>150.64097257211208</v>
      </c>
      <c r="E126" s="99">
        <v>129.51830679214606</v>
      </c>
      <c r="F126" s="99">
        <v>119.59948264338603</v>
      </c>
      <c r="G126" s="99">
        <v>117.9722670403024</v>
      </c>
      <c r="H126" s="99">
        <v>102.25546336184716</v>
      </c>
      <c r="I126" s="99">
        <v>90.124067218706898</v>
      </c>
      <c r="J126" s="99">
        <v>89.198089175193132</v>
      </c>
      <c r="K126" s="99">
        <v>99.15744619178605</v>
      </c>
      <c r="L126" s="99">
        <v>129.05952428552402</v>
      </c>
      <c r="M126" s="99">
        <v>126.0608145653711</v>
      </c>
      <c r="N126" s="99">
        <v>134.11987550644929</v>
      </c>
      <c r="O126" s="99">
        <v>134.90760714371444</v>
      </c>
      <c r="P126" s="99">
        <v>108.69638192302249</v>
      </c>
      <c r="Q126" s="99">
        <v>120.39223923259109</v>
      </c>
      <c r="R126" s="99">
        <v>124.88881112515791</v>
      </c>
      <c r="S126" s="99">
        <v>129.85387393710556</v>
      </c>
      <c r="T126" s="99">
        <v>119.51541940483536</v>
      </c>
      <c r="U126" s="99">
        <v>120.06004639370876</v>
      </c>
      <c r="V126" s="99">
        <v>130.96657383470173</v>
      </c>
      <c r="W126" s="99">
        <v>149.62913186516727</v>
      </c>
      <c r="X126" s="99">
        <v>132.00584034035521</v>
      </c>
      <c r="Y126" s="99">
        <v>121.84541354838939</v>
      </c>
      <c r="DA126" s="63" t="s">
        <v>2865</v>
      </c>
    </row>
    <row r="127" spans="1:105" ht="12" customHeight="1" x14ac:dyDescent="0.25">
      <c r="A127" s="97" t="s">
        <v>53</v>
      </c>
      <c r="B127" s="99">
        <v>0.2578303213401042</v>
      </c>
      <c r="C127" s="99">
        <v>0.54784869102658096</v>
      </c>
      <c r="D127" s="99">
        <v>0.47429273723240822</v>
      </c>
      <c r="E127" s="99">
        <v>0.40177663090109361</v>
      </c>
      <c r="F127" s="99">
        <v>0.36497018486817823</v>
      </c>
      <c r="G127" s="99">
        <v>0.3547216518288881</v>
      </c>
      <c r="H127" s="99">
        <v>0.30149484665157539</v>
      </c>
      <c r="I127" s="99">
        <v>0.26151656534719203</v>
      </c>
      <c r="J127" s="99">
        <v>0.25563732354892721</v>
      </c>
      <c r="K127" s="99">
        <v>0.28137493411160597</v>
      </c>
      <c r="L127" s="99">
        <v>0.35109270710040918</v>
      </c>
      <c r="M127" s="99">
        <v>0.34000410124868796</v>
      </c>
      <c r="N127" s="99">
        <v>0.35781298796623712</v>
      </c>
      <c r="O127" s="99">
        <v>0.3653642386251294</v>
      </c>
      <c r="P127" s="99">
        <v>0.29432625636454662</v>
      </c>
      <c r="Q127" s="99">
        <v>0.31608392832502097</v>
      </c>
      <c r="R127" s="99">
        <v>0.32565083514948684</v>
      </c>
      <c r="S127" s="99">
        <v>0.34148604869096105</v>
      </c>
      <c r="T127" s="99">
        <v>0.32758918464593761</v>
      </c>
      <c r="U127" s="99">
        <v>0.33001410303577305</v>
      </c>
      <c r="V127" s="99">
        <v>0.3602800196359206</v>
      </c>
      <c r="W127" s="99">
        <v>0.40103155051561906</v>
      </c>
      <c r="X127" s="99">
        <v>0.35198038094056117</v>
      </c>
      <c r="Y127" s="99">
        <v>0.29030037394200175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6.3396887838990381E-3</v>
      </c>
      <c r="C128" s="123">
        <f t="shared" si="48"/>
        <v>1.1576388148333261E-2</v>
      </c>
      <c r="D128" s="123">
        <f t="shared" si="48"/>
        <v>1.9368882242077418E-2</v>
      </c>
      <c r="E128" s="123">
        <f t="shared" si="48"/>
        <v>2.9167796066976295E-2</v>
      </c>
      <c r="F128" s="123">
        <f t="shared" si="48"/>
        <v>3.2288996175491247E-2</v>
      </c>
      <c r="G128" s="123">
        <f t="shared" si="48"/>
        <v>4.2110484230273068E-2</v>
      </c>
      <c r="H128" s="123">
        <f t="shared" si="48"/>
        <v>5.5621481022544231E-2</v>
      </c>
      <c r="I128" s="123">
        <f t="shared" si="48"/>
        <v>7.7461489538383235E-2</v>
      </c>
      <c r="J128" s="123">
        <f t="shared" si="48"/>
        <v>6.3859245355189206E-2</v>
      </c>
      <c r="K128" s="123">
        <f t="shared" si="48"/>
        <v>7.2033329416219052E-2</v>
      </c>
      <c r="L128" s="123">
        <f t="shared" si="48"/>
        <v>8.8082985845791925E-2</v>
      </c>
      <c r="M128" s="123">
        <f t="shared" si="48"/>
        <v>7.3780403862001312E-2</v>
      </c>
      <c r="N128" s="123">
        <f t="shared" si="48"/>
        <v>0.10987884190231025</v>
      </c>
      <c r="O128" s="123">
        <f t="shared" si="48"/>
        <v>9.9039042636785035E-2</v>
      </c>
      <c r="P128" s="123">
        <f t="shared" si="48"/>
        <v>8.4754622097319959E-2</v>
      </c>
      <c r="Q128" s="123">
        <f t="shared" si="48"/>
        <v>0.15477418696030903</v>
      </c>
      <c r="R128" s="123">
        <f t="shared" si="48"/>
        <v>0.17164837955785051</v>
      </c>
      <c r="S128" s="123">
        <f t="shared" si="48"/>
        <v>0.18693952204914049</v>
      </c>
      <c r="T128" s="123">
        <f t="shared" si="48"/>
        <v>0.21389106807919636</v>
      </c>
      <c r="U128" s="123">
        <f t="shared" si="48"/>
        <v>0.22243184408851041</v>
      </c>
      <c r="V128" s="123">
        <f t="shared" si="48"/>
        <v>0.23270848056659743</v>
      </c>
      <c r="W128" s="123">
        <f t="shared" si="48"/>
        <v>0.21780461340779456</v>
      </c>
      <c r="X128" s="123">
        <f t="shared" si="48"/>
        <v>0.21129362562745937</v>
      </c>
      <c r="Y128" s="123">
        <f t="shared" si="48"/>
        <v>0.11559087229281488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6.3396887838990381E-3</v>
      </c>
      <c r="C129" s="99">
        <f>RES_hhdet_fech!C129/RES_summary!C$19</f>
        <v>1.1576388148333261E-2</v>
      </c>
      <c r="D129" s="99">
        <f>RES_hhdet_fech!D129/RES_summary!D$19</f>
        <v>1.9368882242077418E-2</v>
      </c>
      <c r="E129" s="99">
        <f>RES_hhdet_fech!E129/RES_summary!E$19</f>
        <v>2.9167796066976295E-2</v>
      </c>
      <c r="F129" s="99">
        <f>RES_hhdet_fech!F129/RES_summary!F$19</f>
        <v>3.2288996175491247E-2</v>
      </c>
      <c r="G129" s="99">
        <f>RES_hhdet_fech!G129/RES_summary!G$19</f>
        <v>4.2110484230273068E-2</v>
      </c>
      <c r="H129" s="99">
        <f>RES_hhdet_fech!H129/RES_summary!H$19</f>
        <v>5.5621481022544231E-2</v>
      </c>
      <c r="I129" s="99">
        <f>RES_hhdet_fech!I129/RES_summary!I$19</f>
        <v>7.7461489538383235E-2</v>
      </c>
      <c r="J129" s="99">
        <f>RES_hhdet_fech!J129/RES_summary!J$19</f>
        <v>6.3859245355189206E-2</v>
      </c>
      <c r="K129" s="99">
        <f>RES_hhdet_fech!K129/RES_summary!K$19</f>
        <v>7.2033329416219052E-2</v>
      </c>
      <c r="L129" s="99">
        <f>RES_hhdet_fech!L129/RES_summary!L$19</f>
        <v>8.8082985845791925E-2</v>
      </c>
      <c r="M129" s="99">
        <f>RES_hhdet_fech!M129/RES_summary!M$19</f>
        <v>7.3780403862001312E-2</v>
      </c>
      <c r="N129" s="99">
        <f>RES_hhdet_fech!N129/RES_summary!N$19</f>
        <v>0.10987884190231025</v>
      </c>
      <c r="O129" s="99">
        <f>RES_hhdet_fech!O129/RES_summary!O$19</f>
        <v>9.9039042636785035E-2</v>
      </c>
      <c r="P129" s="99">
        <f>RES_hhdet_fech!P129/RES_summary!P$19</f>
        <v>8.4754622097319959E-2</v>
      </c>
      <c r="Q129" s="99">
        <f>RES_hhdet_fech!Q129/RES_summary!Q$19</f>
        <v>0.15477418696030903</v>
      </c>
      <c r="R129" s="99">
        <f>RES_hhdet_fech!R129/RES_summary!R$19</f>
        <v>0.17164837955785051</v>
      </c>
      <c r="S129" s="99">
        <f>RES_hhdet_fech!S129/RES_summary!S$19</f>
        <v>0.18693952204914049</v>
      </c>
      <c r="T129" s="99">
        <f>RES_hhdet_fech!T129/RES_summary!T$19</f>
        <v>0.21389106807919636</v>
      </c>
      <c r="U129" s="99">
        <f>RES_hhdet_fech!U129/RES_summary!U$19</f>
        <v>0.22243184408851041</v>
      </c>
      <c r="V129" s="99">
        <f>RES_hhdet_fech!V129/RES_summary!V$19</f>
        <v>0.23270848056659743</v>
      </c>
      <c r="W129" s="99">
        <f>RES_hhdet_fech!W129/RES_summary!W$19</f>
        <v>0.21780461340779456</v>
      </c>
      <c r="X129" s="99">
        <f>RES_hhdet_fech!X129/RES_summary!X$19</f>
        <v>0.21129362562745937</v>
      </c>
      <c r="Y129" s="99">
        <f>RES_hhdet_fech!Y129/RES_summary!Y$19</f>
        <v>0.11559087229281488</v>
      </c>
      <c r="DA129" s="63" t="s">
        <v>2868</v>
      </c>
    </row>
    <row r="130" spans="1:105" ht="12" customHeight="1" x14ac:dyDescent="0.25">
      <c r="A130" s="121" t="s">
        <v>55</v>
      </c>
      <c r="B130" s="123">
        <v>7.657971652653444</v>
      </c>
      <c r="C130" s="123">
        <v>11.473901675978395</v>
      </c>
      <c r="D130" s="123">
        <v>10.615941281554528</v>
      </c>
      <c r="E130" s="123">
        <v>9.8610854656180287</v>
      </c>
      <c r="F130" s="123">
        <v>9.7582248396636082</v>
      </c>
      <c r="G130" s="123">
        <v>10.28113556037512</v>
      </c>
      <c r="H130" s="123">
        <v>10.29527342239324</v>
      </c>
      <c r="I130" s="123">
        <v>10.968405899464111</v>
      </c>
      <c r="J130" s="123">
        <v>10.328428928297386</v>
      </c>
      <c r="K130" s="123">
        <v>10.886850245791313</v>
      </c>
      <c r="L130" s="123">
        <v>5.9838921081432259</v>
      </c>
      <c r="M130" s="123">
        <v>7.2862304020552546</v>
      </c>
      <c r="N130" s="123">
        <v>8.2491615470057962</v>
      </c>
      <c r="O130" s="123">
        <v>9.3756532345433836</v>
      </c>
      <c r="P130" s="123">
        <v>13.025922927689468</v>
      </c>
      <c r="Q130" s="123">
        <v>12.121187365323847</v>
      </c>
      <c r="R130" s="123">
        <v>11.649389828780619</v>
      </c>
      <c r="S130" s="123">
        <v>13.221693152170005</v>
      </c>
      <c r="T130" s="123">
        <v>17.835095070652553</v>
      </c>
      <c r="U130" s="123">
        <v>20.678849759184821</v>
      </c>
      <c r="V130" s="123">
        <v>21.216642372437754</v>
      </c>
      <c r="W130" s="123">
        <v>18.980125632236906</v>
      </c>
      <c r="X130" s="123">
        <v>20.239656086284636</v>
      </c>
      <c r="Y130" s="123">
        <v>19.610068083935598</v>
      </c>
      <c r="DA130" s="130" t="s">
        <v>2869</v>
      </c>
    </row>
    <row r="131" spans="1:105" ht="12" customHeight="1" x14ac:dyDescent="0.25">
      <c r="A131" s="97" t="s">
        <v>128</v>
      </c>
      <c r="B131" s="99">
        <v>7.3958201396936349</v>
      </c>
      <c r="C131" s="99">
        <v>11.435801205058919</v>
      </c>
      <c r="D131" s="99">
        <v>10.525169334251736</v>
      </c>
      <c r="E131" s="99">
        <v>9.7026048676802468</v>
      </c>
      <c r="F131" s="99">
        <v>9.6006527266344683</v>
      </c>
      <c r="G131" s="99">
        <v>10.137062841716682</v>
      </c>
      <c r="H131" s="99">
        <v>10.125843026060679</v>
      </c>
      <c r="I131" s="99">
        <v>10.748094373037167</v>
      </c>
      <c r="J131" s="99">
        <v>10.154123842488147</v>
      </c>
      <c r="K131" s="99">
        <v>10.953290317567756</v>
      </c>
      <c r="L131" s="99">
        <v>5.8381300052931451</v>
      </c>
      <c r="M131" s="99">
        <v>7.1783918257833932</v>
      </c>
      <c r="N131" s="99">
        <v>8.128144473286735</v>
      </c>
      <c r="O131" s="99">
        <v>9.1149107343011213</v>
      </c>
      <c r="P131" s="99">
        <v>13.022778958051608</v>
      </c>
      <c r="Q131" s="99">
        <v>11.983236811765472</v>
      </c>
      <c r="R131" s="99">
        <v>11.483010717410995</v>
      </c>
      <c r="S131" s="99">
        <v>13.107848275824496</v>
      </c>
      <c r="T131" s="99">
        <v>17.837538109699032</v>
      </c>
      <c r="U131" s="99">
        <v>20.591930747423969</v>
      </c>
      <c r="V131" s="99">
        <v>21.420548708863823</v>
      </c>
      <c r="W131" s="99">
        <v>18.128196156521582</v>
      </c>
      <c r="X131" s="99">
        <v>20.320848764603422</v>
      </c>
      <c r="Y131" s="99">
        <v>19.559805260996352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4.7935308180458938</v>
      </c>
      <c r="M132" s="99">
        <v>5.8547621215659413</v>
      </c>
      <c r="N132" s="99">
        <v>6.7252352604376888</v>
      </c>
      <c r="O132" s="99">
        <v>7.6915877462609448</v>
      </c>
      <c r="P132" s="99">
        <v>10.863962200651764</v>
      </c>
      <c r="Q132" s="99">
        <v>10.040082570764289</v>
      </c>
      <c r="R132" s="99">
        <v>9.6626784145413644</v>
      </c>
      <c r="S132" s="99">
        <v>11.003144006204995</v>
      </c>
      <c r="T132" s="99">
        <v>15.038674376405838</v>
      </c>
      <c r="U132" s="99">
        <v>17.268714128399633</v>
      </c>
      <c r="V132" s="99">
        <v>17.979789513537934</v>
      </c>
      <c r="W132" s="99">
        <v>15.661624572687131</v>
      </c>
      <c r="X132" s="99">
        <v>16.982601940789579</v>
      </c>
      <c r="Y132" s="99">
        <v>16.945826112469643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1.8796707760610387</v>
      </c>
      <c r="M133" s="102">
        <v>2.0266397213324154</v>
      </c>
      <c r="N133" s="102">
        <v>2.4837402899267205</v>
      </c>
      <c r="O133" s="102">
        <v>3.1711243833876082</v>
      </c>
      <c r="P133" s="102">
        <v>3.9470547681461494</v>
      </c>
      <c r="Q133" s="102">
        <v>3.6901051612535789</v>
      </c>
      <c r="R133" s="102">
        <v>3.5595818966085813</v>
      </c>
      <c r="S133" s="102">
        <v>3.7003255859525548</v>
      </c>
      <c r="T133" s="102">
        <v>5.4277823758197101</v>
      </c>
      <c r="U133" s="102">
        <v>5.918522832736083</v>
      </c>
      <c r="V133" s="102">
        <v>6.4280899820604152</v>
      </c>
      <c r="W133" s="102">
        <v>7.4556329075218413</v>
      </c>
      <c r="X133" s="102">
        <v>4.8626170742268142</v>
      </c>
      <c r="Y133" s="102">
        <v>7.4332531236073596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2.9138600419848544</v>
      </c>
      <c r="M134" s="105">
        <v>3.8281224002335263</v>
      </c>
      <c r="N134" s="105">
        <v>4.2414949705109688</v>
      </c>
      <c r="O134" s="105">
        <v>4.5204633628733371</v>
      </c>
      <c r="P134" s="105">
        <v>6.9169074325056146</v>
      </c>
      <c r="Q134" s="105">
        <v>6.3499774095107089</v>
      </c>
      <c r="R134" s="105">
        <v>6.1030965179327819</v>
      </c>
      <c r="S134" s="105">
        <v>7.302818420252442</v>
      </c>
      <c r="T134" s="105">
        <v>9.61089200058613</v>
      </c>
      <c r="U134" s="105">
        <v>11.350191295663546</v>
      </c>
      <c r="V134" s="105">
        <v>11.551699531477523</v>
      </c>
      <c r="W134" s="105">
        <v>8.2059916651652891</v>
      </c>
      <c r="X134" s="105">
        <v>12.119984866562767</v>
      </c>
      <c r="Y134" s="105">
        <v>9.512572988862285</v>
      </c>
      <c r="DA134" s="132" t="s">
        <v>2873</v>
      </c>
    </row>
    <row r="135" spans="1:105" ht="12" customHeight="1" x14ac:dyDescent="0.25">
      <c r="A135" s="106" t="s">
        <v>122</v>
      </c>
      <c r="B135" s="102">
        <v>15.509413975212915</v>
      </c>
      <c r="C135" s="102">
        <v>12.386193225336749</v>
      </c>
      <c r="D135" s="102">
        <v>12.642806603198094</v>
      </c>
      <c r="E135" s="102">
        <v>13.034137470648693</v>
      </c>
      <c r="F135" s="102">
        <v>12.596092714206888</v>
      </c>
      <c r="G135" s="102">
        <v>12.559259734581765</v>
      </c>
      <c r="H135" s="102">
        <v>12.734394147691924</v>
      </c>
      <c r="I135" s="102">
        <v>13.892428318902702</v>
      </c>
      <c r="J135" s="102">
        <v>12.649420096389299</v>
      </c>
      <c r="K135" s="102">
        <v>9.9001790352739452</v>
      </c>
      <c r="L135" s="102">
        <v>9.0263069448194386</v>
      </c>
      <c r="M135" s="102">
        <v>9.7145418634473923</v>
      </c>
      <c r="N135" s="102">
        <v>10.780228975030409</v>
      </c>
      <c r="O135" s="102">
        <v>13.073254410703623</v>
      </c>
      <c r="P135" s="102">
        <v>13.197140409262278</v>
      </c>
      <c r="Q135" s="102">
        <v>15.132013630186082</v>
      </c>
      <c r="R135" s="102">
        <v>15.755018675112554</v>
      </c>
      <c r="S135" s="102">
        <v>16.67038543767725</v>
      </c>
      <c r="T135" s="102">
        <v>19.979570008089414</v>
      </c>
      <c r="U135" s="102">
        <v>23.277597599628812</v>
      </c>
      <c r="V135" s="102">
        <v>20.715430711506926</v>
      </c>
      <c r="W135" s="102">
        <v>26.368449209433926</v>
      </c>
      <c r="X135" s="102">
        <v>19.949801382887348</v>
      </c>
      <c r="Y135" s="102">
        <v>22.304118617011724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6.7031251914079348</v>
      </c>
      <c r="N136" s="105">
        <v>7.5816532306764914</v>
      </c>
      <c r="O136" s="105">
        <v>9.5993954019503303</v>
      </c>
      <c r="P136" s="105">
        <v>9.5578940230618041</v>
      </c>
      <c r="Q136" s="105">
        <v>11.024387397858362</v>
      </c>
      <c r="R136" s="105">
        <v>11.492669649750555</v>
      </c>
      <c r="S136" s="105">
        <v>12.041162920081593</v>
      </c>
      <c r="T136" s="105">
        <v>14.21927254673311</v>
      </c>
      <c r="U136" s="105">
        <v>17.281212878545077</v>
      </c>
      <c r="V136" s="105">
        <v>15.865552646843817</v>
      </c>
      <c r="W136" s="105">
        <v>21.93338971454936</v>
      </c>
      <c r="X136" s="105">
        <v>15.516873905230447</v>
      </c>
      <c r="Y136" s="105">
        <v>18.448899543213813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2.7188259803909567</v>
      </c>
      <c r="N137" s="99">
        <v>3.2316581494483603</v>
      </c>
      <c r="O137" s="99">
        <v>4.4837234709387435</v>
      </c>
      <c r="P137" s="99">
        <v>3.9640517400799573</v>
      </c>
      <c r="Q137" s="99">
        <v>4.6338406319847509</v>
      </c>
      <c r="R137" s="99">
        <v>4.8509669799716875</v>
      </c>
      <c r="S137" s="99">
        <v>4.6696816395418184</v>
      </c>
      <c r="T137" s="99">
        <v>5.5427829393580632</v>
      </c>
      <c r="U137" s="99">
        <v>6.4785998327384586</v>
      </c>
      <c r="V137" s="99">
        <v>6.1238531366375417</v>
      </c>
      <c r="W137" s="99">
        <v>11.167747730085868</v>
      </c>
      <c r="X137" s="99">
        <v>4.7570717297027114</v>
      </c>
      <c r="Y137" s="99">
        <v>8.6571064772471189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3.984299211016979</v>
      </c>
      <c r="N138" s="99">
        <v>4.3499950812281307</v>
      </c>
      <c r="O138" s="99">
        <v>5.1156719310115841</v>
      </c>
      <c r="P138" s="99">
        <v>5.5938422829818455</v>
      </c>
      <c r="Q138" s="99">
        <v>6.3905467658736121</v>
      </c>
      <c r="R138" s="99">
        <v>6.6417026697788675</v>
      </c>
      <c r="S138" s="99">
        <v>7.3714812805397756</v>
      </c>
      <c r="T138" s="99">
        <v>8.6764896073750482</v>
      </c>
      <c r="U138" s="99">
        <v>10.80261304580662</v>
      </c>
      <c r="V138" s="99">
        <v>9.7416995102062724</v>
      </c>
      <c r="W138" s="99">
        <v>10.765641984463493</v>
      </c>
      <c r="X138" s="99">
        <v>10.759802175527733</v>
      </c>
      <c r="Y138" s="99">
        <v>9.7917930659666972</v>
      </c>
      <c r="DA138" s="63" t="s">
        <v>2877</v>
      </c>
    </row>
    <row r="139" spans="1:105" ht="12" customHeight="1" x14ac:dyDescent="0.25">
      <c r="A139" s="121" t="s">
        <v>54</v>
      </c>
      <c r="B139" s="123">
        <v>3.0498207561131832</v>
      </c>
      <c r="C139" s="123">
        <v>3.3836776468295784</v>
      </c>
      <c r="D139" s="123">
        <v>3.0315754142966993</v>
      </c>
      <c r="E139" s="123">
        <v>3.3162075764826477</v>
      </c>
      <c r="F139" s="123">
        <v>3.4830636190691937</v>
      </c>
      <c r="G139" s="123">
        <v>3.3935320797801953</v>
      </c>
      <c r="H139" s="123">
        <v>3.0285688897277665</v>
      </c>
      <c r="I139" s="123">
        <v>3.3754098394479248</v>
      </c>
      <c r="J139" s="123">
        <v>2.8632260927572477</v>
      </c>
      <c r="K139" s="123">
        <v>2.654121158873894</v>
      </c>
      <c r="L139" s="123">
        <v>2.3707803822378648</v>
      </c>
      <c r="M139" s="123">
        <v>2.6581799125177192</v>
      </c>
      <c r="N139" s="123">
        <v>2.7361117770332561</v>
      </c>
      <c r="O139" s="123">
        <v>2.652109041676435</v>
      </c>
      <c r="P139" s="123">
        <v>3.0751844260176515</v>
      </c>
      <c r="Q139" s="123">
        <v>3.2537674292390486</v>
      </c>
      <c r="R139" s="123">
        <v>3.3484923891750622</v>
      </c>
      <c r="S139" s="123">
        <v>4.0048052348564331</v>
      </c>
      <c r="T139" s="123">
        <v>3.8520408610960404</v>
      </c>
      <c r="U139" s="123">
        <v>4.0616209208900855</v>
      </c>
      <c r="V139" s="123">
        <v>4.2652793460862028</v>
      </c>
      <c r="W139" s="123">
        <v>4.9326479154504632</v>
      </c>
      <c r="X139" s="123">
        <v>5.3851373510871268</v>
      </c>
      <c r="Y139" s="123">
        <v>5.310298960566489</v>
      </c>
      <c r="DA139" s="130" t="s">
        <v>2878</v>
      </c>
    </row>
    <row r="140" spans="1:105" ht="12" customHeight="1" x14ac:dyDescent="0.25">
      <c r="A140" s="97" t="s">
        <v>50</v>
      </c>
      <c r="B140" s="99">
        <v>4.3946226418323224</v>
      </c>
      <c r="C140" s="99">
        <v>4.5086183497773753</v>
      </c>
      <c r="D140" s="99">
        <v>4.0272005319294069</v>
      </c>
      <c r="E140" s="99">
        <v>3.8983720466946745</v>
      </c>
      <c r="F140" s="99">
        <v>4.1703117359108095</v>
      </c>
      <c r="G140" s="99">
        <v>4.3733708005826548</v>
      </c>
      <c r="H140" s="99">
        <v>3.9801160532836115</v>
      </c>
      <c r="I140" s="99">
        <v>4.0263594821300694</v>
      </c>
      <c r="J140" s="99">
        <v>3.8233030309226663</v>
      </c>
      <c r="K140" s="99">
        <v>3.5609961112626642</v>
      </c>
      <c r="L140" s="99">
        <v>3.1194332353750016</v>
      </c>
      <c r="M140" s="99">
        <v>3.373115472093299</v>
      </c>
      <c r="N140" s="99">
        <v>3.4548481183423352</v>
      </c>
      <c r="O140" s="99">
        <v>3.4707933557263839</v>
      </c>
      <c r="P140" s="99">
        <v>3.8581197944324126</v>
      </c>
      <c r="Q140" s="99">
        <v>4.1934993407564773</v>
      </c>
      <c r="R140" s="99">
        <v>4.7892056424587537</v>
      </c>
      <c r="S140" s="99">
        <v>5.4024806417183724</v>
      </c>
      <c r="T140" s="99">
        <v>3.1395405756855412</v>
      </c>
      <c r="U140" s="99">
        <v>6.4609964365126107</v>
      </c>
      <c r="V140" s="99">
        <v>4.1419523322538376</v>
      </c>
      <c r="W140" s="99">
        <v>8.2371030904721749</v>
      </c>
      <c r="X140" s="99">
        <v>7.4098345667886143</v>
      </c>
      <c r="Y140" s="99">
        <v>6.8947727583576519</v>
      </c>
      <c r="DA140" s="63" t="s">
        <v>2879</v>
      </c>
    </row>
    <row r="141" spans="1:105" ht="12" customHeight="1" x14ac:dyDescent="0.25">
      <c r="A141" s="109" t="s">
        <v>120</v>
      </c>
      <c r="B141" s="110">
        <v>2.9712545630519087</v>
      </c>
      <c r="C141" s="110">
        <v>3.3138061811611803</v>
      </c>
      <c r="D141" s="110">
        <v>2.9686310214200451</v>
      </c>
      <c r="E141" s="110">
        <v>3.2814856191191208</v>
      </c>
      <c r="F141" s="110">
        <v>3.4416869612762988</v>
      </c>
      <c r="G141" s="110">
        <v>3.3316228688106388</v>
      </c>
      <c r="H141" s="110">
        <v>2.9644411872454626</v>
      </c>
      <c r="I141" s="110">
        <v>3.3300762732472493</v>
      </c>
      <c r="J141" s="110">
        <v>2.7940969612813409</v>
      </c>
      <c r="K141" s="110">
        <v>2.5890084090161687</v>
      </c>
      <c r="L141" s="110">
        <v>2.3168469513850471</v>
      </c>
      <c r="M141" s="110">
        <v>2.6080907456873801</v>
      </c>
      <c r="N141" s="110">
        <v>2.6912169378824471</v>
      </c>
      <c r="O141" s="110">
        <v>2.6087572517008462</v>
      </c>
      <c r="P141" s="110">
        <v>3.0396536962077234</v>
      </c>
      <c r="Q141" s="110">
        <v>3.215109483926041</v>
      </c>
      <c r="R141" s="110">
        <v>3.2952207216410354</v>
      </c>
      <c r="S141" s="110">
        <v>3.960078389031974</v>
      </c>
      <c r="T141" s="110">
        <v>3.8702802465071673</v>
      </c>
      <c r="U141" s="110">
        <v>4.0002954367908599</v>
      </c>
      <c r="V141" s="110">
        <v>4.2682250967473987</v>
      </c>
      <c r="W141" s="110">
        <v>4.8433093778442595</v>
      </c>
      <c r="X141" s="110">
        <v>5.3284173573971092</v>
      </c>
      <c r="Y141" s="110">
        <v>5.2678564924452012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72.336751875901001</v>
      </c>
      <c r="C143" s="118">
        <f t="shared" si="49"/>
        <v>84.020264877362223</v>
      </c>
      <c r="D143" s="118">
        <f t="shared" si="49"/>
        <v>81.878169767608213</v>
      </c>
      <c r="E143" s="118">
        <f t="shared" si="49"/>
        <v>78.070560042133593</v>
      </c>
      <c r="F143" s="118">
        <f t="shared" si="49"/>
        <v>68.983159492451165</v>
      </c>
      <c r="G143" s="118">
        <f t="shared" si="49"/>
        <v>64.754589120073163</v>
      </c>
      <c r="H143" s="118">
        <f t="shared" si="49"/>
        <v>58.402523358329191</v>
      </c>
      <c r="I143" s="118">
        <f t="shared" si="49"/>
        <v>53.23146357980027</v>
      </c>
      <c r="J143" s="118">
        <f t="shared" si="49"/>
        <v>53.057942852895863</v>
      </c>
      <c r="K143" s="118">
        <f t="shared" si="49"/>
        <v>51.91861366336191</v>
      </c>
      <c r="L143" s="118">
        <f t="shared" si="49"/>
        <v>59.248267538859864</v>
      </c>
      <c r="M143" s="118">
        <f t="shared" si="49"/>
        <v>54.118404534524743</v>
      </c>
      <c r="N143" s="118">
        <f t="shared" si="49"/>
        <v>50.379558709668345</v>
      </c>
      <c r="O143" s="118">
        <f t="shared" si="49"/>
        <v>51.299196691932828</v>
      </c>
      <c r="P143" s="118">
        <f t="shared" si="49"/>
        <v>45.967016892625395</v>
      </c>
      <c r="Q143" s="118">
        <f t="shared" si="49"/>
        <v>52.944808253629454</v>
      </c>
      <c r="R143" s="118">
        <f t="shared" ref="R143:V143" si="50">R144+R146+R148+R157</f>
        <v>49.238350919968475</v>
      </c>
      <c r="S143" s="118">
        <f t="shared" si="50"/>
        <v>51.571426295476819</v>
      </c>
      <c r="T143" s="118">
        <f t="shared" si="50"/>
        <v>51.752592688189274</v>
      </c>
      <c r="U143" s="118">
        <f t="shared" si="50"/>
        <v>53.693104222107294</v>
      </c>
      <c r="V143" s="118">
        <f t="shared" si="50"/>
        <v>52.863073953829648</v>
      </c>
      <c r="W143" s="118">
        <f t="shared" ref="W143:Y143" si="51">W144+W146+W148+W157</f>
        <v>60.874082161847426</v>
      </c>
      <c r="X143" s="118">
        <f t="shared" si="51"/>
        <v>55.077626777647183</v>
      </c>
      <c r="Y143" s="118">
        <f t="shared" si="51"/>
        <v>56.539253182890462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53.708038797064972</v>
      </c>
      <c r="C144" s="123">
        <f t="shared" si="52"/>
        <v>67.65912903631687</v>
      </c>
      <c r="D144" s="123">
        <f t="shared" si="52"/>
        <v>65.68161148427528</v>
      </c>
      <c r="E144" s="123">
        <f t="shared" si="52"/>
        <v>61.335878161209777</v>
      </c>
      <c r="F144" s="123">
        <f t="shared" si="52"/>
        <v>52.490186925132051</v>
      </c>
      <c r="G144" s="123">
        <f t="shared" si="52"/>
        <v>48.358878564211672</v>
      </c>
      <c r="H144" s="123">
        <f t="shared" si="52"/>
        <v>42.184115566432929</v>
      </c>
      <c r="I144" s="123">
        <f t="shared" si="52"/>
        <v>35.608579774168227</v>
      </c>
      <c r="J144" s="123">
        <f t="shared" si="52"/>
        <v>37.174177152540722</v>
      </c>
      <c r="K144" s="123">
        <f t="shared" si="52"/>
        <v>38.690846546274187</v>
      </c>
      <c r="L144" s="123">
        <f t="shared" si="52"/>
        <v>47.303341885601988</v>
      </c>
      <c r="M144" s="123">
        <f t="shared" si="52"/>
        <v>41.504310138972166</v>
      </c>
      <c r="N144" s="123">
        <f t="shared" si="52"/>
        <v>36.674867550244272</v>
      </c>
      <c r="O144" s="123">
        <f t="shared" si="52"/>
        <v>35.407400286773004</v>
      </c>
      <c r="P144" s="123">
        <f t="shared" si="52"/>
        <v>29.63227192725385</v>
      </c>
      <c r="Q144" s="123">
        <f t="shared" si="52"/>
        <v>34.445004821080587</v>
      </c>
      <c r="R144" s="123">
        <f t="shared" si="52"/>
        <v>30.100387547314412</v>
      </c>
      <c r="S144" s="123">
        <f t="shared" si="52"/>
        <v>31.241229479017505</v>
      </c>
      <c r="T144" s="123">
        <f t="shared" si="52"/>
        <v>28.781663803358686</v>
      </c>
      <c r="U144" s="123">
        <f t="shared" si="52"/>
        <v>26.99984946942832</v>
      </c>
      <c r="V144" s="123">
        <f t="shared" si="52"/>
        <v>28.302671682934019</v>
      </c>
      <c r="W144" s="123">
        <f t="shared" si="52"/>
        <v>29.70301385207388</v>
      </c>
      <c r="X144" s="123">
        <f t="shared" si="52"/>
        <v>30.764989685938005</v>
      </c>
      <c r="Y144" s="123">
        <f t="shared" si="52"/>
        <v>30.231677273348019</v>
      </c>
      <c r="DA144" s="130" t="s">
        <v>2882</v>
      </c>
    </row>
    <row r="145" spans="1:105" ht="12" customHeight="1" x14ac:dyDescent="0.25">
      <c r="A145" s="97" t="s">
        <v>53</v>
      </c>
      <c r="B145" s="99">
        <v>53.708038797064972</v>
      </c>
      <c r="C145" s="99">
        <v>67.65912903631687</v>
      </c>
      <c r="D145" s="99">
        <v>65.68161148427528</v>
      </c>
      <c r="E145" s="99">
        <v>61.335878161209777</v>
      </c>
      <c r="F145" s="99">
        <v>52.490186925132051</v>
      </c>
      <c r="G145" s="99">
        <v>48.358878564211672</v>
      </c>
      <c r="H145" s="99">
        <v>42.184115566432929</v>
      </c>
      <c r="I145" s="99">
        <v>35.608579774168227</v>
      </c>
      <c r="J145" s="99">
        <v>37.174177152540722</v>
      </c>
      <c r="K145" s="99">
        <v>38.690846546274187</v>
      </c>
      <c r="L145" s="99">
        <v>47.303341885601988</v>
      </c>
      <c r="M145" s="99">
        <v>41.504310138972166</v>
      </c>
      <c r="N145" s="99">
        <v>36.674867550244272</v>
      </c>
      <c r="O145" s="99">
        <v>35.407400286773004</v>
      </c>
      <c r="P145" s="99">
        <v>29.63227192725385</v>
      </c>
      <c r="Q145" s="99">
        <v>34.445004821080587</v>
      </c>
      <c r="R145" s="99">
        <v>30.100387547314412</v>
      </c>
      <c r="S145" s="99">
        <v>31.241229479017505</v>
      </c>
      <c r="T145" s="99">
        <v>28.781663803358686</v>
      </c>
      <c r="U145" s="99">
        <v>26.99984946942832</v>
      </c>
      <c r="V145" s="99">
        <v>28.302671682934019</v>
      </c>
      <c r="W145" s="99">
        <v>29.70301385207388</v>
      </c>
      <c r="X145" s="99">
        <v>30.764989685938005</v>
      </c>
      <c r="Y145" s="99">
        <v>30.231677273348019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6.3210619142462426E-2</v>
      </c>
      <c r="C146" s="123">
        <f t="shared" si="53"/>
        <v>9.4676999687580143E-2</v>
      </c>
      <c r="D146" s="123">
        <f t="shared" si="53"/>
        <v>0.12537763803348068</v>
      </c>
      <c r="E146" s="123">
        <f t="shared" si="53"/>
        <v>0.13854111117761359</v>
      </c>
      <c r="F146" s="123">
        <f t="shared" si="53"/>
        <v>0.13587932445231674</v>
      </c>
      <c r="G146" s="123">
        <f t="shared" si="53"/>
        <v>0.15803467980498936</v>
      </c>
      <c r="H146" s="123">
        <f t="shared" si="53"/>
        <v>0.20091971341877907</v>
      </c>
      <c r="I146" s="123">
        <f t="shared" si="53"/>
        <v>0.27280347054169757</v>
      </c>
      <c r="J146" s="123">
        <f t="shared" si="53"/>
        <v>0.23182115444593054</v>
      </c>
      <c r="K146" s="123">
        <f t="shared" si="53"/>
        <v>0.26971307125256117</v>
      </c>
      <c r="L146" s="123">
        <f t="shared" si="53"/>
        <v>0.33537786437910977</v>
      </c>
      <c r="M146" s="123">
        <f t="shared" si="53"/>
        <v>0.27729509051740941</v>
      </c>
      <c r="N146" s="123">
        <f t="shared" si="53"/>
        <v>0.36997130304747872</v>
      </c>
      <c r="O146" s="123">
        <f t="shared" si="53"/>
        <v>0.33763046797101426</v>
      </c>
      <c r="P146" s="123">
        <f t="shared" si="53"/>
        <v>0.33521373319558989</v>
      </c>
      <c r="Q146" s="123">
        <f t="shared" si="53"/>
        <v>0.68962073069476948</v>
      </c>
      <c r="R146" s="123">
        <f t="shared" si="53"/>
        <v>0.84535655802929377</v>
      </c>
      <c r="S146" s="123">
        <f t="shared" si="53"/>
        <v>0.8810092291421826</v>
      </c>
      <c r="T146" s="123">
        <f t="shared" si="53"/>
        <v>0.88718910661604455</v>
      </c>
      <c r="U146" s="123">
        <f t="shared" si="53"/>
        <v>0.83093504605763147</v>
      </c>
      <c r="V146" s="123">
        <f t="shared" si="53"/>
        <v>0.77558940621399464</v>
      </c>
      <c r="W146" s="123">
        <f t="shared" si="53"/>
        <v>0.65237705105320387</v>
      </c>
      <c r="X146" s="123">
        <f t="shared" si="53"/>
        <v>0.61298754709355019</v>
      </c>
      <c r="Y146" s="123">
        <f t="shared" si="53"/>
        <v>0.40327854859184092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6.3210619142462426E-2</v>
      </c>
      <c r="C147" s="99">
        <f>RES_hhdet_fech!C147/RES_summary!C$19</f>
        <v>9.4676999687580143E-2</v>
      </c>
      <c r="D147" s="99">
        <f>RES_hhdet_fech!D147/RES_summary!D$19</f>
        <v>0.12537763803348068</v>
      </c>
      <c r="E147" s="99">
        <f>RES_hhdet_fech!E147/RES_summary!E$19</f>
        <v>0.13854111117761359</v>
      </c>
      <c r="F147" s="99">
        <f>RES_hhdet_fech!F147/RES_summary!F$19</f>
        <v>0.13587932445231674</v>
      </c>
      <c r="G147" s="99">
        <f>RES_hhdet_fech!G147/RES_summary!G$19</f>
        <v>0.15803467980498936</v>
      </c>
      <c r="H147" s="99">
        <f>RES_hhdet_fech!H147/RES_summary!H$19</f>
        <v>0.20091971341877907</v>
      </c>
      <c r="I147" s="99">
        <f>RES_hhdet_fech!I147/RES_summary!I$19</f>
        <v>0.27280347054169757</v>
      </c>
      <c r="J147" s="99">
        <f>RES_hhdet_fech!J147/RES_summary!J$19</f>
        <v>0.23182115444593054</v>
      </c>
      <c r="K147" s="99">
        <f>RES_hhdet_fech!K147/RES_summary!K$19</f>
        <v>0.26971307125256117</v>
      </c>
      <c r="L147" s="99">
        <f>RES_hhdet_fech!L147/RES_summary!L$19</f>
        <v>0.33537786437910977</v>
      </c>
      <c r="M147" s="99">
        <f>RES_hhdet_fech!M147/RES_summary!M$19</f>
        <v>0.27729509051740941</v>
      </c>
      <c r="N147" s="99">
        <f>RES_hhdet_fech!N147/RES_summary!N$19</f>
        <v>0.36997130304747872</v>
      </c>
      <c r="O147" s="99">
        <f>RES_hhdet_fech!O147/RES_summary!O$19</f>
        <v>0.33763046797101426</v>
      </c>
      <c r="P147" s="99">
        <f>RES_hhdet_fech!P147/RES_summary!P$19</f>
        <v>0.33521373319558989</v>
      </c>
      <c r="Q147" s="99">
        <f>RES_hhdet_fech!Q147/RES_summary!Q$19</f>
        <v>0.68962073069476948</v>
      </c>
      <c r="R147" s="99">
        <f>RES_hhdet_fech!R147/RES_summary!R$19</f>
        <v>0.84535655802929377</v>
      </c>
      <c r="S147" s="99">
        <f>RES_hhdet_fech!S147/RES_summary!S$19</f>
        <v>0.8810092291421826</v>
      </c>
      <c r="T147" s="99">
        <f>RES_hhdet_fech!T147/RES_summary!T$19</f>
        <v>0.88718910661604455</v>
      </c>
      <c r="U147" s="99">
        <f>RES_hhdet_fech!U147/RES_summary!U$19</f>
        <v>0.83093504605763147</v>
      </c>
      <c r="V147" s="99">
        <f>RES_hhdet_fech!V147/RES_summary!V$19</f>
        <v>0.77558940621399464</v>
      </c>
      <c r="W147" s="99">
        <f>RES_hhdet_fech!W147/RES_summary!W$19</f>
        <v>0.65237705105320387</v>
      </c>
      <c r="X147" s="99">
        <f>RES_hhdet_fech!X147/RES_summary!X$19</f>
        <v>0.61298754709355019</v>
      </c>
      <c r="Y147" s="99">
        <f>RES_hhdet_fech!Y147/RES_summary!Y$19</f>
        <v>0.40327854859184092</v>
      </c>
      <c r="DA147" s="63" t="s">
        <v>2885</v>
      </c>
    </row>
    <row r="148" spans="1:105" ht="12" customHeight="1" x14ac:dyDescent="0.25">
      <c r="A148" s="121" t="s">
        <v>55</v>
      </c>
      <c r="B148" s="123">
        <v>15.515799217560653</v>
      </c>
      <c r="C148" s="123">
        <v>12.883968304152498</v>
      </c>
      <c r="D148" s="123">
        <v>13.044459819702816</v>
      </c>
      <c r="E148" s="123">
        <v>13.28884768131987</v>
      </c>
      <c r="F148" s="123">
        <v>12.883505862147821</v>
      </c>
      <c r="G148" s="123">
        <v>12.850700875597145</v>
      </c>
      <c r="H148" s="123">
        <v>12.99155080043022</v>
      </c>
      <c r="I148" s="123">
        <v>13.975881084252357</v>
      </c>
      <c r="J148" s="123">
        <v>12.789168432658959</v>
      </c>
      <c r="K148" s="123">
        <v>10.303356782531106</v>
      </c>
      <c r="L148" s="123">
        <v>9.2382599388130728</v>
      </c>
      <c r="M148" s="123">
        <v>9.6821880485521898</v>
      </c>
      <c r="N148" s="123">
        <v>10.608374638905451</v>
      </c>
      <c r="O148" s="123">
        <v>12.915413200789649</v>
      </c>
      <c r="P148" s="123">
        <v>12.948437236539309</v>
      </c>
      <c r="Q148" s="123">
        <v>14.5869303074854</v>
      </c>
      <c r="R148" s="123">
        <v>14.980450533056754</v>
      </c>
      <c r="S148" s="123">
        <v>15.489088230888708</v>
      </c>
      <c r="T148" s="123">
        <v>18.269092176023729</v>
      </c>
      <c r="U148" s="123">
        <v>21.845231810846897</v>
      </c>
      <c r="V148" s="123">
        <v>19.565290930330711</v>
      </c>
      <c r="W148" s="123">
        <v>25.626411380660713</v>
      </c>
      <c r="X148" s="123">
        <v>18.396069390268561</v>
      </c>
      <c r="Y148" s="123">
        <v>20.685163067592345</v>
      </c>
      <c r="DA148" s="130" t="s">
        <v>2886</v>
      </c>
    </row>
    <row r="149" spans="1:105" ht="12" customHeight="1" x14ac:dyDescent="0.25">
      <c r="A149" s="97" t="s">
        <v>124</v>
      </c>
      <c r="B149" s="99">
        <v>15.56178608282532</v>
      </c>
      <c r="C149" s="99">
        <v>14.892711308436676</v>
      </c>
      <c r="D149" s="99">
        <v>14.606551031860443</v>
      </c>
      <c r="E149" s="99">
        <v>14.264424239958815</v>
      </c>
      <c r="F149" s="99">
        <v>14.104856034936473</v>
      </c>
      <c r="G149" s="99">
        <v>14.191359378310649</v>
      </c>
      <c r="H149" s="99">
        <v>14.280902373596369</v>
      </c>
      <c r="I149" s="99">
        <v>14.414468728812368</v>
      </c>
      <c r="J149" s="99">
        <v>13.714041059013475</v>
      </c>
      <c r="K149" s="99">
        <v>13.529069435998423</v>
      </c>
      <c r="L149" s="99">
        <v>12.76657269657321</v>
      </c>
      <c r="M149" s="99">
        <v>12.531913360377239</v>
      </c>
      <c r="N149" s="99">
        <v>12.197040312944749</v>
      </c>
      <c r="O149" s="99">
        <v>12.044930015867795</v>
      </c>
      <c r="P149" s="99">
        <v>13.027240577968401</v>
      </c>
      <c r="Q149" s="99">
        <v>12.875482568603932</v>
      </c>
      <c r="R149" s="99">
        <v>13.004920401811876</v>
      </c>
      <c r="S149" s="99">
        <v>15.349480540073754</v>
      </c>
      <c r="T149" s="99">
        <v>19.183572715585502</v>
      </c>
      <c r="U149" s="99">
        <v>15.429283002887162</v>
      </c>
      <c r="V149" s="99">
        <v>17.65520864210519</v>
      </c>
      <c r="W149" s="99">
        <v>22.009448183542336</v>
      </c>
      <c r="X149" s="99">
        <v>16.37076800125196</v>
      </c>
      <c r="Y149" s="99">
        <v>19.090310135278539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15.763163794666378</v>
      </c>
      <c r="U150" s="99">
        <v>13.160461852391554</v>
      </c>
      <c r="V150" s="99">
        <v>15.856964799327962</v>
      </c>
      <c r="W150" s="99">
        <v>20.54213544055284</v>
      </c>
      <c r="X150" s="99">
        <v>15.133209167873341</v>
      </c>
      <c r="Y150" s="99">
        <v>18.006719378840415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5.3518715963408461</v>
      </c>
      <c r="U151" s="102">
        <v>4.3108363098891793</v>
      </c>
      <c r="V151" s="102">
        <v>5.3590941548272024</v>
      </c>
      <c r="W151" s="102">
        <v>9.3750384663022448</v>
      </c>
      <c r="X151" s="102">
        <v>4.0030959951637914</v>
      </c>
      <c r="Y151" s="102">
        <v>7.4414184572805588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10.411292198325528</v>
      </c>
      <c r="U152" s="105">
        <v>8.8496255425023715</v>
      </c>
      <c r="V152" s="105">
        <v>10.497870644500759</v>
      </c>
      <c r="W152" s="105">
        <v>11.167096974250594</v>
      </c>
      <c r="X152" s="105">
        <v>11.130113172709549</v>
      </c>
      <c r="Y152" s="105">
        <v>10.565300921559857</v>
      </c>
      <c r="DA152" s="132" t="s">
        <v>2890</v>
      </c>
    </row>
    <row r="153" spans="1:105" ht="12" customHeight="1" x14ac:dyDescent="0.25">
      <c r="A153" s="106" t="s">
        <v>122</v>
      </c>
      <c r="B153" s="102">
        <v>15.509413975212921</v>
      </c>
      <c r="C153" s="102">
        <v>12.455372541424561</v>
      </c>
      <c r="D153" s="102">
        <v>12.681947826556144</v>
      </c>
      <c r="E153" s="102">
        <v>13.059574632047976</v>
      </c>
      <c r="F153" s="102">
        <v>12.607484331222173</v>
      </c>
      <c r="G153" s="102">
        <v>12.568981024218727</v>
      </c>
      <c r="H153" s="102">
        <v>12.73889168511487</v>
      </c>
      <c r="I153" s="102">
        <v>13.897604472112674</v>
      </c>
      <c r="J153" s="102">
        <v>12.644374694972466</v>
      </c>
      <c r="K153" s="102">
        <v>9.8904156428917425</v>
      </c>
      <c r="L153" s="102">
        <v>9.0334909673925381</v>
      </c>
      <c r="M153" s="102">
        <v>9.6516989475022541</v>
      </c>
      <c r="N153" s="102">
        <v>10.674001729148893</v>
      </c>
      <c r="O153" s="102">
        <v>13.081767972366903</v>
      </c>
      <c r="P153" s="102">
        <v>13.013393524149571</v>
      </c>
      <c r="Q153" s="102">
        <v>14.705151289545492</v>
      </c>
      <c r="R153" s="102">
        <v>15.14798628400515</v>
      </c>
      <c r="S153" s="102">
        <v>15.895941903964102</v>
      </c>
      <c r="T153" s="102">
        <v>19.358504547624925</v>
      </c>
      <c r="U153" s="102">
        <v>23.134957638241342</v>
      </c>
      <c r="V153" s="102">
        <v>20.713523381602297</v>
      </c>
      <c r="W153" s="102">
        <v>26.691229469405467</v>
      </c>
      <c r="X153" s="102">
        <v>19.857046473074323</v>
      </c>
      <c r="Y153" s="102">
        <v>21.919666351467576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6.482212467187475</v>
      </c>
      <c r="M154" s="105">
        <v>6.7891069319811645</v>
      </c>
      <c r="N154" s="105">
        <v>7.7000746713048009</v>
      </c>
      <c r="O154" s="105">
        <v>9.8249561916788615</v>
      </c>
      <c r="P154" s="105">
        <v>9.764131829571447</v>
      </c>
      <c r="Q154" s="105">
        <v>11.197125851874913</v>
      </c>
      <c r="R154" s="105">
        <v>11.380938252630356</v>
      </c>
      <c r="S154" s="105">
        <v>11.575110635540165</v>
      </c>
      <c r="T154" s="105">
        <v>14.329395599766384</v>
      </c>
      <c r="U154" s="105">
        <v>17.408497522860557</v>
      </c>
      <c r="V154" s="105">
        <v>15.916722498237124</v>
      </c>
      <c r="W154" s="105">
        <v>21.966236202455825</v>
      </c>
      <c r="X154" s="105">
        <v>15.314687963004264</v>
      </c>
      <c r="Y154" s="105">
        <v>18.040619665827986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2.9764640893206464</v>
      </c>
      <c r="M155" s="99">
        <v>2.7664728413398505</v>
      </c>
      <c r="N155" s="99">
        <v>3.3137781255389189</v>
      </c>
      <c r="O155" s="99">
        <v>4.6656642994159689</v>
      </c>
      <c r="P155" s="99">
        <v>4.1227101127015029</v>
      </c>
      <c r="Q155" s="99">
        <v>4.7728362262556541</v>
      </c>
      <c r="R155" s="99">
        <v>4.7604551593150655</v>
      </c>
      <c r="S155" s="99">
        <v>4.2806687703517099</v>
      </c>
      <c r="T155" s="99">
        <v>5.6061027329487239</v>
      </c>
      <c r="U155" s="99">
        <v>6.5488171559517223</v>
      </c>
      <c r="V155" s="99">
        <v>6.1414700150632058</v>
      </c>
      <c r="W155" s="99">
        <v>11.176278601276106</v>
      </c>
      <c r="X155" s="99">
        <v>4.6897823408985335</v>
      </c>
      <c r="Y155" s="99">
        <v>8.4620829005367977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3.505748377866829</v>
      </c>
      <c r="M156" s="99">
        <v>4.0226340906413141</v>
      </c>
      <c r="N156" s="99">
        <v>4.3862965457658829</v>
      </c>
      <c r="O156" s="99">
        <v>5.1592918922628925</v>
      </c>
      <c r="P156" s="99">
        <v>5.6414217168699423</v>
      </c>
      <c r="Q156" s="99">
        <v>6.4242896256192603</v>
      </c>
      <c r="R156" s="99">
        <v>6.6204830933152925</v>
      </c>
      <c r="S156" s="99">
        <v>7.2944418651884542</v>
      </c>
      <c r="T156" s="99">
        <v>8.7232928668176601</v>
      </c>
      <c r="U156" s="99">
        <v>10.859680366908831</v>
      </c>
      <c r="V156" s="99">
        <v>9.7752524831739205</v>
      </c>
      <c r="W156" s="99">
        <v>10.789957601179715</v>
      </c>
      <c r="X156" s="99">
        <v>10.624905622105731</v>
      </c>
      <c r="Y156" s="99">
        <v>9.5785367652911848</v>
      </c>
      <c r="DA156" s="63" t="s">
        <v>2894</v>
      </c>
    </row>
    <row r="157" spans="1:105" ht="12" customHeight="1" x14ac:dyDescent="0.25">
      <c r="A157" s="121" t="s">
        <v>54</v>
      </c>
      <c r="B157" s="123">
        <v>3.0497032421329173</v>
      </c>
      <c r="C157" s="123">
        <v>3.3824905372052663</v>
      </c>
      <c r="D157" s="123">
        <v>3.0267208255966245</v>
      </c>
      <c r="E157" s="123">
        <v>3.3072930884263272</v>
      </c>
      <c r="F157" s="123">
        <v>3.4735873807189783</v>
      </c>
      <c r="G157" s="123">
        <v>3.3869750004593637</v>
      </c>
      <c r="H157" s="123">
        <v>3.0259372780472655</v>
      </c>
      <c r="I157" s="123">
        <v>3.3741992508379877</v>
      </c>
      <c r="J157" s="123">
        <v>2.8627761132502458</v>
      </c>
      <c r="K157" s="123">
        <v>2.6546972633040609</v>
      </c>
      <c r="L157" s="123">
        <v>2.3712878500656878</v>
      </c>
      <c r="M157" s="123">
        <v>2.6546112564829731</v>
      </c>
      <c r="N157" s="123">
        <v>2.7263452174711436</v>
      </c>
      <c r="O157" s="123">
        <v>2.638752736399157</v>
      </c>
      <c r="P157" s="123">
        <v>3.0510939956366507</v>
      </c>
      <c r="Q157" s="123">
        <v>3.2232523943686959</v>
      </c>
      <c r="R157" s="123">
        <v>3.3121562815680123</v>
      </c>
      <c r="S157" s="123">
        <v>3.9600993564284201</v>
      </c>
      <c r="T157" s="123">
        <v>3.8146476021908104</v>
      </c>
      <c r="U157" s="123">
        <v>4.0170878957744449</v>
      </c>
      <c r="V157" s="123">
        <v>4.2195219343509205</v>
      </c>
      <c r="W157" s="123">
        <v>4.8922798780596271</v>
      </c>
      <c r="X157" s="123">
        <v>5.3035801543470669</v>
      </c>
      <c r="Y157" s="123">
        <v>5.2191342933582483</v>
      </c>
      <c r="DA157" s="130" t="s">
        <v>2895</v>
      </c>
    </row>
    <row r="158" spans="1:105" ht="12" customHeight="1" x14ac:dyDescent="0.25">
      <c r="A158" s="97" t="s">
        <v>50</v>
      </c>
      <c r="B158" s="99">
        <v>4.3946226418323215</v>
      </c>
      <c r="C158" s="99">
        <v>4.5064827743571945</v>
      </c>
      <c r="D158" s="99">
        <v>4.0223197969194393</v>
      </c>
      <c r="E158" s="99">
        <v>3.8929019981456268</v>
      </c>
      <c r="F158" s="99">
        <v>4.1642722281297688</v>
      </c>
      <c r="G158" s="99">
        <v>4.3689144116602652</v>
      </c>
      <c r="H158" s="99">
        <v>3.9784786493110342</v>
      </c>
      <c r="I158" s="99">
        <v>4.0256163865179246</v>
      </c>
      <c r="J158" s="99">
        <v>3.8223282671536909</v>
      </c>
      <c r="K158" s="99">
        <v>3.5604374464732631</v>
      </c>
      <c r="L158" s="99">
        <v>3.1190152522196555</v>
      </c>
      <c r="M158" s="99">
        <v>3.3723630617359381</v>
      </c>
      <c r="N158" s="99">
        <v>3.4535446243900756</v>
      </c>
      <c r="O158" s="99">
        <v>3.4694798211370141</v>
      </c>
      <c r="P158" s="99">
        <v>3.8564733068174388</v>
      </c>
      <c r="Q158" s="99">
        <v>4.190477373489899</v>
      </c>
      <c r="R158" s="99">
        <v>4.7840789420507788</v>
      </c>
      <c r="S158" s="99">
        <v>5.395290323553966</v>
      </c>
      <c r="T158" s="99">
        <v>3.1353371894684883</v>
      </c>
      <c r="U158" s="99">
        <v>6.4394254875583323</v>
      </c>
      <c r="V158" s="99">
        <v>4.1255346059712279</v>
      </c>
      <c r="W158" s="99">
        <v>8.2036733187928164</v>
      </c>
      <c r="X158" s="99">
        <v>7.381694602988393</v>
      </c>
      <c r="Y158" s="99">
        <v>6.8763617187405721</v>
      </c>
      <c r="DA158" s="63" t="s">
        <v>2896</v>
      </c>
    </row>
    <row r="159" spans="1:105" ht="12" customHeight="1" x14ac:dyDescent="0.25">
      <c r="A159" s="109" t="s">
        <v>120</v>
      </c>
      <c r="B159" s="110">
        <v>2.9712545630519087</v>
      </c>
      <c r="C159" s="110">
        <v>3.3117563403867987</v>
      </c>
      <c r="D159" s="110">
        <v>2.9627026640760468</v>
      </c>
      <c r="E159" s="110">
        <v>3.2730518109628348</v>
      </c>
      <c r="F159" s="110">
        <v>3.4325439895595511</v>
      </c>
      <c r="G159" s="110">
        <v>3.3250463667479595</v>
      </c>
      <c r="H159" s="110">
        <v>2.9617621030459014</v>
      </c>
      <c r="I159" s="110">
        <v>3.3284391212209439</v>
      </c>
      <c r="J159" s="110">
        <v>2.7921404453083984</v>
      </c>
      <c r="K159" s="110">
        <v>2.5877798323733492</v>
      </c>
      <c r="L159" s="110">
        <v>2.3157700818444735</v>
      </c>
      <c r="M159" s="110">
        <v>2.6051590920560272</v>
      </c>
      <c r="N159" s="110">
        <v>2.6846345088791423</v>
      </c>
      <c r="O159" s="110">
        <v>2.5995295447468854</v>
      </c>
      <c r="P159" s="110">
        <v>3.0221102072557189</v>
      </c>
      <c r="Q159" s="110">
        <v>3.189981689206193</v>
      </c>
      <c r="R159" s="110">
        <v>3.2653947370238994</v>
      </c>
      <c r="S159" s="110">
        <v>3.9212473762433424</v>
      </c>
      <c r="T159" s="110">
        <v>3.8287386091563294</v>
      </c>
      <c r="U159" s="110">
        <v>3.9599855991735349</v>
      </c>
      <c r="V159" s="110">
        <v>4.2217600883218251</v>
      </c>
      <c r="W159" s="110">
        <v>4.781874240580664</v>
      </c>
      <c r="X159" s="110">
        <v>5.234789417181938</v>
      </c>
      <c r="Y159" s="110">
        <v>5.172913093967769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161.38525321361033</v>
      </c>
      <c r="C161" s="118">
        <f t="shared" si="54"/>
        <v>171.64787365098346</v>
      </c>
      <c r="D161" s="118">
        <f t="shared" si="54"/>
        <v>175.40105846986086</v>
      </c>
      <c r="E161" s="118">
        <f t="shared" si="54"/>
        <v>170.5351466256229</v>
      </c>
      <c r="F161" s="118">
        <f t="shared" si="54"/>
        <v>154.26868536663829</v>
      </c>
      <c r="G161" s="118">
        <f t="shared" si="54"/>
        <v>143.21158006016057</v>
      </c>
      <c r="H161" s="118">
        <f t="shared" si="54"/>
        <v>128.66491706889229</v>
      </c>
      <c r="I161" s="118">
        <f t="shared" si="54"/>
        <v>119.08656908272349</v>
      </c>
      <c r="J161" s="118">
        <f t="shared" si="54"/>
        <v>123.0744691682916</v>
      </c>
      <c r="K161" s="118">
        <f t="shared" si="54"/>
        <v>121.03426091586653</v>
      </c>
      <c r="L161" s="118">
        <f t="shared" si="54"/>
        <v>133.37365436810205</v>
      </c>
      <c r="M161" s="118">
        <f t="shared" si="54"/>
        <v>146.58697224144549</v>
      </c>
      <c r="N161" s="118">
        <f t="shared" si="54"/>
        <v>159.27663091249602</v>
      </c>
      <c r="O161" s="118">
        <f t="shared" si="54"/>
        <v>155.56262973833648</v>
      </c>
      <c r="P161" s="118">
        <f t="shared" si="54"/>
        <v>151.75743692076162</v>
      </c>
      <c r="Q161" s="118">
        <f t="shared" si="54"/>
        <v>158.73951791689137</v>
      </c>
      <c r="R161" s="118">
        <f t="shared" ref="R161:V161" si="55">R162+R164+R166+R175</f>
        <v>164.92572974077547</v>
      </c>
      <c r="S161" s="118">
        <f t="shared" si="55"/>
        <v>110.96873882795109</v>
      </c>
      <c r="T161" s="118">
        <f t="shared" si="55"/>
        <v>113.30833030089944</v>
      </c>
      <c r="U161" s="118">
        <f t="shared" si="55"/>
        <v>150.91273232125542</v>
      </c>
      <c r="V161" s="118">
        <f t="shared" si="55"/>
        <v>196.50204142315209</v>
      </c>
      <c r="W161" s="118">
        <f t="shared" ref="W161:Y161" si="56">W162+W164+W166+W175</f>
        <v>164.31236626900198</v>
      </c>
      <c r="X161" s="118">
        <f t="shared" si="56"/>
        <v>151.13430633222481</v>
      </c>
      <c r="Y161" s="118">
        <f t="shared" si="56"/>
        <v>144.33648300586589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142.78793931998527</v>
      </c>
      <c r="C162" s="123">
        <f t="shared" si="57"/>
        <v>155.3627573133883</v>
      </c>
      <c r="D162" s="123">
        <f t="shared" si="57"/>
        <v>159.20136310570902</v>
      </c>
      <c r="E162" s="123">
        <f t="shared" si="57"/>
        <v>153.72025451936602</v>
      </c>
      <c r="F162" s="123">
        <f t="shared" si="57"/>
        <v>137.72344849535102</v>
      </c>
      <c r="G162" s="123">
        <f t="shared" si="57"/>
        <v>126.82329302345488</v>
      </c>
      <c r="H162" s="123">
        <f t="shared" si="57"/>
        <v>112.54786669409333</v>
      </c>
      <c r="I162" s="123">
        <f t="shared" si="57"/>
        <v>101.59043101354703</v>
      </c>
      <c r="J162" s="123">
        <f t="shared" si="57"/>
        <v>107.26666960412626</v>
      </c>
      <c r="K162" s="123">
        <f t="shared" si="57"/>
        <v>107.81732415667759</v>
      </c>
      <c r="L162" s="123">
        <f t="shared" si="57"/>
        <v>121.2428802855668</v>
      </c>
      <c r="M162" s="123">
        <f t="shared" si="57"/>
        <v>133.71416841593327</v>
      </c>
      <c r="N162" s="123">
        <f t="shared" si="57"/>
        <v>145.31706336544647</v>
      </c>
      <c r="O162" s="123">
        <f t="shared" si="57"/>
        <v>139.43005333940638</v>
      </c>
      <c r="P162" s="123">
        <f t="shared" si="57"/>
        <v>135.06996770756669</v>
      </c>
      <c r="Q162" s="123">
        <f t="shared" si="57"/>
        <v>139.93185428710956</v>
      </c>
      <c r="R162" s="123">
        <f t="shared" si="57"/>
        <v>145.49103284232319</v>
      </c>
      <c r="S162" s="123">
        <f t="shared" si="57"/>
        <v>90.125310359782773</v>
      </c>
      <c r="T162" s="123">
        <f t="shared" si="57"/>
        <v>89.411576748339542</v>
      </c>
      <c r="U162" s="123">
        <f t="shared" si="57"/>
        <v>123.5907367760875</v>
      </c>
      <c r="V162" s="123">
        <f t="shared" si="57"/>
        <v>171.81708235608434</v>
      </c>
      <c r="W162" s="123">
        <f t="shared" si="57"/>
        <v>133.05473035412794</v>
      </c>
      <c r="X162" s="123">
        <f t="shared" si="57"/>
        <v>126.51400264748526</v>
      </c>
      <c r="Y162" s="123">
        <f t="shared" si="57"/>
        <v>117.6667118577715</v>
      </c>
      <c r="DA162" s="130" t="s">
        <v>2899</v>
      </c>
    </row>
    <row r="163" spans="1:105" ht="12" customHeight="1" x14ac:dyDescent="0.25">
      <c r="A163" s="97" t="s">
        <v>53</v>
      </c>
      <c r="B163" s="110">
        <v>142.78793931998527</v>
      </c>
      <c r="C163" s="110">
        <v>155.3627573133883</v>
      </c>
      <c r="D163" s="110">
        <v>159.20136310570902</v>
      </c>
      <c r="E163" s="110">
        <v>153.72025451936602</v>
      </c>
      <c r="F163" s="110">
        <v>137.72344849535102</v>
      </c>
      <c r="G163" s="110">
        <v>126.82329302345488</v>
      </c>
      <c r="H163" s="110">
        <v>112.54786669409333</v>
      </c>
      <c r="I163" s="110">
        <v>101.59043101354703</v>
      </c>
      <c r="J163" s="110">
        <v>107.26666960412626</v>
      </c>
      <c r="K163" s="110">
        <v>107.81732415667759</v>
      </c>
      <c r="L163" s="110">
        <v>121.2428802855668</v>
      </c>
      <c r="M163" s="110">
        <v>133.71416841593327</v>
      </c>
      <c r="N163" s="110">
        <v>145.31706336544647</v>
      </c>
      <c r="O163" s="110">
        <v>139.43005333940638</v>
      </c>
      <c r="P163" s="110">
        <v>135.06996770756669</v>
      </c>
      <c r="Q163" s="110">
        <v>139.93185428710956</v>
      </c>
      <c r="R163" s="110">
        <v>145.49103284232319</v>
      </c>
      <c r="S163" s="110">
        <v>90.125310359782773</v>
      </c>
      <c r="T163" s="110">
        <v>89.411576748339542</v>
      </c>
      <c r="U163" s="110">
        <v>123.5907367760875</v>
      </c>
      <c r="V163" s="110">
        <v>171.81708235608434</v>
      </c>
      <c r="W163" s="110">
        <v>133.05473035412794</v>
      </c>
      <c r="X163" s="110">
        <v>126.51400264748526</v>
      </c>
      <c r="Y163" s="110">
        <v>117.6667118577715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3.1698357194044118E-2</v>
      </c>
      <c r="C164" s="123">
        <f t="shared" si="58"/>
        <v>5.287366764331114E-2</v>
      </c>
      <c r="D164" s="123">
        <f t="shared" si="58"/>
        <v>7.6850140505018122E-2</v>
      </c>
      <c r="E164" s="123">
        <f t="shared" si="58"/>
        <v>8.3212777402475596E-2</v>
      </c>
      <c r="F164" s="123">
        <f t="shared" si="58"/>
        <v>7.1562842228255069E-2</v>
      </c>
      <c r="G164" s="123">
        <f t="shared" si="58"/>
        <v>7.5399002891394909E-2</v>
      </c>
      <c r="H164" s="123">
        <f t="shared" si="58"/>
        <v>9.4424037493511567E-2</v>
      </c>
      <c r="I164" s="123">
        <f t="shared" si="58"/>
        <v>0.14764468356749932</v>
      </c>
      <c r="J164" s="123">
        <f t="shared" si="58"/>
        <v>0.14413607686459812</v>
      </c>
      <c r="K164" s="123">
        <f t="shared" si="58"/>
        <v>0.18815571551582103</v>
      </c>
      <c r="L164" s="123">
        <f t="shared" si="58"/>
        <v>0.27075790816268031</v>
      </c>
      <c r="M164" s="123">
        <f t="shared" si="58"/>
        <v>0.26481509780146301</v>
      </c>
      <c r="N164" s="123">
        <f t="shared" si="58"/>
        <v>0.43096380755016134</v>
      </c>
      <c r="O164" s="123">
        <f t="shared" si="58"/>
        <v>0.43394975379302181</v>
      </c>
      <c r="P164" s="123">
        <f t="shared" si="58"/>
        <v>0.35708830861317203</v>
      </c>
      <c r="Q164" s="123">
        <f t="shared" si="58"/>
        <v>0.5360062107697422</v>
      </c>
      <c r="R164" s="123">
        <f t="shared" si="58"/>
        <v>0.51652678396790819</v>
      </c>
      <c r="S164" s="123">
        <f t="shared" si="58"/>
        <v>0.50458304949351773</v>
      </c>
      <c r="T164" s="123">
        <f t="shared" si="58"/>
        <v>0.51390082787489855</v>
      </c>
      <c r="U164" s="123">
        <f t="shared" si="58"/>
        <v>0.45792401389534615</v>
      </c>
      <c r="V164" s="123">
        <f t="shared" si="58"/>
        <v>0.4451512395607729</v>
      </c>
      <c r="W164" s="123">
        <f t="shared" si="58"/>
        <v>0.40298807357116012</v>
      </c>
      <c r="X164" s="123">
        <f t="shared" si="58"/>
        <v>0.40005234017474106</v>
      </c>
      <c r="Y164" s="123">
        <f t="shared" si="58"/>
        <v>0.27579102801214134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3.1698357194044118E-2</v>
      </c>
      <c r="C165" s="99">
        <f>RES_hhdet_fech!C165/RES_summary!C$19</f>
        <v>5.287366764331114E-2</v>
      </c>
      <c r="D165" s="99">
        <f>RES_hhdet_fech!D165/RES_summary!D$19</f>
        <v>7.6850140505018122E-2</v>
      </c>
      <c r="E165" s="99">
        <f>RES_hhdet_fech!E165/RES_summary!E$19</f>
        <v>8.3212777402475596E-2</v>
      </c>
      <c r="F165" s="99">
        <f>RES_hhdet_fech!F165/RES_summary!F$19</f>
        <v>7.1562842228255069E-2</v>
      </c>
      <c r="G165" s="99">
        <f>RES_hhdet_fech!G165/RES_summary!G$19</f>
        <v>7.5399002891394909E-2</v>
      </c>
      <c r="H165" s="99">
        <f>RES_hhdet_fech!H165/RES_summary!H$19</f>
        <v>9.4424037493511567E-2</v>
      </c>
      <c r="I165" s="99">
        <f>RES_hhdet_fech!I165/RES_summary!I$19</f>
        <v>0.14764468356749932</v>
      </c>
      <c r="J165" s="99">
        <f>RES_hhdet_fech!J165/RES_summary!J$19</f>
        <v>0.14413607686459812</v>
      </c>
      <c r="K165" s="99">
        <f>RES_hhdet_fech!K165/RES_summary!K$19</f>
        <v>0.18815571551582103</v>
      </c>
      <c r="L165" s="99">
        <f>RES_hhdet_fech!L165/RES_summary!L$19</f>
        <v>0.27075790816268031</v>
      </c>
      <c r="M165" s="99">
        <f>RES_hhdet_fech!M165/RES_summary!M$19</f>
        <v>0.26481509780146301</v>
      </c>
      <c r="N165" s="99">
        <f>RES_hhdet_fech!N165/RES_summary!N$19</f>
        <v>0.43096380755016134</v>
      </c>
      <c r="O165" s="99">
        <f>RES_hhdet_fech!O165/RES_summary!O$19</f>
        <v>0.43394975379302181</v>
      </c>
      <c r="P165" s="99">
        <f>RES_hhdet_fech!P165/RES_summary!P$19</f>
        <v>0.35708830861317203</v>
      </c>
      <c r="Q165" s="99">
        <f>RES_hhdet_fech!Q165/RES_summary!Q$19</f>
        <v>0.5360062107697422</v>
      </c>
      <c r="R165" s="99">
        <f>RES_hhdet_fech!R165/RES_summary!R$19</f>
        <v>0.51652678396790819</v>
      </c>
      <c r="S165" s="99">
        <f>RES_hhdet_fech!S165/RES_summary!S$19</f>
        <v>0.50458304949351773</v>
      </c>
      <c r="T165" s="99">
        <f>RES_hhdet_fech!T165/RES_summary!T$19</f>
        <v>0.51390082787489855</v>
      </c>
      <c r="U165" s="99">
        <f>RES_hhdet_fech!U165/RES_summary!U$19</f>
        <v>0.45792401389534615</v>
      </c>
      <c r="V165" s="99">
        <f>RES_hhdet_fech!V165/RES_summary!V$19</f>
        <v>0.4451512395607729</v>
      </c>
      <c r="W165" s="99">
        <f>RES_hhdet_fech!W165/RES_summary!W$19</f>
        <v>0.40298807357116012</v>
      </c>
      <c r="X165" s="99">
        <f>RES_hhdet_fech!X165/RES_summary!X$19</f>
        <v>0.40005234017474106</v>
      </c>
      <c r="Y165" s="99">
        <f>RES_hhdet_fech!Y165/RES_summary!Y$19</f>
        <v>0.27579102801214134</v>
      </c>
      <c r="DA165" s="63" t="s">
        <v>2902</v>
      </c>
    </row>
    <row r="166" spans="1:105" ht="12" customHeight="1" x14ac:dyDescent="0.25">
      <c r="A166" s="121" t="s">
        <v>55</v>
      </c>
      <c r="B166" s="123">
        <v>15.515798742770404</v>
      </c>
      <c r="C166" s="123">
        <v>12.843922145225001</v>
      </c>
      <c r="D166" s="123">
        <v>13.084342344129746</v>
      </c>
      <c r="E166" s="123">
        <v>13.404354405566073</v>
      </c>
      <c r="F166" s="123">
        <v>12.981750584716275</v>
      </c>
      <c r="G166" s="123">
        <v>12.914895939943344</v>
      </c>
      <c r="H166" s="123">
        <v>12.994346658369654</v>
      </c>
      <c r="I166" s="123">
        <v>13.975310083472243</v>
      </c>
      <c r="J166" s="123">
        <v>12.801177741298989</v>
      </c>
      <c r="K166" s="123">
        <v>10.371340002108493</v>
      </c>
      <c r="L166" s="123">
        <v>9.483246927844716</v>
      </c>
      <c r="M166" s="123">
        <v>9.9443362054870992</v>
      </c>
      <c r="N166" s="123">
        <v>10.793846801681081</v>
      </c>
      <c r="O166" s="123">
        <v>13.053415950948784</v>
      </c>
      <c r="P166" s="123">
        <v>13.261038245939337</v>
      </c>
      <c r="Q166" s="123">
        <v>15.025868651833443</v>
      </c>
      <c r="R166" s="123">
        <v>15.570251273361935</v>
      </c>
      <c r="S166" s="123">
        <v>16.320654904457268</v>
      </c>
      <c r="T166" s="123">
        <v>19.514532403980862</v>
      </c>
      <c r="U166" s="123">
        <v>22.807447398257981</v>
      </c>
      <c r="V166" s="123">
        <v>20.020138419988999</v>
      </c>
      <c r="W166" s="123">
        <v>25.961483444443544</v>
      </c>
      <c r="X166" s="123">
        <v>18.891215193917716</v>
      </c>
      <c r="Y166" s="123">
        <v>21.145046456384531</v>
      </c>
      <c r="DA166" s="130" t="s">
        <v>2903</v>
      </c>
    </row>
    <row r="167" spans="1:105" ht="12" customHeight="1" x14ac:dyDescent="0.25">
      <c r="A167" s="97" t="s">
        <v>124</v>
      </c>
      <c r="B167" s="99">
        <v>15.561786082825325</v>
      </c>
      <c r="C167" s="99">
        <v>15.133342475941145</v>
      </c>
      <c r="D167" s="99">
        <v>14.88122923487858</v>
      </c>
      <c r="E167" s="99">
        <v>14.524542191034863</v>
      </c>
      <c r="F167" s="99">
        <v>14.310626368561785</v>
      </c>
      <c r="G167" s="99">
        <v>14.316318546814683</v>
      </c>
      <c r="H167" s="99">
        <v>14.282582585588163</v>
      </c>
      <c r="I167" s="99">
        <v>14.377780661729345</v>
      </c>
      <c r="J167" s="99">
        <v>13.709215464542147</v>
      </c>
      <c r="K167" s="99">
        <v>13.582586703315641</v>
      </c>
      <c r="L167" s="99">
        <v>12.850867050057614</v>
      </c>
      <c r="M167" s="99">
        <v>12.678326063232152</v>
      </c>
      <c r="N167" s="99">
        <v>12.423136558149837</v>
      </c>
      <c r="O167" s="99">
        <v>12.354261776771974</v>
      </c>
      <c r="P167" s="99">
        <v>13.454886638067846</v>
      </c>
      <c r="Q167" s="99">
        <v>13.657841707522822</v>
      </c>
      <c r="R167" s="99">
        <v>14.181312575872454</v>
      </c>
      <c r="S167" s="99">
        <v>16.915954553297119</v>
      </c>
      <c r="T167" s="99">
        <v>21.216398607475909</v>
      </c>
      <c r="U167" s="99">
        <v>16.325674578630807</v>
      </c>
      <c r="V167" s="99">
        <v>17.953306165019736</v>
      </c>
      <c r="W167" s="99">
        <v>22.159160227570972</v>
      </c>
      <c r="X167" s="99">
        <v>16.628048044871225</v>
      </c>
      <c r="Y167" s="99">
        <v>19.335614150693676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15.993143931115133</v>
      </c>
      <c r="U168" s="99">
        <v>13.317442390590987</v>
      </c>
      <c r="V168" s="99">
        <v>16.000068482769805</v>
      </c>
      <c r="W168" s="99">
        <v>20.714625396863461</v>
      </c>
      <c r="X168" s="99">
        <v>15.356386843587694</v>
      </c>
      <c r="Y168" s="99">
        <v>18.211027094231003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5.4299539011380054</v>
      </c>
      <c r="U169" s="102">
        <v>4.3622568004165014</v>
      </c>
      <c r="V169" s="102">
        <v>5.3886492338118916</v>
      </c>
      <c r="W169" s="102">
        <v>9.4267412344102652</v>
      </c>
      <c r="X169" s="102">
        <v>4.0823922261520718</v>
      </c>
      <c r="Y169" s="102">
        <v>7.5603536982318538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10.563190029977127</v>
      </c>
      <c r="U170" s="105">
        <v>8.9551855901744855</v>
      </c>
      <c r="V170" s="105">
        <v>10.611419248957914</v>
      </c>
      <c r="W170" s="105">
        <v>11.287884162453196</v>
      </c>
      <c r="X170" s="105">
        <v>11.273994617435621</v>
      </c>
      <c r="Y170" s="105">
        <v>10.650673395999149</v>
      </c>
      <c r="DA170" s="132" t="s">
        <v>2907</v>
      </c>
    </row>
    <row r="171" spans="1:105" ht="12" customHeight="1" x14ac:dyDescent="0.25">
      <c r="A171" s="106" t="s">
        <v>122</v>
      </c>
      <c r="B171" s="102">
        <v>15.509413975212921</v>
      </c>
      <c r="C171" s="102">
        <v>12.508629421047708</v>
      </c>
      <c r="D171" s="102">
        <v>12.800493750549869</v>
      </c>
      <c r="E171" s="102">
        <v>13.216931668920321</v>
      </c>
      <c r="F171" s="102">
        <v>12.754279302802296</v>
      </c>
      <c r="G171" s="102">
        <v>12.677448361827949</v>
      </c>
      <c r="H171" s="102">
        <v>12.779679702629677</v>
      </c>
      <c r="I171" s="102">
        <v>13.910847041126742</v>
      </c>
      <c r="J171" s="102">
        <v>12.664788532835074</v>
      </c>
      <c r="K171" s="102">
        <v>9.9205221033892617</v>
      </c>
      <c r="L171" s="102">
        <v>9.0658395761918698</v>
      </c>
      <c r="M171" s="102">
        <v>9.6970811768646836</v>
      </c>
      <c r="N171" s="102">
        <v>10.720471201738256</v>
      </c>
      <c r="O171" s="102">
        <v>13.154060142072378</v>
      </c>
      <c r="P171" s="102">
        <v>13.304490487707735</v>
      </c>
      <c r="Q171" s="102">
        <v>15.134178074204794</v>
      </c>
      <c r="R171" s="102">
        <v>15.694710770956167</v>
      </c>
      <c r="S171" s="102">
        <v>16.530159740261862</v>
      </c>
      <c r="T171" s="102">
        <v>20.152219397127606</v>
      </c>
      <c r="U171" s="102">
        <v>23.722769673553302</v>
      </c>
      <c r="V171" s="102">
        <v>20.977524488751012</v>
      </c>
      <c r="W171" s="102">
        <v>27.004066437389589</v>
      </c>
      <c r="X171" s="102">
        <v>20.170901533719885</v>
      </c>
      <c r="Y171" s="102">
        <v>22.294848434662899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6.4680192908306013</v>
      </c>
      <c r="M172" s="105">
        <v>6.753394339911825</v>
      </c>
      <c r="N172" s="105">
        <v>7.6541404880627262</v>
      </c>
      <c r="O172" s="105">
        <v>9.7621891842625281</v>
      </c>
      <c r="P172" s="105">
        <v>9.7058716199003126</v>
      </c>
      <c r="Q172" s="105">
        <v>11.173796772308423</v>
      </c>
      <c r="R172" s="105">
        <v>11.569975445067699</v>
      </c>
      <c r="S172" s="105">
        <v>11.741410600699028</v>
      </c>
      <c r="T172" s="105">
        <v>14.533762780906969</v>
      </c>
      <c r="U172" s="105">
        <v>17.634308259424287</v>
      </c>
      <c r="V172" s="105">
        <v>16.045874277740268</v>
      </c>
      <c r="W172" s="105">
        <v>22.138156922237531</v>
      </c>
      <c r="X172" s="105">
        <v>15.490003111939233</v>
      </c>
      <c r="Y172" s="105">
        <v>18.244638413962178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2.9699469503108609</v>
      </c>
      <c r="M173" s="99">
        <v>2.747346432766999</v>
      </c>
      <c r="N173" s="99">
        <v>3.2858448507672953</v>
      </c>
      <c r="O173" s="99">
        <v>4.6219563543070956</v>
      </c>
      <c r="P173" s="99">
        <v>4.0850087170571472</v>
      </c>
      <c r="Q173" s="99">
        <v>4.7587782275950108</v>
      </c>
      <c r="R173" s="99">
        <v>4.9037791463439779</v>
      </c>
      <c r="S173" s="99">
        <v>4.3856743153121958</v>
      </c>
      <c r="T173" s="99">
        <v>5.7014644527348226</v>
      </c>
      <c r="U173" s="99">
        <v>6.6400667772072977</v>
      </c>
      <c r="V173" s="99">
        <v>6.1780804267029854</v>
      </c>
      <c r="W173" s="99">
        <v>11.249934807730574</v>
      </c>
      <c r="X173" s="99">
        <v>4.7639449133404907</v>
      </c>
      <c r="Y173" s="99">
        <v>8.5884859769455701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3.4980723405197418</v>
      </c>
      <c r="M174" s="110">
        <v>4.0060479071448256</v>
      </c>
      <c r="N174" s="110">
        <v>4.3682956372954305</v>
      </c>
      <c r="O174" s="110">
        <v>5.1402328299554316</v>
      </c>
      <c r="P174" s="110">
        <v>5.6208629028431654</v>
      </c>
      <c r="Q174" s="110">
        <v>6.415018544713412</v>
      </c>
      <c r="R174" s="110">
        <v>6.6661962987237233</v>
      </c>
      <c r="S174" s="110">
        <v>7.35573628538683</v>
      </c>
      <c r="T174" s="110">
        <v>8.832298328172147</v>
      </c>
      <c r="U174" s="110">
        <v>10.994241482216989</v>
      </c>
      <c r="V174" s="110">
        <v>9.8677938510372805</v>
      </c>
      <c r="W174" s="110">
        <v>10.888222114506961</v>
      </c>
      <c r="X174" s="110">
        <v>10.726058198598745</v>
      </c>
      <c r="Y174" s="110">
        <v>9.6561524370166048</v>
      </c>
      <c r="DA174" s="60" t="s">
        <v>2911</v>
      </c>
    </row>
    <row r="175" spans="1:105" ht="12" customHeight="1" x14ac:dyDescent="0.25">
      <c r="A175" s="121" t="s">
        <v>54</v>
      </c>
      <c r="B175" s="123">
        <v>3.0498167936605829</v>
      </c>
      <c r="C175" s="123">
        <v>3.3883205247268489</v>
      </c>
      <c r="D175" s="123">
        <v>3.038502879517071</v>
      </c>
      <c r="E175" s="123">
        <v>3.3273249232883222</v>
      </c>
      <c r="F175" s="123">
        <v>3.4919234443427509</v>
      </c>
      <c r="G175" s="123">
        <v>3.3979920938709598</v>
      </c>
      <c r="H175" s="123">
        <v>3.0282796789358053</v>
      </c>
      <c r="I175" s="123">
        <v>3.3731833021367033</v>
      </c>
      <c r="J175" s="123">
        <v>2.862485746001759</v>
      </c>
      <c r="K175" s="123">
        <v>2.6574410415646206</v>
      </c>
      <c r="L175" s="123">
        <v>2.3767692465278665</v>
      </c>
      <c r="M175" s="123">
        <v>2.6636525222236629</v>
      </c>
      <c r="N175" s="123">
        <v>2.7347569378183154</v>
      </c>
      <c r="O175" s="123">
        <v>2.6452106941882878</v>
      </c>
      <c r="P175" s="123">
        <v>3.0693426586423969</v>
      </c>
      <c r="Q175" s="123">
        <v>3.2457887671786292</v>
      </c>
      <c r="R175" s="123">
        <v>3.3479188411223983</v>
      </c>
      <c r="S175" s="123">
        <v>4.0181905142175154</v>
      </c>
      <c r="T175" s="123">
        <v>3.8683203207041394</v>
      </c>
      <c r="U175" s="123">
        <v>4.0566241330145925</v>
      </c>
      <c r="V175" s="123">
        <v>4.2196694075179932</v>
      </c>
      <c r="W175" s="123">
        <v>4.8931643968593406</v>
      </c>
      <c r="X175" s="123">
        <v>5.3290361506470907</v>
      </c>
      <c r="Y175" s="123">
        <v>5.2489336636977244</v>
      </c>
      <c r="DA175" s="130" t="s">
        <v>2912</v>
      </c>
    </row>
    <row r="176" spans="1:105" ht="12" customHeight="1" x14ac:dyDescent="0.25">
      <c r="A176" s="97" t="s">
        <v>50</v>
      </c>
      <c r="B176" s="99">
        <v>4.3946226418323215</v>
      </c>
      <c r="C176" s="99">
        <v>4.5174414297716297</v>
      </c>
      <c r="D176" s="99">
        <v>4.0371732226647019</v>
      </c>
      <c r="E176" s="99">
        <v>3.9086606042183401</v>
      </c>
      <c r="F176" s="99">
        <v>4.1788714564210654</v>
      </c>
      <c r="G176" s="99">
        <v>4.3784802306790365</v>
      </c>
      <c r="H176" s="99">
        <v>3.9802306723813619</v>
      </c>
      <c r="I176" s="99">
        <v>4.0251035396349941</v>
      </c>
      <c r="J176" s="99">
        <v>3.8225941118850222</v>
      </c>
      <c r="K176" s="99">
        <v>3.5615324189642195</v>
      </c>
      <c r="L176" s="99">
        <v>3.1204595242274258</v>
      </c>
      <c r="M176" s="99">
        <v>3.3742464408504835</v>
      </c>
      <c r="N176" s="99">
        <v>3.455286621042978</v>
      </c>
      <c r="O176" s="99">
        <v>3.4704020380785998</v>
      </c>
      <c r="P176" s="99">
        <v>3.8574484852919921</v>
      </c>
      <c r="Q176" s="99">
        <v>4.1923531680533976</v>
      </c>
      <c r="R176" s="99">
        <v>4.7890762010104622</v>
      </c>
      <c r="S176" s="99">
        <v>5.4044499095467717</v>
      </c>
      <c r="T176" s="99">
        <v>3.1413723116242611</v>
      </c>
      <c r="U176" s="99">
        <v>6.4464642688471212</v>
      </c>
      <c r="V176" s="99">
        <v>4.1257626491897295</v>
      </c>
      <c r="W176" s="99">
        <v>8.2114758747574719</v>
      </c>
      <c r="X176" s="99">
        <v>7.3916569049218008</v>
      </c>
      <c r="Y176" s="99">
        <v>6.8833272001338521</v>
      </c>
      <c r="DA176" s="63" t="s">
        <v>2913</v>
      </c>
    </row>
    <row r="177" spans="1:105" ht="12" customHeight="1" x14ac:dyDescent="0.25">
      <c r="A177" s="109" t="s">
        <v>120</v>
      </c>
      <c r="B177" s="110">
        <v>2.9712545630519087</v>
      </c>
      <c r="C177" s="110">
        <v>3.3218033890630831</v>
      </c>
      <c r="D177" s="110">
        <v>2.9788634643482923</v>
      </c>
      <c r="E177" s="110">
        <v>3.2941462943642223</v>
      </c>
      <c r="F177" s="110">
        <v>3.4522341537815251</v>
      </c>
      <c r="G177" s="110">
        <v>3.3378509431741232</v>
      </c>
      <c r="H177" s="110">
        <v>2.9641129924324785</v>
      </c>
      <c r="I177" s="110">
        <v>3.3272855670105557</v>
      </c>
      <c r="J177" s="110">
        <v>2.792532772555794</v>
      </c>
      <c r="K177" s="110">
        <v>2.5905300552840393</v>
      </c>
      <c r="L177" s="110">
        <v>2.320189297827099</v>
      </c>
      <c r="M177" s="110">
        <v>2.6114205464381688</v>
      </c>
      <c r="N177" s="110">
        <v>2.6898778489736705</v>
      </c>
      <c r="O177" s="110">
        <v>2.6038446975258576</v>
      </c>
      <c r="P177" s="110">
        <v>3.0353225156388839</v>
      </c>
      <c r="Q177" s="110">
        <v>3.2088710643424845</v>
      </c>
      <c r="R177" s="110">
        <v>3.2953074937556002</v>
      </c>
      <c r="S177" s="110">
        <v>3.9714676354218978</v>
      </c>
      <c r="T177" s="110">
        <v>3.8890165120194262</v>
      </c>
      <c r="U177" s="110">
        <v>3.986571354479914</v>
      </c>
      <c r="V177" s="110">
        <v>4.2222203720970004</v>
      </c>
      <c r="W177" s="110">
        <v>4.7867396269440468</v>
      </c>
      <c r="X177" s="110">
        <v>5.2619369751720084</v>
      </c>
      <c r="Y177" s="110">
        <v>5.2020186279299914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68.024678827202564</v>
      </c>
      <c r="C3" s="118">
        <f t="shared" si="0"/>
        <v>87.111010396069091</v>
      </c>
      <c r="D3" s="118">
        <f t="shared" si="0"/>
        <v>145.9252120290659</v>
      </c>
      <c r="E3" s="118">
        <f t="shared" si="0"/>
        <v>96.000518345884814</v>
      </c>
      <c r="F3" s="118">
        <f t="shared" si="0"/>
        <v>122.83623108893308</v>
      </c>
      <c r="G3" s="118">
        <f t="shared" si="0"/>
        <v>65.417281721743791</v>
      </c>
      <c r="H3" s="118">
        <f t="shared" si="0"/>
        <v>64.852241421540384</v>
      </c>
      <c r="I3" s="118">
        <f t="shared" si="0"/>
        <v>59.316462604458494</v>
      </c>
      <c r="J3" s="118">
        <f t="shared" si="0"/>
        <v>88.9052555827502</v>
      </c>
      <c r="K3" s="118">
        <f t="shared" si="0"/>
        <v>72.460234671927665</v>
      </c>
      <c r="L3" s="118">
        <f t="shared" si="0"/>
        <v>94.810392410343496</v>
      </c>
      <c r="M3" s="118">
        <f t="shared" si="0"/>
        <v>101.89275625027489</v>
      </c>
      <c r="N3" s="118">
        <f t="shared" si="0"/>
        <v>113.32980683884506</v>
      </c>
      <c r="O3" s="118">
        <f t="shared" si="0"/>
        <v>88.631657712976178</v>
      </c>
      <c r="P3" s="118">
        <f t="shared" si="0"/>
        <v>77.695002303480848</v>
      </c>
      <c r="Q3" s="118">
        <f t="shared" si="0"/>
        <v>74.73964152233404</v>
      </c>
      <c r="R3" s="118">
        <f t="shared" ref="R3:V3" si="1">R4+R7+R9+R19</f>
        <v>107.7543511663459</v>
      </c>
      <c r="S3" s="118">
        <f t="shared" si="1"/>
        <v>117.13013665261185</v>
      </c>
      <c r="T3" s="118">
        <f t="shared" si="1"/>
        <v>95.929491608629974</v>
      </c>
      <c r="U3" s="118">
        <f t="shared" si="1"/>
        <v>84.829185570410345</v>
      </c>
      <c r="V3" s="118">
        <f t="shared" si="1"/>
        <v>133.53173041895195</v>
      </c>
      <c r="W3" s="118">
        <f t="shared" ref="W3:Y3" si="2">W4+W7+W9+W19</f>
        <v>136.39782545031989</v>
      </c>
      <c r="X3" s="118">
        <f t="shared" si="2"/>
        <v>128.98126346441364</v>
      </c>
      <c r="Y3" s="118">
        <f t="shared" si="2"/>
        <v>96.700908280504876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58.948972487364784</v>
      </c>
      <c r="C4" s="123">
        <f t="shared" si="3"/>
        <v>78.667620028088848</v>
      </c>
      <c r="D4" s="123">
        <f t="shared" si="3"/>
        <v>133.83523858180487</v>
      </c>
      <c r="E4" s="123">
        <f t="shared" si="3"/>
        <v>86.71855513272773</v>
      </c>
      <c r="F4" s="123">
        <f t="shared" si="3"/>
        <v>111.11648100945085</v>
      </c>
      <c r="G4" s="123">
        <f t="shared" si="3"/>
        <v>56.842697732358552</v>
      </c>
      <c r="H4" s="123">
        <f t="shared" si="3"/>
        <v>55.92068670753693</v>
      </c>
      <c r="I4" s="123">
        <f t="shared" si="3"/>
        <v>49.808611324129217</v>
      </c>
      <c r="J4" s="123">
        <f t="shared" si="3"/>
        <v>76.80445767049622</v>
      </c>
      <c r="K4" s="123">
        <f t="shared" si="3"/>
        <v>62.988850782646125</v>
      </c>
      <c r="L4" s="123">
        <f t="shared" si="3"/>
        <v>88.127760244927899</v>
      </c>
      <c r="M4" s="123">
        <f t="shared" si="3"/>
        <v>93.661434200237267</v>
      </c>
      <c r="N4" s="123">
        <f t="shared" si="3"/>
        <v>104.00270734774638</v>
      </c>
      <c r="O4" s="123">
        <f t="shared" si="3"/>
        <v>80.254588957965467</v>
      </c>
      <c r="P4" s="123">
        <f t="shared" si="3"/>
        <v>67.369341496283155</v>
      </c>
      <c r="Q4" s="123">
        <f t="shared" si="3"/>
        <v>65.106018420554761</v>
      </c>
      <c r="R4" s="123">
        <f t="shared" ref="R4:V4" si="4">SUM(R5:R6)</f>
        <v>95.026063063419713</v>
      </c>
      <c r="S4" s="123">
        <f t="shared" si="4"/>
        <v>102.19506665401333</v>
      </c>
      <c r="T4" s="123">
        <f t="shared" si="4"/>
        <v>79.888760025762807</v>
      </c>
      <c r="U4" s="123">
        <f t="shared" si="4"/>
        <v>68.613055120536558</v>
      </c>
      <c r="V4" s="123">
        <f t="shared" si="4"/>
        <v>109.73835027668373</v>
      </c>
      <c r="W4" s="123">
        <f t="shared" ref="W4:Y4" si="5">SUM(W5:W6)</f>
        <v>114.60879991918839</v>
      </c>
      <c r="X4" s="123">
        <f t="shared" si="5"/>
        <v>104.23520981417406</v>
      </c>
      <c r="Y4" s="123">
        <f t="shared" si="5"/>
        <v>80.205608241761709</v>
      </c>
      <c r="DA4" s="130" t="s">
        <v>2917</v>
      </c>
    </row>
    <row r="5" spans="1:105" ht="12" customHeight="1" x14ac:dyDescent="0.25">
      <c r="A5" s="97" t="s">
        <v>51</v>
      </c>
      <c r="B5" s="99">
        <v>58.375784367761824</v>
      </c>
      <c r="C5" s="99">
        <v>77.916706832727741</v>
      </c>
      <c r="D5" s="99">
        <v>132.58791888255948</v>
      </c>
      <c r="E5" s="99">
        <v>85.924583692094771</v>
      </c>
      <c r="F5" s="99">
        <v>110.11803936525565</v>
      </c>
      <c r="G5" s="99">
        <v>56.341092790242321</v>
      </c>
      <c r="H5" s="99">
        <v>55.438219843050504</v>
      </c>
      <c r="I5" s="99">
        <v>49.387003590388332</v>
      </c>
      <c r="J5" s="99">
        <v>76.163705603464152</v>
      </c>
      <c r="K5" s="99">
        <v>62.46993897192035</v>
      </c>
      <c r="L5" s="99">
        <v>87.433241416851999</v>
      </c>
      <c r="M5" s="99">
        <v>92.932786596222982</v>
      </c>
      <c r="N5" s="99">
        <v>103.20841956653364</v>
      </c>
      <c r="O5" s="99">
        <v>79.637757616598094</v>
      </c>
      <c r="P5" s="99">
        <v>66.852999426386987</v>
      </c>
      <c r="Q5" s="99">
        <v>64.62325187076695</v>
      </c>
      <c r="R5" s="99">
        <v>94.328493256167803</v>
      </c>
      <c r="S5" s="99">
        <v>101.44230462296538</v>
      </c>
      <c r="T5" s="99">
        <v>79.278807429882889</v>
      </c>
      <c r="U5" s="99">
        <v>68.090146032262737</v>
      </c>
      <c r="V5" s="99">
        <v>108.90466825839023</v>
      </c>
      <c r="W5" s="99">
        <v>113.76349827758318</v>
      </c>
      <c r="X5" s="99">
        <v>103.47240977806838</v>
      </c>
      <c r="Y5" s="99">
        <v>79.682095001574552</v>
      </c>
      <c r="DA5" s="63" t="s">
        <v>2918</v>
      </c>
    </row>
    <row r="6" spans="1:105" ht="12" customHeight="1" x14ac:dyDescent="0.25">
      <c r="A6" s="97" t="s">
        <v>53</v>
      </c>
      <c r="B6" s="99">
        <v>0.57318811960296268</v>
      </c>
      <c r="C6" s="99">
        <v>0.75091319536110879</v>
      </c>
      <c r="D6" s="99">
        <v>1.247319699245399</v>
      </c>
      <c r="E6" s="99">
        <v>0.79397144063296154</v>
      </c>
      <c r="F6" s="99">
        <v>0.99844164419520154</v>
      </c>
      <c r="G6" s="99">
        <v>0.5016049421162293</v>
      </c>
      <c r="H6" s="99">
        <v>0.48246686448642301</v>
      </c>
      <c r="I6" s="99">
        <v>0.42160773374088445</v>
      </c>
      <c r="J6" s="99">
        <v>0.64075206703206833</v>
      </c>
      <c r="K6" s="99">
        <v>0.51891181072577897</v>
      </c>
      <c r="L6" s="99">
        <v>0.69451882807590415</v>
      </c>
      <c r="M6" s="99">
        <v>0.72864760401428386</v>
      </c>
      <c r="N6" s="99">
        <v>0.79428778121274302</v>
      </c>
      <c r="O6" s="99">
        <v>0.61683134136737927</v>
      </c>
      <c r="P6" s="99">
        <v>0.51634206989617037</v>
      </c>
      <c r="Q6" s="99">
        <v>0.48276654978780698</v>
      </c>
      <c r="R6" s="99">
        <v>0.69756980725191564</v>
      </c>
      <c r="S6" s="99">
        <v>0.75276203104794936</v>
      </c>
      <c r="T6" s="99">
        <v>0.60995259587992234</v>
      </c>
      <c r="U6" s="99">
        <v>0.52290908827381455</v>
      </c>
      <c r="V6" s="99">
        <v>0.83368201829349986</v>
      </c>
      <c r="W6" s="99">
        <v>0.84530164160520038</v>
      </c>
      <c r="X6" s="99">
        <v>0.76280003610566738</v>
      </c>
      <c r="Y6" s="99">
        <v>0.52351324018716217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1.0679051171516716E-2</v>
      </c>
      <c r="C7" s="123">
        <f t="shared" si="6"/>
        <v>2.2181780087317235E-2</v>
      </c>
      <c r="D7" s="123">
        <f t="shared" si="6"/>
        <v>3.87192654785211E-2</v>
      </c>
      <c r="E7" s="123">
        <f t="shared" si="6"/>
        <v>5.8666736910235565E-2</v>
      </c>
      <c r="F7" s="123">
        <f t="shared" si="6"/>
        <v>6.7394007989507079E-2</v>
      </c>
      <c r="G7" s="123">
        <f t="shared" si="6"/>
        <v>8.8043616540209896E-2</v>
      </c>
      <c r="H7" s="123">
        <f t="shared" si="6"/>
        <v>0.11692468175552113</v>
      </c>
      <c r="I7" s="123">
        <f t="shared" si="6"/>
        <v>0.16116433663672636</v>
      </c>
      <c r="J7" s="123">
        <f t="shared" si="6"/>
        <v>0.13769077716179295</v>
      </c>
      <c r="K7" s="123">
        <f t="shared" si="6"/>
        <v>0.17419700579295011</v>
      </c>
      <c r="L7" s="123">
        <f t="shared" si="6"/>
        <v>0.2317350091939549</v>
      </c>
      <c r="M7" s="123">
        <f t="shared" si="6"/>
        <v>0.21910645125947503</v>
      </c>
      <c r="N7" s="123">
        <f t="shared" si="6"/>
        <v>0.33377832567072663</v>
      </c>
      <c r="O7" s="123">
        <f t="shared" si="6"/>
        <v>0.31889981079305707</v>
      </c>
      <c r="P7" s="123">
        <f t="shared" si="6"/>
        <v>0.2201545720793503</v>
      </c>
      <c r="Q7" s="123">
        <f t="shared" si="6"/>
        <v>0.25587424839651396</v>
      </c>
      <c r="R7" s="123">
        <f t="shared" si="6"/>
        <v>0.23483370920599597</v>
      </c>
      <c r="S7" s="123">
        <f t="shared" si="6"/>
        <v>0.34926657145378132</v>
      </c>
      <c r="T7" s="123">
        <f t="shared" si="6"/>
        <v>0.63700872683965781</v>
      </c>
      <c r="U7" s="123">
        <f t="shared" si="6"/>
        <v>0.79227147484300819</v>
      </c>
      <c r="V7" s="123">
        <f t="shared" si="6"/>
        <v>0.89440952195574419</v>
      </c>
      <c r="W7" s="123">
        <f t="shared" si="6"/>
        <v>1.0245580370967982</v>
      </c>
      <c r="X7" s="123">
        <f t="shared" si="6"/>
        <v>1.192847488516507</v>
      </c>
      <c r="Y7" s="123">
        <f t="shared" si="6"/>
        <v>0.83415441708565241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1.0679051171516716E-2</v>
      </c>
      <c r="C8" s="99">
        <f>RES_hhdet_tesh!C8/RES_summary!C$19</f>
        <v>2.2181780087317235E-2</v>
      </c>
      <c r="D8" s="99">
        <f>RES_hhdet_tesh!D8/RES_summary!D$19</f>
        <v>3.87192654785211E-2</v>
      </c>
      <c r="E8" s="99">
        <f>RES_hhdet_tesh!E8/RES_summary!E$19</f>
        <v>5.8666736910235565E-2</v>
      </c>
      <c r="F8" s="99">
        <f>RES_hhdet_tesh!F8/RES_summary!F$19</f>
        <v>6.7394007989507079E-2</v>
      </c>
      <c r="G8" s="99">
        <f>RES_hhdet_tesh!G8/RES_summary!G$19</f>
        <v>8.8043616540209896E-2</v>
      </c>
      <c r="H8" s="99">
        <f>RES_hhdet_tesh!H8/RES_summary!H$19</f>
        <v>0.11692468175552113</v>
      </c>
      <c r="I8" s="99">
        <f>RES_hhdet_tesh!I8/RES_summary!I$19</f>
        <v>0.16116433663672636</v>
      </c>
      <c r="J8" s="99">
        <f>RES_hhdet_tesh!J8/RES_summary!J$19</f>
        <v>0.13769077716179295</v>
      </c>
      <c r="K8" s="99">
        <f>RES_hhdet_tesh!K8/RES_summary!K$19</f>
        <v>0.17419700579295011</v>
      </c>
      <c r="L8" s="99">
        <f>RES_hhdet_tesh!L8/RES_summary!L$19</f>
        <v>0.2317350091939549</v>
      </c>
      <c r="M8" s="99">
        <f>RES_hhdet_tesh!M8/RES_summary!M$19</f>
        <v>0.21910645125947503</v>
      </c>
      <c r="N8" s="99">
        <f>RES_hhdet_tesh!N8/RES_summary!N$19</f>
        <v>0.33377832567072663</v>
      </c>
      <c r="O8" s="99">
        <f>RES_hhdet_tesh!O8/RES_summary!O$19</f>
        <v>0.31889981079305707</v>
      </c>
      <c r="P8" s="99">
        <f>RES_hhdet_tesh!P8/RES_summary!P$19</f>
        <v>0.2201545720793503</v>
      </c>
      <c r="Q8" s="99">
        <f>RES_hhdet_tesh!Q8/RES_summary!Q$19</f>
        <v>0.25587424839651396</v>
      </c>
      <c r="R8" s="99">
        <f>RES_hhdet_tesh!R8/RES_summary!R$19</f>
        <v>0.23483370920599597</v>
      </c>
      <c r="S8" s="99">
        <f>RES_hhdet_tesh!S8/RES_summary!S$19</f>
        <v>0.34926657145378132</v>
      </c>
      <c r="T8" s="99">
        <f>RES_hhdet_tesh!T8/RES_summary!T$19</f>
        <v>0.63700872683965781</v>
      </c>
      <c r="U8" s="99">
        <f>RES_hhdet_tesh!U8/RES_summary!U$19</f>
        <v>0.79227147484300819</v>
      </c>
      <c r="V8" s="99">
        <f>RES_hhdet_tesh!V8/RES_summary!V$19</f>
        <v>0.89440952195574419</v>
      </c>
      <c r="W8" s="99">
        <f>RES_hhdet_tesh!W8/RES_summary!W$19</f>
        <v>1.0245580370967982</v>
      </c>
      <c r="X8" s="99">
        <f>RES_hhdet_tesh!X8/RES_summary!X$19</f>
        <v>1.192847488516507</v>
      </c>
      <c r="Y8" s="99">
        <f>RES_hhdet_tesh!Y8/RES_summary!Y$19</f>
        <v>0.83415441708565241</v>
      </c>
      <c r="DA8" s="63" t="s">
        <v>2921</v>
      </c>
    </row>
    <row r="9" spans="1:105" ht="12" customHeight="1" x14ac:dyDescent="0.25">
      <c r="A9" s="121" t="s">
        <v>55</v>
      </c>
      <c r="B9" s="123">
        <v>6.7175364344546011</v>
      </c>
      <c r="C9" s="123">
        <v>5.9570983984303494</v>
      </c>
      <c r="D9" s="123">
        <v>9.0056687697673485</v>
      </c>
      <c r="E9" s="123">
        <v>6.6343043142003335</v>
      </c>
      <c r="F9" s="123">
        <v>8.5461297750320036</v>
      </c>
      <c r="G9" s="123">
        <v>6.2388476407721676</v>
      </c>
      <c r="H9" s="123">
        <v>6.6290800339858258</v>
      </c>
      <c r="I9" s="123">
        <v>7.0414793094202439</v>
      </c>
      <c r="J9" s="123">
        <v>9.4032820092388008</v>
      </c>
      <c r="K9" s="123">
        <v>7.2227993694254486</v>
      </c>
      <c r="L9" s="123">
        <v>4.5229261014944706</v>
      </c>
      <c r="M9" s="123">
        <v>5.7836709340118073</v>
      </c>
      <c r="N9" s="123">
        <v>6.7502988295001334</v>
      </c>
      <c r="O9" s="123">
        <v>6.2735214220993027</v>
      </c>
      <c r="P9" s="123">
        <v>8.1315879357515897</v>
      </c>
      <c r="Q9" s="123">
        <v>7.3523628835358128</v>
      </c>
      <c r="R9" s="123">
        <v>9.7439036186252981</v>
      </c>
      <c r="S9" s="123">
        <v>11.670482196930259</v>
      </c>
      <c r="T9" s="123">
        <v>12.237508020097627</v>
      </c>
      <c r="U9" s="123">
        <v>12.747451820311252</v>
      </c>
      <c r="V9" s="123">
        <v>18.835467642820088</v>
      </c>
      <c r="W9" s="123">
        <v>16.088412058886931</v>
      </c>
      <c r="X9" s="123">
        <v>18.062591912018117</v>
      </c>
      <c r="Y9" s="123">
        <v>12.783445660737852</v>
      </c>
      <c r="DA9" s="130" t="s">
        <v>2922</v>
      </c>
    </row>
    <row r="10" spans="1:105" ht="12" customHeight="1" x14ac:dyDescent="0.25">
      <c r="A10" s="97" t="s">
        <v>143</v>
      </c>
      <c r="B10" s="99">
        <v>5.908070394296641</v>
      </c>
      <c r="C10" s="99">
        <v>5.5894090581442128</v>
      </c>
      <c r="D10" s="99">
        <v>9.5329521374688415</v>
      </c>
      <c r="E10" s="99">
        <v>6.4559077862078773</v>
      </c>
      <c r="F10" s="99">
        <v>8.8682830612523187</v>
      </c>
      <c r="G10" s="99">
        <v>5.9533478557564985</v>
      </c>
      <c r="H10" s="99">
        <v>6.4387664297372647</v>
      </c>
      <c r="I10" s="99">
        <v>6.7756254732762429</v>
      </c>
      <c r="J10" s="99">
        <v>9.935309292733427</v>
      </c>
      <c r="K10" s="99">
        <v>7.4652945846149796</v>
      </c>
      <c r="L10" s="99">
        <v>4.4004802253232658</v>
      </c>
      <c r="M10" s="99">
        <v>5.7856752589141225</v>
      </c>
      <c r="N10" s="99">
        <v>6.7889047373839801</v>
      </c>
      <c r="O10" s="99">
        <v>6.0737708645455468</v>
      </c>
      <c r="P10" s="99">
        <v>8.1361040333824377</v>
      </c>
      <c r="Q10" s="99">
        <v>7.1823589348167038</v>
      </c>
      <c r="R10" s="99">
        <v>9.7464262793847496</v>
      </c>
      <c r="S10" s="99">
        <v>11.806402718428005</v>
      </c>
      <c r="T10" s="99">
        <v>12.170818217323118</v>
      </c>
      <c r="U10" s="99">
        <v>12.301881861980252</v>
      </c>
      <c r="V10" s="99">
        <v>19.622036014574981</v>
      </c>
      <c r="W10" s="99">
        <v>15.620060353850258</v>
      </c>
      <c r="X10" s="99">
        <v>18.66073822583316</v>
      </c>
      <c r="Y10" s="99">
        <v>12.096382863702908</v>
      </c>
      <c r="DA10" s="63" t="s">
        <v>2923</v>
      </c>
    </row>
    <row r="11" spans="1:105" ht="12" customHeight="1" x14ac:dyDescent="0.25">
      <c r="A11" s="97" t="s">
        <v>124</v>
      </c>
      <c r="B11" s="99">
        <v>7.6404422323664214</v>
      </c>
      <c r="C11" s="99">
        <v>7.4505414154090337</v>
      </c>
      <c r="D11" s="99">
        <v>7.3825938035809378</v>
      </c>
      <c r="E11" s="99">
        <v>7.2664013085406358</v>
      </c>
      <c r="F11" s="99">
        <v>7.2299414878439308</v>
      </c>
      <c r="G11" s="99">
        <v>7.3274647110526878</v>
      </c>
      <c r="H11" s="99">
        <v>7.4331676894293626</v>
      </c>
      <c r="I11" s="99">
        <v>7.5500394309946843</v>
      </c>
      <c r="J11" s="99">
        <v>7.2238282741804802</v>
      </c>
      <c r="K11" s="99">
        <v>7.1814903024459502</v>
      </c>
      <c r="L11" s="99">
        <v>6.8191169501408693</v>
      </c>
      <c r="M11" s="99">
        <v>6.7934891751263864</v>
      </c>
      <c r="N11" s="99">
        <v>6.8539701150812729</v>
      </c>
      <c r="O11" s="99">
        <v>7.2760706047023103</v>
      </c>
      <c r="P11" s="99">
        <v>8.1765764718022318</v>
      </c>
      <c r="Q11" s="99">
        <v>8.8052533253102467</v>
      </c>
      <c r="R11" s="99">
        <v>9.3832075578593468</v>
      </c>
      <c r="S11" s="99">
        <v>11.394507437327928</v>
      </c>
      <c r="T11" s="99">
        <v>14.952024099400459</v>
      </c>
      <c r="U11" s="99">
        <v>12.47782507254108</v>
      </c>
      <c r="V11" s="99">
        <v>15.04384190496592</v>
      </c>
      <c r="W11" s="99">
        <v>19.15077111119934</v>
      </c>
      <c r="X11" s="99">
        <v>14.750299918341009</v>
      </c>
      <c r="Y11" s="99">
        <v>17.425984232829141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14.882240674923311</v>
      </c>
      <c r="U12" s="99">
        <v>12.415005170445447</v>
      </c>
      <c r="V12" s="99">
        <v>14.982448786673121</v>
      </c>
      <c r="W12" s="99">
        <v>19.068512931239322</v>
      </c>
      <c r="X12" s="99">
        <v>14.73501642051801</v>
      </c>
      <c r="Y12" s="99">
        <v>17.481718767211241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4.5436248183967622</v>
      </c>
      <c r="U13" s="102">
        <v>3.6502074646413698</v>
      </c>
      <c r="V13" s="102">
        <v>4.5665907083752693</v>
      </c>
      <c r="W13" s="102">
        <v>7.988656723322114</v>
      </c>
      <c r="X13" s="102">
        <v>3.5319156690341122</v>
      </c>
      <c r="Y13" s="102">
        <v>6.7218715277598102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10.338615856526552</v>
      </c>
      <c r="U14" s="105">
        <v>8.764797705804078</v>
      </c>
      <c r="V14" s="105">
        <v>10.415858078297854</v>
      </c>
      <c r="W14" s="105">
        <v>11.079856207917214</v>
      </c>
      <c r="X14" s="105">
        <v>11.203100751483897</v>
      </c>
      <c r="Y14" s="105">
        <v>10.759847239451426</v>
      </c>
      <c r="DA14" s="132" t="s">
        <v>2927</v>
      </c>
    </row>
    <row r="15" spans="1:105" ht="12" customHeight="1" x14ac:dyDescent="0.25">
      <c r="A15" s="106" t="s">
        <v>122</v>
      </c>
      <c r="B15" s="102">
        <v>8.5904352052301025</v>
      </c>
      <c r="C15" s="102">
        <v>6.9316596401723798</v>
      </c>
      <c r="D15" s="102">
        <v>7.1174376917786244</v>
      </c>
      <c r="E15" s="102">
        <v>7.3823832810368817</v>
      </c>
      <c r="F15" s="102">
        <v>7.1688651065784921</v>
      </c>
      <c r="G15" s="102">
        <v>7.1916166425739521</v>
      </c>
      <c r="H15" s="102">
        <v>7.3257626945143492</v>
      </c>
      <c r="I15" s="102">
        <v>8.0131599729048268</v>
      </c>
      <c r="J15" s="102">
        <v>7.305910457446215</v>
      </c>
      <c r="K15" s="102">
        <v>5.72802856363593</v>
      </c>
      <c r="L15" s="102">
        <v>5.2356150113005215</v>
      </c>
      <c r="M15" s="102">
        <v>5.6337577468264595</v>
      </c>
      <c r="N15" s="102">
        <v>6.3278705887352791</v>
      </c>
      <c r="O15" s="102">
        <v>7.9192310161125379</v>
      </c>
      <c r="P15" s="102">
        <v>8.0922102320578269</v>
      </c>
      <c r="Q15" s="102">
        <v>9.3358006862670369</v>
      </c>
      <c r="R15" s="102">
        <v>9.7239553055673902</v>
      </c>
      <c r="S15" s="102">
        <v>10.273743330966138</v>
      </c>
      <c r="T15" s="102">
        <v>12.558646705436784</v>
      </c>
      <c r="U15" s="102">
        <v>15.31212635186195</v>
      </c>
      <c r="V15" s="102">
        <v>13.997018044553606</v>
      </c>
      <c r="W15" s="102">
        <v>18.481233763743052</v>
      </c>
      <c r="X15" s="102">
        <v>14.020013830892845</v>
      </c>
      <c r="Y15" s="102">
        <v>15.81733242857638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7.8850057439209555</v>
      </c>
      <c r="P16" s="105">
        <v>8.0469158574427411</v>
      </c>
      <c r="Q16" s="105">
        <v>9.2650169653862378</v>
      </c>
      <c r="R16" s="105">
        <v>9.5451244846176007</v>
      </c>
      <c r="S16" s="105">
        <v>10.11735863209115</v>
      </c>
      <c r="T16" s="105">
        <v>12.477606055746438</v>
      </c>
      <c r="U16" s="105">
        <v>15.249238369172382</v>
      </c>
      <c r="V16" s="105">
        <v>13.962523564782529</v>
      </c>
      <c r="W16" s="105">
        <v>18.47041177956417</v>
      </c>
      <c r="X16" s="105">
        <v>14.09008965489771</v>
      </c>
      <c r="Y16" s="105">
        <v>15.861426775418296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2.7496674188479426</v>
      </c>
      <c r="P17" s="99">
        <v>2.430990104134291</v>
      </c>
      <c r="Q17" s="99">
        <v>2.8510496441144628</v>
      </c>
      <c r="R17" s="99">
        <v>2.9572750908134555</v>
      </c>
      <c r="S17" s="99">
        <v>2.8394151494689033</v>
      </c>
      <c r="T17" s="99">
        <v>3.7886680434612292</v>
      </c>
      <c r="U17" s="99">
        <v>4.4301714745783078</v>
      </c>
      <c r="V17" s="99">
        <v>4.2135903580775533</v>
      </c>
      <c r="W17" s="99">
        <v>7.7046212514522017</v>
      </c>
      <c r="X17" s="99">
        <v>3.3579595362114945</v>
      </c>
      <c r="Y17" s="99">
        <v>6.1430551254498678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5.1353383250730129</v>
      </c>
      <c r="P18" s="99">
        <v>5.6159257533084501</v>
      </c>
      <c r="Q18" s="99">
        <v>6.4139673212717758</v>
      </c>
      <c r="R18" s="99">
        <v>6.5878493938041451</v>
      </c>
      <c r="S18" s="99">
        <v>7.2779434826222476</v>
      </c>
      <c r="T18" s="99">
        <v>8.688938012285206</v>
      </c>
      <c r="U18" s="99">
        <v>10.819066894594073</v>
      </c>
      <c r="V18" s="99">
        <v>9.7489332067049759</v>
      </c>
      <c r="W18" s="99">
        <v>10.765790528111966</v>
      </c>
      <c r="X18" s="99">
        <v>10.732130118686214</v>
      </c>
      <c r="Y18" s="99">
        <v>9.7183716499684287</v>
      </c>
      <c r="DA18" s="63" t="s">
        <v>2931</v>
      </c>
    </row>
    <row r="19" spans="1:105" ht="12" customHeight="1" x14ac:dyDescent="0.25">
      <c r="A19" s="121" t="s">
        <v>54</v>
      </c>
      <c r="B19" s="123">
        <v>2.3474908542116584</v>
      </c>
      <c r="C19" s="123">
        <v>2.4641101894625765</v>
      </c>
      <c r="D19" s="123">
        <v>3.0455854120151686</v>
      </c>
      <c r="E19" s="123">
        <v>2.5889921620465035</v>
      </c>
      <c r="F19" s="123">
        <v>3.1062262964607217</v>
      </c>
      <c r="G19" s="123">
        <v>2.2476927320728577</v>
      </c>
      <c r="H19" s="123">
        <v>2.1855499982621098</v>
      </c>
      <c r="I19" s="123">
        <v>2.3052076342723091</v>
      </c>
      <c r="J19" s="123">
        <v>2.5598251258533731</v>
      </c>
      <c r="K19" s="123">
        <v>2.0743875140631407</v>
      </c>
      <c r="L19" s="123">
        <v>1.927971054727166</v>
      </c>
      <c r="M19" s="123">
        <v>2.2285446647663312</v>
      </c>
      <c r="N19" s="123">
        <v>2.2430223359278183</v>
      </c>
      <c r="O19" s="123">
        <v>1.7846475221183464</v>
      </c>
      <c r="P19" s="123">
        <v>1.9739182993667548</v>
      </c>
      <c r="Q19" s="123">
        <v>2.0253859698469525</v>
      </c>
      <c r="R19" s="123">
        <v>2.7495507750948947</v>
      </c>
      <c r="S19" s="123">
        <v>2.9153212302144702</v>
      </c>
      <c r="T19" s="123">
        <v>3.1662148359298881</v>
      </c>
      <c r="U19" s="123">
        <v>2.6764071547195254</v>
      </c>
      <c r="V19" s="123">
        <v>4.063502977492397</v>
      </c>
      <c r="W19" s="123">
        <v>4.6760554351477532</v>
      </c>
      <c r="X19" s="123">
        <v>5.4906142497049757</v>
      </c>
      <c r="Y19" s="123">
        <v>2.8776999609196605</v>
      </c>
      <c r="DA19" s="130" t="s">
        <v>2932</v>
      </c>
    </row>
    <row r="20" spans="1:105" ht="12" customHeight="1" x14ac:dyDescent="0.25">
      <c r="A20" s="97" t="s">
        <v>51</v>
      </c>
      <c r="B20" s="99">
        <v>2.5868811712840256</v>
      </c>
      <c r="C20" s="99">
        <v>2.4730876356507077</v>
      </c>
      <c r="D20" s="99">
        <v>4.1900406850900032</v>
      </c>
      <c r="E20" s="99">
        <v>2.7880090094129515</v>
      </c>
      <c r="F20" s="99">
        <v>3.7982735226749917</v>
      </c>
      <c r="G20" s="99">
        <v>1.9669941462555893</v>
      </c>
      <c r="H20" s="99">
        <v>2.1346821693187166</v>
      </c>
      <c r="I20" s="99">
        <v>2.1138813627175748</v>
      </c>
      <c r="J20" s="99">
        <v>2.9351388015037689</v>
      </c>
      <c r="K20" s="99">
        <v>2.146544842652907</v>
      </c>
      <c r="L20" s="99">
        <v>1.9934876064478262</v>
      </c>
      <c r="M20" s="99">
        <v>2.2821682826954839</v>
      </c>
      <c r="N20" s="99">
        <v>2.2528856078683828</v>
      </c>
      <c r="O20" s="99">
        <v>1.7664015805428683</v>
      </c>
      <c r="P20" s="99">
        <v>1.910509138540524</v>
      </c>
      <c r="Q20" s="99">
        <v>1.9264462287091906</v>
      </c>
      <c r="R20" s="99">
        <v>2.7873376354922046</v>
      </c>
      <c r="S20" s="99">
        <v>2.8789725001801783</v>
      </c>
      <c r="T20" s="99">
        <v>3.1770239559061308</v>
      </c>
      <c r="U20" s="99">
        <v>2.6538865181740716</v>
      </c>
      <c r="V20" s="99">
        <v>4.0736945024072382</v>
      </c>
      <c r="W20" s="99">
        <v>4.7286329098072635</v>
      </c>
      <c r="X20" s="99">
        <v>5.7009693298421782</v>
      </c>
      <c r="Y20" s="99">
        <v>1.3636127106412315</v>
      </c>
      <c r="DA20" s="63" t="s">
        <v>2933</v>
      </c>
    </row>
    <row r="21" spans="1:105" ht="12" customHeight="1" x14ac:dyDescent="0.25">
      <c r="A21" s="97" t="s">
        <v>50</v>
      </c>
      <c r="B21" s="99">
        <v>2.5395137025458485</v>
      </c>
      <c r="C21" s="99">
        <v>2.611311870094005</v>
      </c>
      <c r="D21" s="99">
        <v>2.336854829901911</v>
      </c>
      <c r="E21" s="99">
        <v>2.2652473480933382</v>
      </c>
      <c r="F21" s="99">
        <v>2.4276463302234652</v>
      </c>
      <c r="G21" s="99">
        <v>2.5513869980693915</v>
      </c>
      <c r="H21" s="99">
        <v>2.3268765154679851</v>
      </c>
      <c r="I21" s="99">
        <v>2.3562390119706156</v>
      </c>
      <c r="J21" s="99">
        <v>2.2381956389850659</v>
      </c>
      <c r="K21" s="99">
        <v>2.0856782329504147</v>
      </c>
      <c r="L21" s="99">
        <v>1.8277320798205956</v>
      </c>
      <c r="M21" s="99">
        <v>1.9772578155202809</v>
      </c>
      <c r="N21" s="99">
        <v>2.0263986608529381</v>
      </c>
      <c r="O21" s="99">
        <v>2.0371785060488858</v>
      </c>
      <c r="P21" s="99">
        <v>2.2653383475514932</v>
      </c>
      <c r="Q21" s="99">
        <v>2.463473046982632</v>
      </c>
      <c r="R21" s="99">
        <v>2.8152582005005184</v>
      </c>
      <c r="S21" s="99">
        <v>3.1784932935358818</v>
      </c>
      <c r="T21" s="99">
        <v>1.8481694627972094</v>
      </c>
      <c r="U21" s="99">
        <v>3.8264671451072001</v>
      </c>
      <c r="V21" s="99">
        <v>2.4688505387914161</v>
      </c>
      <c r="W21" s="99">
        <v>4.9485916282154587</v>
      </c>
      <c r="X21" s="99">
        <v>4.4654069441683779</v>
      </c>
      <c r="Y21" s="99">
        <v>4.1649142729097868</v>
      </c>
      <c r="DA21" s="63" t="s">
        <v>2934</v>
      </c>
    </row>
    <row r="22" spans="1:105" ht="12" customHeight="1" x14ac:dyDescent="0.25">
      <c r="A22" s="109" t="s">
        <v>120</v>
      </c>
      <c r="B22" s="110">
        <v>2.1897414020214745</v>
      </c>
      <c r="C22" s="110">
        <v>2.4489824586776416</v>
      </c>
      <c r="D22" s="110">
        <v>2.2006293611592231</v>
      </c>
      <c r="E22" s="110">
        <v>2.4404346787791518</v>
      </c>
      <c r="F22" s="110">
        <v>2.5677325222107954</v>
      </c>
      <c r="G22" s="110">
        <v>2.4950912083215888</v>
      </c>
      <c r="H22" s="110">
        <v>2.2292324815688658</v>
      </c>
      <c r="I22" s="110">
        <v>2.5097700915904455</v>
      </c>
      <c r="J22" s="110">
        <v>2.107742855810947</v>
      </c>
      <c r="K22" s="110">
        <v>1.9563543525103699</v>
      </c>
      <c r="L22" s="110">
        <v>1.7534968188412428</v>
      </c>
      <c r="M22" s="110">
        <v>1.9790459081537444</v>
      </c>
      <c r="N22" s="110">
        <v>2.0501106784363143</v>
      </c>
      <c r="O22" s="110">
        <v>1.9976436698980493</v>
      </c>
      <c r="P22" s="110">
        <v>2.3364817774617346</v>
      </c>
      <c r="Q22" s="110">
        <v>2.4810885214708471</v>
      </c>
      <c r="R22" s="110">
        <v>2.555139505381137</v>
      </c>
      <c r="S22" s="110">
        <v>3.0959499387630225</v>
      </c>
      <c r="T22" s="110">
        <v>3.0597196163235965</v>
      </c>
      <c r="U22" s="110">
        <v>3.211029053124602</v>
      </c>
      <c r="V22" s="110">
        <v>3.4889010066577115</v>
      </c>
      <c r="W22" s="110">
        <v>4.0261170374055917</v>
      </c>
      <c r="X22" s="110">
        <v>4.4780030825322505</v>
      </c>
      <c r="Y22" s="110">
        <v>4.4715868651080779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93.884779143088764</v>
      </c>
      <c r="C24" s="118">
        <f t="shared" si="7"/>
        <v>85.961639045679178</v>
      </c>
      <c r="D24" s="118">
        <f t="shared" si="7"/>
        <v>158.15575830350764</v>
      </c>
      <c r="E24" s="118">
        <f t="shared" si="7"/>
        <v>64.673333508865582</v>
      </c>
      <c r="F24" s="118">
        <f t="shared" si="7"/>
        <v>22.423403904975626</v>
      </c>
      <c r="G24" s="118">
        <f t="shared" si="7"/>
        <v>41.938261914555504</v>
      </c>
      <c r="H24" s="118">
        <f t="shared" si="7"/>
        <v>104.66716352605695</v>
      </c>
      <c r="I24" s="118">
        <f t="shared" si="7"/>
        <v>71.181384393411861</v>
      </c>
      <c r="J24" s="118">
        <f t="shared" si="7"/>
        <v>114.76389238564238</v>
      </c>
      <c r="K24" s="118">
        <f t="shared" si="7"/>
        <v>118.32283407297614</v>
      </c>
      <c r="L24" s="118">
        <f t="shared" si="7"/>
        <v>87.806702174611431</v>
      </c>
      <c r="M24" s="118">
        <f t="shared" si="7"/>
        <v>42.818602658719634</v>
      </c>
      <c r="N24" s="118">
        <f t="shared" si="7"/>
        <v>135.50742134566045</v>
      </c>
      <c r="O24" s="118">
        <f t="shared" si="7"/>
        <v>103.1253317608907</v>
      </c>
      <c r="P24" s="118">
        <f t="shared" si="7"/>
        <v>19.536796605262005</v>
      </c>
      <c r="Q24" s="118">
        <f t="shared" si="7"/>
        <v>20.789261847923353</v>
      </c>
      <c r="R24" s="118">
        <f t="shared" ref="R24:V24" si="8">R25+R28+R30+R39</f>
        <v>111.55955508079539</v>
      </c>
      <c r="S24" s="118">
        <f t="shared" si="8"/>
        <v>115.78583693996251</v>
      </c>
      <c r="T24" s="118">
        <f t="shared" si="8"/>
        <v>110.29479106630782</v>
      </c>
      <c r="U24" s="118">
        <f t="shared" si="8"/>
        <v>99.646963601535646</v>
      </c>
      <c r="V24" s="118">
        <f t="shared" si="8"/>
        <v>105.81884241657089</v>
      </c>
      <c r="W24" s="118">
        <f t="shared" ref="W24:Y24" si="9">W25+W28+W30+W39</f>
        <v>145.1244626303334</v>
      </c>
      <c r="X24" s="118">
        <f t="shared" si="9"/>
        <v>127.25561609526534</v>
      </c>
      <c r="Y24" s="118">
        <f t="shared" si="9"/>
        <v>86.152279674274382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83.190272685891415</v>
      </c>
      <c r="C25" s="123">
        <f t="shared" si="10"/>
        <v>76.452658469921005</v>
      </c>
      <c r="D25" s="123">
        <f t="shared" si="10"/>
        <v>148.73954032880428</v>
      </c>
      <c r="E25" s="123">
        <f t="shared" si="10"/>
        <v>54.823350022874713</v>
      </c>
      <c r="F25" s="123">
        <f t="shared" si="10"/>
        <v>12.611967732906857</v>
      </c>
      <c r="G25" s="123">
        <f t="shared" si="10"/>
        <v>32.128935937394495</v>
      </c>
      <c r="H25" s="123">
        <f t="shared" si="10"/>
        <v>94.960377231474226</v>
      </c>
      <c r="I25" s="123">
        <f t="shared" si="10"/>
        <v>60.530954487074027</v>
      </c>
      <c r="J25" s="123">
        <f t="shared" si="10"/>
        <v>105.1599410617457</v>
      </c>
      <c r="K25" s="123">
        <f t="shared" si="10"/>
        <v>110.2418580581742</v>
      </c>
      <c r="L25" s="123">
        <f t="shared" si="10"/>
        <v>80.36010529744388</v>
      </c>
      <c r="M25" s="123">
        <f t="shared" si="10"/>
        <v>34.689363964844368</v>
      </c>
      <c r="N25" s="123">
        <f t="shared" si="10"/>
        <v>126.42202803516902</v>
      </c>
      <c r="O25" s="123">
        <f t="shared" si="10"/>
        <v>92.759355157300845</v>
      </c>
      <c r="P25" s="123">
        <f t="shared" si="10"/>
        <v>8.8285724097463554</v>
      </c>
      <c r="Q25" s="123">
        <f t="shared" si="10"/>
        <v>8.6841848708170346</v>
      </c>
      <c r="R25" s="123">
        <f t="shared" ref="R25:V25" si="11">SUM(R26:R27)</f>
        <v>99.04953265825128</v>
      </c>
      <c r="S25" s="123">
        <f t="shared" si="11"/>
        <v>102.12968475292526</v>
      </c>
      <c r="T25" s="123">
        <f t="shared" si="11"/>
        <v>94.237948292466925</v>
      </c>
      <c r="U25" s="123">
        <f t="shared" si="11"/>
        <v>80.704802591217117</v>
      </c>
      <c r="V25" s="123">
        <f t="shared" si="11"/>
        <v>87.683871485376201</v>
      </c>
      <c r="W25" s="123">
        <f t="shared" ref="W25:Y25" si="12">SUM(W26:W27)</f>
        <v>121.7963879991149</v>
      </c>
      <c r="X25" s="123">
        <f t="shared" si="12"/>
        <v>107.91888143829954</v>
      </c>
      <c r="Y25" s="123">
        <f t="shared" si="12"/>
        <v>65.074037200956383</v>
      </c>
      <c r="DA25" s="130" t="s">
        <v>2937</v>
      </c>
    </row>
    <row r="26" spans="1:105" ht="12" customHeight="1" x14ac:dyDescent="0.25">
      <c r="A26" s="97" t="s">
        <v>74</v>
      </c>
      <c r="B26" s="99">
        <v>81.197099770163675</v>
      </c>
      <c r="C26" s="99">
        <v>74.6539857191853</v>
      </c>
      <c r="D26" s="99">
        <v>145.32175739180249</v>
      </c>
      <c r="E26" s="99">
        <v>53.585481302463279</v>
      </c>
      <c r="F26" s="99">
        <v>12.33242216671222</v>
      </c>
      <c r="G26" s="99">
        <v>31.42939588922502</v>
      </c>
      <c r="H26" s="99">
        <v>92.938321831268979</v>
      </c>
      <c r="I26" s="99">
        <v>59.266095198804592</v>
      </c>
      <c r="J26" s="99">
        <v>102.99376919612551</v>
      </c>
      <c r="K26" s="99">
        <v>107.99909902267243</v>
      </c>
      <c r="L26" s="99">
        <v>78.795344306689515</v>
      </c>
      <c r="M26" s="99">
        <v>34.022473550197155</v>
      </c>
      <c r="N26" s="99">
        <v>124.03559583751129</v>
      </c>
      <c r="O26" s="99">
        <v>90.997314227359084</v>
      </c>
      <c r="P26" s="99">
        <v>8.6613319674878522</v>
      </c>
      <c r="Q26" s="99">
        <v>8.5249708630316618</v>
      </c>
      <c r="R26" s="99">
        <v>97.251566993248176</v>
      </c>
      <c r="S26" s="99">
        <v>100.26953626624238</v>
      </c>
      <c r="T26" s="99">
        <v>92.459543062459602</v>
      </c>
      <c r="U26" s="99">
        <v>79.18452721568309</v>
      </c>
      <c r="V26" s="99">
        <v>86.037299518846467</v>
      </c>
      <c r="W26" s="99">
        <v>119.57517700119632</v>
      </c>
      <c r="X26" s="99">
        <v>105.96592576222214</v>
      </c>
      <c r="Y26" s="99">
        <v>64.022464453954839</v>
      </c>
      <c r="DA26" s="63" t="s">
        <v>2938</v>
      </c>
    </row>
    <row r="27" spans="1:105" ht="12" customHeight="1" x14ac:dyDescent="0.25">
      <c r="A27" s="97" t="s">
        <v>53</v>
      </c>
      <c r="B27" s="99">
        <v>1.9931729157277407</v>
      </c>
      <c r="C27" s="99">
        <v>1.7986727507357061</v>
      </c>
      <c r="D27" s="99">
        <v>3.4177829370017929</v>
      </c>
      <c r="E27" s="99">
        <v>1.237868720411434</v>
      </c>
      <c r="F27" s="99">
        <v>0.27954556619463722</v>
      </c>
      <c r="G27" s="99">
        <v>0.69954004816947468</v>
      </c>
      <c r="H27" s="99">
        <v>2.022055400205248</v>
      </c>
      <c r="I27" s="99">
        <v>1.2648592882694378</v>
      </c>
      <c r="J27" s="99">
        <v>2.1661718656201923</v>
      </c>
      <c r="K27" s="99">
        <v>2.2427590355017806</v>
      </c>
      <c r="L27" s="99">
        <v>1.5647609907543598</v>
      </c>
      <c r="M27" s="99">
        <v>0.66689041464721477</v>
      </c>
      <c r="N27" s="99">
        <v>2.386432197657725</v>
      </c>
      <c r="O27" s="99">
        <v>1.7620409299417601</v>
      </c>
      <c r="P27" s="99">
        <v>0.16724044225850246</v>
      </c>
      <c r="Q27" s="99">
        <v>0.15921400778537353</v>
      </c>
      <c r="R27" s="99">
        <v>1.7979656650031115</v>
      </c>
      <c r="S27" s="99">
        <v>1.8601484866828699</v>
      </c>
      <c r="T27" s="99">
        <v>1.7784052300073183</v>
      </c>
      <c r="U27" s="99">
        <v>1.520275375534025</v>
      </c>
      <c r="V27" s="99">
        <v>1.646571966529734</v>
      </c>
      <c r="W27" s="99">
        <v>2.2212109979185812</v>
      </c>
      <c r="X27" s="99">
        <v>1.9529556760773887</v>
      </c>
      <c r="Y27" s="99">
        <v>1.0515727470015404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1.0809571411096062E-2</v>
      </c>
      <c r="C28" s="123">
        <f t="shared" si="13"/>
        <v>2.4969799512563444E-2</v>
      </c>
      <c r="D28" s="123">
        <f t="shared" si="13"/>
        <v>4.0047560968733825E-2</v>
      </c>
      <c r="E28" s="123">
        <f t="shared" si="13"/>
        <v>6.0230207896915827E-2</v>
      </c>
      <c r="F28" s="123">
        <f t="shared" si="13"/>
        <v>6.7080912795088751E-2</v>
      </c>
      <c r="G28" s="123">
        <f t="shared" si="13"/>
        <v>9.0083607282445383E-2</v>
      </c>
      <c r="H28" s="123">
        <f t="shared" si="13"/>
        <v>0.12610392025207035</v>
      </c>
      <c r="I28" s="123">
        <f t="shared" si="13"/>
        <v>0.2048275475091427</v>
      </c>
      <c r="J28" s="123">
        <f t="shared" si="13"/>
        <v>0.18813012481929611</v>
      </c>
      <c r="K28" s="123">
        <f t="shared" si="13"/>
        <v>0.22373969663761131</v>
      </c>
      <c r="L28" s="123">
        <f t="shared" si="13"/>
        <v>0.28691530581404356</v>
      </c>
      <c r="M28" s="123">
        <f t="shared" si="13"/>
        <v>0.39352057177977895</v>
      </c>
      <c r="N28" s="123">
        <f t="shared" si="13"/>
        <v>0.64779274111151486</v>
      </c>
      <c r="O28" s="123">
        <f t="shared" si="13"/>
        <v>0.48178331523746587</v>
      </c>
      <c r="P28" s="123">
        <f t="shared" si="13"/>
        <v>0.26990776931000904</v>
      </c>
      <c r="Q28" s="123">
        <f t="shared" si="13"/>
        <v>0.30400862732727418</v>
      </c>
      <c r="R28" s="123">
        <f t="shared" si="13"/>
        <v>0.22041943336113132</v>
      </c>
      <c r="S28" s="123">
        <f t="shared" si="13"/>
        <v>0.19953494616295075</v>
      </c>
      <c r="T28" s="123">
        <f t="shared" si="13"/>
        <v>0.24342789180372057</v>
      </c>
      <c r="U28" s="123">
        <f t="shared" si="13"/>
        <v>0.30811576406981828</v>
      </c>
      <c r="V28" s="123">
        <f t="shared" si="13"/>
        <v>0.43850363335542492</v>
      </c>
      <c r="W28" s="123">
        <f t="shared" si="13"/>
        <v>0.54901118959925099</v>
      </c>
      <c r="X28" s="123">
        <f t="shared" si="13"/>
        <v>0.70304708712480346</v>
      </c>
      <c r="Y28" s="123">
        <f t="shared" si="13"/>
        <v>0.64003440280911861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1.0809571411096062E-2</v>
      </c>
      <c r="C29" s="99">
        <f>RES_hhdet_tesh!C29/RES_summary!C$19</f>
        <v>2.4969799512563444E-2</v>
      </c>
      <c r="D29" s="99">
        <f>RES_hhdet_tesh!D29/RES_summary!D$19</f>
        <v>4.0047560968733825E-2</v>
      </c>
      <c r="E29" s="99">
        <f>RES_hhdet_tesh!E29/RES_summary!E$19</f>
        <v>6.0230207896915827E-2</v>
      </c>
      <c r="F29" s="99">
        <f>RES_hhdet_tesh!F29/RES_summary!F$19</f>
        <v>6.7080912795088751E-2</v>
      </c>
      <c r="G29" s="99">
        <f>RES_hhdet_tesh!G29/RES_summary!G$19</f>
        <v>9.0083607282445383E-2</v>
      </c>
      <c r="H29" s="99">
        <f>RES_hhdet_tesh!H29/RES_summary!H$19</f>
        <v>0.12610392025207035</v>
      </c>
      <c r="I29" s="99">
        <f>RES_hhdet_tesh!I29/RES_summary!I$19</f>
        <v>0.2048275475091427</v>
      </c>
      <c r="J29" s="99">
        <f>RES_hhdet_tesh!J29/RES_summary!J$19</f>
        <v>0.18813012481929611</v>
      </c>
      <c r="K29" s="99">
        <f>RES_hhdet_tesh!K29/RES_summary!K$19</f>
        <v>0.22373969663761131</v>
      </c>
      <c r="L29" s="99">
        <f>RES_hhdet_tesh!L29/RES_summary!L$19</f>
        <v>0.28691530581404356</v>
      </c>
      <c r="M29" s="99">
        <f>RES_hhdet_tesh!M29/RES_summary!M$19</f>
        <v>0.39352057177977895</v>
      </c>
      <c r="N29" s="99">
        <f>RES_hhdet_tesh!N29/RES_summary!N$19</f>
        <v>0.64779274111151486</v>
      </c>
      <c r="O29" s="99">
        <f>RES_hhdet_tesh!O29/RES_summary!O$19</f>
        <v>0.48178331523746587</v>
      </c>
      <c r="P29" s="99">
        <f>RES_hhdet_tesh!P29/RES_summary!P$19</f>
        <v>0.26990776931000904</v>
      </c>
      <c r="Q29" s="99">
        <f>RES_hhdet_tesh!Q29/RES_summary!Q$19</f>
        <v>0.30400862732727418</v>
      </c>
      <c r="R29" s="99">
        <f>RES_hhdet_tesh!R29/RES_summary!R$19</f>
        <v>0.22041943336113132</v>
      </c>
      <c r="S29" s="99">
        <f>RES_hhdet_tesh!S29/RES_summary!S$19</f>
        <v>0.19953494616295075</v>
      </c>
      <c r="T29" s="99">
        <f>RES_hhdet_tesh!T29/RES_summary!T$19</f>
        <v>0.24342789180372057</v>
      </c>
      <c r="U29" s="99">
        <f>RES_hhdet_tesh!U29/RES_summary!U$19</f>
        <v>0.30811576406981828</v>
      </c>
      <c r="V29" s="99">
        <f>RES_hhdet_tesh!V29/RES_summary!V$19</f>
        <v>0.43850363335542492</v>
      </c>
      <c r="W29" s="99">
        <f>RES_hhdet_tesh!W29/RES_summary!W$19</f>
        <v>0.54901118959925099</v>
      </c>
      <c r="X29" s="99">
        <f>RES_hhdet_tesh!X29/RES_summary!X$19</f>
        <v>0.70304708712480346</v>
      </c>
      <c r="Y29" s="99">
        <f>RES_hhdet_tesh!Y29/RES_summary!Y$19</f>
        <v>0.64003440280911861</v>
      </c>
      <c r="DA29" s="63" t="s">
        <v>2941</v>
      </c>
    </row>
    <row r="30" spans="1:105" ht="12" customHeight="1" x14ac:dyDescent="0.25">
      <c r="A30" s="121" t="s">
        <v>55</v>
      </c>
      <c r="B30" s="123">
        <v>8.4746447253836106</v>
      </c>
      <c r="C30" s="123">
        <v>7.0253448472440798</v>
      </c>
      <c r="D30" s="123">
        <v>7.1673090337910663</v>
      </c>
      <c r="E30" s="123">
        <v>7.3595504771454943</v>
      </c>
      <c r="F30" s="123">
        <v>7.1848664688349242</v>
      </c>
      <c r="G30" s="123">
        <v>7.2207018152692104</v>
      </c>
      <c r="H30" s="123">
        <v>7.3448553364756233</v>
      </c>
      <c r="I30" s="123">
        <v>7.946466311160564</v>
      </c>
      <c r="J30" s="123">
        <v>7.2987704532167097</v>
      </c>
      <c r="K30" s="123">
        <v>5.891736377181795</v>
      </c>
      <c r="L30" s="123">
        <v>5.4009876580877405</v>
      </c>
      <c r="M30" s="123">
        <v>5.7568000088566267</v>
      </c>
      <c r="N30" s="123">
        <v>6.389196459650937</v>
      </c>
      <c r="O30" s="123">
        <v>7.8840625899145245</v>
      </c>
      <c r="P30" s="123">
        <v>8.10507810855297</v>
      </c>
      <c r="Q30" s="123">
        <v>9.3206689310666757</v>
      </c>
      <c r="R30" s="123">
        <v>9.7263542678868493</v>
      </c>
      <c r="S30" s="123">
        <v>10.358685888624779</v>
      </c>
      <c r="T30" s="123">
        <v>12.778049756342224</v>
      </c>
      <c r="U30" s="123">
        <v>15.409077699751681</v>
      </c>
      <c r="V30" s="123">
        <v>14.229579538360435</v>
      </c>
      <c r="W30" s="123">
        <v>18.729528829446956</v>
      </c>
      <c r="X30" s="123">
        <v>14.156027893480085</v>
      </c>
      <c r="Y30" s="123">
        <v>15.975369645530931</v>
      </c>
      <c r="DA30" s="130" t="s">
        <v>2942</v>
      </c>
    </row>
    <row r="31" spans="1:105" ht="12" customHeight="1" x14ac:dyDescent="0.25">
      <c r="A31" s="97" t="s">
        <v>141</v>
      </c>
      <c r="B31" s="99">
        <v>7.6404422323664205</v>
      </c>
      <c r="C31" s="99">
        <v>7.44895168395482</v>
      </c>
      <c r="D31" s="99">
        <v>7.380666978987855</v>
      </c>
      <c r="E31" s="99">
        <v>7.2667948724116709</v>
      </c>
      <c r="F31" s="99">
        <v>7.2348027511956694</v>
      </c>
      <c r="G31" s="99">
        <v>7.3322658551101387</v>
      </c>
      <c r="H31" s="99">
        <v>7.4383279764496217</v>
      </c>
      <c r="I31" s="99">
        <v>7.560315522834359</v>
      </c>
      <c r="J31" s="99">
        <v>7.2317501903426145</v>
      </c>
      <c r="K31" s="99">
        <v>7.1865338318888901</v>
      </c>
      <c r="L31" s="99">
        <v>6.8301047022554133</v>
      </c>
      <c r="M31" s="99">
        <v>6.8099520543340617</v>
      </c>
      <c r="N31" s="99">
        <v>6.8694059549678261</v>
      </c>
      <c r="O31" s="99">
        <v>7.2885735811807146</v>
      </c>
      <c r="P31" s="99">
        <v>8.1935835865460191</v>
      </c>
      <c r="Q31" s="99">
        <v>8.8073775751974743</v>
      </c>
      <c r="R31" s="99">
        <v>9.4075428600962532</v>
      </c>
      <c r="S31" s="99">
        <v>11.47127852758854</v>
      </c>
      <c r="T31" s="99">
        <v>15.206478213098707</v>
      </c>
      <c r="U31" s="99">
        <v>12.688949085631545</v>
      </c>
      <c r="V31" s="99">
        <v>15.225696235795368</v>
      </c>
      <c r="W31" s="99">
        <v>19.34406860727481</v>
      </c>
      <c r="X31" s="99">
        <v>14.752116960955892</v>
      </c>
      <c r="Y31" s="99">
        <v>17.402474686377712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8.5904352052301025</v>
      </c>
      <c r="C35" s="102">
        <v>6.9311355444260982</v>
      </c>
      <c r="D35" s="102">
        <v>7.1164294844112961</v>
      </c>
      <c r="E35" s="102">
        <v>7.3827636260471596</v>
      </c>
      <c r="F35" s="102">
        <v>7.1725223827263802</v>
      </c>
      <c r="G35" s="102">
        <v>7.1941209946920361</v>
      </c>
      <c r="H35" s="102">
        <v>7.3256977937001908</v>
      </c>
      <c r="I35" s="102">
        <v>8.0191325535990821</v>
      </c>
      <c r="J35" s="102">
        <v>7.3096190874783655</v>
      </c>
      <c r="K35" s="102">
        <v>5.7305446208793365</v>
      </c>
      <c r="L35" s="102">
        <v>5.243310772013122</v>
      </c>
      <c r="M35" s="102">
        <v>5.6470451418038614</v>
      </c>
      <c r="N35" s="102">
        <v>6.3425833369389713</v>
      </c>
      <c r="O35" s="102">
        <v>7.9305611174094048</v>
      </c>
      <c r="P35" s="102">
        <v>8.1021872178650831</v>
      </c>
      <c r="Q35" s="102">
        <v>9.3412367495676492</v>
      </c>
      <c r="R35" s="102">
        <v>9.7402982355463532</v>
      </c>
      <c r="S35" s="102">
        <v>10.326943377958704</v>
      </c>
      <c r="T35" s="102">
        <v>12.680236766167166</v>
      </c>
      <c r="U35" s="102">
        <v>15.529103869650791</v>
      </c>
      <c r="V35" s="102">
        <v>14.184238589992828</v>
      </c>
      <c r="W35" s="102">
        <v>18.70144125724234</v>
      </c>
      <c r="X35" s="102">
        <v>14.122745058370645</v>
      </c>
      <c r="Y35" s="102">
        <v>15.883560514270892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5.2457923887121929</v>
      </c>
      <c r="M36" s="105">
        <v>5.6456237421276398</v>
      </c>
      <c r="N36" s="105">
        <v>6.3359556008889539</v>
      </c>
      <c r="O36" s="105">
        <v>7.9213428552533056</v>
      </c>
      <c r="P36" s="105">
        <v>8.0834962051289914</v>
      </c>
      <c r="Q36" s="105">
        <v>9.3062090420375512</v>
      </c>
      <c r="R36" s="105">
        <v>9.6948635922301598</v>
      </c>
      <c r="S36" s="105">
        <v>10.290671904308464</v>
      </c>
      <c r="T36" s="105">
        <v>12.688370501878266</v>
      </c>
      <c r="U36" s="105">
        <v>15.501522022245178</v>
      </c>
      <c r="V36" s="105">
        <v>14.139458790747337</v>
      </c>
      <c r="W36" s="105">
        <v>18.678591894423313</v>
      </c>
      <c r="X36" s="105">
        <v>14.095841346551522</v>
      </c>
      <c r="Y36" s="105">
        <v>15.840238035706992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1.7473631455157204</v>
      </c>
      <c r="M37" s="99">
        <v>1.6276265749852141</v>
      </c>
      <c r="N37" s="99">
        <v>1.9527286072218411</v>
      </c>
      <c r="O37" s="99">
        <v>2.762338934173425</v>
      </c>
      <c r="P37" s="99">
        <v>2.4420411036484495</v>
      </c>
      <c r="Q37" s="99">
        <v>2.8637253527414201</v>
      </c>
      <c r="R37" s="99">
        <v>3.0036673336571065</v>
      </c>
      <c r="S37" s="99">
        <v>2.8880551501482272</v>
      </c>
      <c r="T37" s="99">
        <v>3.8526640149793163</v>
      </c>
      <c r="U37" s="99">
        <v>4.5034643050979586</v>
      </c>
      <c r="V37" s="99">
        <v>4.2669856170843143</v>
      </c>
      <c r="W37" s="99">
        <v>7.7914600808305581</v>
      </c>
      <c r="X37" s="99">
        <v>3.3593302831911993</v>
      </c>
      <c r="Y37" s="99">
        <v>6.1348488273703605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3.4984292431964725</v>
      </c>
      <c r="M38" s="99">
        <v>4.0179971671424255</v>
      </c>
      <c r="N38" s="99">
        <v>4.3832269936671144</v>
      </c>
      <c r="O38" s="99">
        <v>5.1590039210798802</v>
      </c>
      <c r="P38" s="99">
        <v>5.6414551014805427</v>
      </c>
      <c r="Q38" s="99">
        <v>6.4424836892961306</v>
      </c>
      <c r="R38" s="99">
        <v>6.6911962585730533</v>
      </c>
      <c r="S38" s="99">
        <v>7.4026167541602366</v>
      </c>
      <c r="T38" s="99">
        <v>8.8357064868989497</v>
      </c>
      <c r="U38" s="99">
        <v>10.998057717147219</v>
      </c>
      <c r="V38" s="99">
        <v>9.8724731736630211</v>
      </c>
      <c r="W38" s="99">
        <v>10.887131813592752</v>
      </c>
      <c r="X38" s="99">
        <v>10.736511063360325</v>
      </c>
      <c r="Y38" s="99">
        <v>9.70538920833663</v>
      </c>
      <c r="DA38" s="63" t="s">
        <v>2950</v>
      </c>
    </row>
    <row r="39" spans="1:105" ht="12" customHeight="1" x14ac:dyDescent="0.25">
      <c r="A39" s="121" t="s">
        <v>54</v>
      </c>
      <c r="B39" s="123">
        <v>2.2090521604026319</v>
      </c>
      <c r="C39" s="123">
        <v>2.4586659290015205</v>
      </c>
      <c r="D39" s="123">
        <v>2.2088613799435683</v>
      </c>
      <c r="E39" s="123">
        <v>2.430202800948464</v>
      </c>
      <c r="F39" s="123">
        <v>2.5594887904387575</v>
      </c>
      <c r="G39" s="123">
        <v>2.4985405546093569</v>
      </c>
      <c r="H39" s="123">
        <v>2.2358270378550396</v>
      </c>
      <c r="I39" s="123">
        <v>2.4991360476681321</v>
      </c>
      <c r="J39" s="123">
        <v>2.117050745860682</v>
      </c>
      <c r="K39" s="123">
        <v>1.9654999409825213</v>
      </c>
      <c r="L39" s="123">
        <v>1.7586939132657531</v>
      </c>
      <c r="M39" s="123">
        <v>1.9789181132388551</v>
      </c>
      <c r="N39" s="123">
        <v>2.0484041097289647</v>
      </c>
      <c r="O39" s="123">
        <v>2.0001306984378657</v>
      </c>
      <c r="P39" s="123">
        <v>2.3332383176526732</v>
      </c>
      <c r="Q39" s="123">
        <v>2.4803994187123704</v>
      </c>
      <c r="R39" s="123">
        <v>2.5632487212961292</v>
      </c>
      <c r="S39" s="123">
        <v>3.0979313522495202</v>
      </c>
      <c r="T39" s="123">
        <v>3.0353651256949563</v>
      </c>
      <c r="U39" s="123">
        <v>3.2249675464970249</v>
      </c>
      <c r="V39" s="123">
        <v>3.4668877594788277</v>
      </c>
      <c r="W39" s="123">
        <v>4.0495346121722928</v>
      </c>
      <c r="X39" s="123">
        <v>4.4776596763609202</v>
      </c>
      <c r="Y39" s="123">
        <v>4.4628384249779467</v>
      </c>
      <c r="DA39" s="130" t="s">
        <v>2951</v>
      </c>
    </row>
    <row r="40" spans="1:105" ht="12" customHeight="1" x14ac:dyDescent="0.25">
      <c r="A40" s="97" t="s">
        <v>50</v>
      </c>
      <c r="B40" s="99">
        <v>2.5395137025458485</v>
      </c>
      <c r="C40" s="99">
        <v>2.6113118700940046</v>
      </c>
      <c r="D40" s="99">
        <v>2.336854829901911</v>
      </c>
      <c r="E40" s="99">
        <v>2.2652473480933382</v>
      </c>
      <c r="F40" s="99">
        <v>2.4276463302234652</v>
      </c>
      <c r="G40" s="99">
        <v>2.5513869980693933</v>
      </c>
      <c r="H40" s="99">
        <v>2.3268765154679851</v>
      </c>
      <c r="I40" s="99">
        <v>2.3562390119706169</v>
      </c>
      <c r="J40" s="99">
        <v>2.2381956389850668</v>
      </c>
      <c r="K40" s="99">
        <v>2.0856782329504155</v>
      </c>
      <c r="L40" s="99">
        <v>1.8277320798205949</v>
      </c>
      <c r="M40" s="99">
        <v>1.97725781552028</v>
      </c>
      <c r="N40" s="99">
        <v>2.0263986608529367</v>
      </c>
      <c r="O40" s="99">
        <v>2.0371785060488858</v>
      </c>
      <c r="P40" s="99">
        <v>2.2653383475514919</v>
      </c>
      <c r="Q40" s="99">
        <v>2.4634730469826303</v>
      </c>
      <c r="R40" s="99">
        <v>2.8152582005005184</v>
      </c>
      <c r="S40" s="99">
        <v>3.1784932935358832</v>
      </c>
      <c r="T40" s="99">
        <v>1.8481694627972096</v>
      </c>
      <c r="U40" s="99">
        <v>3.8264671451071983</v>
      </c>
      <c r="V40" s="99">
        <v>2.4688505387914157</v>
      </c>
      <c r="W40" s="99">
        <v>4.9485916282154614</v>
      </c>
      <c r="X40" s="99">
        <v>4.4654069441683824</v>
      </c>
      <c r="Y40" s="99">
        <v>4.1649142729097921</v>
      </c>
      <c r="DA40" s="63" t="s">
        <v>2952</v>
      </c>
    </row>
    <row r="41" spans="1:105" ht="12" customHeight="1" x14ac:dyDescent="0.25">
      <c r="A41" s="109" t="s">
        <v>120</v>
      </c>
      <c r="B41" s="110">
        <v>2.1897414020214736</v>
      </c>
      <c r="C41" s="110">
        <v>2.4489824586776403</v>
      </c>
      <c r="D41" s="110">
        <v>2.2006293611592236</v>
      </c>
      <c r="E41" s="110">
        <v>2.4404346787791518</v>
      </c>
      <c r="F41" s="110">
        <v>2.567732522210795</v>
      </c>
      <c r="G41" s="110">
        <v>2.4950912083215884</v>
      </c>
      <c r="H41" s="110">
        <v>2.2292324815688671</v>
      </c>
      <c r="I41" s="110">
        <v>2.509770091590446</v>
      </c>
      <c r="J41" s="110">
        <v>2.107742855810947</v>
      </c>
      <c r="K41" s="110">
        <v>1.9563543525103719</v>
      </c>
      <c r="L41" s="110">
        <v>1.7534968188412439</v>
      </c>
      <c r="M41" s="110">
        <v>1.9790459081537444</v>
      </c>
      <c r="N41" s="110">
        <v>2.0501106784363121</v>
      </c>
      <c r="O41" s="110">
        <v>1.9976436698980513</v>
      </c>
      <c r="P41" s="110">
        <v>2.336481777461735</v>
      </c>
      <c r="Q41" s="110">
        <v>2.481088521470848</v>
      </c>
      <c r="R41" s="110">
        <v>2.5551395053811365</v>
      </c>
      <c r="S41" s="110">
        <v>3.0959499387630207</v>
      </c>
      <c r="T41" s="110">
        <v>3.0597196163236013</v>
      </c>
      <c r="U41" s="110">
        <v>3.2110290531245957</v>
      </c>
      <c r="V41" s="110">
        <v>3.4889010066577049</v>
      </c>
      <c r="W41" s="110">
        <v>4.0261170374055899</v>
      </c>
      <c r="X41" s="110">
        <v>4.4780030825322354</v>
      </c>
      <c r="Y41" s="110">
        <v>4.471586865108085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2955</v>
      </c>
    </row>
    <row r="45" spans="1:105" ht="12" customHeight="1" x14ac:dyDescent="0.25">
      <c r="A45" s="97" t="s">
        <v>211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2956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0</v>
      </c>
      <c r="H48" s="99">
        <f>RES_hhdet_tesh!H48/RES_summary!H$19</f>
        <v>0</v>
      </c>
      <c r="I48" s="99">
        <f>RES_hhdet_tesh!I48/RES_summary!I$19</f>
        <v>0</v>
      </c>
      <c r="J48" s="99">
        <f>RES_hhdet_tesh!J48/RES_summary!J$19</f>
        <v>0</v>
      </c>
      <c r="K48" s="99">
        <f>RES_hhdet_tesh!K48/RES_summary!K$19</f>
        <v>0</v>
      </c>
      <c r="L48" s="99">
        <f>RES_hhdet_tesh!L48/RES_summary!L$19</f>
        <v>0</v>
      </c>
      <c r="M48" s="99">
        <f>RES_hhdet_tesh!M48/RES_summary!M$19</f>
        <v>0</v>
      </c>
      <c r="N48" s="99">
        <f>RES_hhdet_tesh!N48/RES_summary!N$19</f>
        <v>0</v>
      </c>
      <c r="O48" s="99">
        <f>RES_hhdet_tesh!O48/RES_summary!O$19</f>
        <v>0</v>
      </c>
      <c r="P48" s="99">
        <f>RES_hhdet_tesh!P48/RES_summary!P$19</f>
        <v>0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X48" s="99">
        <f>RES_hhdet_tesh!X48/RES_summary!X$19</f>
        <v>0</v>
      </c>
      <c r="Y48" s="99">
        <f>RES_hhdet_tesh!Y48/RES_summary!Y$19</f>
        <v>0</v>
      </c>
      <c r="DA48" s="63" t="s">
        <v>2959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2960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2968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2969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2970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104.95200032972973</v>
      </c>
      <c r="C62" s="118">
        <f t="shared" si="21"/>
        <v>104.31335026232617</v>
      </c>
      <c r="D62" s="118">
        <f t="shared" si="21"/>
        <v>101.09738221931286</v>
      </c>
      <c r="E62" s="118">
        <f t="shared" si="21"/>
        <v>101.5750671835023</v>
      </c>
      <c r="F62" s="118">
        <f t="shared" si="21"/>
        <v>92.940822205148578</v>
      </c>
      <c r="G62" s="118">
        <f t="shared" si="21"/>
        <v>88.777065872167569</v>
      </c>
      <c r="H62" s="118">
        <f t="shared" si="21"/>
        <v>80.019835312541858</v>
      </c>
      <c r="I62" s="118">
        <f t="shared" si="21"/>
        <v>68.298317577902694</v>
      </c>
      <c r="J62" s="118">
        <f t="shared" si="21"/>
        <v>74.46650400893958</v>
      </c>
      <c r="K62" s="118">
        <f t="shared" si="21"/>
        <v>78.621857042659201</v>
      </c>
      <c r="L62" s="118">
        <f t="shared" si="21"/>
        <v>98.688017305521001</v>
      </c>
      <c r="M62" s="118">
        <f t="shared" si="21"/>
        <v>90.701104095279334</v>
      </c>
      <c r="N62" s="118">
        <f t="shared" si="21"/>
        <v>91.019304841393961</v>
      </c>
      <c r="O62" s="118">
        <f t="shared" si="21"/>
        <v>100.14423011885506</v>
      </c>
      <c r="P62" s="118">
        <f t="shared" si="21"/>
        <v>91.335664988306945</v>
      </c>
      <c r="Q62" s="118">
        <f t="shared" si="21"/>
        <v>94.024306142639077</v>
      </c>
      <c r="R62" s="118">
        <f t="shared" ref="R62:V62" si="22">R63+R66+R68+R77</f>
        <v>97.774723684739925</v>
      </c>
      <c r="S62" s="118">
        <f t="shared" si="22"/>
        <v>106.43581885063819</v>
      </c>
      <c r="T62" s="118">
        <f t="shared" si="22"/>
        <v>105.88887479764776</v>
      </c>
      <c r="U62" s="118">
        <f t="shared" si="22"/>
        <v>107.31343568135745</v>
      </c>
      <c r="V62" s="118">
        <f t="shared" si="22"/>
        <v>112.66605997393953</v>
      </c>
      <c r="W62" s="118">
        <f t="shared" ref="W62:Y62" si="23">W63+W66+W68+W77</f>
        <v>123.576387070187</v>
      </c>
      <c r="X62" s="118">
        <f t="shared" si="23"/>
        <v>118.07411667906554</v>
      </c>
      <c r="Y62" s="118">
        <f t="shared" si="23"/>
        <v>114.74327418196884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92.339438577879022</v>
      </c>
      <c r="C63" s="123">
        <f t="shared" si="24"/>
        <v>95.217691645325743</v>
      </c>
      <c r="D63" s="123">
        <f t="shared" si="24"/>
        <v>91.95431114188203</v>
      </c>
      <c r="E63" s="123">
        <f t="shared" si="24"/>
        <v>91.531536732210554</v>
      </c>
      <c r="F63" s="123">
        <f t="shared" si="24"/>
        <v>83.048416010602963</v>
      </c>
      <c r="G63" s="123">
        <f t="shared" si="24"/>
        <v>78.909129484778902</v>
      </c>
      <c r="H63" s="123">
        <f t="shared" si="24"/>
        <v>70.13796485757949</v>
      </c>
      <c r="I63" s="123">
        <f t="shared" si="24"/>
        <v>58.223753782934772</v>
      </c>
      <c r="J63" s="123">
        <f t="shared" si="24"/>
        <v>64.180433471335803</v>
      </c>
      <c r="K63" s="123">
        <f t="shared" si="24"/>
        <v>68.104294219138012</v>
      </c>
      <c r="L63" s="123">
        <f t="shared" si="24"/>
        <v>92.117771055043875</v>
      </c>
      <c r="M63" s="123">
        <f t="shared" si="24"/>
        <v>83.051933955537123</v>
      </c>
      <c r="N63" s="123">
        <f t="shared" si="24"/>
        <v>82.997298863446716</v>
      </c>
      <c r="O63" s="123">
        <f t="shared" si="24"/>
        <v>90.588629732644804</v>
      </c>
      <c r="P63" s="123">
        <f t="shared" si="24"/>
        <v>78.466240177275736</v>
      </c>
      <c r="Q63" s="123">
        <f t="shared" si="24"/>
        <v>82.26744905139897</v>
      </c>
      <c r="R63" s="123">
        <f t="shared" ref="R63:V63" si="25">SUM(R64:R65)</f>
        <v>86.233948681130869</v>
      </c>
      <c r="S63" s="123">
        <f t="shared" si="25"/>
        <v>92.60924245610515</v>
      </c>
      <c r="T63" s="123">
        <f t="shared" si="25"/>
        <v>87.432907694536922</v>
      </c>
      <c r="U63" s="123">
        <f t="shared" si="25"/>
        <v>87.769883751769157</v>
      </c>
      <c r="V63" s="123">
        <f t="shared" si="25"/>
        <v>91.794903487255269</v>
      </c>
      <c r="W63" s="123">
        <f t="shared" ref="W63:Y63" si="26">SUM(W64:W65)</f>
        <v>104.03634677226492</v>
      </c>
      <c r="X63" s="123">
        <f t="shared" si="26"/>
        <v>96.69277683209846</v>
      </c>
      <c r="Y63" s="123">
        <f t="shared" si="26"/>
        <v>93.507975207749595</v>
      </c>
      <c r="DA63" s="130" t="s">
        <v>2973</v>
      </c>
    </row>
    <row r="64" spans="1:105" ht="12" customHeight="1" x14ac:dyDescent="0.25">
      <c r="A64" s="97" t="s">
        <v>212</v>
      </c>
      <c r="B64" s="99">
        <v>90.127058907940196</v>
      </c>
      <c r="C64" s="99">
        <v>92.977541063540755</v>
      </c>
      <c r="D64" s="99">
        <v>89.841356678598558</v>
      </c>
      <c r="E64" s="99">
        <v>89.464825628187938</v>
      </c>
      <c r="F64" s="99">
        <v>81.207639300187068</v>
      </c>
      <c r="G64" s="99">
        <v>77.191049049486708</v>
      </c>
      <c r="H64" s="99">
        <v>68.644469836451165</v>
      </c>
      <c r="I64" s="99">
        <v>57.007105930702664</v>
      </c>
      <c r="J64" s="99">
        <v>62.858391561600563</v>
      </c>
      <c r="K64" s="99">
        <v>66.718781275988576</v>
      </c>
      <c r="L64" s="99">
        <v>90.324066403106855</v>
      </c>
      <c r="M64" s="99">
        <v>81.455290709815117</v>
      </c>
      <c r="N64" s="99">
        <v>81.43058276653953</v>
      </c>
      <c r="O64" s="99">
        <v>88.867823533576527</v>
      </c>
      <c r="P64" s="99">
        <v>76.979847122932938</v>
      </c>
      <c r="Q64" s="99">
        <v>80.7591750488765</v>
      </c>
      <c r="R64" s="99">
        <v>84.668613896349356</v>
      </c>
      <c r="S64" s="99">
        <v>90.922495428301005</v>
      </c>
      <c r="T64" s="99">
        <v>85.782923339655326</v>
      </c>
      <c r="U64" s="99">
        <v>86.116520027466834</v>
      </c>
      <c r="V64" s="99">
        <v>90.071132488188184</v>
      </c>
      <c r="W64" s="99">
        <v>102.13902714374272</v>
      </c>
      <c r="X64" s="99">
        <v>94.942974528431193</v>
      </c>
      <c r="Y64" s="99">
        <v>91.996920375664885</v>
      </c>
      <c r="DA64" s="63" t="s">
        <v>2974</v>
      </c>
    </row>
    <row r="65" spans="1:105" ht="12" customHeight="1" x14ac:dyDescent="0.25">
      <c r="A65" s="97" t="s">
        <v>53</v>
      </c>
      <c r="B65" s="99">
        <v>2.2123796699388305</v>
      </c>
      <c r="C65" s="99">
        <v>2.2401505817849841</v>
      </c>
      <c r="D65" s="99">
        <v>2.1129544632834674</v>
      </c>
      <c r="E65" s="99">
        <v>2.0667111040226147</v>
      </c>
      <c r="F65" s="99">
        <v>1.840776710415901</v>
      </c>
      <c r="G65" s="99">
        <v>1.718080435292187</v>
      </c>
      <c r="H65" s="99">
        <v>1.4934950211283269</v>
      </c>
      <c r="I65" s="99">
        <v>1.216647852232104</v>
      </c>
      <c r="J65" s="99">
        <v>1.322041909735246</v>
      </c>
      <c r="K65" s="99">
        <v>1.385512943149436</v>
      </c>
      <c r="L65" s="99">
        <v>1.7937046519370181</v>
      </c>
      <c r="M65" s="99">
        <v>1.5966432457220101</v>
      </c>
      <c r="N65" s="99">
        <v>1.5667160969071812</v>
      </c>
      <c r="O65" s="99">
        <v>1.7208061990682777</v>
      </c>
      <c r="P65" s="99">
        <v>1.4863930543428012</v>
      </c>
      <c r="Q65" s="99">
        <v>1.508274002522469</v>
      </c>
      <c r="R65" s="99">
        <v>1.5653347847815153</v>
      </c>
      <c r="S65" s="99">
        <v>1.686747027804145</v>
      </c>
      <c r="T65" s="99">
        <v>1.6499843548815991</v>
      </c>
      <c r="U65" s="99">
        <v>1.6533637243023238</v>
      </c>
      <c r="V65" s="99">
        <v>1.7237709990670891</v>
      </c>
      <c r="W65" s="99">
        <v>1.8973196285221967</v>
      </c>
      <c r="X65" s="99">
        <v>1.749802303667261</v>
      </c>
      <c r="Y65" s="99">
        <v>1.5110548320847075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1.0662203530567613E-2</v>
      </c>
      <c r="C66" s="123">
        <f t="shared" si="27"/>
        <v>2.2650153536720008E-2</v>
      </c>
      <c r="D66" s="123">
        <f t="shared" si="27"/>
        <v>4.0027735531857303E-2</v>
      </c>
      <c r="E66" s="123">
        <f t="shared" si="27"/>
        <v>6.2993625258423752E-2</v>
      </c>
      <c r="F66" s="123">
        <f t="shared" si="27"/>
        <v>7.4027089489593925E-2</v>
      </c>
      <c r="G66" s="123">
        <f t="shared" si="27"/>
        <v>0.10209947429501802</v>
      </c>
      <c r="H66" s="123">
        <f t="shared" si="27"/>
        <v>0.1405533563561612</v>
      </c>
      <c r="I66" s="123">
        <f t="shared" si="27"/>
        <v>0.20436374494650461</v>
      </c>
      <c r="J66" s="123">
        <f t="shared" si="27"/>
        <v>0.1761400284011303</v>
      </c>
      <c r="K66" s="123">
        <f t="shared" si="27"/>
        <v>0.21895607720002058</v>
      </c>
      <c r="L66" s="123">
        <f t="shared" si="27"/>
        <v>0.29498167211447024</v>
      </c>
      <c r="M66" s="123">
        <f t="shared" si="27"/>
        <v>0.26059691494611792</v>
      </c>
      <c r="N66" s="123">
        <f t="shared" si="27"/>
        <v>0.40540084422370926</v>
      </c>
      <c r="O66" s="123">
        <f t="shared" si="27"/>
        <v>0.36577063440271501</v>
      </c>
      <c r="P66" s="123">
        <f t="shared" si="27"/>
        <v>0.28269034672309173</v>
      </c>
      <c r="Q66" s="123">
        <f t="shared" si="27"/>
        <v>0.49108528290793374</v>
      </c>
      <c r="R66" s="123">
        <f t="shared" si="27"/>
        <v>0.54384348683944161</v>
      </c>
      <c r="S66" s="123">
        <f t="shared" si="27"/>
        <v>0.60686667004240846</v>
      </c>
      <c r="T66" s="123">
        <f t="shared" si="27"/>
        <v>0.74556495455376215</v>
      </c>
      <c r="U66" s="123">
        <f t="shared" si="27"/>
        <v>0.80634791686524587</v>
      </c>
      <c r="V66" s="123">
        <f t="shared" si="27"/>
        <v>0.91360025381203269</v>
      </c>
      <c r="W66" s="123">
        <f t="shared" si="27"/>
        <v>0.90479810011848405</v>
      </c>
      <c r="X66" s="123">
        <f t="shared" si="27"/>
        <v>0.95909978882756386</v>
      </c>
      <c r="Y66" s="123">
        <f t="shared" si="27"/>
        <v>0.56495883390675583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1.0662203530567613E-2</v>
      </c>
      <c r="C67" s="99">
        <f>RES_hhdet_tesh!C67/RES_summary!C$19</f>
        <v>2.2650153536720008E-2</v>
      </c>
      <c r="D67" s="99">
        <f>RES_hhdet_tesh!D67/RES_summary!D$19</f>
        <v>4.0027735531857303E-2</v>
      </c>
      <c r="E67" s="99">
        <f>RES_hhdet_tesh!E67/RES_summary!E$19</f>
        <v>6.2993625258423752E-2</v>
      </c>
      <c r="F67" s="99">
        <f>RES_hhdet_tesh!F67/RES_summary!F$19</f>
        <v>7.4027089489593925E-2</v>
      </c>
      <c r="G67" s="99">
        <f>RES_hhdet_tesh!G67/RES_summary!G$19</f>
        <v>0.10209947429501802</v>
      </c>
      <c r="H67" s="99">
        <f>RES_hhdet_tesh!H67/RES_summary!H$19</f>
        <v>0.1405533563561612</v>
      </c>
      <c r="I67" s="99">
        <f>RES_hhdet_tesh!I67/RES_summary!I$19</f>
        <v>0.20436374494650461</v>
      </c>
      <c r="J67" s="99">
        <f>RES_hhdet_tesh!J67/RES_summary!J$19</f>
        <v>0.1761400284011303</v>
      </c>
      <c r="K67" s="99">
        <f>RES_hhdet_tesh!K67/RES_summary!K$19</f>
        <v>0.21895607720002058</v>
      </c>
      <c r="L67" s="99">
        <f>RES_hhdet_tesh!L67/RES_summary!L$19</f>
        <v>0.29498167211447024</v>
      </c>
      <c r="M67" s="99">
        <f>RES_hhdet_tesh!M67/RES_summary!M$19</f>
        <v>0.26059691494611792</v>
      </c>
      <c r="N67" s="99">
        <f>RES_hhdet_tesh!N67/RES_summary!N$19</f>
        <v>0.40540084422370926</v>
      </c>
      <c r="O67" s="99">
        <f>RES_hhdet_tesh!O67/RES_summary!O$19</f>
        <v>0.36577063440271501</v>
      </c>
      <c r="P67" s="99">
        <f>RES_hhdet_tesh!P67/RES_summary!P$19</f>
        <v>0.28269034672309173</v>
      </c>
      <c r="Q67" s="99">
        <f>RES_hhdet_tesh!Q67/RES_summary!Q$19</f>
        <v>0.49108528290793374</v>
      </c>
      <c r="R67" s="99">
        <f>RES_hhdet_tesh!R67/RES_summary!R$19</f>
        <v>0.54384348683944161</v>
      </c>
      <c r="S67" s="99">
        <f>RES_hhdet_tesh!S67/RES_summary!S$19</f>
        <v>0.60686667004240846</v>
      </c>
      <c r="T67" s="99">
        <f>RES_hhdet_tesh!T67/RES_summary!T$19</f>
        <v>0.74556495455376215</v>
      </c>
      <c r="U67" s="99">
        <f>RES_hhdet_tesh!U67/RES_summary!U$19</f>
        <v>0.80634791686524587</v>
      </c>
      <c r="V67" s="99">
        <f>RES_hhdet_tesh!V67/RES_summary!V$19</f>
        <v>0.91360025381203269</v>
      </c>
      <c r="W67" s="99">
        <f>RES_hhdet_tesh!W67/RES_summary!W$19</f>
        <v>0.90479810011848405</v>
      </c>
      <c r="X67" s="99">
        <f>RES_hhdet_tesh!X67/RES_summary!X$19</f>
        <v>0.95909978882756386</v>
      </c>
      <c r="Y67" s="99">
        <f>RES_hhdet_tesh!Y67/RES_summary!Y$19</f>
        <v>0.56495883390675583</v>
      </c>
      <c r="DA67" s="63" t="s">
        <v>2977</v>
      </c>
    </row>
    <row r="68" spans="1:105" ht="12" customHeight="1" x14ac:dyDescent="0.25">
      <c r="A68" s="121" t="s">
        <v>55</v>
      </c>
      <c r="B68" s="123">
        <v>9.2862144490289165</v>
      </c>
      <c r="C68" s="123">
        <v>6.9155201363026881</v>
      </c>
      <c r="D68" s="123">
        <v>7.0394137726910202</v>
      </c>
      <c r="E68" s="123">
        <v>7.412744396337474</v>
      </c>
      <c r="F68" s="123">
        <v>7.2037397910544181</v>
      </c>
      <c r="G68" s="123">
        <v>7.2814348250127132</v>
      </c>
      <c r="H68" s="123">
        <v>7.4721805058956203</v>
      </c>
      <c r="I68" s="123">
        <v>7.5138643742757489</v>
      </c>
      <c r="J68" s="123">
        <v>7.7864110164906943</v>
      </c>
      <c r="K68" s="123">
        <v>7.9166288651290007</v>
      </c>
      <c r="L68" s="123">
        <v>4.735089641176538</v>
      </c>
      <c r="M68" s="123">
        <v>5.477127518820355</v>
      </c>
      <c r="N68" s="123">
        <v>5.7473813736378228</v>
      </c>
      <c r="O68" s="123">
        <v>7.2582917796898405</v>
      </c>
      <c r="P68" s="123">
        <v>9.9614195516163466</v>
      </c>
      <c r="Q68" s="123">
        <v>8.8704180646850119</v>
      </c>
      <c r="R68" s="123">
        <v>8.6013827246431021</v>
      </c>
      <c r="S68" s="123">
        <v>10.132834848238232</v>
      </c>
      <c r="T68" s="123">
        <v>14.516409688548915</v>
      </c>
      <c r="U68" s="123">
        <v>15.435411536642233</v>
      </c>
      <c r="V68" s="123">
        <v>16.521280369882813</v>
      </c>
      <c r="W68" s="123">
        <v>14.436348604220763</v>
      </c>
      <c r="X68" s="123">
        <v>15.885582546239583</v>
      </c>
      <c r="Y68" s="123">
        <v>16.398964536251789</v>
      </c>
      <c r="DA68" s="130" t="s">
        <v>2978</v>
      </c>
    </row>
    <row r="69" spans="1:105" ht="12" customHeight="1" x14ac:dyDescent="0.25">
      <c r="A69" s="97" t="s">
        <v>134</v>
      </c>
      <c r="B69" s="99">
        <v>9.6416622385695074</v>
      </c>
      <c r="C69" s="99">
        <v>6.908729109067572</v>
      </c>
      <c r="D69" s="99">
        <v>7.0082824089158633</v>
      </c>
      <c r="E69" s="99">
        <v>7.4249280555445489</v>
      </c>
      <c r="F69" s="99">
        <v>7.2158243935503243</v>
      </c>
      <c r="G69" s="99">
        <v>7.3101042675837125</v>
      </c>
      <c r="H69" s="99">
        <v>7.5149115866061296</v>
      </c>
      <c r="I69" s="99">
        <v>7.388271064635096</v>
      </c>
      <c r="J69" s="99">
        <v>7.8940519358728212</v>
      </c>
      <c r="K69" s="99">
        <v>8.3564087640100073</v>
      </c>
      <c r="L69" s="99">
        <v>4.6932821906243145</v>
      </c>
      <c r="M69" s="99">
        <v>5.4612679679248544</v>
      </c>
      <c r="N69" s="99">
        <v>5.6949760773968086</v>
      </c>
      <c r="O69" s="99">
        <v>7.2236775638148201</v>
      </c>
      <c r="P69" s="99">
        <v>10.004382086324975</v>
      </c>
      <c r="Q69" s="99">
        <v>8.8599945254293324</v>
      </c>
      <c r="R69" s="99">
        <v>8.5766004746598075</v>
      </c>
      <c r="S69" s="99">
        <v>10.131054841760871</v>
      </c>
      <c r="T69" s="99">
        <v>14.605415684397057</v>
      </c>
      <c r="U69" s="99">
        <v>15.456810073477357</v>
      </c>
      <c r="V69" s="99">
        <v>16.777691171227794</v>
      </c>
      <c r="W69" s="99">
        <v>13.94416110859191</v>
      </c>
      <c r="X69" s="99">
        <v>16.018245561419047</v>
      </c>
      <c r="Y69" s="99">
        <v>16.40974488798318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4.694085421915057</v>
      </c>
      <c r="M70" s="99">
        <v>5.4632688515865304</v>
      </c>
      <c r="N70" s="99">
        <v>5.6987251079723933</v>
      </c>
      <c r="O70" s="99">
        <v>7.2324147859087287</v>
      </c>
      <c r="P70" s="99">
        <v>10.00750339926034</v>
      </c>
      <c r="Q70" s="99">
        <v>8.8669963750247316</v>
      </c>
      <c r="R70" s="99">
        <v>8.5877122251969684</v>
      </c>
      <c r="S70" s="99">
        <v>10.138511451083215</v>
      </c>
      <c r="T70" s="99">
        <v>14.591115134354254</v>
      </c>
      <c r="U70" s="99">
        <v>15.438128155681964</v>
      </c>
      <c r="V70" s="99">
        <v>16.728276105742879</v>
      </c>
      <c r="W70" s="99">
        <v>13.892944695587953</v>
      </c>
      <c r="X70" s="99">
        <v>15.990321284126008</v>
      </c>
      <c r="Y70" s="99">
        <v>16.376182295991885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1.554197254179488</v>
      </c>
      <c r="M71" s="102">
        <v>1.5768256208653881</v>
      </c>
      <c r="N71" s="102">
        <v>1.7647620341712222</v>
      </c>
      <c r="O71" s="102">
        <v>2.5267763593796677</v>
      </c>
      <c r="P71" s="102">
        <v>3.05420208053705</v>
      </c>
      <c r="Q71" s="102">
        <v>2.7399490404831557</v>
      </c>
      <c r="R71" s="102">
        <v>2.6644115086365754</v>
      </c>
      <c r="S71" s="102">
        <v>2.844974181509035</v>
      </c>
      <c r="T71" s="102">
        <v>4.4807347248458438</v>
      </c>
      <c r="U71" s="102">
        <v>4.496183257147826</v>
      </c>
      <c r="V71" s="102">
        <v>5.1782082707258121</v>
      </c>
      <c r="W71" s="102">
        <v>5.8554117584865466</v>
      </c>
      <c r="X71" s="102">
        <v>3.9153436640905341</v>
      </c>
      <c r="Y71" s="102">
        <v>6.3528135113773923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3.139888167735569</v>
      </c>
      <c r="M72" s="105">
        <v>3.8864432307211421</v>
      </c>
      <c r="N72" s="105">
        <v>3.9339630738011717</v>
      </c>
      <c r="O72" s="105">
        <v>4.7056384265290605</v>
      </c>
      <c r="P72" s="105">
        <v>6.9533013187232902</v>
      </c>
      <c r="Q72" s="105">
        <v>6.1270473345415759</v>
      </c>
      <c r="R72" s="105">
        <v>5.9233007165603926</v>
      </c>
      <c r="S72" s="105">
        <v>7.2935372695741796</v>
      </c>
      <c r="T72" s="105">
        <v>10.110380409508409</v>
      </c>
      <c r="U72" s="105">
        <v>10.941944898534137</v>
      </c>
      <c r="V72" s="105">
        <v>11.550067835017064</v>
      </c>
      <c r="W72" s="105">
        <v>8.0375329371014033</v>
      </c>
      <c r="X72" s="105">
        <v>12.074977620035471</v>
      </c>
      <c r="Y72" s="105">
        <v>10.023368784614494</v>
      </c>
      <c r="DA72" s="132" t="s">
        <v>2982</v>
      </c>
    </row>
    <row r="73" spans="1:105" ht="12" customHeight="1" x14ac:dyDescent="0.25">
      <c r="A73" s="106" t="s">
        <v>122</v>
      </c>
      <c r="B73" s="102">
        <v>8.5904352052301043</v>
      </c>
      <c r="C73" s="102">
        <v>6.9313980933204293</v>
      </c>
      <c r="D73" s="102">
        <v>7.115531048609899</v>
      </c>
      <c r="E73" s="102">
        <v>7.3799215680847148</v>
      </c>
      <c r="F73" s="102">
        <v>7.1682076543236972</v>
      </c>
      <c r="G73" s="102">
        <v>7.1870520028718072</v>
      </c>
      <c r="H73" s="102">
        <v>7.3197298380296516</v>
      </c>
      <c r="I73" s="102">
        <v>8.0097909916218093</v>
      </c>
      <c r="J73" s="102">
        <v>7.3020441405740897</v>
      </c>
      <c r="K73" s="102">
        <v>5.724195807806332</v>
      </c>
      <c r="L73" s="102">
        <v>5.2281500205041702</v>
      </c>
      <c r="M73" s="102">
        <v>5.6234990660774216</v>
      </c>
      <c r="N73" s="102">
        <v>6.3141740327367328</v>
      </c>
      <c r="O73" s="102">
        <v>7.8892245972654091</v>
      </c>
      <c r="P73" s="102">
        <v>8.0419991832204225</v>
      </c>
      <c r="Q73" s="102">
        <v>9.2314866472945205</v>
      </c>
      <c r="R73" s="102">
        <v>9.6281454851835324</v>
      </c>
      <c r="S73" s="102">
        <v>10.214121102157057</v>
      </c>
      <c r="T73" s="102">
        <v>12.463424757485482</v>
      </c>
      <c r="U73" s="102">
        <v>15.198400938044458</v>
      </c>
      <c r="V73" s="102">
        <v>13.940129223746382</v>
      </c>
      <c r="W73" s="102">
        <v>18.469489869149218</v>
      </c>
      <c r="X73" s="102">
        <v>14.034157151627328</v>
      </c>
      <c r="Y73" s="102">
        <v>15.750026028607783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5.5966868792532241</v>
      </c>
      <c r="N74" s="105">
        <v>6.2808396202391226</v>
      </c>
      <c r="O74" s="105">
        <v>7.8542896642446465</v>
      </c>
      <c r="P74" s="105">
        <v>8.0155205179067792</v>
      </c>
      <c r="Q74" s="105">
        <v>9.2166640776671791</v>
      </c>
      <c r="R74" s="105">
        <v>9.6093401978354187</v>
      </c>
      <c r="S74" s="105">
        <v>10.232775734541907</v>
      </c>
      <c r="T74" s="105">
        <v>12.462572681548105</v>
      </c>
      <c r="U74" s="105">
        <v>15.224847442934099</v>
      </c>
      <c r="V74" s="105">
        <v>13.947077283179949</v>
      </c>
      <c r="W74" s="105">
        <v>18.4482851793544</v>
      </c>
      <c r="X74" s="105">
        <v>14.034610343755029</v>
      </c>
      <c r="Y74" s="105">
        <v>15.775974518885967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1.6135181359271078</v>
      </c>
      <c r="N75" s="99">
        <v>1.9357419742796986</v>
      </c>
      <c r="O75" s="99">
        <v>2.7389560755384204</v>
      </c>
      <c r="P75" s="99">
        <v>2.4215055064225766</v>
      </c>
      <c r="Q75" s="99">
        <v>2.8361703963118567</v>
      </c>
      <c r="R75" s="99">
        <v>2.9771704341841905</v>
      </c>
      <c r="S75" s="99">
        <v>2.8718067134258236</v>
      </c>
      <c r="T75" s="99">
        <v>3.7841033485865747</v>
      </c>
      <c r="U75" s="99">
        <v>4.4230854822786627</v>
      </c>
      <c r="V75" s="99">
        <v>4.2089290013445231</v>
      </c>
      <c r="W75" s="99">
        <v>7.6953915127634751</v>
      </c>
      <c r="X75" s="99">
        <v>3.3447376698872255</v>
      </c>
      <c r="Y75" s="99">
        <v>6.109959873055189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3.9831687433261163</v>
      </c>
      <c r="N76" s="99">
        <v>4.3450976459594246</v>
      </c>
      <c r="O76" s="99">
        <v>5.1153335887062248</v>
      </c>
      <c r="P76" s="99">
        <v>5.5940150114842027</v>
      </c>
      <c r="Q76" s="99">
        <v>6.3804936813553246</v>
      </c>
      <c r="R76" s="99">
        <v>6.6321697636512278</v>
      </c>
      <c r="S76" s="99">
        <v>7.3609690211160821</v>
      </c>
      <c r="T76" s="99">
        <v>8.6784693329615283</v>
      </c>
      <c r="U76" s="99">
        <v>10.801761960655432</v>
      </c>
      <c r="V76" s="99">
        <v>9.7381482818354286</v>
      </c>
      <c r="W76" s="99">
        <v>10.752893666590927</v>
      </c>
      <c r="X76" s="99">
        <v>10.689872673867805</v>
      </c>
      <c r="Y76" s="99">
        <v>9.6660146458307779</v>
      </c>
      <c r="DA76" s="63" t="s">
        <v>2986</v>
      </c>
    </row>
    <row r="77" spans="1:105" ht="12" customHeight="1" x14ac:dyDescent="0.25">
      <c r="A77" s="121" t="s">
        <v>54</v>
      </c>
      <c r="B77" s="123">
        <v>3.3156850992912088</v>
      </c>
      <c r="C77" s="123">
        <v>2.1574883271610181</v>
      </c>
      <c r="D77" s="123">
        <v>2.0636295692079596</v>
      </c>
      <c r="E77" s="123">
        <v>2.5677924296958365</v>
      </c>
      <c r="F77" s="123">
        <v>2.6146393140016069</v>
      </c>
      <c r="G77" s="123">
        <v>2.4844020880809441</v>
      </c>
      <c r="H77" s="123">
        <v>2.269136592710578</v>
      </c>
      <c r="I77" s="123">
        <v>2.3563356757456657</v>
      </c>
      <c r="J77" s="123">
        <v>2.3235194927119531</v>
      </c>
      <c r="K77" s="123">
        <v>2.3819778811921775</v>
      </c>
      <c r="L77" s="123">
        <v>1.5401749371861113</v>
      </c>
      <c r="M77" s="123">
        <v>1.9114457059757435</v>
      </c>
      <c r="N77" s="123">
        <v>1.8692237600857102</v>
      </c>
      <c r="O77" s="123">
        <v>1.9315379721176926</v>
      </c>
      <c r="P77" s="123">
        <v>2.6253149126917763</v>
      </c>
      <c r="Q77" s="123">
        <v>2.3953537436471577</v>
      </c>
      <c r="R77" s="123">
        <v>2.3955487921265166</v>
      </c>
      <c r="S77" s="123">
        <v>3.0868748762523923</v>
      </c>
      <c r="T77" s="123">
        <v>3.1939924600081646</v>
      </c>
      <c r="U77" s="123">
        <v>3.3017924760808044</v>
      </c>
      <c r="V77" s="123">
        <v>3.4362758629894081</v>
      </c>
      <c r="W77" s="123">
        <v>4.1988935935828247</v>
      </c>
      <c r="X77" s="123">
        <v>4.5366575118999473</v>
      </c>
      <c r="Y77" s="123">
        <v>4.2713756040606929</v>
      </c>
      <c r="DA77" s="130" t="s">
        <v>2987</v>
      </c>
    </row>
    <row r="78" spans="1:105" ht="12" customHeight="1" x14ac:dyDescent="0.25">
      <c r="A78" s="97" t="s">
        <v>189</v>
      </c>
      <c r="B78" s="99">
        <v>3.329504336093005</v>
      </c>
      <c r="C78" s="99">
        <v>2.1512696424269331</v>
      </c>
      <c r="D78" s="99">
        <v>2.0590350891835363</v>
      </c>
      <c r="E78" s="99">
        <v>2.5714347751973161</v>
      </c>
      <c r="F78" s="99">
        <v>2.6158898530076318</v>
      </c>
      <c r="G78" s="99">
        <v>2.4842216067903142</v>
      </c>
      <c r="H78" s="99">
        <v>2.269858595814263</v>
      </c>
      <c r="I78" s="99">
        <v>2.3534292579110834</v>
      </c>
      <c r="J78" s="99">
        <v>2.3290582323772764</v>
      </c>
      <c r="K78" s="99">
        <v>2.3924830076641812</v>
      </c>
      <c r="L78" s="99">
        <v>1.5350410554951508</v>
      </c>
      <c r="M78" s="99">
        <v>1.9050252766008193</v>
      </c>
      <c r="N78" s="99">
        <v>1.8532666374532702</v>
      </c>
      <c r="O78" s="99">
        <v>1.9281343458121361</v>
      </c>
      <c r="P78" s="99">
        <v>2.6322777625459417</v>
      </c>
      <c r="Q78" s="99">
        <v>2.3925537469455715</v>
      </c>
      <c r="R78" s="99">
        <v>2.3912623780099147</v>
      </c>
      <c r="S78" s="99">
        <v>3.0866478904595058</v>
      </c>
      <c r="T78" s="99">
        <v>3.1951696224199257</v>
      </c>
      <c r="U78" s="99">
        <v>3.3040483759493862</v>
      </c>
      <c r="V78" s="99">
        <v>3.4343709208996178</v>
      </c>
      <c r="W78" s="99">
        <v>4.2098157733490167</v>
      </c>
      <c r="X78" s="99">
        <v>4.5393564590172506</v>
      </c>
      <c r="Y78" s="99">
        <v>4.257727202659896</v>
      </c>
      <c r="DA78" s="63" t="s">
        <v>2988</v>
      </c>
    </row>
    <row r="79" spans="1:105" ht="12" customHeight="1" x14ac:dyDescent="0.25">
      <c r="A79" s="109" t="s">
        <v>120</v>
      </c>
      <c r="B79" s="110">
        <v>2.189741402021474</v>
      </c>
      <c r="C79" s="110">
        <v>2.4489824586776403</v>
      </c>
      <c r="D79" s="110">
        <v>2.200629361159224</v>
      </c>
      <c r="E79" s="110">
        <v>2.4404346787791518</v>
      </c>
      <c r="F79" s="110">
        <v>2.567732522210795</v>
      </c>
      <c r="G79" s="110">
        <v>2.4950912083215888</v>
      </c>
      <c r="H79" s="110">
        <v>2.2292324815688662</v>
      </c>
      <c r="I79" s="110">
        <v>2.5097700915904455</v>
      </c>
      <c r="J79" s="110">
        <v>2.1077428558109466</v>
      </c>
      <c r="K79" s="110">
        <v>1.956354352510371</v>
      </c>
      <c r="L79" s="110">
        <v>1.7534968188412428</v>
      </c>
      <c r="M79" s="110">
        <v>1.9790459081537435</v>
      </c>
      <c r="N79" s="110">
        <v>2.0501106784363148</v>
      </c>
      <c r="O79" s="110">
        <v>1.9976436698980493</v>
      </c>
      <c r="P79" s="110">
        <v>2.3364817774617328</v>
      </c>
      <c r="Q79" s="110">
        <v>2.4810885214708498</v>
      </c>
      <c r="R79" s="110">
        <v>2.5551395053811357</v>
      </c>
      <c r="S79" s="110">
        <v>3.0959499387630212</v>
      </c>
      <c r="T79" s="110">
        <v>3.0597196163235982</v>
      </c>
      <c r="U79" s="110">
        <v>3.2110290531246011</v>
      </c>
      <c r="V79" s="110">
        <v>3.4889010066577115</v>
      </c>
      <c r="W79" s="110">
        <v>4.0261170374055935</v>
      </c>
      <c r="X79" s="110">
        <v>4.4780030825322488</v>
      </c>
      <c r="Y79" s="110">
        <v>4.4715868651080681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13.730949798747634</v>
      </c>
      <c r="C81" s="118">
        <f t="shared" si="28"/>
        <v>141.1677205025814</v>
      </c>
      <c r="D81" s="118">
        <f t="shared" si="28"/>
        <v>102.9236820313313</v>
      </c>
      <c r="E81" s="118">
        <f t="shared" si="28"/>
        <v>88.865343367942231</v>
      </c>
      <c r="F81" s="118">
        <f t="shared" si="28"/>
        <v>99.337678744781115</v>
      </c>
      <c r="G81" s="118">
        <f t="shared" si="28"/>
        <v>93.944882981902822</v>
      </c>
      <c r="H81" s="118">
        <f t="shared" si="28"/>
        <v>64.389662059662896</v>
      </c>
      <c r="I81" s="118">
        <f t="shared" si="28"/>
        <v>79.879729429657928</v>
      </c>
      <c r="J81" s="118">
        <f t="shared" si="28"/>
        <v>36.498106353184973</v>
      </c>
      <c r="K81" s="118">
        <f t="shared" si="28"/>
        <v>21.8663886059901</v>
      </c>
      <c r="L81" s="118">
        <f t="shared" si="28"/>
        <v>142.27190290345283</v>
      </c>
      <c r="M81" s="118">
        <f t="shared" si="28"/>
        <v>117.55466644642554</v>
      </c>
      <c r="N81" s="118">
        <f t="shared" si="28"/>
        <v>119.55700468867541</v>
      </c>
      <c r="O81" s="118">
        <f t="shared" si="28"/>
        <v>113.47881429979306</v>
      </c>
      <c r="P81" s="118">
        <f t="shared" si="28"/>
        <v>69.416548252543805</v>
      </c>
      <c r="Q81" s="118">
        <f t="shared" si="28"/>
        <v>99.028993944954436</v>
      </c>
      <c r="R81" s="118">
        <f t="shared" ref="R81:V81" si="29">R82+R85+R87+R100</f>
        <v>109.75940478259291</v>
      </c>
      <c r="S81" s="118">
        <f t="shared" si="29"/>
        <v>109.98639527451061</v>
      </c>
      <c r="T81" s="118">
        <f t="shared" si="29"/>
        <v>95.464032826030518</v>
      </c>
      <c r="U81" s="118">
        <f t="shared" si="29"/>
        <v>107.06556029829964</v>
      </c>
      <c r="V81" s="118">
        <f t="shared" si="29"/>
        <v>110.24247037198285</v>
      </c>
      <c r="W81" s="118">
        <f t="shared" ref="W81:Y81" si="30">W82+W85+W87+W100</f>
        <v>133.070604940083</v>
      </c>
      <c r="X81" s="118">
        <f t="shared" si="30"/>
        <v>121.79883092690758</v>
      </c>
      <c r="Y81" s="118">
        <f t="shared" si="30"/>
        <v>104.2439301479529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3.1080529750664652</v>
      </c>
      <c r="C82" s="123">
        <f t="shared" si="31"/>
        <v>131.53513043009872</v>
      </c>
      <c r="D82" s="123">
        <f t="shared" si="31"/>
        <v>93.462518981328245</v>
      </c>
      <c r="E82" s="123">
        <f t="shared" si="31"/>
        <v>78.984899007358194</v>
      </c>
      <c r="F82" s="123">
        <f t="shared" si="31"/>
        <v>89.452009229205402</v>
      </c>
      <c r="G82" s="123">
        <f t="shared" si="31"/>
        <v>84.046480089782591</v>
      </c>
      <c r="H82" s="123">
        <f t="shared" si="31"/>
        <v>54.618528151649052</v>
      </c>
      <c r="I82" s="123">
        <f t="shared" si="31"/>
        <v>69.117615490437544</v>
      </c>
      <c r="J82" s="123">
        <f t="shared" si="31"/>
        <v>27.005699091027363</v>
      </c>
      <c r="K82" s="123">
        <f t="shared" si="31"/>
        <v>13.924728931182788</v>
      </c>
      <c r="L82" s="123">
        <f t="shared" si="31"/>
        <v>134.82795628578791</v>
      </c>
      <c r="M82" s="123">
        <f t="shared" si="31"/>
        <v>109.53945284158932</v>
      </c>
      <c r="N82" s="123">
        <f t="shared" si="31"/>
        <v>110.47115896160248</v>
      </c>
      <c r="O82" s="123">
        <f t="shared" si="31"/>
        <v>102.9523610782629</v>
      </c>
      <c r="P82" s="123">
        <f t="shared" si="31"/>
        <v>58.595527681963908</v>
      </c>
      <c r="Q82" s="123">
        <f t="shared" si="31"/>
        <v>86.557572800760497</v>
      </c>
      <c r="R82" s="123">
        <f t="shared" ref="R82:V82" si="32">SUM(R83:R84)</f>
        <v>97.021785238342488</v>
      </c>
      <c r="S82" s="123">
        <f t="shared" si="32"/>
        <v>96.211385327232875</v>
      </c>
      <c r="T82" s="123">
        <f t="shared" si="32"/>
        <v>79.027091008974054</v>
      </c>
      <c r="U82" s="123">
        <f t="shared" si="32"/>
        <v>86.157337776993913</v>
      </c>
      <c r="V82" s="123">
        <f t="shared" si="32"/>
        <v>91.109550114412755</v>
      </c>
      <c r="W82" s="123">
        <f t="shared" ref="W82:Y82" si="33">SUM(W83:W84)</f>
        <v>110.65588691373331</v>
      </c>
      <c r="X82" s="123">
        <f t="shared" si="33"/>
        <v>101.68569727304879</v>
      </c>
      <c r="Y82" s="123">
        <f t="shared" si="33"/>
        <v>84.207771114154795</v>
      </c>
      <c r="DA82" s="130" t="s">
        <v>2991</v>
      </c>
    </row>
    <row r="83" spans="1:105" ht="12" customHeight="1" x14ac:dyDescent="0.25">
      <c r="A83" s="97" t="s">
        <v>199</v>
      </c>
      <c r="B83" s="99">
        <v>3.0778319387152955</v>
      </c>
      <c r="C83" s="99">
        <v>130.27957617463454</v>
      </c>
      <c r="D83" s="99">
        <v>92.591465570419189</v>
      </c>
      <c r="E83" s="99">
        <v>78.261734813061636</v>
      </c>
      <c r="F83" s="99">
        <v>88.648234574356707</v>
      </c>
      <c r="G83" s="99">
        <v>83.304817018494035</v>
      </c>
      <c r="H83" s="99">
        <v>54.147295919505559</v>
      </c>
      <c r="I83" s="99">
        <v>68.53256562749587</v>
      </c>
      <c r="J83" s="99">
        <v>26.780400221156313</v>
      </c>
      <c r="K83" s="99">
        <v>13.810014879191598</v>
      </c>
      <c r="L83" s="99">
        <v>133.76540171806457</v>
      </c>
      <c r="M83" s="99">
        <v>108.68728075454416</v>
      </c>
      <c r="N83" s="99">
        <v>109.62747042716634</v>
      </c>
      <c r="O83" s="99">
        <v>102.16107619592296</v>
      </c>
      <c r="P83" s="99">
        <v>58.146431173403961</v>
      </c>
      <c r="Q83" s="99">
        <v>85.915741188372451</v>
      </c>
      <c r="R83" s="99">
        <v>96.3095651815905</v>
      </c>
      <c r="S83" s="99">
        <v>95.502698692935141</v>
      </c>
      <c r="T83" s="99">
        <v>78.423717276671567</v>
      </c>
      <c r="U83" s="99">
        <v>85.500721410532449</v>
      </c>
      <c r="V83" s="99">
        <v>90.417391052118788</v>
      </c>
      <c r="W83" s="99">
        <v>109.83974013506176</v>
      </c>
      <c r="X83" s="99">
        <v>100.9415547353248</v>
      </c>
      <c r="Y83" s="99">
        <v>83.658135196276973</v>
      </c>
      <c r="DA83" s="63" t="s">
        <v>2992</v>
      </c>
    </row>
    <row r="84" spans="1:105" ht="12" customHeight="1" x14ac:dyDescent="0.25">
      <c r="A84" s="97" t="s">
        <v>53</v>
      </c>
      <c r="B84" s="99">
        <v>3.0221036351169486E-2</v>
      </c>
      <c r="C84" s="99">
        <v>1.2555542554641737</v>
      </c>
      <c r="D84" s="99">
        <v>0.87105341090905075</v>
      </c>
      <c r="E84" s="99">
        <v>0.72316419429656364</v>
      </c>
      <c r="F84" s="99">
        <v>0.80377465484868826</v>
      </c>
      <c r="G84" s="99">
        <v>0.74166307128855846</v>
      </c>
      <c r="H84" s="99">
        <v>0.47123223214349225</v>
      </c>
      <c r="I84" s="99">
        <v>0.58504986294168004</v>
      </c>
      <c r="J84" s="99">
        <v>0.22529886987105191</v>
      </c>
      <c r="K84" s="99">
        <v>0.11471405199118889</v>
      </c>
      <c r="L84" s="99">
        <v>1.0625545677233306</v>
      </c>
      <c r="M84" s="99">
        <v>0.85217208704516523</v>
      </c>
      <c r="N84" s="99">
        <v>0.84368853443614544</v>
      </c>
      <c r="O84" s="99">
        <v>0.79128488233993699</v>
      </c>
      <c r="P84" s="99">
        <v>0.4490965085599482</v>
      </c>
      <c r="Q84" s="99">
        <v>0.64183161238803976</v>
      </c>
      <c r="R84" s="99">
        <v>0.71222005675199263</v>
      </c>
      <c r="S84" s="99">
        <v>0.70868663429772849</v>
      </c>
      <c r="T84" s="99">
        <v>0.60337373230249158</v>
      </c>
      <c r="U84" s="99">
        <v>0.65661636646146559</v>
      </c>
      <c r="V84" s="99">
        <v>0.69215906229396718</v>
      </c>
      <c r="W84" s="99">
        <v>0.81614677867155372</v>
      </c>
      <c r="X84" s="99">
        <v>0.74414253772398586</v>
      </c>
      <c r="Y84" s="99">
        <v>0.54963591787782795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1.0808423857600426E-2</v>
      </c>
      <c r="C85" s="123">
        <f t="shared" si="34"/>
        <v>4.0541969678723602E-2</v>
      </c>
      <c r="D85" s="123">
        <f t="shared" si="34"/>
        <v>7.006888016519916E-2</v>
      </c>
      <c r="E85" s="123">
        <f t="shared" si="34"/>
        <v>0.12575324339142807</v>
      </c>
      <c r="F85" s="123">
        <f t="shared" si="34"/>
        <v>0.1380291031959352</v>
      </c>
      <c r="G85" s="123">
        <f t="shared" si="34"/>
        <v>0.17767622467515942</v>
      </c>
      <c r="H85" s="123">
        <f t="shared" si="34"/>
        <v>0.22911764649541036</v>
      </c>
      <c r="I85" s="123">
        <f t="shared" si="34"/>
        <v>0.2990962042588558</v>
      </c>
      <c r="J85" s="123">
        <f t="shared" si="34"/>
        <v>0.18955073274143894</v>
      </c>
      <c r="K85" s="123">
        <f t="shared" si="34"/>
        <v>0.27265288198380788</v>
      </c>
      <c r="L85" s="123">
        <f t="shared" si="34"/>
        <v>0.29763889123144072</v>
      </c>
      <c r="M85" s="123">
        <f t="shared" si="34"/>
        <v>0.34617869562222031</v>
      </c>
      <c r="N85" s="123">
        <f t="shared" si="34"/>
        <v>0.66054531632351043</v>
      </c>
      <c r="O85" s="123">
        <f t="shared" si="34"/>
        <v>0.66775195877761129</v>
      </c>
      <c r="P85" s="123">
        <f t="shared" si="34"/>
        <v>0.51631039777663956</v>
      </c>
      <c r="Q85" s="123">
        <f t="shared" si="34"/>
        <v>0.72900557997960658</v>
      </c>
      <c r="R85" s="123">
        <f t="shared" si="34"/>
        <v>0.64110188299024429</v>
      </c>
      <c r="S85" s="123">
        <f t="shared" si="34"/>
        <v>0.57218745263435278</v>
      </c>
      <c r="T85" s="123">
        <f t="shared" si="34"/>
        <v>0.52689898839827487</v>
      </c>
      <c r="U85" s="123">
        <f t="shared" si="34"/>
        <v>0.41159131703139618</v>
      </c>
      <c r="V85" s="123">
        <f t="shared" si="34"/>
        <v>0.3310597137155768</v>
      </c>
      <c r="W85" s="123">
        <f t="shared" si="34"/>
        <v>0.30262400596998829</v>
      </c>
      <c r="X85" s="123">
        <f t="shared" si="34"/>
        <v>0.36402504998008267</v>
      </c>
      <c r="Y85" s="123">
        <f t="shared" si="34"/>
        <v>0.28008117368544772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1.0808423857600426E-2</v>
      </c>
      <c r="C86" s="99">
        <f>RES_hhdet_tesh!C86/RES_summary!C$19</f>
        <v>4.0541969678723602E-2</v>
      </c>
      <c r="D86" s="99">
        <f>RES_hhdet_tesh!D86/RES_summary!D$19</f>
        <v>7.006888016519916E-2</v>
      </c>
      <c r="E86" s="99">
        <f>RES_hhdet_tesh!E86/RES_summary!E$19</f>
        <v>0.12575324339142807</v>
      </c>
      <c r="F86" s="99">
        <f>RES_hhdet_tesh!F86/RES_summary!F$19</f>
        <v>0.1380291031959352</v>
      </c>
      <c r="G86" s="99">
        <f>RES_hhdet_tesh!G86/RES_summary!G$19</f>
        <v>0.17767622467515942</v>
      </c>
      <c r="H86" s="99">
        <f>RES_hhdet_tesh!H86/RES_summary!H$19</f>
        <v>0.22911764649541036</v>
      </c>
      <c r="I86" s="99">
        <f>RES_hhdet_tesh!I86/RES_summary!I$19</f>
        <v>0.2990962042588558</v>
      </c>
      <c r="J86" s="99">
        <f>RES_hhdet_tesh!J86/RES_summary!J$19</f>
        <v>0.18955073274143894</v>
      </c>
      <c r="K86" s="99">
        <f>RES_hhdet_tesh!K86/RES_summary!K$19</f>
        <v>0.27265288198380788</v>
      </c>
      <c r="L86" s="99">
        <f>RES_hhdet_tesh!L86/RES_summary!L$19</f>
        <v>0.29763889123144072</v>
      </c>
      <c r="M86" s="99">
        <f>RES_hhdet_tesh!M86/RES_summary!M$19</f>
        <v>0.34617869562222031</v>
      </c>
      <c r="N86" s="99">
        <f>RES_hhdet_tesh!N86/RES_summary!N$19</f>
        <v>0.66054531632351043</v>
      </c>
      <c r="O86" s="99">
        <f>RES_hhdet_tesh!O86/RES_summary!O$19</f>
        <v>0.66775195877761129</v>
      </c>
      <c r="P86" s="99">
        <f>RES_hhdet_tesh!P86/RES_summary!P$19</f>
        <v>0.51631039777663956</v>
      </c>
      <c r="Q86" s="99">
        <f>RES_hhdet_tesh!Q86/RES_summary!Q$19</f>
        <v>0.72900557997960658</v>
      </c>
      <c r="R86" s="99">
        <f>RES_hhdet_tesh!R86/RES_summary!R$19</f>
        <v>0.64110188299024429</v>
      </c>
      <c r="S86" s="99">
        <f>RES_hhdet_tesh!S86/RES_summary!S$19</f>
        <v>0.57218745263435278</v>
      </c>
      <c r="T86" s="99">
        <f>RES_hhdet_tesh!T86/RES_summary!T$19</f>
        <v>0.52689898839827487</v>
      </c>
      <c r="U86" s="99">
        <f>RES_hhdet_tesh!U86/RES_summary!U$19</f>
        <v>0.41159131703139618</v>
      </c>
      <c r="V86" s="99">
        <f>RES_hhdet_tesh!V86/RES_summary!V$19</f>
        <v>0.3310597137155768</v>
      </c>
      <c r="W86" s="99">
        <f>RES_hhdet_tesh!W86/RES_summary!W$19</f>
        <v>0.30262400596998829</v>
      </c>
      <c r="X86" s="99">
        <f>RES_hhdet_tesh!X86/RES_summary!X$19</f>
        <v>0.36402504998008267</v>
      </c>
      <c r="Y86" s="99">
        <f>RES_hhdet_tesh!Y86/RES_summary!Y$19</f>
        <v>0.28008117368544772</v>
      </c>
      <c r="DA86" s="63" t="s">
        <v>2995</v>
      </c>
    </row>
    <row r="87" spans="1:105" ht="12" customHeight="1" x14ac:dyDescent="0.25">
      <c r="A87" s="121" t="s">
        <v>55</v>
      </c>
      <c r="B87" s="123">
        <v>8.4706590530472035</v>
      </c>
      <c r="C87" s="123">
        <v>7.1169433098606092</v>
      </c>
      <c r="D87" s="123">
        <v>7.179312450214856</v>
      </c>
      <c r="E87" s="123">
        <v>7.3315648685156116</v>
      </c>
      <c r="F87" s="123">
        <v>7.185432668492596</v>
      </c>
      <c r="G87" s="123">
        <v>7.2194440267142017</v>
      </c>
      <c r="H87" s="123">
        <v>7.3170708354405489</v>
      </c>
      <c r="I87" s="123">
        <v>7.9556600544000728</v>
      </c>
      <c r="J87" s="123">
        <v>7.2557808274318258</v>
      </c>
      <c r="K87" s="123">
        <v>5.7924636208531011</v>
      </c>
      <c r="L87" s="123">
        <v>5.3549370196223984</v>
      </c>
      <c r="M87" s="123">
        <v>5.6867206148742477</v>
      </c>
      <c r="N87" s="123">
        <v>6.3587580417530427</v>
      </c>
      <c r="O87" s="123">
        <v>7.8499505894922548</v>
      </c>
      <c r="P87" s="123">
        <v>8.0152648288231205</v>
      </c>
      <c r="Q87" s="123">
        <v>9.2653172623956603</v>
      </c>
      <c r="R87" s="123">
        <v>9.5098030514446084</v>
      </c>
      <c r="S87" s="123">
        <v>10.121293333450284</v>
      </c>
      <c r="T87" s="123">
        <v>12.867157995252217</v>
      </c>
      <c r="U87" s="123">
        <v>17.258787628095305</v>
      </c>
      <c r="V87" s="123">
        <v>15.322105506775138</v>
      </c>
      <c r="W87" s="123">
        <v>18.052232681667949</v>
      </c>
      <c r="X87" s="123">
        <v>15.273012923608112</v>
      </c>
      <c r="Y87" s="123">
        <v>15.315636000021732</v>
      </c>
      <c r="DA87" s="130" t="s">
        <v>2996</v>
      </c>
    </row>
    <row r="88" spans="1:105" ht="12" customHeight="1" x14ac:dyDescent="0.25">
      <c r="A88" s="97" t="s">
        <v>132</v>
      </c>
      <c r="B88" s="99">
        <v>4.5554892768700954</v>
      </c>
      <c r="C88" s="99">
        <v>9.5828941273321497</v>
      </c>
      <c r="D88" s="99">
        <v>7.0631101440994506</v>
      </c>
      <c r="E88" s="99">
        <v>6.3440998103337289</v>
      </c>
      <c r="F88" s="99">
        <v>7.7129193726264482</v>
      </c>
      <c r="G88" s="99">
        <v>7.824223076885036</v>
      </c>
      <c r="H88" s="99">
        <v>5.8964905904448734</v>
      </c>
      <c r="I88" s="99">
        <v>8.9049365846893611</v>
      </c>
      <c r="J88" s="99">
        <v>5.1352385908163942</v>
      </c>
      <c r="K88" s="99">
        <v>5.0553882536467833</v>
      </c>
      <c r="L88" s="99">
        <v>6.8478199302010854</v>
      </c>
      <c r="M88" s="99">
        <v>6.0656538569777343</v>
      </c>
      <c r="N88" s="99">
        <v>6.9928466140502836</v>
      </c>
      <c r="O88" s="99">
        <v>7.2161984929349394</v>
      </c>
      <c r="P88" s="99">
        <v>6.1826571481486869</v>
      </c>
      <c r="Q88" s="99">
        <v>8.9417468927695669</v>
      </c>
      <c r="R88" s="99">
        <v>6.8094533721517037</v>
      </c>
      <c r="S88" s="99">
        <v>6.766855019837692</v>
      </c>
      <c r="T88" s="99">
        <v>13.136844937949416</v>
      </c>
      <c r="U88" s="99">
        <v>19.201461151689337</v>
      </c>
      <c r="V88" s="99">
        <v>15.969697573248236</v>
      </c>
      <c r="W88" s="99">
        <v>17.658191193133327</v>
      </c>
      <c r="X88" s="99">
        <v>15.654021014171816</v>
      </c>
      <c r="Y88" s="99">
        <v>14.993612786881739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6.8483816664940722</v>
      </c>
      <c r="M89" s="99">
        <v>6.0672812282468955</v>
      </c>
      <c r="N89" s="99">
        <v>6.9947634055027468</v>
      </c>
      <c r="O89" s="99">
        <v>7.219792729577212</v>
      </c>
      <c r="P89" s="99">
        <v>6.1859395427566284</v>
      </c>
      <c r="Q89" s="99">
        <v>8.9478527425985988</v>
      </c>
      <c r="R89" s="99">
        <v>6.8161399667674285</v>
      </c>
      <c r="S89" s="99">
        <v>6.7703926674980623</v>
      </c>
      <c r="T89" s="99">
        <v>13.138342455260036</v>
      </c>
      <c r="U89" s="99">
        <v>19.20338607813655</v>
      </c>
      <c r="V89" s="99">
        <v>15.963665872139801</v>
      </c>
      <c r="W89" s="99">
        <v>17.67359265770224</v>
      </c>
      <c r="X89" s="99">
        <v>15.625191854532368</v>
      </c>
      <c r="Y89" s="99">
        <v>14.965527014535047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2.2831577524595814</v>
      </c>
      <c r="M90" s="102">
        <v>1.7542804062806669</v>
      </c>
      <c r="N90" s="102">
        <v>2.1695702011586753</v>
      </c>
      <c r="O90" s="102">
        <v>2.5280672969307463</v>
      </c>
      <c r="P90" s="102">
        <v>1.8870975170798061</v>
      </c>
      <c r="Q90" s="102">
        <v>2.7659771965433015</v>
      </c>
      <c r="R90" s="102">
        <v>2.130317965890177</v>
      </c>
      <c r="S90" s="102">
        <v>1.2111492366721732</v>
      </c>
      <c r="T90" s="102">
        <v>4.0139515716492573</v>
      </c>
      <c r="U90" s="102">
        <v>5.6108383088624603</v>
      </c>
      <c r="V90" s="102">
        <v>4.8877223307062394</v>
      </c>
      <c r="W90" s="102">
        <v>7.3971149496962827</v>
      </c>
      <c r="X90" s="102">
        <v>3.8132641408933017</v>
      </c>
      <c r="Y90" s="102">
        <v>5.7837242234146142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4.5652239140344912</v>
      </c>
      <c r="M91" s="105">
        <v>4.313000821966229</v>
      </c>
      <c r="N91" s="105">
        <v>4.8251932043440711</v>
      </c>
      <c r="O91" s="105">
        <v>4.6917254326464652</v>
      </c>
      <c r="P91" s="105">
        <v>4.2988420256768221</v>
      </c>
      <c r="Q91" s="105">
        <v>6.1818755460552985</v>
      </c>
      <c r="R91" s="105">
        <v>4.6858220008772529</v>
      </c>
      <c r="S91" s="105">
        <v>5.5592434308258891</v>
      </c>
      <c r="T91" s="105">
        <v>9.1243908836107774</v>
      </c>
      <c r="U91" s="105">
        <v>13.592547769274088</v>
      </c>
      <c r="V91" s="105">
        <v>11.075943541433563</v>
      </c>
      <c r="W91" s="105">
        <v>10.276477708005958</v>
      </c>
      <c r="X91" s="105">
        <v>11.811927713639063</v>
      </c>
      <c r="Y91" s="105">
        <v>9.181802791120429</v>
      </c>
      <c r="DA91" s="132" t="s">
        <v>3000</v>
      </c>
    </row>
    <row r="92" spans="1:105" ht="12" customHeight="1" x14ac:dyDescent="0.25">
      <c r="A92" s="106" t="s">
        <v>124</v>
      </c>
      <c r="B92" s="102">
        <v>7.6404422323664214</v>
      </c>
      <c r="C92" s="102">
        <v>7.446744137496327</v>
      </c>
      <c r="D92" s="102">
        <v>7.3770312010721097</v>
      </c>
      <c r="E92" s="102">
        <v>7.2609574450086294</v>
      </c>
      <c r="F92" s="102">
        <v>7.2279678829870884</v>
      </c>
      <c r="G92" s="102">
        <v>7.3238231678118471</v>
      </c>
      <c r="H92" s="102">
        <v>7.4340898848111747</v>
      </c>
      <c r="I92" s="102">
        <v>7.5522629242420374</v>
      </c>
      <c r="J92" s="102">
        <v>7.2110850664279473</v>
      </c>
      <c r="K92" s="102">
        <v>7.1562715104094323</v>
      </c>
      <c r="L92" s="102">
        <v>6.8023234995695736</v>
      </c>
      <c r="M92" s="102">
        <v>6.7790930079358658</v>
      </c>
      <c r="N92" s="102">
        <v>6.8378056715033528</v>
      </c>
      <c r="O92" s="102">
        <v>7.2607765903870991</v>
      </c>
      <c r="P92" s="102">
        <v>8.1609634258846651</v>
      </c>
      <c r="Q92" s="102">
        <v>8.7675934256706292</v>
      </c>
      <c r="R92" s="102">
        <v>9.3679650332215996</v>
      </c>
      <c r="S92" s="102">
        <v>11.431946713168429</v>
      </c>
      <c r="T92" s="102">
        <v>15.193112333432937</v>
      </c>
      <c r="U92" s="102">
        <v>12.695883072250314</v>
      </c>
      <c r="V92" s="102">
        <v>15.349184966451759</v>
      </c>
      <c r="W92" s="102">
        <v>19.568511532265148</v>
      </c>
      <c r="X92" s="102">
        <v>14.91488616529996</v>
      </c>
      <c r="Y92" s="102">
        <v>17.44710292898759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6.8101289791870743</v>
      </c>
      <c r="M93" s="105">
        <v>6.7872176767390773</v>
      </c>
      <c r="N93" s="105">
        <v>6.8435153832946369</v>
      </c>
      <c r="O93" s="105">
        <v>7.2641633908530947</v>
      </c>
      <c r="P93" s="105">
        <v>8.1631942893102529</v>
      </c>
      <c r="Q93" s="105">
        <v>8.7687631880177719</v>
      </c>
      <c r="R93" s="105">
        <v>9.3719791870767679</v>
      </c>
      <c r="S93" s="105">
        <v>11.436699378414474</v>
      </c>
      <c r="T93" s="105">
        <v>15.375617222139276</v>
      </c>
      <c r="U93" s="105">
        <v>12.826587842602052</v>
      </c>
      <c r="V93" s="105">
        <v>15.479147436605881</v>
      </c>
      <c r="W93" s="105">
        <v>19.700672918169936</v>
      </c>
      <c r="X93" s="105">
        <v>14.814156960079634</v>
      </c>
      <c r="Y93" s="105">
        <v>17.194699654063868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2.2770880517149408</v>
      </c>
      <c r="M94" s="99">
        <v>1.9791558659970789</v>
      </c>
      <c r="N94" s="99">
        <v>2.1369874396427315</v>
      </c>
      <c r="O94" s="99">
        <v>2.5534359934093738</v>
      </c>
      <c r="P94" s="99">
        <v>2.5017306635043814</v>
      </c>
      <c r="Q94" s="99">
        <v>2.7135715604351853</v>
      </c>
      <c r="R94" s="99">
        <v>2.8952470165426498</v>
      </c>
      <c r="S94" s="99">
        <v>3.203747516721525</v>
      </c>
      <c r="T94" s="99">
        <v>4.694255222360237</v>
      </c>
      <c r="U94" s="99">
        <v>3.7712192662151223</v>
      </c>
      <c r="V94" s="99">
        <v>4.7179824783016278</v>
      </c>
      <c r="W94" s="99">
        <v>8.2534969417502122</v>
      </c>
      <c r="X94" s="99">
        <v>3.5508852923963454</v>
      </c>
      <c r="Y94" s="99">
        <v>6.6115102051530892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4.5330409274721317</v>
      </c>
      <c r="M95" s="99">
        <v>4.8080618107419983</v>
      </c>
      <c r="N95" s="99">
        <v>4.7065279436519054</v>
      </c>
      <c r="O95" s="99">
        <v>4.7107273974437209</v>
      </c>
      <c r="P95" s="99">
        <v>5.6614636258058733</v>
      </c>
      <c r="Q95" s="99">
        <v>6.0551916275825874</v>
      </c>
      <c r="R95" s="99">
        <v>6.4767321705341185</v>
      </c>
      <c r="S95" s="99">
        <v>8.232951861692948</v>
      </c>
      <c r="T95" s="99">
        <v>10.681361999779037</v>
      </c>
      <c r="U95" s="99">
        <v>9.0553685763869307</v>
      </c>
      <c r="V95" s="99">
        <v>10.761164958304253</v>
      </c>
      <c r="W95" s="99">
        <v>11.447175976419723</v>
      </c>
      <c r="X95" s="99">
        <v>11.263271667683291</v>
      </c>
      <c r="Y95" s="99">
        <v>10.583189448910776</v>
      </c>
      <c r="DA95" s="63" t="s">
        <v>3004</v>
      </c>
    </row>
    <row r="96" spans="1:105" ht="12" customHeight="1" x14ac:dyDescent="0.25">
      <c r="A96" s="106" t="s">
        <v>122</v>
      </c>
      <c r="B96" s="102">
        <v>8.5904352052301061</v>
      </c>
      <c r="C96" s="102">
        <v>6.9294121218067684</v>
      </c>
      <c r="D96" s="102">
        <v>7.1119472006175002</v>
      </c>
      <c r="E96" s="102">
        <v>7.3744874263084013</v>
      </c>
      <c r="F96" s="102">
        <v>7.1629647228759552</v>
      </c>
      <c r="G96" s="102">
        <v>7.1827695337104114</v>
      </c>
      <c r="H96" s="102">
        <v>7.3211906909980078</v>
      </c>
      <c r="I96" s="102">
        <v>8.0093834345466544</v>
      </c>
      <c r="J96" s="102">
        <v>7.2869447180960583</v>
      </c>
      <c r="K96" s="102">
        <v>5.7024550980231625</v>
      </c>
      <c r="L96" s="102">
        <v>5.2199258018240657</v>
      </c>
      <c r="M96" s="102">
        <v>5.6179860840269082</v>
      </c>
      <c r="N96" s="102">
        <v>6.309485982102168</v>
      </c>
      <c r="O96" s="102">
        <v>7.8976410022397348</v>
      </c>
      <c r="P96" s="102">
        <v>8.0705326255184549</v>
      </c>
      <c r="Q96" s="102">
        <v>9.2997036956580992</v>
      </c>
      <c r="R96" s="102">
        <v>9.698066094097344</v>
      </c>
      <c r="S96" s="102">
        <v>10.289929187734174</v>
      </c>
      <c r="T96" s="102">
        <v>12.641054924150328</v>
      </c>
      <c r="U96" s="102">
        <v>15.51623606992662</v>
      </c>
      <c r="V96" s="102">
        <v>14.234181395227687</v>
      </c>
      <c r="W96" s="102">
        <v>18.891127955285999</v>
      </c>
      <c r="X96" s="102">
        <v>14.317225805705032</v>
      </c>
      <c r="Y96" s="102">
        <v>16.023378443023422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5.2303158641891061</v>
      </c>
      <c r="M97" s="105">
        <v>5.6278654383799651</v>
      </c>
      <c r="N97" s="105">
        <v>6.3156927927838238</v>
      </c>
      <c r="O97" s="105">
        <v>7.897917606961526</v>
      </c>
      <c r="P97" s="105">
        <v>8.0600642494447765</v>
      </c>
      <c r="Q97" s="105">
        <v>9.2798657724200506</v>
      </c>
      <c r="R97" s="105">
        <v>9.6736230313991562</v>
      </c>
      <c r="S97" s="105">
        <v>10.288498941973407</v>
      </c>
      <c r="T97" s="105">
        <v>12.753705523567994</v>
      </c>
      <c r="U97" s="105">
        <v>15.585326996929243</v>
      </c>
      <c r="V97" s="105">
        <v>14.282951701759394</v>
      </c>
      <c r="W97" s="105">
        <v>18.897297309500566</v>
      </c>
      <c r="X97" s="105">
        <v>14.317253435769706</v>
      </c>
      <c r="Y97" s="105">
        <v>16.025531998662302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1.7422079455824364</v>
      </c>
      <c r="M98" s="99">
        <v>1.6225068772464699</v>
      </c>
      <c r="N98" s="99">
        <v>1.9464836510475914</v>
      </c>
      <c r="O98" s="99">
        <v>2.754170057181041</v>
      </c>
      <c r="P98" s="99">
        <v>2.4349622608473078</v>
      </c>
      <c r="Q98" s="99">
        <v>2.8556189488623587</v>
      </c>
      <c r="R98" s="99">
        <v>2.9970865728130054</v>
      </c>
      <c r="S98" s="99">
        <v>2.8874453128974378</v>
      </c>
      <c r="T98" s="99">
        <v>3.8725021720495794</v>
      </c>
      <c r="U98" s="99">
        <v>4.5278111215936363</v>
      </c>
      <c r="V98" s="99">
        <v>4.3102887021955185</v>
      </c>
      <c r="W98" s="99">
        <v>7.8826893619598648</v>
      </c>
      <c r="X98" s="99">
        <v>3.4120973595287372</v>
      </c>
      <c r="Y98" s="99">
        <v>6.2066122976409881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3.4881079186066684</v>
      </c>
      <c r="M99" s="99">
        <v>4.0053585611334945</v>
      </c>
      <c r="N99" s="99">
        <v>4.3692091417362322</v>
      </c>
      <c r="O99" s="99">
        <v>5.1437475497804845</v>
      </c>
      <c r="P99" s="99">
        <v>5.6251019885974687</v>
      </c>
      <c r="Q99" s="99">
        <v>6.4242468235576924</v>
      </c>
      <c r="R99" s="99">
        <v>6.6765364585861509</v>
      </c>
      <c r="S99" s="99">
        <v>7.4010536290759683</v>
      </c>
      <c r="T99" s="99">
        <v>8.8812033515184154</v>
      </c>
      <c r="U99" s="99">
        <v>11.057515875335605</v>
      </c>
      <c r="V99" s="99">
        <v>9.9726629995638802</v>
      </c>
      <c r="W99" s="99">
        <v>11.014607947540702</v>
      </c>
      <c r="X99" s="99">
        <v>10.905156076240965</v>
      </c>
      <c r="Y99" s="99">
        <v>9.8189197010213149</v>
      </c>
      <c r="DA99" s="63" t="s">
        <v>3008</v>
      </c>
    </row>
    <row r="100" spans="1:105" ht="12" customHeight="1" x14ac:dyDescent="0.25">
      <c r="A100" s="121" t="s">
        <v>54</v>
      </c>
      <c r="B100" s="123">
        <v>2.1414293467763637</v>
      </c>
      <c r="C100" s="123">
        <v>2.4751047929433798</v>
      </c>
      <c r="D100" s="123">
        <v>2.2117817196230081</v>
      </c>
      <c r="E100" s="123">
        <v>2.4231262486769949</v>
      </c>
      <c r="F100" s="123">
        <v>2.5622077438871789</v>
      </c>
      <c r="G100" s="123">
        <v>2.5012826407308797</v>
      </c>
      <c r="H100" s="123">
        <v>2.2249454260778818</v>
      </c>
      <c r="I100" s="123">
        <v>2.5073576805614595</v>
      </c>
      <c r="J100" s="123">
        <v>2.0470757019843475</v>
      </c>
      <c r="K100" s="123">
        <v>1.8765431719704024</v>
      </c>
      <c r="L100" s="123">
        <v>1.7913707068110811</v>
      </c>
      <c r="M100" s="123">
        <v>1.9823142943397654</v>
      </c>
      <c r="N100" s="123">
        <v>2.0665423689963678</v>
      </c>
      <c r="O100" s="123">
        <v>2.0087506732602924</v>
      </c>
      <c r="P100" s="123">
        <v>2.2894453439801308</v>
      </c>
      <c r="Q100" s="123">
        <v>2.4770983018186779</v>
      </c>
      <c r="R100" s="123">
        <v>2.5867146098155711</v>
      </c>
      <c r="S100" s="123">
        <v>3.0815291611930977</v>
      </c>
      <c r="T100" s="123">
        <v>3.0428848334059713</v>
      </c>
      <c r="U100" s="123">
        <v>3.2378435761790287</v>
      </c>
      <c r="V100" s="123">
        <v>3.4797550370793693</v>
      </c>
      <c r="W100" s="123">
        <v>4.0598613387117508</v>
      </c>
      <c r="X100" s="123">
        <v>4.4760956802705971</v>
      </c>
      <c r="Y100" s="123">
        <v>4.4404418600909272</v>
      </c>
      <c r="DA100" s="130" t="s">
        <v>3009</v>
      </c>
    </row>
    <row r="101" spans="1:105" ht="12" customHeight="1" x14ac:dyDescent="0.25">
      <c r="A101" s="97" t="s">
        <v>202</v>
      </c>
      <c r="B101" s="99">
        <v>0.10830614096165905</v>
      </c>
      <c r="C101" s="99">
        <v>2.9211487135979715</v>
      </c>
      <c r="D101" s="99">
        <v>2.279201965944111</v>
      </c>
      <c r="E101" s="99">
        <v>2.1791121556418869</v>
      </c>
      <c r="F101" s="99">
        <v>2.6475644531410367</v>
      </c>
      <c r="G101" s="99">
        <v>2.5935085486080172</v>
      </c>
      <c r="H101" s="99">
        <v>1.8942293629893079</v>
      </c>
      <c r="I101" s="99">
        <v>2.7509549844659809</v>
      </c>
      <c r="J101" s="99">
        <v>0.64232548953132551</v>
      </c>
      <c r="K101" s="99">
        <v>0.29344816933388918</v>
      </c>
      <c r="L101" s="99">
        <v>2.3553908679145734</v>
      </c>
      <c r="M101" s="99">
        <v>2.0339353401173268</v>
      </c>
      <c r="N101" s="99">
        <v>2.3570594153006863</v>
      </c>
      <c r="O101" s="99">
        <v>2.160870139547062</v>
      </c>
      <c r="P101" s="99">
        <v>1.5484614886672954</v>
      </c>
      <c r="Q101" s="99">
        <v>2.4217138713951494</v>
      </c>
      <c r="R101" s="99">
        <v>2.929609760503332</v>
      </c>
      <c r="S101" s="99">
        <v>2.8270902565125211</v>
      </c>
      <c r="T101" s="99">
        <v>3.1660052198118223</v>
      </c>
      <c r="U101" s="99">
        <v>3.4187554227122852</v>
      </c>
      <c r="V101" s="99">
        <v>3.6317233641370197</v>
      </c>
      <c r="W101" s="99">
        <v>4.2436301082148606</v>
      </c>
      <c r="X101" s="99">
        <v>4.4474129036966605</v>
      </c>
      <c r="Y101" s="99">
        <v>3.9750740705886849</v>
      </c>
      <c r="DA101" s="63" t="s">
        <v>3010</v>
      </c>
    </row>
    <row r="102" spans="1:105" ht="12" customHeight="1" x14ac:dyDescent="0.25">
      <c r="A102" s="97" t="s">
        <v>50</v>
      </c>
      <c r="B102" s="99">
        <v>2.5395137025458485</v>
      </c>
      <c r="C102" s="99">
        <v>2.6113118700940041</v>
      </c>
      <c r="D102" s="99">
        <v>2.3368548299019105</v>
      </c>
      <c r="E102" s="99">
        <v>2.2652473480933386</v>
      </c>
      <c r="F102" s="99">
        <v>2.4276463302234652</v>
      </c>
      <c r="G102" s="99">
        <v>2.551386998069392</v>
      </c>
      <c r="H102" s="99">
        <v>2.3268765154679851</v>
      </c>
      <c r="I102" s="99">
        <v>2.3562390119706165</v>
      </c>
      <c r="J102" s="99">
        <v>2.2381956389850672</v>
      </c>
      <c r="K102" s="99">
        <v>2.0856782329504138</v>
      </c>
      <c r="L102" s="99">
        <v>1.8277320798205936</v>
      </c>
      <c r="M102" s="99">
        <v>1.9772578155202829</v>
      </c>
      <c r="N102" s="99">
        <v>2.0263986608529367</v>
      </c>
      <c r="O102" s="99">
        <v>2.0371785060488881</v>
      </c>
      <c r="P102" s="99">
        <v>2.2653383475514932</v>
      </c>
      <c r="Q102" s="99">
        <v>2.463473046982636</v>
      </c>
      <c r="R102" s="99">
        <v>2.8152582005005189</v>
      </c>
      <c r="S102" s="99">
        <v>3.1784932935358801</v>
      </c>
      <c r="T102" s="99">
        <v>1.8481694627972065</v>
      </c>
      <c r="U102" s="99">
        <v>3.8264671451071939</v>
      </c>
      <c r="V102" s="99">
        <v>2.4688505387914299</v>
      </c>
      <c r="W102" s="99">
        <v>4.9485916282154507</v>
      </c>
      <c r="X102" s="99">
        <v>4.4654069441683664</v>
      </c>
      <c r="Y102" s="99">
        <v>4.164914272909801</v>
      </c>
      <c r="DA102" s="63" t="s">
        <v>3011</v>
      </c>
    </row>
    <row r="103" spans="1:105" ht="12" customHeight="1" x14ac:dyDescent="0.25">
      <c r="A103" s="109" t="s">
        <v>120</v>
      </c>
      <c r="B103" s="110">
        <v>2.1897414020214745</v>
      </c>
      <c r="C103" s="110">
        <v>2.4489824586776408</v>
      </c>
      <c r="D103" s="110">
        <v>2.2006293611592236</v>
      </c>
      <c r="E103" s="110">
        <v>2.4404346787791522</v>
      </c>
      <c r="F103" s="110">
        <v>2.5677325222107941</v>
      </c>
      <c r="G103" s="110">
        <v>2.4950912083215888</v>
      </c>
      <c r="H103" s="110">
        <v>2.2292324815688658</v>
      </c>
      <c r="I103" s="110">
        <v>2.5097700915904451</v>
      </c>
      <c r="J103" s="110">
        <v>2.1077428558109461</v>
      </c>
      <c r="K103" s="110">
        <v>1.956354352510369</v>
      </c>
      <c r="L103" s="110">
        <v>1.7534968188412432</v>
      </c>
      <c r="M103" s="110">
        <v>1.9790459081537435</v>
      </c>
      <c r="N103" s="110">
        <v>2.0501106784363099</v>
      </c>
      <c r="O103" s="110">
        <v>1.9976436698980458</v>
      </c>
      <c r="P103" s="110">
        <v>2.3364817774617275</v>
      </c>
      <c r="Q103" s="110">
        <v>2.4810885214708533</v>
      </c>
      <c r="R103" s="110">
        <v>2.555139505381141</v>
      </c>
      <c r="S103" s="110">
        <v>3.0959499387630207</v>
      </c>
      <c r="T103" s="110">
        <v>3.0597196163235965</v>
      </c>
      <c r="U103" s="110">
        <v>3.2110290531246042</v>
      </c>
      <c r="V103" s="110">
        <v>3.4889010066577115</v>
      </c>
      <c r="W103" s="110">
        <v>4.026117037405581</v>
      </c>
      <c r="X103" s="110">
        <v>4.4780030825322319</v>
      </c>
      <c r="Y103" s="110">
        <v>4.4715868651080708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60.450273796411579</v>
      </c>
      <c r="C124" s="118">
        <f t="shared" si="42"/>
        <v>124.96300861733833</v>
      </c>
      <c r="D124" s="118">
        <f t="shared" si="42"/>
        <v>111.19272431199893</v>
      </c>
      <c r="E124" s="118">
        <f t="shared" si="42"/>
        <v>96.954258193749197</v>
      </c>
      <c r="F124" s="118">
        <f t="shared" si="42"/>
        <v>90.53546827844464</v>
      </c>
      <c r="G124" s="118">
        <f t="shared" si="42"/>
        <v>90.065300923888316</v>
      </c>
      <c r="H124" s="118">
        <f t="shared" si="42"/>
        <v>79.407127356951435</v>
      </c>
      <c r="I124" s="118">
        <f t="shared" si="42"/>
        <v>72.169667268706192</v>
      </c>
      <c r="J124" s="118">
        <f t="shared" si="42"/>
        <v>70.814533806507683</v>
      </c>
      <c r="K124" s="118">
        <f t="shared" si="42"/>
        <v>78.171368573091243</v>
      </c>
      <c r="L124" s="118">
        <f t="shared" si="42"/>
        <v>95.139085392307905</v>
      </c>
      <c r="M124" s="118">
        <f t="shared" si="42"/>
        <v>94.641261632060903</v>
      </c>
      <c r="N124" s="118">
        <f t="shared" si="42"/>
        <v>101.85869062721959</v>
      </c>
      <c r="O124" s="118">
        <f t="shared" si="42"/>
        <v>104.014167763598</v>
      </c>
      <c r="P124" s="118">
        <f t="shared" si="42"/>
        <v>88.96942908902821</v>
      </c>
      <c r="Q124" s="118">
        <f t="shared" si="42"/>
        <v>97.138444111068978</v>
      </c>
      <c r="R124" s="118">
        <f t="shared" ref="R124:V124" si="43">R125+R128+R130+R139</f>
        <v>100.43483184709225</v>
      </c>
      <c r="S124" s="118">
        <f t="shared" si="43"/>
        <v>106.29053510016549</v>
      </c>
      <c r="T124" s="118">
        <f t="shared" si="43"/>
        <v>103.06729619403033</v>
      </c>
      <c r="U124" s="118">
        <f t="shared" si="43"/>
        <v>106.31679688798241</v>
      </c>
      <c r="V124" s="118">
        <f t="shared" si="43"/>
        <v>115.33029455849585</v>
      </c>
      <c r="W124" s="118">
        <f t="shared" ref="W124:Y124" si="44">W125+W128+W130+W139</f>
        <v>127.99266568770535</v>
      </c>
      <c r="X124" s="118">
        <f t="shared" si="44"/>
        <v>117.02354900841789</v>
      </c>
      <c r="Y124" s="118">
        <f t="shared" si="44"/>
        <v>109.12097180907365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52.774784972969151</v>
      </c>
      <c r="C125" s="123">
        <f t="shared" si="45"/>
        <v>114.24025977426533</v>
      </c>
      <c r="D125" s="123">
        <f t="shared" si="45"/>
        <v>101.30728208038475</v>
      </c>
      <c r="E125" s="123">
        <f t="shared" si="45"/>
        <v>87.363317010406988</v>
      </c>
      <c r="F125" s="123">
        <f t="shared" si="45"/>
        <v>80.870028078069097</v>
      </c>
      <c r="G125" s="123">
        <f t="shared" si="45"/>
        <v>80.040561333083431</v>
      </c>
      <c r="H125" s="123">
        <f t="shared" si="45"/>
        <v>69.588481458712238</v>
      </c>
      <c r="I125" s="123">
        <f t="shared" si="45"/>
        <v>61.529460761482575</v>
      </c>
      <c r="J125" s="123">
        <f t="shared" si="45"/>
        <v>61.028865702579807</v>
      </c>
      <c r="K125" s="123">
        <f t="shared" si="45"/>
        <v>68.028821027486458</v>
      </c>
      <c r="L125" s="123">
        <f t="shared" si="45"/>
        <v>88.749483589172343</v>
      </c>
      <c r="M125" s="123">
        <f t="shared" si="45"/>
        <v>87.06924992352819</v>
      </c>
      <c r="N125" s="123">
        <f t="shared" si="45"/>
        <v>93.345049759982743</v>
      </c>
      <c r="O125" s="123">
        <f t="shared" si="45"/>
        <v>94.708134218178216</v>
      </c>
      <c r="P125" s="123">
        <f t="shared" si="45"/>
        <v>76.509665641227656</v>
      </c>
      <c r="Q125" s="123">
        <f t="shared" si="45"/>
        <v>84.938232341165048</v>
      </c>
      <c r="R125" s="123">
        <f t="shared" ref="R125:V125" si="46">SUM(R126:R127)</f>
        <v>88.397560736979429</v>
      </c>
      <c r="S125" s="123">
        <f t="shared" si="46"/>
        <v>92.378890559053943</v>
      </c>
      <c r="T125" s="123">
        <f t="shared" si="46"/>
        <v>85.48463273552008</v>
      </c>
      <c r="U125" s="123">
        <f t="shared" si="46"/>
        <v>86.275005201165129</v>
      </c>
      <c r="V125" s="123">
        <f t="shared" si="46"/>
        <v>94.487717478081905</v>
      </c>
      <c r="W125" s="123">
        <f t="shared" ref="W125:Y125" si="47">SUM(W126:W127)</f>
        <v>108.34534364176861</v>
      </c>
      <c r="X125" s="123">
        <f t="shared" si="47"/>
        <v>95.842951766991163</v>
      </c>
      <c r="Y125" s="123">
        <f t="shared" si="47"/>
        <v>88.661482608680828</v>
      </c>
      <c r="DA125" s="130" t="s">
        <v>3032</v>
      </c>
    </row>
    <row r="126" spans="1:105" ht="12" customHeight="1" x14ac:dyDescent="0.25">
      <c r="A126" s="97" t="s">
        <v>198</v>
      </c>
      <c r="B126" s="99">
        <v>52.51695465162905</v>
      </c>
      <c r="C126" s="99">
        <v>113.69241108323874</v>
      </c>
      <c r="D126" s="99">
        <v>100.83298934315235</v>
      </c>
      <c r="E126" s="99">
        <v>86.961540379505891</v>
      </c>
      <c r="F126" s="99">
        <v>80.505057893200913</v>
      </c>
      <c r="G126" s="99">
        <v>79.685839681254549</v>
      </c>
      <c r="H126" s="99">
        <v>69.286986612060659</v>
      </c>
      <c r="I126" s="99">
        <v>61.267944196135382</v>
      </c>
      <c r="J126" s="99">
        <v>60.773228379030883</v>
      </c>
      <c r="K126" s="99">
        <v>67.747446093374847</v>
      </c>
      <c r="L126" s="99">
        <v>88.398390882071936</v>
      </c>
      <c r="M126" s="99">
        <v>86.729245822279509</v>
      </c>
      <c r="N126" s="99">
        <v>92.987236772016502</v>
      </c>
      <c r="O126" s="99">
        <v>94.342769979553083</v>
      </c>
      <c r="P126" s="99">
        <v>76.215339384863114</v>
      </c>
      <c r="Q126" s="99">
        <v>84.622148412840033</v>
      </c>
      <c r="R126" s="99">
        <v>88.07190990182994</v>
      </c>
      <c r="S126" s="99">
        <v>92.037404510362975</v>
      </c>
      <c r="T126" s="99">
        <v>85.157043550874135</v>
      </c>
      <c r="U126" s="99">
        <v>85.94499109812935</v>
      </c>
      <c r="V126" s="99">
        <v>94.127437458445982</v>
      </c>
      <c r="W126" s="99">
        <v>107.94431209125298</v>
      </c>
      <c r="X126" s="99">
        <v>95.490971386050603</v>
      </c>
      <c r="Y126" s="99">
        <v>88.371182234738825</v>
      </c>
      <c r="DA126" s="63" t="s">
        <v>3033</v>
      </c>
    </row>
    <row r="127" spans="1:105" ht="12" customHeight="1" x14ac:dyDescent="0.25">
      <c r="A127" s="97" t="s">
        <v>53</v>
      </c>
      <c r="B127" s="99">
        <v>0.2578303213401042</v>
      </c>
      <c r="C127" s="99">
        <v>0.54784869102658096</v>
      </c>
      <c r="D127" s="99">
        <v>0.47429273723240822</v>
      </c>
      <c r="E127" s="99">
        <v>0.40177663090109361</v>
      </c>
      <c r="F127" s="99">
        <v>0.36497018486817823</v>
      </c>
      <c r="G127" s="99">
        <v>0.3547216518288881</v>
      </c>
      <c r="H127" s="99">
        <v>0.30149484665157539</v>
      </c>
      <c r="I127" s="99">
        <v>0.26151656534719203</v>
      </c>
      <c r="J127" s="99">
        <v>0.25563732354892721</v>
      </c>
      <c r="K127" s="99">
        <v>0.28137493411160597</v>
      </c>
      <c r="L127" s="99">
        <v>0.35109270710040918</v>
      </c>
      <c r="M127" s="99">
        <v>0.34000410124868796</v>
      </c>
      <c r="N127" s="99">
        <v>0.35781298796623712</v>
      </c>
      <c r="O127" s="99">
        <v>0.3653642386251294</v>
      </c>
      <c r="P127" s="99">
        <v>0.29432625636454662</v>
      </c>
      <c r="Q127" s="99">
        <v>0.31608392832502097</v>
      </c>
      <c r="R127" s="99">
        <v>0.32565083514948684</v>
      </c>
      <c r="S127" s="99">
        <v>0.34148604869096105</v>
      </c>
      <c r="T127" s="99">
        <v>0.32758918464593761</v>
      </c>
      <c r="U127" s="99">
        <v>0.33001410303577305</v>
      </c>
      <c r="V127" s="99">
        <v>0.3602800196359206</v>
      </c>
      <c r="W127" s="99">
        <v>0.40103155051561906</v>
      </c>
      <c r="X127" s="99">
        <v>0.35198038094056117</v>
      </c>
      <c r="Y127" s="99">
        <v>0.29030037394200175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1.0658848457411439E-2</v>
      </c>
      <c r="C128" s="123">
        <f t="shared" si="48"/>
        <v>2.2704258871749455E-2</v>
      </c>
      <c r="D128" s="123">
        <f t="shared" si="48"/>
        <v>4.0688623652144665E-2</v>
      </c>
      <c r="E128" s="123">
        <f t="shared" si="48"/>
        <v>6.4376768579454097E-2</v>
      </c>
      <c r="F128" s="123">
        <f t="shared" si="48"/>
        <v>7.3607659945584797E-2</v>
      </c>
      <c r="G128" s="123">
        <f t="shared" si="48"/>
        <v>9.9471400834448623E-2</v>
      </c>
      <c r="H128" s="123">
        <f t="shared" si="48"/>
        <v>0.1351227970197795</v>
      </c>
      <c r="I128" s="123">
        <f t="shared" si="48"/>
        <v>0.19411274978522158</v>
      </c>
      <c r="J128" s="123">
        <f t="shared" si="48"/>
        <v>0.16327833865937783</v>
      </c>
      <c r="K128" s="123">
        <f t="shared" si="48"/>
        <v>0.19014486889302773</v>
      </c>
      <c r="L128" s="123">
        <f t="shared" si="48"/>
        <v>0.23767915517155563</v>
      </c>
      <c r="M128" s="123">
        <f t="shared" si="48"/>
        <v>0.20391376260931054</v>
      </c>
      <c r="N128" s="123">
        <f t="shared" si="48"/>
        <v>0.31829857457128574</v>
      </c>
      <c r="O128" s="123">
        <f t="shared" si="48"/>
        <v>0.30525696218399001</v>
      </c>
      <c r="P128" s="123">
        <f t="shared" si="48"/>
        <v>0.27880652379588788</v>
      </c>
      <c r="Q128" s="123">
        <f t="shared" si="48"/>
        <v>0.53728901564411913</v>
      </c>
      <c r="R128" s="123">
        <f t="shared" si="48"/>
        <v>0.61062045108572627</v>
      </c>
      <c r="S128" s="123">
        <f t="shared" si="48"/>
        <v>0.67590230982505273</v>
      </c>
      <c r="T128" s="123">
        <f t="shared" si="48"/>
        <v>0.78152889195001851</v>
      </c>
      <c r="U128" s="123">
        <f t="shared" si="48"/>
        <v>0.81990241639866535</v>
      </c>
      <c r="V128" s="123">
        <f t="shared" si="48"/>
        <v>0.86561150063203418</v>
      </c>
      <c r="W128" s="123">
        <f t="shared" si="48"/>
        <v>0.81588251008786017</v>
      </c>
      <c r="X128" s="123">
        <f t="shared" si="48"/>
        <v>0.79584800180976822</v>
      </c>
      <c r="Y128" s="123">
        <f t="shared" si="48"/>
        <v>0.43692429226606067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1.0658848457411439E-2</v>
      </c>
      <c r="C129" s="99">
        <f>RES_hhdet_tesh!C129/RES_summary!C$19</f>
        <v>2.2704258871749455E-2</v>
      </c>
      <c r="D129" s="99">
        <f>RES_hhdet_tesh!D129/RES_summary!D$19</f>
        <v>4.0688623652144665E-2</v>
      </c>
      <c r="E129" s="99">
        <f>RES_hhdet_tesh!E129/RES_summary!E$19</f>
        <v>6.4376768579454097E-2</v>
      </c>
      <c r="F129" s="99">
        <f>RES_hhdet_tesh!F129/RES_summary!F$19</f>
        <v>7.3607659945584797E-2</v>
      </c>
      <c r="G129" s="99">
        <f>RES_hhdet_tesh!G129/RES_summary!G$19</f>
        <v>9.9471400834448623E-2</v>
      </c>
      <c r="H129" s="99">
        <f>RES_hhdet_tesh!H129/RES_summary!H$19</f>
        <v>0.1351227970197795</v>
      </c>
      <c r="I129" s="99">
        <f>RES_hhdet_tesh!I129/RES_summary!I$19</f>
        <v>0.19411274978522158</v>
      </c>
      <c r="J129" s="99">
        <f>RES_hhdet_tesh!J129/RES_summary!J$19</f>
        <v>0.16327833865937783</v>
      </c>
      <c r="K129" s="99">
        <f>RES_hhdet_tesh!K129/RES_summary!K$19</f>
        <v>0.19014486889302773</v>
      </c>
      <c r="L129" s="99">
        <f>RES_hhdet_tesh!L129/RES_summary!L$19</f>
        <v>0.23767915517155563</v>
      </c>
      <c r="M129" s="99">
        <f>RES_hhdet_tesh!M129/RES_summary!M$19</f>
        <v>0.20391376260931054</v>
      </c>
      <c r="N129" s="99">
        <f>RES_hhdet_tesh!N129/RES_summary!N$19</f>
        <v>0.31829857457128574</v>
      </c>
      <c r="O129" s="99">
        <f>RES_hhdet_tesh!O129/RES_summary!O$19</f>
        <v>0.30525696218399001</v>
      </c>
      <c r="P129" s="99">
        <f>RES_hhdet_tesh!P129/RES_summary!P$19</f>
        <v>0.27880652379588788</v>
      </c>
      <c r="Q129" s="99">
        <f>RES_hhdet_tesh!Q129/RES_summary!Q$19</f>
        <v>0.53728901564411913</v>
      </c>
      <c r="R129" s="99">
        <f>RES_hhdet_tesh!R129/RES_summary!R$19</f>
        <v>0.61062045108572627</v>
      </c>
      <c r="S129" s="99">
        <f>RES_hhdet_tesh!S129/RES_summary!S$19</f>
        <v>0.67590230982505273</v>
      </c>
      <c r="T129" s="99">
        <f>RES_hhdet_tesh!T129/RES_summary!T$19</f>
        <v>0.78152889195001851</v>
      </c>
      <c r="U129" s="99">
        <f>RES_hhdet_tesh!U129/RES_summary!U$19</f>
        <v>0.81990241639866535</v>
      </c>
      <c r="V129" s="99">
        <f>RES_hhdet_tesh!V129/RES_summary!V$19</f>
        <v>0.86561150063203418</v>
      </c>
      <c r="W129" s="99">
        <f>RES_hhdet_tesh!W129/RES_summary!W$19</f>
        <v>0.81588251008786017</v>
      </c>
      <c r="X129" s="99">
        <f>RES_hhdet_tesh!X129/RES_summary!X$19</f>
        <v>0.79584800180976822</v>
      </c>
      <c r="Y129" s="99">
        <f>RES_hhdet_tesh!Y129/RES_summary!Y$19</f>
        <v>0.43692429226606067</v>
      </c>
      <c r="DA129" s="63" t="s">
        <v>3036</v>
      </c>
    </row>
    <row r="130" spans="1:105" ht="12" customHeight="1" x14ac:dyDescent="0.25">
      <c r="A130" s="121" t="s">
        <v>55</v>
      </c>
      <c r="B130" s="123">
        <v>5.4557820573122742</v>
      </c>
      <c r="C130" s="123">
        <v>8.2415692577786555</v>
      </c>
      <c r="D130" s="123">
        <v>7.6360240423861692</v>
      </c>
      <c r="E130" s="123">
        <v>7.0959902982439989</v>
      </c>
      <c r="F130" s="123">
        <v>7.0320551394683433</v>
      </c>
      <c r="G130" s="123">
        <v>7.4268314238436499</v>
      </c>
      <c r="H130" s="123">
        <v>7.4481255684472218</v>
      </c>
      <c r="I130" s="123">
        <v>7.9463197583474061</v>
      </c>
      <c r="J130" s="123">
        <v>7.5058847306622294</v>
      </c>
      <c r="K130" s="123">
        <v>7.9873850114266967</v>
      </c>
      <c r="L130" s="123">
        <v>4.3934372535705197</v>
      </c>
      <c r="M130" s="123">
        <v>5.3891691112015891</v>
      </c>
      <c r="N130" s="123">
        <v>6.1466256736162652</v>
      </c>
      <c r="O130" s="123">
        <v>7.0011447066889501</v>
      </c>
      <c r="P130" s="123">
        <v>9.8475635798835093</v>
      </c>
      <c r="Q130" s="123">
        <v>9.1825302519112544</v>
      </c>
      <c r="R130" s="123">
        <v>8.8622359886474982</v>
      </c>
      <c r="S130" s="123">
        <v>10.137232740293237</v>
      </c>
      <c r="T130" s="123">
        <v>13.771655446376965</v>
      </c>
      <c r="U130" s="123">
        <v>15.995522295730918</v>
      </c>
      <c r="V130" s="123">
        <v>16.511860791985995</v>
      </c>
      <c r="W130" s="123">
        <v>14.781039192532534</v>
      </c>
      <c r="X130" s="123">
        <v>15.907089410174631</v>
      </c>
      <c r="Y130" s="123">
        <v>15.55897841893891</v>
      </c>
      <c r="DA130" s="130" t="s">
        <v>3037</v>
      </c>
    </row>
    <row r="131" spans="1:105" ht="12" customHeight="1" x14ac:dyDescent="0.25">
      <c r="A131" s="97" t="s">
        <v>128</v>
      </c>
      <c r="B131" s="99">
        <v>5.3511192410333148</v>
      </c>
      <c r="C131" s="99">
        <v>8.2963366518071577</v>
      </c>
      <c r="D131" s="99">
        <v>7.6594043101956713</v>
      </c>
      <c r="E131" s="99">
        <v>7.0819422683005246</v>
      </c>
      <c r="F131" s="99">
        <v>7.024634423870844</v>
      </c>
      <c r="G131" s="99">
        <v>7.4421930111801871</v>
      </c>
      <c r="H131" s="99">
        <v>7.4570752006699994</v>
      </c>
      <c r="I131" s="99">
        <v>7.9416227444275336</v>
      </c>
      <c r="J131" s="99">
        <v>7.5213287221039415</v>
      </c>
      <c r="K131" s="99">
        <v>8.1399212487492498</v>
      </c>
      <c r="L131" s="99">
        <v>4.352594434727834</v>
      </c>
      <c r="M131" s="99">
        <v>5.3779193795646059</v>
      </c>
      <c r="N131" s="99">
        <v>6.1380729511277181</v>
      </c>
      <c r="O131" s="99">
        <v>6.9377638669697621</v>
      </c>
      <c r="P131" s="99">
        <v>9.9456765301241354</v>
      </c>
      <c r="Q131" s="99">
        <v>9.1782797007494903</v>
      </c>
      <c r="R131" s="99">
        <v>8.828313758292726</v>
      </c>
      <c r="S131" s="99">
        <v>10.132741492292618</v>
      </c>
      <c r="T131" s="99">
        <v>13.850615975563889</v>
      </c>
      <c r="U131" s="99">
        <v>16.055417905382431</v>
      </c>
      <c r="V131" s="99">
        <v>16.771110461855436</v>
      </c>
      <c r="W131" s="99">
        <v>14.268492153084383</v>
      </c>
      <c r="X131" s="99">
        <v>16.071843291773266</v>
      </c>
      <c r="Y131" s="99">
        <v>15.549750704583088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4.3524048962580304</v>
      </c>
      <c r="M132" s="99">
        <v>5.3791451536423889</v>
      </c>
      <c r="N132" s="99">
        <v>6.1423447676825909</v>
      </c>
      <c r="O132" s="99">
        <v>6.9473802049503153</v>
      </c>
      <c r="P132" s="99">
        <v>9.9505832864095467</v>
      </c>
      <c r="Q132" s="99">
        <v>9.1866582857535555</v>
      </c>
      <c r="R132" s="99">
        <v>8.840130783139335</v>
      </c>
      <c r="S132" s="99">
        <v>10.149396005774923</v>
      </c>
      <c r="T132" s="99">
        <v>13.847349089791324</v>
      </c>
      <c r="U132" s="99">
        <v>16.029245901612022</v>
      </c>
      <c r="V132" s="99">
        <v>16.723590613897269</v>
      </c>
      <c r="W132" s="99">
        <v>14.21649594744418</v>
      </c>
      <c r="X132" s="99">
        <v>16.044338117445996</v>
      </c>
      <c r="Y132" s="99">
        <v>15.516150497452472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1.4385448542731756</v>
      </c>
      <c r="M133" s="102">
        <v>1.5510227534088639</v>
      </c>
      <c r="N133" s="102">
        <v>1.9008497971716209</v>
      </c>
      <c r="O133" s="102">
        <v>2.4269168420769778</v>
      </c>
      <c r="P133" s="102">
        <v>3.0336758539039343</v>
      </c>
      <c r="Q133" s="102">
        <v>2.8366808762428466</v>
      </c>
      <c r="R133" s="102">
        <v>2.7370342652065558</v>
      </c>
      <c r="S133" s="102">
        <v>2.8465775855224824</v>
      </c>
      <c r="T133" s="102">
        <v>4.236457089205194</v>
      </c>
      <c r="U133" s="102">
        <v>4.679054605948477</v>
      </c>
      <c r="V133" s="102">
        <v>5.1718910824197488</v>
      </c>
      <c r="W133" s="102">
        <v>6.0105042822788901</v>
      </c>
      <c r="X133" s="102">
        <v>3.9243532508832311</v>
      </c>
      <c r="Y133" s="102">
        <v>6.0035775085901895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2.9138600419848544</v>
      </c>
      <c r="M134" s="105">
        <v>3.8281224002335263</v>
      </c>
      <c r="N134" s="105">
        <v>4.2414949705109688</v>
      </c>
      <c r="O134" s="105">
        <v>4.5204633628733371</v>
      </c>
      <c r="P134" s="105">
        <v>6.9169074325056146</v>
      </c>
      <c r="Q134" s="105">
        <v>6.3499774095107089</v>
      </c>
      <c r="R134" s="105">
        <v>6.1030965179327819</v>
      </c>
      <c r="S134" s="105">
        <v>7.302818420252442</v>
      </c>
      <c r="T134" s="105">
        <v>9.61089200058613</v>
      </c>
      <c r="U134" s="105">
        <v>11.350191295663546</v>
      </c>
      <c r="V134" s="105">
        <v>11.551699531477523</v>
      </c>
      <c r="W134" s="105">
        <v>8.2059916651652891</v>
      </c>
      <c r="X134" s="105">
        <v>12.119984866562767</v>
      </c>
      <c r="Y134" s="105">
        <v>9.512572988862285</v>
      </c>
      <c r="DA134" s="132" t="s">
        <v>3041</v>
      </c>
    </row>
    <row r="135" spans="1:105" ht="12" customHeight="1" x14ac:dyDescent="0.25">
      <c r="A135" s="106" t="s">
        <v>122</v>
      </c>
      <c r="B135" s="102">
        <v>8.5904352052301025</v>
      </c>
      <c r="C135" s="102">
        <v>6.9301988325107624</v>
      </c>
      <c r="D135" s="102">
        <v>7.1139612747368304</v>
      </c>
      <c r="E135" s="102">
        <v>7.3772558295386954</v>
      </c>
      <c r="F135" s="102">
        <v>7.1657019504137018</v>
      </c>
      <c r="G135" s="102">
        <v>7.1839290632064694</v>
      </c>
      <c r="H135" s="102">
        <v>7.319286623896021</v>
      </c>
      <c r="I135" s="102">
        <v>8.0086595470496409</v>
      </c>
      <c r="J135" s="102">
        <v>7.3002374452150995</v>
      </c>
      <c r="K135" s="102">
        <v>5.7221389046310209</v>
      </c>
      <c r="L135" s="102">
        <v>5.231034803987427</v>
      </c>
      <c r="M135" s="102">
        <v>5.6342726961089333</v>
      </c>
      <c r="N135" s="102">
        <v>6.319523179392089</v>
      </c>
      <c r="O135" s="102">
        <v>7.8828535399316157</v>
      </c>
      <c r="P135" s="102">
        <v>8.0445758961743064</v>
      </c>
      <c r="Q135" s="102">
        <v>9.271937239061069</v>
      </c>
      <c r="R135" s="102">
        <v>9.6763975344264406</v>
      </c>
      <c r="S135" s="102">
        <v>10.266858382781106</v>
      </c>
      <c r="T135" s="102">
        <v>12.56096132611435</v>
      </c>
      <c r="U135" s="102">
        <v>15.319058555217298</v>
      </c>
      <c r="V135" s="102">
        <v>13.999036254531717</v>
      </c>
      <c r="W135" s="102">
        <v>18.535696047720599</v>
      </c>
      <c r="X135" s="102">
        <v>14.104358638772359</v>
      </c>
      <c r="Y135" s="102">
        <v>15.946502413294009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5.598275281377405</v>
      </c>
      <c r="N136" s="105">
        <v>6.2879188640167305</v>
      </c>
      <c r="O136" s="105">
        <v>7.8548091686769332</v>
      </c>
      <c r="P136" s="105">
        <v>8.015273019669495</v>
      </c>
      <c r="Q136" s="105">
        <v>9.2311858227823276</v>
      </c>
      <c r="R136" s="105">
        <v>9.6231524103268065</v>
      </c>
      <c r="S136" s="105">
        <v>10.247389244371579</v>
      </c>
      <c r="T136" s="105">
        <v>12.459729729287233</v>
      </c>
      <c r="U136" s="105">
        <v>15.226047028856744</v>
      </c>
      <c r="V136" s="105">
        <v>13.952163389399015</v>
      </c>
      <c r="W136" s="105">
        <v>18.470156929504867</v>
      </c>
      <c r="X136" s="105">
        <v>14.126419978656418</v>
      </c>
      <c r="Y136" s="105">
        <v>15.981258415486082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1.6139760703604258</v>
      </c>
      <c r="N137" s="99">
        <v>1.9379237827885987</v>
      </c>
      <c r="O137" s="99">
        <v>2.7391372376653482</v>
      </c>
      <c r="P137" s="99">
        <v>2.4214307366876517</v>
      </c>
      <c r="Q137" s="99">
        <v>2.8406390569087168</v>
      </c>
      <c r="R137" s="99">
        <v>2.9814497405479394</v>
      </c>
      <c r="S137" s="99">
        <v>2.8759079638318008</v>
      </c>
      <c r="T137" s="99">
        <v>3.7832401219121845</v>
      </c>
      <c r="U137" s="99">
        <v>4.4234339830501215</v>
      </c>
      <c r="V137" s="99">
        <v>4.2104638791927407</v>
      </c>
      <c r="W137" s="99">
        <v>7.7045149450413728</v>
      </c>
      <c r="X137" s="99">
        <v>3.3666178031286798</v>
      </c>
      <c r="Y137" s="99">
        <v>6.1894653495193852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3.984299211016979</v>
      </c>
      <c r="N138" s="99">
        <v>4.3499950812281307</v>
      </c>
      <c r="O138" s="99">
        <v>5.1156719310115841</v>
      </c>
      <c r="P138" s="99">
        <v>5.5938422829818455</v>
      </c>
      <c r="Q138" s="99">
        <v>6.3905467658736121</v>
      </c>
      <c r="R138" s="99">
        <v>6.6417026697788675</v>
      </c>
      <c r="S138" s="99">
        <v>7.3714812805397756</v>
      </c>
      <c r="T138" s="99">
        <v>8.6764896073750482</v>
      </c>
      <c r="U138" s="99">
        <v>10.80261304580662</v>
      </c>
      <c r="V138" s="99">
        <v>9.7416995102062724</v>
      </c>
      <c r="W138" s="99">
        <v>10.765641984463493</v>
      </c>
      <c r="X138" s="99">
        <v>10.759802175527733</v>
      </c>
      <c r="Y138" s="99">
        <v>9.7917930659666972</v>
      </c>
      <c r="DA138" s="63" t="s">
        <v>3045</v>
      </c>
    </row>
    <row r="139" spans="1:105" ht="12" customHeight="1" x14ac:dyDescent="0.25">
      <c r="A139" s="121" t="s">
        <v>54</v>
      </c>
      <c r="B139" s="123">
        <v>2.2090479176727382</v>
      </c>
      <c r="C139" s="123">
        <v>2.4584753264226071</v>
      </c>
      <c r="D139" s="123">
        <v>2.2087295655758612</v>
      </c>
      <c r="E139" s="123">
        <v>2.4305741165187547</v>
      </c>
      <c r="F139" s="123">
        <v>2.5597774009616217</v>
      </c>
      <c r="G139" s="123">
        <v>2.4984367661267921</v>
      </c>
      <c r="H139" s="123">
        <v>2.2353975327721911</v>
      </c>
      <c r="I139" s="123">
        <v>2.4997739990909937</v>
      </c>
      <c r="J139" s="123">
        <v>2.1165050346062815</v>
      </c>
      <c r="K139" s="123">
        <v>1.9650176652850668</v>
      </c>
      <c r="L139" s="123">
        <v>1.7584853943934746</v>
      </c>
      <c r="M139" s="123">
        <v>1.9789288347218217</v>
      </c>
      <c r="N139" s="123">
        <v>2.0487166190492809</v>
      </c>
      <c r="O139" s="123">
        <v>1.9996318765468464</v>
      </c>
      <c r="P139" s="123">
        <v>2.3333933441211476</v>
      </c>
      <c r="Q139" s="123">
        <v>2.4803925023485469</v>
      </c>
      <c r="R139" s="123">
        <v>2.5644146703796</v>
      </c>
      <c r="S139" s="123">
        <v>3.0985094909932505</v>
      </c>
      <c r="T139" s="123">
        <v>3.0294791201832636</v>
      </c>
      <c r="U139" s="123">
        <v>3.2263669746876973</v>
      </c>
      <c r="V139" s="123">
        <v>3.4651047877959171</v>
      </c>
      <c r="W139" s="123">
        <v>4.0504003433163502</v>
      </c>
      <c r="X139" s="123">
        <v>4.4776598294423131</v>
      </c>
      <c r="Y139" s="123">
        <v>4.4635864891878558</v>
      </c>
      <c r="DA139" s="130" t="s">
        <v>3046</v>
      </c>
    </row>
    <row r="140" spans="1:105" ht="12" customHeight="1" x14ac:dyDescent="0.25">
      <c r="A140" s="97" t="s">
        <v>50</v>
      </c>
      <c r="B140" s="99">
        <v>2.5395137025458481</v>
      </c>
      <c r="C140" s="99">
        <v>2.6113118700940037</v>
      </c>
      <c r="D140" s="99">
        <v>2.336854829901911</v>
      </c>
      <c r="E140" s="99">
        <v>2.2652473480933382</v>
      </c>
      <c r="F140" s="99">
        <v>2.4276463302234661</v>
      </c>
      <c r="G140" s="99">
        <v>2.5513869980693911</v>
      </c>
      <c r="H140" s="99">
        <v>2.3268765154679834</v>
      </c>
      <c r="I140" s="99">
        <v>2.356239011970616</v>
      </c>
      <c r="J140" s="99">
        <v>2.2381956389850659</v>
      </c>
      <c r="K140" s="99">
        <v>2.0856782329504129</v>
      </c>
      <c r="L140" s="99">
        <v>1.8277320798205938</v>
      </c>
      <c r="M140" s="99">
        <v>1.9772578155202833</v>
      </c>
      <c r="N140" s="99">
        <v>2.0263986608529359</v>
      </c>
      <c r="O140" s="99">
        <v>2.0371785060488894</v>
      </c>
      <c r="P140" s="99">
        <v>2.2653383475514954</v>
      </c>
      <c r="Q140" s="99">
        <v>2.4634730469826289</v>
      </c>
      <c r="R140" s="99">
        <v>2.8152582005005233</v>
      </c>
      <c r="S140" s="99">
        <v>3.1784932935358778</v>
      </c>
      <c r="T140" s="99">
        <v>1.848169462797207</v>
      </c>
      <c r="U140" s="99">
        <v>3.8264671451071939</v>
      </c>
      <c r="V140" s="99">
        <v>2.4688505387914308</v>
      </c>
      <c r="W140" s="99">
        <v>4.9485916282154516</v>
      </c>
      <c r="X140" s="99">
        <v>4.4654069441683637</v>
      </c>
      <c r="Y140" s="99">
        <v>4.1649142729098036</v>
      </c>
      <c r="DA140" s="63" t="s">
        <v>3047</v>
      </c>
    </row>
    <row r="141" spans="1:105" ht="12" customHeight="1" x14ac:dyDescent="0.25">
      <c r="A141" s="109" t="s">
        <v>120</v>
      </c>
      <c r="B141" s="110">
        <v>2.1897414020214736</v>
      </c>
      <c r="C141" s="110">
        <v>2.4489824586776412</v>
      </c>
      <c r="D141" s="110">
        <v>2.2006293611592231</v>
      </c>
      <c r="E141" s="110">
        <v>2.4404346787791518</v>
      </c>
      <c r="F141" s="110">
        <v>2.5677325222107958</v>
      </c>
      <c r="G141" s="110">
        <v>2.4950912083215884</v>
      </c>
      <c r="H141" s="110">
        <v>2.2292324815688671</v>
      </c>
      <c r="I141" s="110">
        <v>2.5097700915904442</v>
      </c>
      <c r="J141" s="110">
        <v>2.1077428558109461</v>
      </c>
      <c r="K141" s="110">
        <v>1.956354352510367</v>
      </c>
      <c r="L141" s="110">
        <v>1.753496818841241</v>
      </c>
      <c r="M141" s="110">
        <v>1.9790459081537435</v>
      </c>
      <c r="N141" s="110">
        <v>2.0501106784363081</v>
      </c>
      <c r="O141" s="110">
        <v>1.9976436698980449</v>
      </c>
      <c r="P141" s="110">
        <v>2.3364817774617284</v>
      </c>
      <c r="Q141" s="110">
        <v>2.4810885214708578</v>
      </c>
      <c r="R141" s="110">
        <v>2.5551395053811472</v>
      </c>
      <c r="S141" s="110">
        <v>3.0959499387630154</v>
      </c>
      <c r="T141" s="110">
        <v>3.0597196163236067</v>
      </c>
      <c r="U141" s="110">
        <v>3.2110290531246126</v>
      </c>
      <c r="V141" s="110">
        <v>3.4889010066576995</v>
      </c>
      <c r="W141" s="110">
        <v>4.0261170374055677</v>
      </c>
      <c r="X141" s="110">
        <v>4.4780030825322239</v>
      </c>
      <c r="Y141" s="110">
        <v>4.471586865108093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86.793477214253187</v>
      </c>
      <c r="C143" s="118">
        <f t="shared" si="49"/>
        <v>106.39076708896314</v>
      </c>
      <c r="D143" s="118">
        <f t="shared" si="49"/>
        <v>105.91800656221341</v>
      </c>
      <c r="E143" s="118">
        <f t="shared" si="49"/>
        <v>102.53218034169744</v>
      </c>
      <c r="F143" s="118">
        <f t="shared" si="49"/>
        <v>91.448709583048725</v>
      </c>
      <c r="G143" s="118">
        <f t="shared" si="49"/>
        <v>87.486476915912093</v>
      </c>
      <c r="H143" s="118">
        <f t="shared" si="49"/>
        <v>79.838811076753188</v>
      </c>
      <c r="I143" s="118">
        <f t="shared" si="49"/>
        <v>71.940351374876599</v>
      </c>
      <c r="J143" s="118">
        <f t="shared" si="49"/>
        <v>74.935175067501845</v>
      </c>
      <c r="K143" s="118">
        <f t="shared" si="49"/>
        <v>77.172137532810211</v>
      </c>
      <c r="L143" s="118">
        <f t="shared" si="49"/>
        <v>92.875558661058051</v>
      </c>
      <c r="M143" s="118">
        <f t="shared" si="49"/>
        <v>86.455859590581554</v>
      </c>
      <c r="N143" s="118">
        <f t="shared" si="49"/>
        <v>86.011421404722128</v>
      </c>
      <c r="O143" s="118">
        <f t="shared" si="49"/>
        <v>94.13517903640485</v>
      </c>
      <c r="P143" s="118">
        <f t="shared" si="49"/>
        <v>86.864302673713425</v>
      </c>
      <c r="Q143" s="118">
        <f t="shared" si="49"/>
        <v>107.12750012874554</v>
      </c>
      <c r="R143" s="118">
        <f t="shared" ref="R143:V143" si="50">R144+R146+R148+R157</f>
        <v>99.610100646935649</v>
      </c>
      <c r="S143" s="118">
        <f t="shared" si="50"/>
        <v>107.23317524036686</v>
      </c>
      <c r="T143" s="118">
        <f t="shared" si="50"/>
        <v>104.82519124864834</v>
      </c>
      <c r="U143" s="118">
        <f t="shared" si="50"/>
        <v>103.77058264836975</v>
      </c>
      <c r="V143" s="118">
        <f t="shared" si="50"/>
        <v>108.3223802866561</v>
      </c>
      <c r="W143" s="118">
        <f t="shared" ref="W143:Y143" si="51">W144+W146+W148+W157</f>
        <v>118.98726899688776</v>
      </c>
      <c r="X143" s="118">
        <f t="shared" si="51"/>
        <v>119.79365012953315</v>
      </c>
      <c r="Y143" s="118">
        <f t="shared" si="51"/>
        <v>120.34211940112995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76.003571433548728</v>
      </c>
      <c r="C144" s="123">
        <f t="shared" si="52"/>
        <v>96.727816982630657</v>
      </c>
      <c r="D144" s="123">
        <f t="shared" si="52"/>
        <v>96.286356576887428</v>
      </c>
      <c r="E144" s="123">
        <f t="shared" si="52"/>
        <v>92.447496392534887</v>
      </c>
      <c r="F144" s="123">
        <f t="shared" si="52"/>
        <v>81.404951394700959</v>
      </c>
      <c r="G144" s="123">
        <f t="shared" si="52"/>
        <v>77.406113464483226</v>
      </c>
      <c r="H144" s="123">
        <f t="shared" si="52"/>
        <v>69.76949519265942</v>
      </c>
      <c r="I144" s="123">
        <f t="shared" si="52"/>
        <v>60.801566067485652</v>
      </c>
      <c r="J144" s="123">
        <f t="shared" si="52"/>
        <v>64.916308710178214</v>
      </c>
      <c r="K144" s="123">
        <f t="shared" si="52"/>
        <v>68.585128329673211</v>
      </c>
      <c r="L144" s="123">
        <f t="shared" si="52"/>
        <v>84.796330243219927</v>
      </c>
      <c r="M144" s="123">
        <f t="shared" si="52"/>
        <v>77.96565916479625</v>
      </c>
      <c r="N144" s="123">
        <f t="shared" si="52"/>
        <v>76.507287471667198</v>
      </c>
      <c r="O144" s="123">
        <f t="shared" si="52"/>
        <v>83.187126429640372</v>
      </c>
      <c r="P144" s="123">
        <f t="shared" si="52"/>
        <v>75.366248203076964</v>
      </c>
      <c r="Q144" s="123">
        <f t="shared" si="52"/>
        <v>92.990780493337382</v>
      </c>
      <c r="R144" s="123">
        <f t="shared" si="52"/>
        <v>84.382924539523103</v>
      </c>
      <c r="S144" s="123">
        <f t="shared" si="52"/>
        <v>90.683416827848632</v>
      </c>
      <c r="T144" s="123">
        <f t="shared" si="52"/>
        <v>85.901461579428073</v>
      </c>
      <c r="U144" s="123">
        <f t="shared" si="52"/>
        <v>82.290478490312168</v>
      </c>
      <c r="V144" s="123">
        <f t="shared" si="52"/>
        <v>87.892236594049606</v>
      </c>
      <c r="W144" s="123">
        <f t="shared" si="52"/>
        <v>93.929203746557775</v>
      </c>
      <c r="X144" s="123">
        <f t="shared" si="52"/>
        <v>98.962679952616824</v>
      </c>
      <c r="Y144" s="123">
        <f t="shared" si="52"/>
        <v>98.551165865101169</v>
      </c>
      <c r="DA144" s="130" t="s">
        <v>3050</v>
      </c>
    </row>
    <row r="145" spans="1:105" ht="12" customHeight="1" x14ac:dyDescent="0.25">
      <c r="A145" s="97" t="s">
        <v>53</v>
      </c>
      <c r="B145" s="99">
        <v>76.003571433548728</v>
      </c>
      <c r="C145" s="99">
        <v>96.727816982630657</v>
      </c>
      <c r="D145" s="99">
        <v>96.286356576887428</v>
      </c>
      <c r="E145" s="99">
        <v>92.447496392534887</v>
      </c>
      <c r="F145" s="99">
        <v>81.404951394700959</v>
      </c>
      <c r="G145" s="99">
        <v>77.406113464483226</v>
      </c>
      <c r="H145" s="99">
        <v>69.76949519265942</v>
      </c>
      <c r="I145" s="99">
        <v>60.801566067485652</v>
      </c>
      <c r="J145" s="99">
        <v>64.916308710178214</v>
      </c>
      <c r="K145" s="99">
        <v>68.585128329673211</v>
      </c>
      <c r="L145" s="99">
        <v>84.796330243219927</v>
      </c>
      <c r="M145" s="99">
        <v>77.96565916479625</v>
      </c>
      <c r="N145" s="99">
        <v>76.507287471667198</v>
      </c>
      <c r="O145" s="99">
        <v>83.187126429640372</v>
      </c>
      <c r="P145" s="99">
        <v>75.366248203076964</v>
      </c>
      <c r="Q145" s="99">
        <v>92.990780493337382</v>
      </c>
      <c r="R145" s="99">
        <v>84.382924539523103</v>
      </c>
      <c r="S145" s="99">
        <v>90.683416827848632</v>
      </c>
      <c r="T145" s="99">
        <v>85.901461579428073</v>
      </c>
      <c r="U145" s="99">
        <v>82.290478490312168</v>
      </c>
      <c r="V145" s="99">
        <v>87.892236594049606</v>
      </c>
      <c r="W145" s="99">
        <v>93.929203746557775</v>
      </c>
      <c r="X145" s="99">
        <v>98.962679952616824</v>
      </c>
      <c r="Y145" s="99">
        <v>98.551165865101169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0.10627531308000362</v>
      </c>
      <c r="C146" s="123">
        <f t="shared" si="53"/>
        <v>0.18205161954382218</v>
      </c>
      <c r="D146" s="123">
        <f t="shared" si="53"/>
        <v>0.25811171177432674</v>
      </c>
      <c r="E146" s="123">
        <f t="shared" si="53"/>
        <v>0.29713953963798667</v>
      </c>
      <c r="F146" s="123">
        <f t="shared" si="53"/>
        <v>0.304515223850504</v>
      </c>
      <c r="G146" s="123">
        <f t="shared" si="53"/>
        <v>0.3699438430402292</v>
      </c>
      <c r="H146" s="123">
        <f t="shared" si="53"/>
        <v>0.4905624885635545</v>
      </c>
      <c r="I146" s="123">
        <f t="shared" si="53"/>
        <v>0.69224344850689679</v>
      </c>
      <c r="J146" s="123">
        <f t="shared" si="53"/>
        <v>0.60554509903356613</v>
      </c>
      <c r="K146" s="123">
        <f t="shared" si="53"/>
        <v>0.72694201119366386</v>
      </c>
      <c r="L146" s="123">
        <f t="shared" si="53"/>
        <v>0.92139863649215992</v>
      </c>
      <c r="M146" s="123">
        <f t="shared" si="53"/>
        <v>0.77974398854300297</v>
      </c>
      <c r="N146" s="123">
        <f t="shared" si="53"/>
        <v>1.1011565470494467</v>
      </c>
      <c r="O146" s="123">
        <f t="shared" si="53"/>
        <v>1.0845050581338778</v>
      </c>
      <c r="P146" s="123">
        <f t="shared" si="53"/>
        <v>1.1543391144739259</v>
      </c>
      <c r="Q146" s="123">
        <f t="shared" si="53"/>
        <v>2.4786347600631515</v>
      </c>
      <c r="R146" s="123">
        <f t="shared" si="53"/>
        <v>3.0935309430179321</v>
      </c>
      <c r="S146" s="123">
        <f t="shared" si="53"/>
        <v>3.2494869047330406</v>
      </c>
      <c r="T146" s="123">
        <f t="shared" si="53"/>
        <v>3.2876489838480594</v>
      </c>
      <c r="U146" s="123">
        <f t="shared" si="53"/>
        <v>3.0924438568214856</v>
      </c>
      <c r="V146" s="123">
        <f t="shared" si="53"/>
        <v>2.9002252029305935</v>
      </c>
      <c r="W146" s="123">
        <f t="shared" si="53"/>
        <v>2.4529569660349333</v>
      </c>
      <c r="X146" s="123">
        <f t="shared" si="53"/>
        <v>2.3234413955175164</v>
      </c>
      <c r="Y146" s="123">
        <f t="shared" si="53"/>
        <v>1.5432368594345873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0.10627531308000362</v>
      </c>
      <c r="C147" s="99">
        <f>RES_hhdet_tesh!C147/RES_summary!C$19</f>
        <v>0.18205161954382218</v>
      </c>
      <c r="D147" s="99">
        <f>RES_hhdet_tesh!D147/RES_summary!D$19</f>
        <v>0.25811171177432674</v>
      </c>
      <c r="E147" s="99">
        <f>RES_hhdet_tesh!E147/RES_summary!E$19</f>
        <v>0.29713953963798667</v>
      </c>
      <c r="F147" s="99">
        <f>RES_hhdet_tesh!F147/RES_summary!F$19</f>
        <v>0.304515223850504</v>
      </c>
      <c r="G147" s="99">
        <f>RES_hhdet_tesh!G147/RES_summary!G$19</f>
        <v>0.3699438430402292</v>
      </c>
      <c r="H147" s="99">
        <f>RES_hhdet_tesh!H147/RES_summary!H$19</f>
        <v>0.4905624885635545</v>
      </c>
      <c r="I147" s="99">
        <f>RES_hhdet_tesh!I147/RES_summary!I$19</f>
        <v>0.69224344850689679</v>
      </c>
      <c r="J147" s="99">
        <f>RES_hhdet_tesh!J147/RES_summary!J$19</f>
        <v>0.60554509903356613</v>
      </c>
      <c r="K147" s="99">
        <f>RES_hhdet_tesh!K147/RES_summary!K$19</f>
        <v>0.72694201119366386</v>
      </c>
      <c r="L147" s="99">
        <f>RES_hhdet_tesh!L147/RES_summary!L$19</f>
        <v>0.92139863649215992</v>
      </c>
      <c r="M147" s="99">
        <f>RES_hhdet_tesh!M147/RES_summary!M$19</f>
        <v>0.77974398854300297</v>
      </c>
      <c r="N147" s="99">
        <f>RES_hhdet_tesh!N147/RES_summary!N$19</f>
        <v>1.1011565470494467</v>
      </c>
      <c r="O147" s="99">
        <f>RES_hhdet_tesh!O147/RES_summary!O$19</f>
        <v>1.0845050581338778</v>
      </c>
      <c r="P147" s="99">
        <f>RES_hhdet_tesh!P147/RES_summary!P$19</f>
        <v>1.1543391144739259</v>
      </c>
      <c r="Q147" s="99">
        <f>RES_hhdet_tesh!Q147/RES_summary!Q$19</f>
        <v>2.4786347600631515</v>
      </c>
      <c r="R147" s="99">
        <f>RES_hhdet_tesh!R147/RES_summary!R$19</f>
        <v>3.0935309430179321</v>
      </c>
      <c r="S147" s="99">
        <f>RES_hhdet_tesh!S147/RES_summary!S$19</f>
        <v>3.2494869047330406</v>
      </c>
      <c r="T147" s="99">
        <f>RES_hhdet_tesh!T147/RES_summary!T$19</f>
        <v>3.2876489838480594</v>
      </c>
      <c r="U147" s="99">
        <f>RES_hhdet_tesh!U147/RES_summary!U$19</f>
        <v>3.0924438568214856</v>
      </c>
      <c r="V147" s="99">
        <f>RES_hhdet_tesh!V147/RES_summary!V$19</f>
        <v>2.9002252029305935</v>
      </c>
      <c r="W147" s="99">
        <f>RES_hhdet_tesh!W147/RES_summary!W$19</f>
        <v>2.4529569660349333</v>
      </c>
      <c r="X147" s="99">
        <f>RES_hhdet_tesh!X147/RES_summary!X$19</f>
        <v>2.3234413955175164</v>
      </c>
      <c r="Y147" s="99">
        <f>RES_hhdet_tesh!Y147/RES_summary!Y$19</f>
        <v>1.5432368594345873</v>
      </c>
      <c r="DA147" s="63" t="s">
        <v>3053</v>
      </c>
    </row>
    <row r="148" spans="1:105" ht="12" customHeight="1" x14ac:dyDescent="0.25">
      <c r="A148" s="121" t="s">
        <v>55</v>
      </c>
      <c r="B148" s="123">
        <v>8.4746114273277264</v>
      </c>
      <c r="C148" s="123">
        <v>7.0223052584736632</v>
      </c>
      <c r="D148" s="123">
        <v>7.1646786716848361</v>
      </c>
      <c r="E148" s="123">
        <v>7.3567872917466648</v>
      </c>
      <c r="F148" s="123">
        <v>7.1793680211944695</v>
      </c>
      <c r="G148" s="123">
        <v>7.2119885896764631</v>
      </c>
      <c r="H148" s="123">
        <v>7.3433576199869028</v>
      </c>
      <c r="I148" s="123">
        <v>7.9468489778587861</v>
      </c>
      <c r="J148" s="123">
        <v>7.2966338010394818</v>
      </c>
      <c r="K148" s="123">
        <v>5.8948155443194734</v>
      </c>
      <c r="L148" s="123">
        <v>5.3992020558215668</v>
      </c>
      <c r="M148" s="123">
        <v>5.7315257853364594</v>
      </c>
      <c r="N148" s="123">
        <v>6.3541530023331534</v>
      </c>
      <c r="O148" s="123">
        <v>7.8641213832297971</v>
      </c>
      <c r="P148" s="123">
        <v>8.0097049321418918</v>
      </c>
      <c r="Q148" s="123">
        <v>9.177582142765802</v>
      </c>
      <c r="R148" s="123">
        <v>9.5704963889438179</v>
      </c>
      <c r="S148" s="123">
        <v>10.20214593852924</v>
      </c>
      <c r="T148" s="123">
        <v>12.60098167288311</v>
      </c>
      <c r="U148" s="123">
        <v>15.162457511279836</v>
      </c>
      <c r="V148" s="123">
        <v>14.064743318934086</v>
      </c>
      <c r="W148" s="123">
        <v>18.549227256389539</v>
      </c>
      <c r="X148" s="123">
        <v>14.029929301992246</v>
      </c>
      <c r="Y148" s="123">
        <v>15.784451033990564</v>
      </c>
      <c r="DA148" s="130" t="s">
        <v>3054</v>
      </c>
    </row>
    <row r="149" spans="1:105" ht="12" customHeight="1" x14ac:dyDescent="0.25">
      <c r="A149" s="97" t="s">
        <v>124</v>
      </c>
      <c r="B149" s="99">
        <v>7.6404422323664187</v>
      </c>
      <c r="C149" s="99">
        <v>7.4491746494223143</v>
      </c>
      <c r="D149" s="99">
        <v>7.3792181780933266</v>
      </c>
      <c r="E149" s="99">
        <v>7.2634352382743659</v>
      </c>
      <c r="F149" s="99">
        <v>7.2306920259856389</v>
      </c>
      <c r="G149" s="99">
        <v>7.326813030645777</v>
      </c>
      <c r="H149" s="99">
        <v>7.4364443512756617</v>
      </c>
      <c r="I149" s="99">
        <v>7.5569728283542439</v>
      </c>
      <c r="J149" s="99">
        <v>7.2289839990226357</v>
      </c>
      <c r="K149" s="99">
        <v>7.1854262827069544</v>
      </c>
      <c r="L149" s="99">
        <v>6.8285068546525016</v>
      </c>
      <c r="M149" s="99">
        <v>6.8049188627154162</v>
      </c>
      <c r="N149" s="99">
        <v>6.8547698972295565</v>
      </c>
      <c r="O149" s="99">
        <v>7.2583256212224123</v>
      </c>
      <c r="P149" s="99">
        <v>8.134296459840213</v>
      </c>
      <c r="Q149" s="99">
        <v>8.6870749266631151</v>
      </c>
      <c r="R149" s="99">
        <v>9.268016405498491</v>
      </c>
      <c r="S149" s="99">
        <v>11.301534418019004</v>
      </c>
      <c r="T149" s="99">
        <v>14.978740064603326</v>
      </c>
      <c r="U149" s="99">
        <v>12.508225867153305</v>
      </c>
      <c r="V149" s="99">
        <v>15.071274139130258</v>
      </c>
      <c r="W149" s="99">
        <v>19.183165740653585</v>
      </c>
      <c r="X149" s="99">
        <v>14.608865793359252</v>
      </c>
      <c r="Y149" s="99">
        <v>17.176157257563556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14.986856885162194</v>
      </c>
      <c r="U150" s="99">
        <v>12.535160599761248</v>
      </c>
      <c r="V150" s="99">
        <v>15.100417854968981</v>
      </c>
      <c r="W150" s="99">
        <v>19.218654923133645</v>
      </c>
      <c r="X150" s="99">
        <v>14.639018607449032</v>
      </c>
      <c r="Y150" s="99">
        <v>17.165635839555257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4.5755646868366631</v>
      </c>
      <c r="U151" s="102">
        <v>3.6855350572588734</v>
      </c>
      <c r="V151" s="102">
        <v>4.602547210468221</v>
      </c>
      <c r="W151" s="102">
        <v>8.0515579488830529</v>
      </c>
      <c r="X151" s="102">
        <v>3.5089054347394844</v>
      </c>
      <c r="Y151" s="102">
        <v>6.6003349179954034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10.411292198325528</v>
      </c>
      <c r="U152" s="105">
        <v>8.8496255425023715</v>
      </c>
      <c r="V152" s="105">
        <v>10.497870644500759</v>
      </c>
      <c r="W152" s="105">
        <v>11.167096974250594</v>
      </c>
      <c r="X152" s="105">
        <v>11.130113172709549</v>
      </c>
      <c r="Y152" s="105">
        <v>10.565300921559857</v>
      </c>
      <c r="DA152" s="132" t="s">
        <v>3058</v>
      </c>
    </row>
    <row r="153" spans="1:105" ht="12" customHeight="1" x14ac:dyDescent="0.25">
      <c r="A153" s="106" t="s">
        <v>122</v>
      </c>
      <c r="B153" s="102">
        <v>8.5904352052301043</v>
      </c>
      <c r="C153" s="102">
        <v>6.9312262046531146</v>
      </c>
      <c r="D153" s="102">
        <v>7.1148908337714403</v>
      </c>
      <c r="E153" s="102">
        <v>7.3787262259757185</v>
      </c>
      <c r="F153" s="102">
        <v>7.1677689477335393</v>
      </c>
      <c r="G153" s="102">
        <v>7.1878599063622461</v>
      </c>
      <c r="H153" s="102">
        <v>7.3251165043249706</v>
      </c>
      <c r="I153" s="102">
        <v>8.0164318412061952</v>
      </c>
      <c r="J153" s="102">
        <v>7.307224738005992</v>
      </c>
      <c r="K153" s="102">
        <v>5.7295973967675922</v>
      </c>
      <c r="L153" s="102">
        <v>5.2425806925351841</v>
      </c>
      <c r="M153" s="102">
        <v>5.6401528264541572</v>
      </c>
      <c r="N153" s="102">
        <v>6.3225464147956618</v>
      </c>
      <c r="O153" s="102">
        <v>7.8939610952875716</v>
      </c>
      <c r="P153" s="102">
        <v>8.0037978734354667</v>
      </c>
      <c r="Q153" s="102">
        <v>9.1937595621944741</v>
      </c>
      <c r="R153" s="102">
        <v>9.5824245283811926</v>
      </c>
      <c r="S153" s="102">
        <v>10.161557666954621</v>
      </c>
      <c r="T153" s="102">
        <v>12.472305950145557</v>
      </c>
      <c r="U153" s="102">
        <v>15.293964615814589</v>
      </c>
      <c r="V153" s="102">
        <v>13.996329779974317</v>
      </c>
      <c r="W153" s="102">
        <v>18.511718904348935</v>
      </c>
      <c r="X153" s="102">
        <v>13.993000795484601</v>
      </c>
      <c r="Y153" s="102">
        <v>15.672591321904694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5.2567672172071189</v>
      </c>
      <c r="M154" s="105">
        <v>5.6521390093881125</v>
      </c>
      <c r="N154" s="105">
        <v>6.3403926391350982</v>
      </c>
      <c r="O154" s="105">
        <v>7.9217850178311924</v>
      </c>
      <c r="P154" s="105">
        <v>8.0834483691774057</v>
      </c>
      <c r="Q154" s="105">
        <v>9.2799276002727193</v>
      </c>
      <c r="R154" s="105">
        <v>9.5924073998160679</v>
      </c>
      <c r="S154" s="105">
        <v>10.140293689730758</v>
      </c>
      <c r="T154" s="105">
        <v>12.526940777705821</v>
      </c>
      <c r="U154" s="105">
        <v>15.306482170912521</v>
      </c>
      <c r="V154" s="105">
        <v>14.000218306362344</v>
      </c>
      <c r="W154" s="105">
        <v>18.511874205375104</v>
      </c>
      <c r="X154" s="105">
        <v>13.949315851998149</v>
      </c>
      <c r="Y154" s="105">
        <v>15.633201218314348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1.7510188393402906</v>
      </c>
      <c r="M155" s="99">
        <v>1.6295049187467989</v>
      </c>
      <c r="N155" s="99">
        <v>1.9540960933692142</v>
      </c>
      <c r="O155" s="99">
        <v>2.762493125568299</v>
      </c>
      <c r="P155" s="99">
        <v>2.4420266523074639</v>
      </c>
      <c r="Q155" s="99">
        <v>2.8556379746534599</v>
      </c>
      <c r="R155" s="99">
        <v>2.9719243065007741</v>
      </c>
      <c r="S155" s="99">
        <v>2.8458518245423035</v>
      </c>
      <c r="T155" s="99">
        <v>3.8036479108881607</v>
      </c>
      <c r="U155" s="99">
        <v>4.4468018040036901</v>
      </c>
      <c r="V155" s="99">
        <v>4.2249658231884242</v>
      </c>
      <c r="W155" s="99">
        <v>7.7219166041953917</v>
      </c>
      <c r="X155" s="99">
        <v>3.3244102298924183</v>
      </c>
      <c r="Y155" s="99">
        <v>6.0546644530231619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3.505748377866829</v>
      </c>
      <c r="M156" s="99">
        <v>4.0226340906413141</v>
      </c>
      <c r="N156" s="99">
        <v>4.3862965457658829</v>
      </c>
      <c r="O156" s="99">
        <v>5.1592918922628925</v>
      </c>
      <c r="P156" s="99">
        <v>5.6414217168699423</v>
      </c>
      <c r="Q156" s="99">
        <v>6.4242896256192603</v>
      </c>
      <c r="R156" s="99">
        <v>6.6204830933152925</v>
      </c>
      <c r="S156" s="99">
        <v>7.2944418651884542</v>
      </c>
      <c r="T156" s="99">
        <v>8.7232928668176601</v>
      </c>
      <c r="U156" s="99">
        <v>10.859680366908831</v>
      </c>
      <c r="V156" s="99">
        <v>9.7752524831739205</v>
      </c>
      <c r="W156" s="99">
        <v>10.789957601179715</v>
      </c>
      <c r="X156" s="99">
        <v>10.624905622105731</v>
      </c>
      <c r="Y156" s="99">
        <v>9.5785367652911848</v>
      </c>
      <c r="DA156" s="63" t="s">
        <v>3062</v>
      </c>
    </row>
    <row r="157" spans="1:105" ht="12" customHeight="1" x14ac:dyDescent="0.25">
      <c r="A157" s="121" t="s">
        <v>54</v>
      </c>
      <c r="B157" s="123">
        <v>2.2090190402967207</v>
      </c>
      <c r="C157" s="123">
        <v>2.458593228314998</v>
      </c>
      <c r="D157" s="123">
        <v>2.2088596018668119</v>
      </c>
      <c r="E157" s="123">
        <v>2.4307571177778962</v>
      </c>
      <c r="F157" s="123">
        <v>2.5598749433028041</v>
      </c>
      <c r="G157" s="123">
        <v>2.4984310187121626</v>
      </c>
      <c r="H157" s="123">
        <v>2.2353957755433127</v>
      </c>
      <c r="I157" s="123">
        <v>2.4996928810252745</v>
      </c>
      <c r="J157" s="123">
        <v>2.1166874572505874</v>
      </c>
      <c r="K157" s="123">
        <v>1.9652516476238684</v>
      </c>
      <c r="L157" s="123">
        <v>1.7586277255244021</v>
      </c>
      <c r="M157" s="123">
        <v>1.9789306519058447</v>
      </c>
      <c r="N157" s="123">
        <v>2.0488243836723377</v>
      </c>
      <c r="O157" s="123">
        <v>1.9994261654008021</v>
      </c>
      <c r="P157" s="123">
        <v>2.334010424020653</v>
      </c>
      <c r="Q157" s="123">
        <v>2.4805027325791995</v>
      </c>
      <c r="R157" s="123">
        <v>2.563148775450788</v>
      </c>
      <c r="S157" s="123">
        <v>3.0981255692559371</v>
      </c>
      <c r="T157" s="123">
        <v>3.0350990124890935</v>
      </c>
      <c r="U157" s="123">
        <v>3.2252027899562599</v>
      </c>
      <c r="V157" s="123">
        <v>3.465175170741801</v>
      </c>
      <c r="W157" s="123">
        <v>4.0558810279055129</v>
      </c>
      <c r="X157" s="123">
        <v>4.4775994794065692</v>
      </c>
      <c r="Y157" s="123">
        <v>4.4632656426036323</v>
      </c>
      <c r="DA157" s="130" t="s">
        <v>3063</v>
      </c>
    </row>
    <row r="158" spans="1:105" ht="12" customHeight="1" x14ac:dyDescent="0.25">
      <c r="A158" s="97" t="s">
        <v>50</v>
      </c>
      <c r="B158" s="99">
        <v>2.5395137025458476</v>
      </c>
      <c r="C158" s="99">
        <v>2.6113118700940041</v>
      </c>
      <c r="D158" s="99">
        <v>2.336854829901911</v>
      </c>
      <c r="E158" s="99">
        <v>2.2652473480933386</v>
      </c>
      <c r="F158" s="99">
        <v>2.4276463302234639</v>
      </c>
      <c r="G158" s="99">
        <v>2.5513869980693928</v>
      </c>
      <c r="H158" s="99">
        <v>2.3268765154679851</v>
      </c>
      <c r="I158" s="99">
        <v>2.356239011970616</v>
      </c>
      <c r="J158" s="99">
        <v>2.2381956389850668</v>
      </c>
      <c r="K158" s="99">
        <v>2.0856782329504155</v>
      </c>
      <c r="L158" s="99">
        <v>1.8277320798205943</v>
      </c>
      <c r="M158" s="99">
        <v>1.9772578155202807</v>
      </c>
      <c r="N158" s="99">
        <v>2.0263986608529376</v>
      </c>
      <c r="O158" s="99">
        <v>2.0371785060488907</v>
      </c>
      <c r="P158" s="99">
        <v>2.2653383475514945</v>
      </c>
      <c r="Q158" s="99">
        <v>2.4634730469826334</v>
      </c>
      <c r="R158" s="99">
        <v>2.8152582005005229</v>
      </c>
      <c r="S158" s="99">
        <v>3.1784932935358841</v>
      </c>
      <c r="T158" s="99">
        <v>1.8481694627972107</v>
      </c>
      <c r="U158" s="99">
        <v>3.8264671451072094</v>
      </c>
      <c r="V158" s="99">
        <v>2.4688505387914121</v>
      </c>
      <c r="W158" s="99">
        <v>4.9485916282154587</v>
      </c>
      <c r="X158" s="99">
        <v>4.4654069441683903</v>
      </c>
      <c r="Y158" s="99">
        <v>4.1649142729097983</v>
      </c>
      <c r="DA158" s="63" t="s">
        <v>3064</v>
      </c>
    </row>
    <row r="159" spans="1:105" ht="12" customHeight="1" x14ac:dyDescent="0.25">
      <c r="A159" s="109" t="s">
        <v>120</v>
      </c>
      <c r="B159" s="110">
        <v>2.1897414020214732</v>
      </c>
      <c r="C159" s="110">
        <v>2.4489824586776408</v>
      </c>
      <c r="D159" s="110">
        <v>2.2006293611592236</v>
      </c>
      <c r="E159" s="110">
        <v>2.4404346787791522</v>
      </c>
      <c r="F159" s="110">
        <v>2.5677325222107954</v>
      </c>
      <c r="G159" s="110">
        <v>2.4950912083215888</v>
      </c>
      <c r="H159" s="110">
        <v>2.2292324815688671</v>
      </c>
      <c r="I159" s="110">
        <v>2.5097700915904455</v>
      </c>
      <c r="J159" s="110">
        <v>2.1077428558109474</v>
      </c>
      <c r="K159" s="110">
        <v>1.9563543525103697</v>
      </c>
      <c r="L159" s="110">
        <v>1.7534968188412432</v>
      </c>
      <c r="M159" s="110">
        <v>1.979045908153747</v>
      </c>
      <c r="N159" s="110">
        <v>2.0501106784363126</v>
      </c>
      <c r="O159" s="110">
        <v>1.9976436698980478</v>
      </c>
      <c r="P159" s="110">
        <v>2.3364817774617328</v>
      </c>
      <c r="Q159" s="110">
        <v>2.4810885214708471</v>
      </c>
      <c r="R159" s="110">
        <v>2.5551395053811317</v>
      </c>
      <c r="S159" s="110">
        <v>3.0959499387630149</v>
      </c>
      <c r="T159" s="110">
        <v>3.0597196163235956</v>
      </c>
      <c r="U159" s="110">
        <v>3.2110290531245984</v>
      </c>
      <c r="V159" s="110">
        <v>3.4889010066577075</v>
      </c>
      <c r="W159" s="110">
        <v>4.0261170374056032</v>
      </c>
      <c r="X159" s="110">
        <v>4.4780030825322266</v>
      </c>
      <c r="Y159" s="110">
        <v>4.4715868651080566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95.47678038550093</v>
      </c>
      <c r="C161" s="118">
        <f t="shared" si="54"/>
        <v>101.7586457326707</v>
      </c>
      <c r="D161" s="118">
        <f t="shared" si="54"/>
        <v>103.99669024770628</v>
      </c>
      <c r="E161" s="118">
        <f t="shared" si="54"/>
        <v>101.19645714141902</v>
      </c>
      <c r="F161" s="118">
        <f t="shared" si="54"/>
        <v>91.656722630924492</v>
      </c>
      <c r="G161" s="118">
        <f t="shared" si="54"/>
        <v>85.704019731411108</v>
      </c>
      <c r="H161" s="118">
        <f t="shared" si="54"/>
        <v>77.810656901129235</v>
      </c>
      <c r="I161" s="118">
        <f t="shared" si="54"/>
        <v>72.99889455912151</v>
      </c>
      <c r="J161" s="118">
        <f t="shared" si="54"/>
        <v>76.020768344166328</v>
      </c>
      <c r="K161" s="118">
        <f t="shared" si="54"/>
        <v>75.382749422651173</v>
      </c>
      <c r="L161" s="118">
        <f t="shared" si="54"/>
        <v>83.892050405961797</v>
      </c>
      <c r="M161" s="118">
        <f t="shared" si="54"/>
        <v>93.945853395418737</v>
      </c>
      <c r="N161" s="118">
        <f t="shared" si="54"/>
        <v>105.64749005005369</v>
      </c>
      <c r="O161" s="118">
        <f t="shared" si="54"/>
        <v>105.72513607042397</v>
      </c>
      <c r="P161" s="118">
        <f t="shared" si="54"/>
        <v>103.19465276622647</v>
      </c>
      <c r="Q161" s="118">
        <f t="shared" si="54"/>
        <v>108.74093907435508</v>
      </c>
      <c r="R161" s="118">
        <f t="shared" ref="R161:V161" si="55">R162+R164+R166+R175</f>
        <v>113.08969907287184</v>
      </c>
      <c r="S161" s="118">
        <f t="shared" si="55"/>
        <v>76.847088491668217</v>
      </c>
      <c r="T161" s="118">
        <f t="shared" si="55"/>
        <v>79.043448303959451</v>
      </c>
      <c r="U161" s="118">
        <f t="shared" si="55"/>
        <v>107.47700454123959</v>
      </c>
      <c r="V161" s="118">
        <f t="shared" si="55"/>
        <v>144.62544298455302</v>
      </c>
      <c r="W161" s="118">
        <f t="shared" ref="W161:Y161" si="56">W162+W164+W166+W175</f>
        <v>124.35426657433079</v>
      </c>
      <c r="X161" s="118">
        <f t="shared" si="56"/>
        <v>118.55948660914707</v>
      </c>
      <c r="Y161" s="118">
        <f t="shared" si="56"/>
        <v>115.68215037385755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84.739819305380692</v>
      </c>
      <c r="C162" s="123">
        <f t="shared" si="57"/>
        <v>92.202549068369009</v>
      </c>
      <c r="D162" s="123">
        <f t="shared" si="57"/>
        <v>94.480631956706603</v>
      </c>
      <c r="E162" s="123">
        <f t="shared" si="57"/>
        <v>91.227779135860104</v>
      </c>
      <c r="F162" s="123">
        <f t="shared" si="57"/>
        <v>81.761719609334833</v>
      </c>
      <c r="G162" s="123">
        <f t="shared" si="57"/>
        <v>75.823349528180486</v>
      </c>
      <c r="H162" s="123">
        <f t="shared" si="57"/>
        <v>68.00257060532978</v>
      </c>
      <c r="I162" s="123">
        <f t="shared" si="57"/>
        <v>62.164015157386132</v>
      </c>
      <c r="J162" s="123">
        <f t="shared" si="57"/>
        <v>66.21881618429947</v>
      </c>
      <c r="K162" s="123">
        <f t="shared" si="57"/>
        <v>66.983717345972295</v>
      </c>
      <c r="L162" s="123">
        <f t="shared" si="57"/>
        <v>75.94258310902417</v>
      </c>
      <c r="M162" s="123">
        <f t="shared" si="57"/>
        <v>85.45947276944149</v>
      </c>
      <c r="N162" s="123">
        <f t="shared" si="57"/>
        <v>95.970407449819419</v>
      </c>
      <c r="O162" s="123">
        <f t="shared" si="57"/>
        <v>94.514744070416242</v>
      </c>
      <c r="P162" s="123">
        <f t="shared" si="57"/>
        <v>91.626261701807636</v>
      </c>
      <c r="Q162" s="123">
        <f t="shared" si="57"/>
        <v>95.164501891320256</v>
      </c>
      <c r="R162" s="123">
        <f t="shared" si="57"/>
        <v>99.037126179264305</v>
      </c>
      <c r="S162" s="123">
        <f t="shared" si="57"/>
        <v>61.62830331819584</v>
      </c>
      <c r="T162" s="123">
        <f t="shared" si="57"/>
        <v>61.422495652341254</v>
      </c>
      <c r="U162" s="123">
        <f t="shared" si="57"/>
        <v>87.240597213993752</v>
      </c>
      <c r="V162" s="123">
        <f t="shared" si="57"/>
        <v>125.31593001266197</v>
      </c>
      <c r="W162" s="123">
        <f t="shared" si="57"/>
        <v>100.07113044450138</v>
      </c>
      <c r="X162" s="123">
        <f t="shared" si="57"/>
        <v>98.405931609918525</v>
      </c>
      <c r="Y162" s="123">
        <f t="shared" si="57"/>
        <v>94.249315890991866</v>
      </c>
      <c r="DA162" s="130" t="s">
        <v>3067</v>
      </c>
    </row>
    <row r="163" spans="1:105" ht="12" customHeight="1" x14ac:dyDescent="0.25">
      <c r="A163" s="97" t="s">
        <v>53</v>
      </c>
      <c r="B163" s="110">
        <v>84.739819305380692</v>
      </c>
      <c r="C163" s="110">
        <v>92.202549068369009</v>
      </c>
      <c r="D163" s="110">
        <v>94.480631956706603</v>
      </c>
      <c r="E163" s="110">
        <v>91.227779135860104</v>
      </c>
      <c r="F163" s="110">
        <v>81.761719609334833</v>
      </c>
      <c r="G163" s="110">
        <v>75.823349528180486</v>
      </c>
      <c r="H163" s="110">
        <v>68.00257060532978</v>
      </c>
      <c r="I163" s="110">
        <v>62.164015157386132</v>
      </c>
      <c r="J163" s="110">
        <v>66.21881618429947</v>
      </c>
      <c r="K163" s="110">
        <v>66.983717345972295</v>
      </c>
      <c r="L163" s="110">
        <v>75.94258310902417</v>
      </c>
      <c r="M163" s="110">
        <v>85.45947276944149</v>
      </c>
      <c r="N163" s="110">
        <v>95.970407449819419</v>
      </c>
      <c r="O163" s="110">
        <v>94.514744070416242</v>
      </c>
      <c r="P163" s="110">
        <v>91.626261701807636</v>
      </c>
      <c r="Q163" s="110">
        <v>95.164501891320256</v>
      </c>
      <c r="R163" s="110">
        <v>99.037126179264305</v>
      </c>
      <c r="S163" s="110">
        <v>61.62830331819584</v>
      </c>
      <c r="T163" s="110">
        <v>61.422495652341254</v>
      </c>
      <c r="U163" s="110">
        <v>87.240597213993752</v>
      </c>
      <c r="V163" s="110">
        <v>125.31593001266197</v>
      </c>
      <c r="W163" s="110">
        <v>100.07113044450138</v>
      </c>
      <c r="X163" s="110">
        <v>98.405931609918525</v>
      </c>
      <c r="Y163" s="110">
        <v>94.249315890991866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5.3294096476517928E-2</v>
      </c>
      <c r="C164" s="123">
        <f t="shared" si="58"/>
        <v>0.10013935928714408</v>
      </c>
      <c r="D164" s="123">
        <f t="shared" si="58"/>
        <v>0.15403414444042762</v>
      </c>
      <c r="E164" s="123">
        <f t="shared" si="58"/>
        <v>0.1697452488782181</v>
      </c>
      <c r="F164" s="123">
        <f t="shared" si="58"/>
        <v>0.1490834043484523</v>
      </c>
      <c r="G164" s="123">
        <f t="shared" si="58"/>
        <v>0.16394443006405979</v>
      </c>
      <c r="H164" s="123">
        <f t="shared" si="58"/>
        <v>0.22088523020138787</v>
      </c>
      <c r="I164" s="123">
        <f t="shared" si="58"/>
        <v>0.37166621227919583</v>
      </c>
      <c r="J164" s="123">
        <f t="shared" si="58"/>
        <v>0.37972343986256973</v>
      </c>
      <c r="K164" s="123">
        <f t="shared" si="58"/>
        <v>0.51853845905558527</v>
      </c>
      <c r="L164" s="123">
        <f t="shared" si="58"/>
        <v>0.75984795770780933</v>
      </c>
      <c r="M164" s="123">
        <f t="shared" si="58"/>
        <v>0.75055549449205039</v>
      </c>
      <c r="N164" s="123">
        <f t="shared" si="58"/>
        <v>1.2669472401678084</v>
      </c>
      <c r="O164" s="123">
        <f t="shared" si="58"/>
        <v>1.3483521748889289</v>
      </c>
      <c r="P164" s="123">
        <f t="shared" si="58"/>
        <v>1.1648661191866461</v>
      </c>
      <c r="Q164" s="123">
        <f t="shared" si="58"/>
        <v>1.8273693892502134</v>
      </c>
      <c r="R164" s="123">
        <f t="shared" si="58"/>
        <v>1.8062021216969266</v>
      </c>
      <c r="S164" s="123">
        <f t="shared" si="58"/>
        <v>1.7941459196447704</v>
      </c>
      <c r="T164" s="123">
        <f t="shared" si="58"/>
        <v>1.84524007477695</v>
      </c>
      <c r="U164" s="123">
        <f t="shared" si="58"/>
        <v>1.667483871198542</v>
      </c>
      <c r="V164" s="123">
        <f t="shared" si="58"/>
        <v>1.6495842208035252</v>
      </c>
      <c r="W164" s="123">
        <f t="shared" si="58"/>
        <v>1.5128783813945836</v>
      </c>
      <c r="X164" s="123">
        <f t="shared" si="58"/>
        <v>1.5151789045036295</v>
      </c>
      <c r="Y164" s="123">
        <f t="shared" si="58"/>
        <v>1.0538878322698757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5.3294096476517928E-2</v>
      </c>
      <c r="C165" s="99">
        <f>RES_hhdet_tesh!C165/RES_summary!C$19</f>
        <v>0.10013935928714408</v>
      </c>
      <c r="D165" s="99">
        <f>RES_hhdet_tesh!D165/RES_summary!D$19</f>
        <v>0.15403414444042762</v>
      </c>
      <c r="E165" s="99">
        <f>RES_hhdet_tesh!E165/RES_summary!E$19</f>
        <v>0.1697452488782181</v>
      </c>
      <c r="F165" s="99">
        <f>RES_hhdet_tesh!F165/RES_summary!F$19</f>
        <v>0.1490834043484523</v>
      </c>
      <c r="G165" s="99">
        <f>RES_hhdet_tesh!G165/RES_summary!G$19</f>
        <v>0.16394443006405979</v>
      </c>
      <c r="H165" s="99">
        <f>RES_hhdet_tesh!H165/RES_summary!H$19</f>
        <v>0.22088523020138787</v>
      </c>
      <c r="I165" s="99">
        <f>RES_hhdet_tesh!I165/RES_summary!I$19</f>
        <v>0.37166621227919583</v>
      </c>
      <c r="J165" s="99">
        <f>RES_hhdet_tesh!J165/RES_summary!J$19</f>
        <v>0.37972343986256973</v>
      </c>
      <c r="K165" s="99">
        <f>RES_hhdet_tesh!K165/RES_summary!K$19</f>
        <v>0.51853845905558527</v>
      </c>
      <c r="L165" s="99">
        <f>RES_hhdet_tesh!L165/RES_summary!L$19</f>
        <v>0.75984795770780933</v>
      </c>
      <c r="M165" s="99">
        <f>RES_hhdet_tesh!M165/RES_summary!M$19</f>
        <v>0.75055549449205039</v>
      </c>
      <c r="N165" s="99">
        <f>RES_hhdet_tesh!N165/RES_summary!N$19</f>
        <v>1.2669472401678084</v>
      </c>
      <c r="O165" s="99">
        <f>RES_hhdet_tesh!O165/RES_summary!O$19</f>
        <v>1.3483521748889289</v>
      </c>
      <c r="P165" s="99">
        <f>RES_hhdet_tesh!P165/RES_summary!P$19</f>
        <v>1.1648661191866461</v>
      </c>
      <c r="Q165" s="99">
        <f>RES_hhdet_tesh!Q165/RES_summary!Q$19</f>
        <v>1.8273693892502134</v>
      </c>
      <c r="R165" s="99">
        <f>RES_hhdet_tesh!R165/RES_summary!R$19</f>
        <v>1.8062021216969266</v>
      </c>
      <c r="S165" s="99">
        <f>RES_hhdet_tesh!S165/RES_summary!S$19</f>
        <v>1.7941459196447704</v>
      </c>
      <c r="T165" s="99">
        <f>RES_hhdet_tesh!T165/RES_summary!T$19</f>
        <v>1.84524007477695</v>
      </c>
      <c r="U165" s="99">
        <f>RES_hhdet_tesh!U165/RES_summary!U$19</f>
        <v>1.667483871198542</v>
      </c>
      <c r="V165" s="99">
        <f>RES_hhdet_tesh!V165/RES_summary!V$19</f>
        <v>1.6495842208035252</v>
      </c>
      <c r="W165" s="99">
        <f>RES_hhdet_tesh!W165/RES_summary!W$19</f>
        <v>1.5128783813945836</v>
      </c>
      <c r="X165" s="99">
        <f>RES_hhdet_tesh!X165/RES_summary!X$19</f>
        <v>1.5151789045036295</v>
      </c>
      <c r="Y165" s="99">
        <f>RES_hhdet_tesh!Y165/RES_summary!Y$19</f>
        <v>1.0538878322698757</v>
      </c>
      <c r="DA165" s="63" t="s">
        <v>3070</v>
      </c>
    </row>
    <row r="166" spans="1:105" ht="12" customHeight="1" x14ac:dyDescent="0.25">
      <c r="A166" s="121" t="s">
        <v>55</v>
      </c>
      <c r="B166" s="123">
        <v>8.4746200396868954</v>
      </c>
      <c r="C166" s="123">
        <v>6.9979439464209028</v>
      </c>
      <c r="D166" s="123">
        <v>7.1537180090847166</v>
      </c>
      <c r="E166" s="123">
        <v>7.3679567273484663</v>
      </c>
      <c r="F166" s="123">
        <v>7.1858386724504131</v>
      </c>
      <c r="G166" s="123">
        <v>7.2183810588986477</v>
      </c>
      <c r="H166" s="123">
        <v>7.3518024733160843</v>
      </c>
      <c r="I166" s="123">
        <v>7.9635413313628174</v>
      </c>
      <c r="J166" s="123">
        <v>7.3056266247200066</v>
      </c>
      <c r="K166" s="123">
        <v>5.9152276612759493</v>
      </c>
      <c r="L166" s="123">
        <v>5.4308740091739516</v>
      </c>
      <c r="M166" s="123">
        <v>5.7569016570503582</v>
      </c>
      <c r="N166" s="123">
        <v>6.3614150155048641</v>
      </c>
      <c r="O166" s="123">
        <v>7.8625089195772073</v>
      </c>
      <c r="P166" s="123">
        <v>8.0699871322584382</v>
      </c>
      <c r="Q166" s="123">
        <v>9.2686405175464266</v>
      </c>
      <c r="R166" s="123">
        <v>9.682069744428313</v>
      </c>
      <c r="S166" s="123">
        <v>10.325997960656306</v>
      </c>
      <c r="T166" s="123">
        <v>12.749530937207874</v>
      </c>
      <c r="U166" s="123">
        <v>15.340367969919185</v>
      </c>
      <c r="V166" s="123">
        <v>14.198004460590008</v>
      </c>
      <c r="W166" s="123">
        <v>18.715474519248069</v>
      </c>
      <c r="X166" s="123">
        <v>14.160769867425397</v>
      </c>
      <c r="Y166" s="123">
        <v>15.915917141269922</v>
      </c>
      <c r="DA166" s="130" t="s">
        <v>3071</v>
      </c>
    </row>
    <row r="167" spans="1:105" ht="12" customHeight="1" x14ac:dyDescent="0.25">
      <c r="A167" s="97" t="s">
        <v>124</v>
      </c>
      <c r="B167" s="99">
        <v>7.6404422323664205</v>
      </c>
      <c r="C167" s="99">
        <v>7.4505414154090337</v>
      </c>
      <c r="D167" s="99">
        <v>7.3827705045847418</v>
      </c>
      <c r="E167" s="99">
        <v>7.2692520076829936</v>
      </c>
      <c r="F167" s="99">
        <v>7.2388070274736771</v>
      </c>
      <c r="G167" s="99">
        <v>7.3358424742646902</v>
      </c>
      <c r="H167" s="99">
        <v>7.4455553205794507</v>
      </c>
      <c r="I167" s="99">
        <v>7.5654580668043021</v>
      </c>
      <c r="J167" s="99">
        <v>7.2369213834543196</v>
      </c>
      <c r="K167" s="99">
        <v>7.1941715484289581</v>
      </c>
      <c r="L167" s="99">
        <v>6.8361034483384806</v>
      </c>
      <c r="M167" s="99">
        <v>6.8112083601089788</v>
      </c>
      <c r="N167" s="99">
        <v>6.858450669920086</v>
      </c>
      <c r="O167" s="99">
        <v>7.2601996624898728</v>
      </c>
      <c r="P167" s="99">
        <v>8.1555741133093544</v>
      </c>
      <c r="Q167" s="99">
        <v>8.7551854447649973</v>
      </c>
      <c r="R167" s="99">
        <v>9.3659305305974918</v>
      </c>
      <c r="S167" s="99">
        <v>11.426959145689057</v>
      </c>
      <c r="T167" s="99">
        <v>15.177954967849731</v>
      </c>
      <c r="U167" s="99">
        <v>12.650676129876693</v>
      </c>
      <c r="V167" s="99">
        <v>15.208323976294668</v>
      </c>
      <c r="W167" s="99">
        <v>19.345840794019338</v>
      </c>
      <c r="X167" s="99">
        <v>14.752978220711205</v>
      </c>
      <c r="Y167" s="99">
        <v>17.317849632297285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15.205510921641459</v>
      </c>
      <c r="U168" s="99">
        <v>12.684682423496426</v>
      </c>
      <c r="V168" s="99">
        <v>15.263749203984013</v>
      </c>
      <c r="W168" s="99">
        <v>19.426530550483712</v>
      </c>
      <c r="X168" s="99">
        <v>14.828260451977274</v>
      </c>
      <c r="Y168" s="99">
        <v>17.304342045637487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4.6423208916643297</v>
      </c>
      <c r="U169" s="102">
        <v>3.7294968333219414</v>
      </c>
      <c r="V169" s="102">
        <v>4.6523299550260981</v>
      </c>
      <c r="W169" s="102">
        <v>8.1386463880305175</v>
      </c>
      <c r="X169" s="102">
        <v>3.5542658345416522</v>
      </c>
      <c r="Y169" s="102">
        <v>6.6536686496383393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10.563190029977127</v>
      </c>
      <c r="U170" s="105">
        <v>8.9551855901744855</v>
      </c>
      <c r="V170" s="105">
        <v>10.611419248957914</v>
      </c>
      <c r="W170" s="105">
        <v>11.287884162453196</v>
      </c>
      <c r="X170" s="105">
        <v>11.273994617435621</v>
      </c>
      <c r="Y170" s="105">
        <v>10.650673395999149</v>
      </c>
      <c r="DA170" s="132" t="s">
        <v>3075</v>
      </c>
    </row>
    <row r="171" spans="1:105" ht="12" customHeight="1" x14ac:dyDescent="0.25">
      <c r="A171" s="106" t="s">
        <v>122</v>
      </c>
      <c r="B171" s="102">
        <v>8.5904352052301025</v>
      </c>
      <c r="C171" s="102">
        <v>6.9316596401723807</v>
      </c>
      <c r="D171" s="102">
        <v>7.1175353038524758</v>
      </c>
      <c r="E171" s="102">
        <v>7.3844713768737815</v>
      </c>
      <c r="F171" s="102">
        <v>7.1767717756309448</v>
      </c>
      <c r="G171" s="102">
        <v>7.1984791902803451</v>
      </c>
      <c r="H171" s="102">
        <v>7.3361798393802067</v>
      </c>
      <c r="I171" s="102">
        <v>8.0273016649787525</v>
      </c>
      <c r="J171" s="102">
        <v>7.315946298929223</v>
      </c>
      <c r="K171" s="102">
        <v>5.7356803236112999</v>
      </c>
      <c r="L171" s="102">
        <v>5.2470042006372237</v>
      </c>
      <c r="M171" s="102">
        <v>5.642699852934526</v>
      </c>
      <c r="N171" s="102">
        <v>6.3228272873390567</v>
      </c>
      <c r="O171" s="102">
        <v>7.8965992296075402</v>
      </c>
      <c r="P171" s="102">
        <v>8.0663243185564788</v>
      </c>
      <c r="Q171" s="102">
        <v>9.2898143031835811</v>
      </c>
      <c r="R171" s="102">
        <v>9.6955464855207474</v>
      </c>
      <c r="S171" s="102">
        <v>10.284791432846413</v>
      </c>
      <c r="T171" s="102">
        <v>12.633482178480245</v>
      </c>
      <c r="U171" s="102">
        <v>15.463266215457869</v>
      </c>
      <c r="V171" s="102">
        <v>14.132145019875519</v>
      </c>
      <c r="W171" s="102">
        <v>18.675422074527106</v>
      </c>
      <c r="X171" s="102">
        <v>14.124012351509451</v>
      </c>
      <c r="Y171" s="102">
        <v>15.81339157204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5.2452572235809445</v>
      </c>
      <c r="M172" s="105">
        <v>5.628834027467069</v>
      </c>
      <c r="N172" s="105">
        <v>6.3143723219100858</v>
      </c>
      <c r="O172" s="105">
        <v>7.8925209642761738</v>
      </c>
      <c r="P172" s="105">
        <v>8.0539901722799812</v>
      </c>
      <c r="Q172" s="105">
        <v>9.2665354643952451</v>
      </c>
      <c r="R172" s="105">
        <v>9.6586411902583276</v>
      </c>
      <c r="S172" s="105">
        <v>10.225501500532504</v>
      </c>
      <c r="T172" s="105">
        <v>12.68347627177692</v>
      </c>
      <c r="U172" s="105">
        <v>15.496143122503572</v>
      </c>
      <c r="V172" s="105">
        <v>14.132757016199919</v>
      </c>
      <c r="W172" s="105">
        <v>18.680462477618889</v>
      </c>
      <c r="X172" s="105">
        <v>14.08211790115789</v>
      </c>
      <c r="Y172" s="105">
        <v>15.759878334403211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1.7471848830612016</v>
      </c>
      <c r="M173" s="99">
        <v>1.622786120322242</v>
      </c>
      <c r="N173" s="99">
        <v>1.9460766846146542</v>
      </c>
      <c r="O173" s="99">
        <v>2.7522881343207426</v>
      </c>
      <c r="P173" s="99">
        <v>2.4331272694368149</v>
      </c>
      <c r="Q173" s="99">
        <v>2.8515169196818348</v>
      </c>
      <c r="R173" s="99">
        <v>2.9924448915346038</v>
      </c>
      <c r="S173" s="99">
        <v>2.8697652151456738</v>
      </c>
      <c r="T173" s="99">
        <v>3.8511779436047728</v>
      </c>
      <c r="U173" s="99">
        <v>4.5019016402865812</v>
      </c>
      <c r="V173" s="99">
        <v>4.264963165162639</v>
      </c>
      <c r="W173" s="99">
        <v>7.7922403631119224</v>
      </c>
      <c r="X173" s="99">
        <v>3.3560597025591461</v>
      </c>
      <c r="Y173" s="99">
        <v>6.1037258973866049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3.4980723405197418</v>
      </c>
      <c r="M174" s="110">
        <v>4.0060479071448256</v>
      </c>
      <c r="N174" s="110">
        <v>4.3682956372954305</v>
      </c>
      <c r="O174" s="110">
        <v>5.1402328299554316</v>
      </c>
      <c r="P174" s="110">
        <v>5.6208629028431654</v>
      </c>
      <c r="Q174" s="110">
        <v>6.415018544713412</v>
      </c>
      <c r="R174" s="110">
        <v>6.6661962987237233</v>
      </c>
      <c r="S174" s="110">
        <v>7.35573628538683</v>
      </c>
      <c r="T174" s="110">
        <v>8.832298328172147</v>
      </c>
      <c r="U174" s="110">
        <v>10.994241482216989</v>
      </c>
      <c r="V174" s="110">
        <v>9.8677938510372805</v>
      </c>
      <c r="W174" s="110">
        <v>10.888222114506961</v>
      </c>
      <c r="X174" s="110">
        <v>10.726058198598745</v>
      </c>
      <c r="Y174" s="110">
        <v>9.6561524370166048</v>
      </c>
      <c r="DA174" s="60" t="s">
        <v>3079</v>
      </c>
    </row>
    <row r="175" spans="1:105" ht="12" customHeight="1" x14ac:dyDescent="0.25">
      <c r="A175" s="121" t="s">
        <v>54</v>
      </c>
      <c r="B175" s="123">
        <v>2.2090469439568157</v>
      </c>
      <c r="C175" s="123">
        <v>2.4580133585936408</v>
      </c>
      <c r="D175" s="123">
        <v>2.2083061374745356</v>
      </c>
      <c r="E175" s="123">
        <v>2.430976029332228</v>
      </c>
      <c r="F175" s="123">
        <v>2.5600809447908022</v>
      </c>
      <c r="G175" s="123">
        <v>2.4983447142679158</v>
      </c>
      <c r="H175" s="123">
        <v>2.2353985922819879</v>
      </c>
      <c r="I175" s="123">
        <v>2.4996718580933623</v>
      </c>
      <c r="J175" s="123">
        <v>2.1166020952842715</v>
      </c>
      <c r="K175" s="123">
        <v>1.9652659563473363</v>
      </c>
      <c r="L175" s="123">
        <v>1.7587453300558762</v>
      </c>
      <c r="M175" s="123">
        <v>1.9789234744348323</v>
      </c>
      <c r="N175" s="123">
        <v>2.0487203445616036</v>
      </c>
      <c r="O175" s="123">
        <v>1.9995309055415953</v>
      </c>
      <c r="P175" s="123">
        <v>2.3335378129737538</v>
      </c>
      <c r="Q175" s="123">
        <v>2.4804272762381951</v>
      </c>
      <c r="R175" s="123">
        <v>2.5643010274822848</v>
      </c>
      <c r="S175" s="123">
        <v>3.0986412931712963</v>
      </c>
      <c r="T175" s="123">
        <v>3.0261816396333625</v>
      </c>
      <c r="U175" s="123">
        <v>3.2285554861281205</v>
      </c>
      <c r="V175" s="123">
        <v>3.4619242904975418</v>
      </c>
      <c r="W175" s="123">
        <v>4.0547832291867527</v>
      </c>
      <c r="X175" s="123">
        <v>4.4776062272995159</v>
      </c>
      <c r="Y175" s="123">
        <v>4.4630295093258763</v>
      </c>
      <c r="DA175" s="130" t="s">
        <v>3080</v>
      </c>
    </row>
    <row r="176" spans="1:105" ht="12" customHeight="1" x14ac:dyDescent="0.25">
      <c r="A176" s="97" t="s">
        <v>50</v>
      </c>
      <c r="B176" s="99">
        <v>2.5395137025458476</v>
      </c>
      <c r="C176" s="99">
        <v>2.6113118700940046</v>
      </c>
      <c r="D176" s="99">
        <v>2.3368548299019105</v>
      </c>
      <c r="E176" s="99">
        <v>2.2652473480933386</v>
      </c>
      <c r="F176" s="99">
        <v>2.4276463302234648</v>
      </c>
      <c r="G176" s="99">
        <v>2.5513869980693924</v>
      </c>
      <c r="H176" s="99">
        <v>2.3268765154679851</v>
      </c>
      <c r="I176" s="99">
        <v>2.3562390119706151</v>
      </c>
      <c r="J176" s="99">
        <v>2.2381956389850659</v>
      </c>
      <c r="K176" s="99">
        <v>2.0856782329504133</v>
      </c>
      <c r="L176" s="99">
        <v>1.8277320798205945</v>
      </c>
      <c r="M176" s="99">
        <v>1.977257815520282</v>
      </c>
      <c r="N176" s="99">
        <v>2.026398660852939</v>
      </c>
      <c r="O176" s="99">
        <v>2.0371785060488858</v>
      </c>
      <c r="P176" s="99">
        <v>2.2653383475514919</v>
      </c>
      <c r="Q176" s="99">
        <v>2.4634730469826289</v>
      </c>
      <c r="R176" s="99">
        <v>2.8152582005005229</v>
      </c>
      <c r="S176" s="99">
        <v>3.1784932935358721</v>
      </c>
      <c r="T176" s="99">
        <v>1.8481694627972067</v>
      </c>
      <c r="U176" s="99">
        <v>3.8264671451072081</v>
      </c>
      <c r="V176" s="99">
        <v>2.468850538791413</v>
      </c>
      <c r="W176" s="99">
        <v>4.9485916282154614</v>
      </c>
      <c r="X176" s="99">
        <v>4.4654069441683877</v>
      </c>
      <c r="Y176" s="99">
        <v>4.1649142729097983</v>
      </c>
      <c r="DA176" s="63" t="s">
        <v>3081</v>
      </c>
    </row>
    <row r="177" spans="1:105" ht="12" customHeight="1" x14ac:dyDescent="0.25">
      <c r="A177" s="109" t="s">
        <v>120</v>
      </c>
      <c r="B177" s="110">
        <v>2.1897414020214732</v>
      </c>
      <c r="C177" s="110">
        <v>2.4489824586776408</v>
      </c>
      <c r="D177" s="110">
        <v>2.2006293611592236</v>
      </c>
      <c r="E177" s="110">
        <v>2.4404346787791518</v>
      </c>
      <c r="F177" s="110">
        <v>2.5677325222107945</v>
      </c>
      <c r="G177" s="110">
        <v>2.4950912083215884</v>
      </c>
      <c r="H177" s="110">
        <v>2.2292324815688662</v>
      </c>
      <c r="I177" s="110">
        <v>2.5097700915904455</v>
      </c>
      <c r="J177" s="110">
        <v>2.1077428558109461</v>
      </c>
      <c r="K177" s="110">
        <v>1.9563543525103704</v>
      </c>
      <c r="L177" s="110">
        <v>1.7534968188412419</v>
      </c>
      <c r="M177" s="110">
        <v>1.9790459081537415</v>
      </c>
      <c r="N177" s="110">
        <v>2.0501106784363166</v>
      </c>
      <c r="O177" s="110">
        <v>1.9976436698980515</v>
      </c>
      <c r="P177" s="110">
        <v>2.3364817774617359</v>
      </c>
      <c r="Q177" s="110">
        <v>2.4810885214708436</v>
      </c>
      <c r="R177" s="110">
        <v>2.555139505381133</v>
      </c>
      <c r="S177" s="110">
        <v>3.0959499387630283</v>
      </c>
      <c r="T177" s="110">
        <v>3.0597196163236049</v>
      </c>
      <c r="U177" s="110">
        <v>3.2110290531246126</v>
      </c>
      <c r="V177" s="110">
        <v>3.4889010066577151</v>
      </c>
      <c r="W177" s="110">
        <v>4.0261170374056121</v>
      </c>
      <c r="X177" s="110">
        <v>4.4780030825322532</v>
      </c>
      <c r="Y177" s="110">
        <v>4.4715868651080495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44.918544324098782</v>
      </c>
      <c r="C3" s="118">
        <f t="shared" si="0"/>
        <v>58.540635254215438</v>
      </c>
      <c r="D3" s="118">
        <f t="shared" si="0"/>
        <v>99.580785018610229</v>
      </c>
      <c r="E3" s="118">
        <f t="shared" si="0"/>
        <v>64.540673283742819</v>
      </c>
      <c r="F3" s="118">
        <f t="shared" si="0"/>
        <v>82.512677628749486</v>
      </c>
      <c r="G3" s="118">
        <f t="shared" si="0"/>
        <v>42.8533393831908</v>
      </c>
      <c r="H3" s="118">
        <f t="shared" si="0"/>
        <v>42.379738385177184</v>
      </c>
      <c r="I3" s="118">
        <f t="shared" si="0"/>
        <v>37.741603875870453</v>
      </c>
      <c r="J3" s="118">
        <f t="shared" si="0"/>
        <v>57.366357328132516</v>
      </c>
      <c r="K3" s="118">
        <f t="shared" si="0"/>
        <v>46.296339160133279</v>
      </c>
      <c r="L3" s="118">
        <f t="shared" si="0"/>
        <v>61.001824373174045</v>
      </c>
      <c r="M3" s="118">
        <f t="shared" si="0"/>
        <v>65.007874944425012</v>
      </c>
      <c r="N3" s="118">
        <f t="shared" si="0"/>
        <v>70.532286388991508</v>
      </c>
      <c r="O3" s="118">
        <f t="shared" si="0"/>
        <v>53.498699135200404</v>
      </c>
      <c r="P3" s="118">
        <f t="shared" si="0"/>
        <v>46.072354268887921</v>
      </c>
      <c r="Q3" s="118">
        <f t="shared" si="0"/>
        <v>44.450203263472133</v>
      </c>
      <c r="R3" s="118">
        <f t="shared" ref="R3:V3" si="1">R4+R7+R9+R19</f>
        <v>62.456502004957294</v>
      </c>
      <c r="S3" s="118">
        <f t="shared" si="1"/>
        <v>64.712205613941819</v>
      </c>
      <c r="T3" s="118">
        <f t="shared" si="1"/>
        <v>50.054878765372621</v>
      </c>
      <c r="U3" s="118">
        <f t="shared" si="1"/>
        <v>42.089613652961511</v>
      </c>
      <c r="V3" s="118">
        <f t="shared" si="1"/>
        <v>64.633423787337335</v>
      </c>
      <c r="W3" s="118">
        <f t="shared" ref="W3:Y3" si="2">W4+W7+W9+W19</f>
        <v>64.867806405695873</v>
      </c>
      <c r="X3" s="118">
        <f t="shared" si="2"/>
        <v>60.478853293105594</v>
      </c>
      <c r="Y3" s="118">
        <f t="shared" si="2"/>
        <v>43.924757531131483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41.47851659806156</v>
      </c>
      <c r="C4" s="123">
        <f t="shared" si="3"/>
        <v>55.081819985633736</v>
      </c>
      <c r="D4" s="123">
        <f t="shared" si="3"/>
        <v>93.502407147073782</v>
      </c>
      <c r="E4" s="123">
        <f t="shared" si="3"/>
        <v>60.286132801000662</v>
      </c>
      <c r="F4" s="123">
        <f t="shared" si="3"/>
        <v>76.722278479262599</v>
      </c>
      <c r="G4" s="123">
        <f t="shared" si="3"/>
        <v>39.194452565802891</v>
      </c>
      <c r="H4" s="123">
        <f t="shared" si="3"/>
        <v>38.349383064731285</v>
      </c>
      <c r="I4" s="123">
        <f t="shared" si="3"/>
        <v>33.635593018594598</v>
      </c>
      <c r="J4" s="123">
        <f t="shared" si="3"/>
        <v>51.313521392489683</v>
      </c>
      <c r="K4" s="123">
        <f t="shared" si="3"/>
        <v>41.536693577882097</v>
      </c>
      <c r="L4" s="123">
        <f t="shared" si="3"/>
        <v>57.691670523369872</v>
      </c>
      <c r="M4" s="123">
        <f t="shared" si="3"/>
        <v>60.671925581087294</v>
      </c>
      <c r="N4" s="123">
        <f t="shared" si="3"/>
        <v>65.607229690108156</v>
      </c>
      <c r="O4" s="123">
        <f t="shared" si="3"/>
        <v>49.418354557484868</v>
      </c>
      <c r="P4" s="123">
        <f t="shared" si="3"/>
        <v>41.052411821163986</v>
      </c>
      <c r="Q4" s="123">
        <f t="shared" si="3"/>
        <v>39.789362431998356</v>
      </c>
      <c r="R4" s="123">
        <f t="shared" ref="R4:V4" si="4">SUM(R5:R6)</f>
        <v>56.097924228833207</v>
      </c>
      <c r="S4" s="123">
        <f t="shared" si="4"/>
        <v>57.550630874274958</v>
      </c>
      <c r="T4" s="123">
        <f t="shared" si="4"/>
        <v>42.873602813393184</v>
      </c>
      <c r="U4" s="123">
        <f t="shared" si="4"/>
        <v>35.356807780439944</v>
      </c>
      <c r="V4" s="123">
        <f t="shared" si="4"/>
        <v>54.076462152972084</v>
      </c>
      <c r="W4" s="123">
        <f t="shared" ref="W4:Y4" si="5">SUM(W5:W6)</f>
        <v>55.910720647775932</v>
      </c>
      <c r="X4" s="123">
        <f t="shared" si="5"/>
        <v>49.938799850945635</v>
      </c>
      <c r="Y4" s="123">
        <f t="shared" si="5"/>
        <v>38.705385670531548</v>
      </c>
      <c r="DA4" s="130" t="s">
        <v>3085</v>
      </c>
    </row>
    <row r="5" spans="1:105" ht="12" customHeight="1" x14ac:dyDescent="0.25">
      <c r="A5" s="97" t="s">
        <v>51</v>
      </c>
      <c r="B5" s="99">
        <v>41.47851659806156</v>
      </c>
      <c r="C5" s="99">
        <v>55.081819985633736</v>
      </c>
      <c r="D5" s="99">
        <v>93.502407147073782</v>
      </c>
      <c r="E5" s="99">
        <v>60.286132801000662</v>
      </c>
      <c r="F5" s="99">
        <v>76.722278479262599</v>
      </c>
      <c r="G5" s="99">
        <v>39.194452565802891</v>
      </c>
      <c r="H5" s="99">
        <v>38.349383064731285</v>
      </c>
      <c r="I5" s="99">
        <v>33.635593018594598</v>
      </c>
      <c r="J5" s="99">
        <v>51.313521392489683</v>
      </c>
      <c r="K5" s="99">
        <v>41.536693577882097</v>
      </c>
      <c r="L5" s="99">
        <v>57.691670523369872</v>
      </c>
      <c r="M5" s="99">
        <v>60.671925581087294</v>
      </c>
      <c r="N5" s="99">
        <v>65.607229690108156</v>
      </c>
      <c r="O5" s="99">
        <v>49.418354557484868</v>
      </c>
      <c r="P5" s="99">
        <v>41.052411821163986</v>
      </c>
      <c r="Q5" s="99">
        <v>39.789362431998356</v>
      </c>
      <c r="R5" s="99">
        <v>56.097924228833207</v>
      </c>
      <c r="S5" s="99">
        <v>57.550630874274958</v>
      </c>
      <c r="T5" s="99">
        <v>42.873602813393184</v>
      </c>
      <c r="U5" s="99">
        <v>35.356807780439944</v>
      </c>
      <c r="V5" s="99">
        <v>54.076462152972084</v>
      </c>
      <c r="W5" s="99">
        <v>55.910720647775932</v>
      </c>
      <c r="X5" s="99">
        <v>49.938799850945635</v>
      </c>
      <c r="Y5" s="99">
        <v>38.705385670531548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2.7826961337492477</v>
      </c>
      <c r="C9" s="123">
        <v>2.7876730204046631</v>
      </c>
      <c r="D9" s="123">
        <v>4.8884413377985254</v>
      </c>
      <c r="E9" s="123">
        <v>3.4192800288982794</v>
      </c>
      <c r="F9" s="123">
        <v>4.6673320276697705</v>
      </c>
      <c r="G9" s="123">
        <v>3.0234466615210849</v>
      </c>
      <c r="H9" s="123">
        <v>3.3155378067549091</v>
      </c>
      <c r="I9" s="123">
        <v>3.3879172889514444</v>
      </c>
      <c r="J9" s="123">
        <v>4.9996579905331426</v>
      </c>
      <c r="K9" s="123">
        <v>3.9091247685575223</v>
      </c>
      <c r="L9" s="123">
        <v>2.3763600104090266</v>
      </c>
      <c r="M9" s="123">
        <v>3.127828698175203</v>
      </c>
      <c r="N9" s="123">
        <v>3.5761647514164325</v>
      </c>
      <c r="O9" s="123">
        <v>3.0643801809436422</v>
      </c>
      <c r="P9" s="123">
        <v>4.0138363563682775</v>
      </c>
      <c r="Q9" s="123">
        <v>3.6757797233557477</v>
      </c>
      <c r="R9" s="123">
        <v>4.9257714397138699</v>
      </c>
      <c r="S9" s="123">
        <v>5.6982035453549775</v>
      </c>
      <c r="T9" s="123">
        <v>5.4316990272578005</v>
      </c>
      <c r="U9" s="123">
        <v>5.2287026973557538</v>
      </c>
      <c r="V9" s="123">
        <v>8.2222322899661116</v>
      </c>
      <c r="W9" s="123">
        <v>6.3996544774856936</v>
      </c>
      <c r="X9" s="123">
        <v>7.7828457445088191</v>
      </c>
      <c r="Y9" s="123">
        <v>4.7916841897418392</v>
      </c>
      <c r="DA9" s="130" t="s">
        <v>3090</v>
      </c>
    </row>
    <row r="10" spans="1:105" ht="12" customHeight="1" x14ac:dyDescent="0.25">
      <c r="A10" s="97" t="s">
        <v>143</v>
      </c>
      <c r="B10" s="99">
        <v>3.8660982173215181</v>
      </c>
      <c r="C10" s="99">
        <v>3.6263874317255009</v>
      </c>
      <c r="D10" s="99">
        <v>6.1585225539050841</v>
      </c>
      <c r="E10" s="99">
        <v>4.1475838407062335</v>
      </c>
      <c r="F10" s="99">
        <v>5.6649825673674732</v>
      </c>
      <c r="G10" s="99">
        <v>3.7916258370880058</v>
      </c>
      <c r="H10" s="99">
        <v>4.0934586800318593</v>
      </c>
      <c r="I10" s="99">
        <v>4.2558604383627969</v>
      </c>
      <c r="J10" s="99">
        <v>6.1676465731905177</v>
      </c>
      <c r="K10" s="99">
        <v>4.5588001850030571</v>
      </c>
      <c r="L10" s="99">
        <v>2.6568735100297998</v>
      </c>
      <c r="M10" s="99">
        <v>3.443213210514974</v>
      </c>
      <c r="N10" s="99">
        <v>3.9218260989979354</v>
      </c>
      <c r="O10" s="99">
        <v>3.4152123721018688</v>
      </c>
      <c r="P10" s="99">
        <v>4.5094332353514641</v>
      </c>
      <c r="Q10" s="99">
        <v>3.9860216934036816</v>
      </c>
      <c r="R10" s="99">
        <v>5.3091178254350666</v>
      </c>
      <c r="S10" s="99">
        <v>6.2478574569979255</v>
      </c>
      <c r="T10" s="99">
        <v>6.2563599399877257</v>
      </c>
      <c r="U10" s="99">
        <v>6.1681995441554784</v>
      </c>
      <c r="V10" s="99">
        <v>9.5332450388826295</v>
      </c>
      <c r="W10" s="99">
        <v>7.5777706939293772</v>
      </c>
      <c r="X10" s="99">
        <v>8.9168184391050787</v>
      </c>
      <c r="Y10" s="99">
        <v>5.7744592949654132</v>
      </c>
      <c r="DA10" s="63" t="s">
        <v>3091</v>
      </c>
    </row>
    <row r="11" spans="1:105" ht="12" customHeight="1" x14ac:dyDescent="0.25">
      <c r="A11" s="97" t="s">
        <v>124</v>
      </c>
      <c r="B11" s="99">
        <v>3.5350153265746007</v>
      </c>
      <c r="C11" s="99">
        <v>3.4471536193517345</v>
      </c>
      <c r="D11" s="99">
        <v>3.4132115159265948</v>
      </c>
      <c r="E11" s="99">
        <v>3.3317588027269669</v>
      </c>
      <c r="F11" s="99">
        <v>3.2647442012801098</v>
      </c>
      <c r="G11" s="99">
        <v>3.2398766450086867</v>
      </c>
      <c r="H11" s="99">
        <v>3.228914062171139</v>
      </c>
      <c r="I11" s="99">
        <v>3.2427025408486148</v>
      </c>
      <c r="J11" s="99">
        <v>3.0953211573052362</v>
      </c>
      <c r="K11" s="99">
        <v>3.0598300615922467</v>
      </c>
      <c r="L11" s="99">
        <v>2.8956870696573849</v>
      </c>
      <c r="M11" s="99">
        <v>2.8757931191428079</v>
      </c>
      <c r="N11" s="99">
        <v>2.8997588627454212</v>
      </c>
      <c r="O11" s="99">
        <v>2.994976180197729</v>
      </c>
      <c r="P11" s="99">
        <v>3.2011792456253545</v>
      </c>
      <c r="Q11" s="99">
        <v>2.9819179411803991</v>
      </c>
      <c r="R11" s="99">
        <v>3.0918603499261126</v>
      </c>
      <c r="S11" s="99">
        <v>3.5547839727284996</v>
      </c>
      <c r="T11" s="99">
        <v>4.1765353297620385</v>
      </c>
      <c r="U11" s="99">
        <v>3.3966227421486077</v>
      </c>
      <c r="V11" s="99">
        <v>3.9867270674319575</v>
      </c>
      <c r="W11" s="99">
        <v>4.9982433661607883</v>
      </c>
      <c r="X11" s="99">
        <v>3.8135242254837367</v>
      </c>
      <c r="Y11" s="99">
        <v>4.4728452723327621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1.2072447035489531</v>
      </c>
      <c r="U12" s="99">
        <v>0.96986300688842186</v>
      </c>
      <c r="V12" s="99">
        <v>1.2133467586584727</v>
      </c>
      <c r="W12" s="99">
        <v>2.1225924021394822</v>
      </c>
      <c r="X12" s="99">
        <v>0.93843278334929037</v>
      </c>
      <c r="Y12" s="99">
        <v>1.7860065749636278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1.2072447035489531</v>
      </c>
      <c r="U13" s="102">
        <v>0.96986300688842186</v>
      </c>
      <c r="V13" s="102">
        <v>1.2133467586584727</v>
      </c>
      <c r="W13" s="102">
        <v>2.1225924021394822</v>
      </c>
      <c r="X13" s="102">
        <v>0.93843278334929037</v>
      </c>
      <c r="Y13" s="102">
        <v>1.7860065749636278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0.65733159228797777</v>
      </c>
      <c r="C19" s="123">
        <v>0.67114224817703905</v>
      </c>
      <c r="D19" s="123">
        <v>1.1899365337379191</v>
      </c>
      <c r="E19" s="123">
        <v>0.83526045384388437</v>
      </c>
      <c r="F19" s="123">
        <v>1.1230671218171189</v>
      </c>
      <c r="G19" s="123">
        <v>0.63544015586682545</v>
      </c>
      <c r="H19" s="123">
        <v>0.71481751369099067</v>
      </c>
      <c r="I19" s="123">
        <v>0.71809356832441429</v>
      </c>
      <c r="J19" s="123">
        <v>1.0531779451096901</v>
      </c>
      <c r="K19" s="123">
        <v>0.85052081369365318</v>
      </c>
      <c r="L19" s="123">
        <v>0.93379383939515026</v>
      </c>
      <c r="M19" s="123">
        <v>1.2081206651625209</v>
      </c>
      <c r="N19" s="123">
        <v>1.3488919474669177</v>
      </c>
      <c r="O19" s="123">
        <v>1.0159643967718919</v>
      </c>
      <c r="P19" s="123">
        <v>1.0061060913556528</v>
      </c>
      <c r="Q19" s="123">
        <v>0.98506110811803149</v>
      </c>
      <c r="R19" s="123">
        <v>1.432806336410217</v>
      </c>
      <c r="S19" s="123">
        <v>1.463371194311877</v>
      </c>
      <c r="T19" s="123">
        <v>1.7495769247216386</v>
      </c>
      <c r="U19" s="123">
        <v>1.5041031751658134</v>
      </c>
      <c r="V19" s="123">
        <v>2.3347293443991379</v>
      </c>
      <c r="W19" s="123">
        <v>2.5574312804342436</v>
      </c>
      <c r="X19" s="123">
        <v>2.7572076976511415</v>
      </c>
      <c r="Y19" s="123">
        <v>0.42768767085809578</v>
      </c>
      <c r="DA19" s="130" t="s">
        <v>3100</v>
      </c>
    </row>
    <row r="20" spans="1:105" ht="12" customHeight="1" x14ac:dyDescent="0.25">
      <c r="A20" s="97" t="s">
        <v>51</v>
      </c>
      <c r="B20" s="99">
        <v>1.6986790335865378</v>
      </c>
      <c r="C20" s="99">
        <v>1.6191253178136393</v>
      </c>
      <c r="D20" s="99">
        <v>2.743893787624315</v>
      </c>
      <c r="E20" s="99">
        <v>1.8226780407918677</v>
      </c>
      <c r="F20" s="99">
        <v>2.4774532398362159</v>
      </c>
      <c r="G20" s="99">
        <v>1.2823825374067725</v>
      </c>
      <c r="H20" s="99">
        <v>1.3891599929042089</v>
      </c>
      <c r="I20" s="99">
        <v>1.3661087597144386</v>
      </c>
      <c r="J20" s="99">
        <v>1.8962119809593676</v>
      </c>
      <c r="K20" s="99">
        <v>1.3758395653549473</v>
      </c>
      <c r="L20" s="99">
        <v>1.2755278572774895</v>
      </c>
      <c r="M20" s="99">
        <v>1.4561996663673151</v>
      </c>
      <c r="N20" s="99">
        <v>1.4157504002988406</v>
      </c>
      <c r="O20" s="99">
        <v>1.0995310351347447</v>
      </c>
      <c r="P20" s="99">
        <v>1.1782165367523205</v>
      </c>
      <c r="Q20" s="99">
        <v>1.1925221579942142</v>
      </c>
      <c r="R20" s="99">
        <v>1.7164107956413748</v>
      </c>
      <c r="S20" s="99">
        <v>1.7477671104352013</v>
      </c>
      <c r="T20" s="99">
        <v>1.895358682049237</v>
      </c>
      <c r="U20" s="99">
        <v>1.5660848729623575</v>
      </c>
      <c r="V20" s="99">
        <v>2.3751929339715909</v>
      </c>
      <c r="W20" s="99">
        <v>2.7709904858330865</v>
      </c>
      <c r="X20" s="99">
        <v>3.3172258175272051</v>
      </c>
      <c r="Y20" s="99">
        <v>0.80579400664745893</v>
      </c>
      <c r="DA20" s="63" t="s">
        <v>3101</v>
      </c>
    </row>
    <row r="21" spans="1:105" ht="12" customHeight="1" x14ac:dyDescent="0.25">
      <c r="A21" s="97" t="s">
        <v>50</v>
      </c>
      <c r="B21" s="99">
        <v>0.99828247931863023</v>
      </c>
      <c r="C21" s="99">
        <v>1.0248501037249809</v>
      </c>
      <c r="D21" s="99">
        <v>0.9158442237290535</v>
      </c>
      <c r="E21" s="99">
        <v>0.88664635908364298</v>
      </c>
      <c r="F21" s="99">
        <v>0.9480541269984667</v>
      </c>
      <c r="G21" s="99">
        <v>0.99446837749704142</v>
      </c>
      <c r="H21" s="99">
        <v>0.90449656395634659</v>
      </c>
      <c r="I21" s="99">
        <v>0.914652841863968</v>
      </c>
      <c r="J21" s="99">
        <v>0.86858681170185426</v>
      </c>
      <c r="K21" s="99">
        <v>0.8090041529874642</v>
      </c>
      <c r="L21" s="99">
        <v>0.70853483234409531</v>
      </c>
      <c r="M21" s="99">
        <v>0.76595173743848532</v>
      </c>
      <c r="N21" s="99">
        <v>0.78386875865194905</v>
      </c>
      <c r="O21" s="99">
        <v>0.78792025490544793</v>
      </c>
      <c r="P21" s="99">
        <v>0.87596273723385432</v>
      </c>
      <c r="Q21" s="99">
        <v>0.95220103192837191</v>
      </c>
      <c r="R21" s="99">
        <v>1.0872711932823518</v>
      </c>
      <c r="S21" s="99">
        <v>1.2263270202625931</v>
      </c>
      <c r="T21" s="99">
        <v>0.71041085249361302</v>
      </c>
      <c r="U21" s="99">
        <v>1.4536237117609956</v>
      </c>
      <c r="V21" s="99">
        <v>0.92939598613154906</v>
      </c>
      <c r="W21" s="99">
        <v>1.8538814426136245</v>
      </c>
      <c r="X21" s="99">
        <v>1.6722159092887012</v>
      </c>
      <c r="Y21" s="99">
        <v>1.5594347111271065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38.656883878754961</v>
      </c>
      <c r="C24" s="118">
        <f t="shared" si="7"/>
        <v>35.208169664801737</v>
      </c>
      <c r="D24" s="118">
        <f t="shared" si="7"/>
        <v>67.524223453134496</v>
      </c>
      <c r="E24" s="118">
        <f t="shared" si="7"/>
        <v>25.243526200811264</v>
      </c>
      <c r="F24" s="118">
        <f t="shared" si="7"/>
        <v>6.2746832962888037</v>
      </c>
      <c r="G24" s="118">
        <f t="shared" si="7"/>
        <v>14.759124154748747</v>
      </c>
      <c r="H24" s="118">
        <f t="shared" si="7"/>
        <v>41.02114653895822</v>
      </c>
      <c r="I24" s="118">
        <f t="shared" si="7"/>
        <v>26.078767937014877</v>
      </c>
      <c r="J24" s="118">
        <f t="shared" si="7"/>
        <v>44.361066314268832</v>
      </c>
      <c r="K24" s="118">
        <f t="shared" si="7"/>
        <v>45.959244394660764</v>
      </c>
      <c r="L24" s="118">
        <f t="shared" si="7"/>
        <v>33.28355712568257</v>
      </c>
      <c r="M24" s="118">
        <f t="shared" si="7"/>
        <v>14.423838069691721</v>
      </c>
      <c r="N24" s="118">
        <f t="shared" si="7"/>
        <v>51.366534867357181</v>
      </c>
      <c r="O24" s="118">
        <f t="shared" si="7"/>
        <v>36.823997886722232</v>
      </c>
      <c r="P24" s="118">
        <f t="shared" si="7"/>
        <v>3.6556264303841308</v>
      </c>
      <c r="Q24" s="118">
        <f t="shared" si="7"/>
        <v>3.5666872496766899</v>
      </c>
      <c r="R24" s="118">
        <f t="shared" ref="R24:V24" si="8">R25+R28+R30+R39</f>
        <v>38.714837090559477</v>
      </c>
      <c r="S24" s="118">
        <f t="shared" si="8"/>
        <v>39.405460985147535</v>
      </c>
      <c r="T24" s="118">
        <f t="shared" si="8"/>
        <v>35.836721649042907</v>
      </c>
      <c r="U24" s="118">
        <f t="shared" si="8"/>
        <v>29.998415262420927</v>
      </c>
      <c r="V24" s="118">
        <f t="shared" si="8"/>
        <v>31.429945610126058</v>
      </c>
      <c r="W24" s="118">
        <f t="shared" ref="W24:Y24" si="9">W25+W28+W30+W39</f>
        <v>41.778124405692047</v>
      </c>
      <c r="X24" s="118">
        <f t="shared" si="9"/>
        <v>35.147462016015481</v>
      </c>
      <c r="Y24" s="118">
        <f t="shared" si="9"/>
        <v>20.916819708348267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38.170901664270957</v>
      </c>
      <c r="C25" s="123">
        <f t="shared" si="10"/>
        <v>34.532548915356017</v>
      </c>
      <c r="D25" s="123">
        <f t="shared" si="10"/>
        <v>66.827996827069043</v>
      </c>
      <c r="E25" s="123">
        <f t="shared" si="10"/>
        <v>24.539118921144684</v>
      </c>
      <c r="F25" s="123">
        <f t="shared" si="10"/>
        <v>5.5799623141579984</v>
      </c>
      <c r="G25" s="123">
        <f t="shared" si="10"/>
        <v>14.074116358274873</v>
      </c>
      <c r="H25" s="123">
        <f t="shared" si="10"/>
        <v>40.408054963671091</v>
      </c>
      <c r="I25" s="123">
        <f t="shared" si="10"/>
        <v>25.496354812887525</v>
      </c>
      <c r="J25" s="123">
        <f t="shared" si="10"/>
        <v>43.864922790179826</v>
      </c>
      <c r="K25" s="123">
        <f t="shared" si="10"/>
        <v>45.562561634627272</v>
      </c>
      <c r="L25" s="123">
        <f t="shared" si="10"/>
        <v>32.946021291359926</v>
      </c>
      <c r="M25" s="123">
        <f t="shared" si="10"/>
        <v>14.096859852677472</v>
      </c>
      <c r="N25" s="123">
        <f t="shared" si="10"/>
        <v>51.051649588910948</v>
      </c>
      <c r="O25" s="123">
        <f t="shared" si="10"/>
        <v>36.561574163949501</v>
      </c>
      <c r="P25" s="123">
        <f t="shared" si="10"/>
        <v>3.4766563400361501</v>
      </c>
      <c r="Q25" s="123">
        <f t="shared" si="10"/>
        <v>3.4162656590502003</v>
      </c>
      <c r="R25" s="123">
        <f t="shared" ref="R25:V25" si="11">SUM(R26:R27)</f>
        <v>38.574762636455759</v>
      </c>
      <c r="S25" s="123">
        <f t="shared" si="11"/>
        <v>39.264761638944677</v>
      </c>
      <c r="T25" s="123">
        <f t="shared" si="11"/>
        <v>35.649850058290404</v>
      </c>
      <c r="U25" s="123">
        <f t="shared" si="11"/>
        <v>29.814509845267537</v>
      </c>
      <c r="V25" s="123">
        <f t="shared" si="11"/>
        <v>31.196391616007496</v>
      </c>
      <c r="W25" s="123">
        <f t="shared" ref="W25:Y25" si="12">SUM(W26:W27)</f>
        <v>41.473809137816062</v>
      </c>
      <c r="X25" s="123">
        <f t="shared" si="12"/>
        <v>34.864329458317087</v>
      </c>
      <c r="Y25" s="123">
        <f t="shared" si="12"/>
        <v>20.573347978625435</v>
      </c>
      <c r="DA25" s="130" t="s">
        <v>3105</v>
      </c>
    </row>
    <row r="26" spans="1:105" ht="12" customHeight="1" x14ac:dyDescent="0.25">
      <c r="A26" s="97" t="s">
        <v>74</v>
      </c>
      <c r="B26" s="99">
        <v>38.170901664270957</v>
      </c>
      <c r="C26" s="99">
        <v>34.532548915356017</v>
      </c>
      <c r="D26" s="99">
        <v>66.827996827069043</v>
      </c>
      <c r="E26" s="99">
        <v>24.539118921144684</v>
      </c>
      <c r="F26" s="99">
        <v>5.5799623141579984</v>
      </c>
      <c r="G26" s="99">
        <v>14.074116358274873</v>
      </c>
      <c r="H26" s="99">
        <v>40.408054963671091</v>
      </c>
      <c r="I26" s="99">
        <v>25.496354812887525</v>
      </c>
      <c r="J26" s="99">
        <v>43.864922790179826</v>
      </c>
      <c r="K26" s="99">
        <v>45.562561634627272</v>
      </c>
      <c r="L26" s="99">
        <v>32.946021291359926</v>
      </c>
      <c r="M26" s="99">
        <v>14.096859852677472</v>
      </c>
      <c r="N26" s="99">
        <v>51.051649588910948</v>
      </c>
      <c r="O26" s="99">
        <v>36.561574163949501</v>
      </c>
      <c r="P26" s="99">
        <v>3.4766563400361501</v>
      </c>
      <c r="Q26" s="99">
        <v>3.4162656590502003</v>
      </c>
      <c r="R26" s="99">
        <v>38.574762636455759</v>
      </c>
      <c r="S26" s="99">
        <v>39.264761638944677</v>
      </c>
      <c r="T26" s="99">
        <v>35.649850058290404</v>
      </c>
      <c r="U26" s="99">
        <v>29.814509845267537</v>
      </c>
      <c r="V26" s="99">
        <v>31.196391616007496</v>
      </c>
      <c r="W26" s="99">
        <v>41.473809137816062</v>
      </c>
      <c r="X26" s="99">
        <v>34.864329458317087</v>
      </c>
      <c r="Y26" s="99">
        <v>20.573347978625435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0.43086752494064706</v>
      </c>
      <c r="C30" s="123">
        <v>0.61457181554623663</v>
      </c>
      <c r="D30" s="123">
        <v>0.64096118028406968</v>
      </c>
      <c r="E30" s="123">
        <v>0.65268523392072286</v>
      </c>
      <c r="F30" s="123">
        <v>0.63898158115060644</v>
      </c>
      <c r="G30" s="123">
        <v>0.62413778601787284</v>
      </c>
      <c r="H30" s="123">
        <v>0.5520569106519696</v>
      </c>
      <c r="I30" s="123">
        <v>0.51907680807925927</v>
      </c>
      <c r="J30" s="123">
        <v>0.43419065030642157</v>
      </c>
      <c r="K30" s="123">
        <v>0.33948846955959477</v>
      </c>
      <c r="L30" s="123">
        <v>0.28793062530614633</v>
      </c>
      <c r="M30" s="123">
        <v>0.27220208388742856</v>
      </c>
      <c r="N30" s="123">
        <v>0.25836590560183958</v>
      </c>
      <c r="O30" s="123">
        <v>0.21278568521082766</v>
      </c>
      <c r="P30" s="123">
        <v>0.13899688846338529</v>
      </c>
      <c r="Q30" s="123">
        <v>0.11314446320775309</v>
      </c>
      <c r="R30" s="123">
        <v>0.10616694044813615</v>
      </c>
      <c r="S30" s="123">
        <v>0.11126352466581878</v>
      </c>
      <c r="T30" s="123">
        <v>0.17254509330893966</v>
      </c>
      <c r="U30" s="123">
        <v>0.15064034268495236</v>
      </c>
      <c r="V30" s="123">
        <v>0.21321228364040745</v>
      </c>
      <c r="W30" s="123">
        <v>0.2568169096001327</v>
      </c>
      <c r="X30" s="123">
        <v>0.23726868934663478</v>
      </c>
      <c r="Y30" s="123">
        <v>0.29883554641195886</v>
      </c>
      <c r="DA30" s="130" t="s">
        <v>3110</v>
      </c>
    </row>
    <row r="31" spans="1:105" ht="12" customHeight="1" x14ac:dyDescent="0.25">
      <c r="A31" s="97" t="s">
        <v>141</v>
      </c>
      <c r="B31" s="99">
        <v>3.5350153265746007</v>
      </c>
      <c r="C31" s="99">
        <v>3.3779594527320884</v>
      </c>
      <c r="D31" s="99">
        <v>3.3287632941662695</v>
      </c>
      <c r="E31" s="99">
        <v>3.2606990725259508</v>
      </c>
      <c r="F31" s="99">
        <v>3.2238926372691421</v>
      </c>
      <c r="G31" s="99">
        <v>3.2437458836446611</v>
      </c>
      <c r="H31" s="99">
        <v>3.2456287042486323</v>
      </c>
      <c r="I31" s="99">
        <v>3.2774679387511267</v>
      </c>
      <c r="J31" s="99">
        <v>3.1165164453474237</v>
      </c>
      <c r="K31" s="99">
        <v>3.0664815638178911</v>
      </c>
      <c r="L31" s="99">
        <v>2.8999226449219759</v>
      </c>
      <c r="M31" s="99">
        <v>2.8817795261456394</v>
      </c>
      <c r="N31" s="99">
        <v>2.8915745873520953</v>
      </c>
      <c r="O31" s="99">
        <v>2.9789995929515873</v>
      </c>
      <c r="P31" s="99">
        <v>3.2065144269656809</v>
      </c>
      <c r="Q31" s="99">
        <v>3.2350935406068659</v>
      </c>
      <c r="R31" s="99">
        <v>3.1622581547766275</v>
      </c>
      <c r="S31" s="99">
        <v>3.6145334022171038</v>
      </c>
      <c r="T31" s="99">
        <v>4.5142908856827768</v>
      </c>
      <c r="U31" s="99">
        <v>3.6794704979218147</v>
      </c>
      <c r="V31" s="99">
        <v>4.1754072212913123</v>
      </c>
      <c r="W31" s="99">
        <v>5.1231680940744422</v>
      </c>
      <c r="X31" s="99">
        <v>3.8171120724713004</v>
      </c>
      <c r="Y31" s="99">
        <v>4.466317313815944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5.5114689543355876E-2</v>
      </c>
      <c r="C39" s="123">
        <v>6.1048933899486159E-2</v>
      </c>
      <c r="D39" s="123">
        <v>5.5265445781389234E-2</v>
      </c>
      <c r="E39" s="123">
        <v>5.1722045745853672E-2</v>
      </c>
      <c r="F39" s="123">
        <v>5.5739400980199194E-2</v>
      </c>
      <c r="G39" s="123">
        <v>6.0870010456001163E-2</v>
      </c>
      <c r="H39" s="123">
        <v>6.103466463515967E-2</v>
      </c>
      <c r="I39" s="123">
        <v>6.3336316048092631E-2</v>
      </c>
      <c r="J39" s="123">
        <v>6.1952873782584281E-2</v>
      </c>
      <c r="K39" s="123">
        <v>5.7194290473896923E-2</v>
      </c>
      <c r="L39" s="123">
        <v>4.9605209016495212E-2</v>
      </c>
      <c r="M39" s="123">
        <v>5.4776133126819469E-2</v>
      </c>
      <c r="N39" s="123">
        <v>5.6519372844388856E-2</v>
      </c>
      <c r="O39" s="123">
        <v>4.963803756190447E-2</v>
      </c>
      <c r="P39" s="123">
        <v>3.9973201884595452E-2</v>
      </c>
      <c r="Q39" s="123">
        <v>3.7277127418736337E-2</v>
      </c>
      <c r="R39" s="123">
        <v>3.3907513655587092E-2</v>
      </c>
      <c r="S39" s="123">
        <v>2.9435821537039691E-2</v>
      </c>
      <c r="T39" s="123">
        <v>1.4326497443563376E-2</v>
      </c>
      <c r="U39" s="123">
        <v>3.3265074468439307E-2</v>
      </c>
      <c r="V39" s="123">
        <v>2.0341710478156857E-2</v>
      </c>
      <c r="W39" s="123">
        <v>4.7498358275855745E-2</v>
      </c>
      <c r="X39" s="123">
        <v>4.5863868351758305E-2</v>
      </c>
      <c r="Y39" s="123">
        <v>4.4636183310876314E-2</v>
      </c>
      <c r="DA39" s="130" t="s">
        <v>3119</v>
      </c>
    </row>
    <row r="40" spans="1:105" ht="12" customHeight="1" x14ac:dyDescent="0.25">
      <c r="A40" s="97" t="s">
        <v>50</v>
      </c>
      <c r="B40" s="99">
        <v>0.99828247931863046</v>
      </c>
      <c r="C40" s="99">
        <v>1.0233973127445315</v>
      </c>
      <c r="D40" s="99">
        <v>0.91454617075956834</v>
      </c>
      <c r="E40" s="99">
        <v>0.88557030114738478</v>
      </c>
      <c r="F40" s="99">
        <v>0.94718273748991266</v>
      </c>
      <c r="G40" s="99">
        <v>0.9934419523865845</v>
      </c>
      <c r="H40" s="99">
        <v>0.90372583143364438</v>
      </c>
      <c r="I40" s="99">
        <v>0.91443039478157417</v>
      </c>
      <c r="J40" s="99">
        <v>0.86828752460423186</v>
      </c>
      <c r="K40" s="99">
        <v>0.80876015858615913</v>
      </c>
      <c r="L40" s="99">
        <v>0.70856046407554862</v>
      </c>
      <c r="M40" s="99">
        <v>0.76642173296633631</v>
      </c>
      <c r="N40" s="99">
        <v>0.78531169411336221</v>
      </c>
      <c r="O40" s="99">
        <v>0.78906681223903918</v>
      </c>
      <c r="P40" s="99">
        <v>0.87678924789489698</v>
      </c>
      <c r="Q40" s="99">
        <v>0.9529119989160415</v>
      </c>
      <c r="R40" s="99">
        <v>1.0876487072599859</v>
      </c>
      <c r="S40" s="99">
        <v>1.2262616948547944</v>
      </c>
      <c r="T40" s="99">
        <v>0.71269280240374433</v>
      </c>
      <c r="U40" s="99">
        <v>1.4687809803757046</v>
      </c>
      <c r="V40" s="99">
        <v>0.9425947531427612</v>
      </c>
      <c r="W40" s="99">
        <v>1.8710745690438368</v>
      </c>
      <c r="X40" s="99">
        <v>1.6822866911424947</v>
      </c>
      <c r="Y40" s="99">
        <v>1.564701116788537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3123</v>
      </c>
    </row>
    <row r="45" spans="1:105" ht="12" customHeight="1" x14ac:dyDescent="0.25">
      <c r="A45" s="97" t="s">
        <v>211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3128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3137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46.201028076005294</v>
      </c>
      <c r="C62" s="118">
        <f t="shared" si="21"/>
        <v>46.051844806358218</v>
      </c>
      <c r="D62" s="118">
        <f t="shared" si="21"/>
        <v>44.236424594265614</v>
      </c>
      <c r="E62" s="118">
        <f t="shared" si="21"/>
        <v>44.017592719738971</v>
      </c>
      <c r="F62" s="118">
        <f t="shared" si="21"/>
        <v>39.810304352533386</v>
      </c>
      <c r="G62" s="118">
        <f t="shared" si="21"/>
        <v>37.658323614690801</v>
      </c>
      <c r="H62" s="118">
        <f t="shared" si="21"/>
        <v>33.469139967729397</v>
      </c>
      <c r="I62" s="118">
        <f t="shared" si="21"/>
        <v>27.977901164259382</v>
      </c>
      <c r="J62" s="118">
        <f t="shared" si="21"/>
        <v>30.409277270019203</v>
      </c>
      <c r="K62" s="118">
        <f t="shared" si="21"/>
        <v>31.924872653717578</v>
      </c>
      <c r="L62" s="118">
        <f t="shared" si="21"/>
        <v>40.320466695195385</v>
      </c>
      <c r="M62" s="118">
        <f t="shared" si="21"/>
        <v>36.346417781426588</v>
      </c>
      <c r="N62" s="118">
        <f t="shared" si="21"/>
        <v>35.736841799226816</v>
      </c>
      <c r="O62" s="118">
        <f t="shared" si="21"/>
        <v>38.31639572513398</v>
      </c>
      <c r="P62" s="118">
        <f t="shared" si="21"/>
        <v>34.450730018368546</v>
      </c>
      <c r="Q62" s="118">
        <f t="shared" si="21"/>
        <v>34.810605427550954</v>
      </c>
      <c r="R62" s="118">
        <f t="shared" ref="R62:V62" si="22">R63+R66+R68+R77</f>
        <v>35.390567040227978</v>
      </c>
      <c r="S62" s="118">
        <f t="shared" si="22"/>
        <v>37.155846540349678</v>
      </c>
      <c r="T62" s="118">
        <f t="shared" si="22"/>
        <v>35.516575409842972</v>
      </c>
      <c r="U62" s="118">
        <f t="shared" si="22"/>
        <v>34.511901834943352</v>
      </c>
      <c r="V62" s="118">
        <f t="shared" si="22"/>
        <v>35.149379759796531</v>
      </c>
      <c r="W62" s="118">
        <f t="shared" ref="W62:Y62" si="23">W63+W66+W68+W77</f>
        <v>37.36768655278042</v>
      </c>
      <c r="X62" s="118">
        <f t="shared" si="23"/>
        <v>35.166206948980594</v>
      </c>
      <c r="Y62" s="118">
        <f t="shared" si="23"/>
        <v>33.752080740338016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42.236833371442259</v>
      </c>
      <c r="C63" s="123">
        <f t="shared" si="24"/>
        <v>43.211107696906424</v>
      </c>
      <c r="D63" s="123">
        <f t="shared" si="24"/>
        <v>41.39889465466873</v>
      </c>
      <c r="E63" s="123">
        <f t="shared" si="24"/>
        <v>40.842161542403502</v>
      </c>
      <c r="F63" s="123">
        <f t="shared" si="24"/>
        <v>36.663081095576423</v>
      </c>
      <c r="G63" s="123">
        <f t="shared" si="24"/>
        <v>34.486174734084592</v>
      </c>
      <c r="H63" s="123">
        <f t="shared" si="24"/>
        <v>30.29693087171254</v>
      </c>
      <c r="I63" s="123">
        <f t="shared" si="24"/>
        <v>24.80803529114857</v>
      </c>
      <c r="J63" s="123">
        <f t="shared" si="24"/>
        <v>27.067659849695637</v>
      </c>
      <c r="K63" s="123">
        <f t="shared" si="24"/>
        <v>28.405088960376695</v>
      </c>
      <c r="L63" s="123">
        <f t="shared" si="24"/>
        <v>38.148377661570876</v>
      </c>
      <c r="M63" s="123">
        <f t="shared" si="24"/>
        <v>33.890625634535425</v>
      </c>
      <c r="N63" s="123">
        <f t="shared" si="24"/>
        <v>33.227957792916278</v>
      </c>
      <c r="O63" s="123">
        <f t="shared" si="24"/>
        <v>35.232126715262297</v>
      </c>
      <c r="P63" s="123">
        <f t="shared" si="24"/>
        <v>30.120536957544875</v>
      </c>
      <c r="Q63" s="123">
        <f t="shared" si="24"/>
        <v>31.030317438363621</v>
      </c>
      <c r="R63" s="123">
        <f t="shared" ref="R63:V63" si="25">SUM(R64:R65)</f>
        <v>31.756607489696147</v>
      </c>
      <c r="S63" s="123">
        <f t="shared" si="25"/>
        <v>32.879019077534316</v>
      </c>
      <c r="T63" s="123">
        <f t="shared" si="25"/>
        <v>29.978925425723844</v>
      </c>
      <c r="U63" s="123">
        <f t="shared" si="25"/>
        <v>29.026592139061727</v>
      </c>
      <c r="V63" s="123">
        <f t="shared" si="25"/>
        <v>29.427658755230503</v>
      </c>
      <c r="W63" s="123">
        <f t="shared" ref="W63:Y63" si="26">SUM(W64:W65)</f>
        <v>32.382900216194045</v>
      </c>
      <c r="X63" s="123">
        <f t="shared" si="26"/>
        <v>29.425772050645019</v>
      </c>
      <c r="Y63" s="123">
        <f t="shared" si="26"/>
        <v>27.893021451934302</v>
      </c>
      <c r="DA63" s="130" t="s">
        <v>3141</v>
      </c>
    </row>
    <row r="64" spans="1:105" ht="12" customHeight="1" x14ac:dyDescent="0.25">
      <c r="A64" s="97" t="s">
        <v>212</v>
      </c>
      <c r="B64" s="99">
        <v>42.236833371442259</v>
      </c>
      <c r="C64" s="99">
        <v>43.211107696906424</v>
      </c>
      <c r="D64" s="99">
        <v>41.39889465466873</v>
      </c>
      <c r="E64" s="99">
        <v>40.842161542403502</v>
      </c>
      <c r="F64" s="99">
        <v>36.663081095576423</v>
      </c>
      <c r="G64" s="99">
        <v>34.486174734084592</v>
      </c>
      <c r="H64" s="99">
        <v>30.29693087171254</v>
      </c>
      <c r="I64" s="99">
        <v>24.80803529114857</v>
      </c>
      <c r="J64" s="99">
        <v>27.067659849695637</v>
      </c>
      <c r="K64" s="99">
        <v>28.405088960376695</v>
      </c>
      <c r="L64" s="99">
        <v>38.148377661570876</v>
      </c>
      <c r="M64" s="99">
        <v>33.890625634535425</v>
      </c>
      <c r="N64" s="99">
        <v>33.227957792916278</v>
      </c>
      <c r="O64" s="99">
        <v>35.232126715262297</v>
      </c>
      <c r="P64" s="99">
        <v>30.120536957544875</v>
      </c>
      <c r="Q64" s="99">
        <v>31.030317438363621</v>
      </c>
      <c r="R64" s="99">
        <v>31.756607489696147</v>
      </c>
      <c r="S64" s="99">
        <v>32.879019077534316</v>
      </c>
      <c r="T64" s="99">
        <v>29.978925425723844</v>
      </c>
      <c r="U64" s="99">
        <v>29.026592139061727</v>
      </c>
      <c r="V64" s="99">
        <v>29.427658755230503</v>
      </c>
      <c r="W64" s="99">
        <v>32.382900216194045</v>
      </c>
      <c r="X64" s="99">
        <v>29.425772050645019</v>
      </c>
      <c r="Y64" s="99">
        <v>27.893021451934302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2.8128785360746251</v>
      </c>
      <c r="C68" s="123">
        <v>2.1047078636480134</v>
      </c>
      <c r="D68" s="123">
        <v>2.142606858282067</v>
      </c>
      <c r="E68" s="123">
        <v>2.305187029457608</v>
      </c>
      <c r="F68" s="123">
        <v>2.2622068299845322</v>
      </c>
      <c r="G68" s="123">
        <v>2.3255024772460877</v>
      </c>
      <c r="H68" s="123">
        <v>2.4013739975689821</v>
      </c>
      <c r="I68" s="123">
        <v>2.3723049334092168</v>
      </c>
      <c r="J68" s="123">
        <v>2.5578459388823278</v>
      </c>
      <c r="K68" s="123">
        <v>2.7144587544897827</v>
      </c>
      <c r="L68" s="123">
        <v>1.6553467057373703</v>
      </c>
      <c r="M68" s="123">
        <v>1.8564492700233757</v>
      </c>
      <c r="N68" s="123">
        <v>1.9227572845145691</v>
      </c>
      <c r="O68" s="123">
        <v>2.4537712611553006</v>
      </c>
      <c r="P68" s="123">
        <v>3.4469680684180548</v>
      </c>
      <c r="Q68" s="123">
        <v>2.9847591209839508</v>
      </c>
      <c r="R68" s="123">
        <v>2.8355264876623951</v>
      </c>
      <c r="S68" s="123">
        <v>3.2474048772906245</v>
      </c>
      <c r="T68" s="123">
        <v>4.4592333944459419</v>
      </c>
      <c r="U68" s="123">
        <v>4.3934808158086334</v>
      </c>
      <c r="V68" s="123">
        <v>4.606212842300641</v>
      </c>
      <c r="W68" s="123">
        <v>3.6603384740354161</v>
      </c>
      <c r="X68" s="123">
        <v>4.2962528370511448</v>
      </c>
      <c r="Y68" s="123">
        <v>4.5379690310807108</v>
      </c>
      <c r="DA68" s="130" t="s">
        <v>3146</v>
      </c>
    </row>
    <row r="69" spans="1:105" ht="12" customHeight="1" x14ac:dyDescent="0.25">
      <c r="A69" s="97" t="s">
        <v>134</v>
      </c>
      <c r="B69" s="99">
        <v>4.2498737709928465</v>
      </c>
      <c r="C69" s="99">
        <v>3.0048947332826375</v>
      </c>
      <c r="D69" s="99">
        <v>3.0189161156366229</v>
      </c>
      <c r="E69" s="99">
        <v>3.1608601895885267</v>
      </c>
      <c r="F69" s="99">
        <v>3.0315911907131685</v>
      </c>
      <c r="G69" s="99">
        <v>3.0318901249960768</v>
      </c>
      <c r="H69" s="99">
        <v>3.074465874060154</v>
      </c>
      <c r="I69" s="99">
        <v>2.9730906497681469</v>
      </c>
      <c r="J69" s="99">
        <v>3.1262764038642894</v>
      </c>
      <c r="K69" s="99">
        <v>3.2589517288951093</v>
      </c>
      <c r="L69" s="99">
        <v>1.7990562432939505</v>
      </c>
      <c r="M69" s="99">
        <v>2.0620939618627441</v>
      </c>
      <c r="N69" s="99">
        <v>2.1047623126738557</v>
      </c>
      <c r="O69" s="99">
        <v>2.5927063506194497</v>
      </c>
      <c r="P69" s="99">
        <v>3.5297507382229782</v>
      </c>
      <c r="Q69" s="99">
        <v>3.0749278133313265</v>
      </c>
      <c r="R69" s="99">
        <v>2.9073343610476359</v>
      </c>
      <c r="S69" s="99">
        <v>3.3218072431663979</v>
      </c>
      <c r="T69" s="99">
        <v>4.6601275787372494</v>
      </c>
      <c r="U69" s="99">
        <v>4.8051989312411933</v>
      </c>
      <c r="V69" s="99">
        <v>5.0744432055767739</v>
      </c>
      <c r="W69" s="99">
        <v>4.1144993237251395</v>
      </c>
      <c r="X69" s="99">
        <v>4.6151319996277804</v>
      </c>
      <c r="Y69" s="99">
        <v>4.6224425921482961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0.54699254634373973</v>
      </c>
      <c r="M70" s="99">
        <v>0.55495649550130977</v>
      </c>
      <c r="N70" s="99">
        <v>0.62109984827614106</v>
      </c>
      <c r="O70" s="99">
        <v>0.88928727106001704</v>
      </c>
      <c r="P70" s="99">
        <v>1.045685959854022</v>
      </c>
      <c r="Q70" s="99">
        <v>0.93606258347500793</v>
      </c>
      <c r="R70" s="99">
        <v>0.90743028984327867</v>
      </c>
      <c r="S70" s="99">
        <v>0.92910360635323308</v>
      </c>
      <c r="T70" s="99">
        <v>1.3623907293444901</v>
      </c>
      <c r="U70" s="99">
        <v>1.3267731673386027</v>
      </c>
      <c r="V70" s="99">
        <v>1.4320706206988325</v>
      </c>
      <c r="W70" s="99">
        <v>1.5925732035615341</v>
      </c>
      <c r="X70" s="99">
        <v>1.0588215271742374</v>
      </c>
      <c r="Y70" s="99">
        <v>1.7107286429391477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0.54699254634373973</v>
      </c>
      <c r="M71" s="102">
        <v>0.55495649550130977</v>
      </c>
      <c r="N71" s="102">
        <v>0.62109984827614106</v>
      </c>
      <c r="O71" s="102">
        <v>0.88928727106001704</v>
      </c>
      <c r="P71" s="102">
        <v>1.045685959854022</v>
      </c>
      <c r="Q71" s="102">
        <v>0.93606258347500793</v>
      </c>
      <c r="R71" s="102">
        <v>0.90743028984327867</v>
      </c>
      <c r="S71" s="102">
        <v>0.92910360635323308</v>
      </c>
      <c r="T71" s="102">
        <v>1.3623907293444901</v>
      </c>
      <c r="U71" s="102">
        <v>1.3267731673386027</v>
      </c>
      <c r="V71" s="102">
        <v>1.4320706206988325</v>
      </c>
      <c r="W71" s="102">
        <v>1.5925732035615341</v>
      </c>
      <c r="X71" s="102">
        <v>1.0588215271742374</v>
      </c>
      <c r="Y71" s="102">
        <v>1.7107286429391477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1.1513161684884095</v>
      </c>
      <c r="C77" s="123">
        <v>0.73602924580377838</v>
      </c>
      <c r="D77" s="123">
        <v>0.69492308131481673</v>
      </c>
      <c r="E77" s="123">
        <v>0.87024414787786519</v>
      </c>
      <c r="F77" s="123">
        <v>0.88501642697242555</v>
      </c>
      <c r="G77" s="123">
        <v>0.84664640336011554</v>
      </c>
      <c r="H77" s="123">
        <v>0.77083509844787812</v>
      </c>
      <c r="I77" s="123">
        <v>0.79756093970159259</v>
      </c>
      <c r="J77" s="123">
        <v>0.7837714814412392</v>
      </c>
      <c r="K77" s="123">
        <v>0.8053249388511019</v>
      </c>
      <c r="L77" s="123">
        <v>0.51674232788713936</v>
      </c>
      <c r="M77" s="123">
        <v>0.5993428768677902</v>
      </c>
      <c r="N77" s="123">
        <v>0.58612672179597214</v>
      </c>
      <c r="O77" s="123">
        <v>0.63049774871638153</v>
      </c>
      <c r="P77" s="123">
        <v>0.88322499240561803</v>
      </c>
      <c r="Q77" s="123">
        <v>0.79552886820338542</v>
      </c>
      <c r="R77" s="123">
        <v>0.79843306286943194</v>
      </c>
      <c r="S77" s="123">
        <v>1.0294225855247339</v>
      </c>
      <c r="T77" s="123">
        <v>1.0784165896731841</v>
      </c>
      <c r="U77" s="123">
        <v>1.0918288800729887</v>
      </c>
      <c r="V77" s="123">
        <v>1.115508162265382</v>
      </c>
      <c r="W77" s="123">
        <v>1.3244478625509608</v>
      </c>
      <c r="X77" s="123">
        <v>1.4441820612844263</v>
      </c>
      <c r="Y77" s="123">
        <v>1.3210902573230014</v>
      </c>
      <c r="DA77" s="130" t="s">
        <v>3155</v>
      </c>
    </row>
    <row r="78" spans="1:105" ht="12" customHeight="1" x14ac:dyDescent="0.25">
      <c r="A78" s="97" t="s">
        <v>189</v>
      </c>
      <c r="B78" s="99">
        <v>1.1654468135683171</v>
      </c>
      <c r="C78" s="99">
        <v>0.7517315647866879</v>
      </c>
      <c r="D78" s="99">
        <v>0.71822830076176991</v>
      </c>
      <c r="E78" s="99">
        <v>0.89513254166934753</v>
      </c>
      <c r="F78" s="99">
        <v>0.9086110391948452</v>
      </c>
      <c r="G78" s="99">
        <v>0.86094167108516884</v>
      </c>
      <c r="H78" s="99">
        <v>0.78478216599517758</v>
      </c>
      <c r="I78" s="99">
        <v>0.8126686671729787</v>
      </c>
      <c r="J78" s="99">
        <v>0.80388999962353447</v>
      </c>
      <c r="K78" s="99">
        <v>0.82520175430792331</v>
      </c>
      <c r="L78" s="99">
        <v>0.52917843596710179</v>
      </c>
      <c r="M78" s="99">
        <v>0.65626635473197448</v>
      </c>
      <c r="N78" s="99">
        <v>0.63783248395462722</v>
      </c>
      <c r="O78" s="99">
        <v>0.66296058921547596</v>
      </c>
      <c r="P78" s="99">
        <v>0.90451674276060645</v>
      </c>
      <c r="Q78" s="99">
        <v>0.82150990254590772</v>
      </c>
      <c r="R78" s="99">
        <v>0.81987801215282163</v>
      </c>
      <c r="S78" s="99">
        <v>1.0551705405957994</v>
      </c>
      <c r="T78" s="99">
        <v>1.0878710068043609</v>
      </c>
      <c r="U78" s="99">
        <v>1.1189659860441783</v>
      </c>
      <c r="V78" s="99">
        <v>1.1558876900287305</v>
      </c>
      <c r="W78" s="99">
        <v>1.4081736756230221</v>
      </c>
      <c r="X78" s="99">
        <v>1.5106352013658133</v>
      </c>
      <c r="Y78" s="99">
        <v>1.4111489784174138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0.48423496561989793</v>
      </c>
      <c r="C81" s="118">
        <f t="shared" si="28"/>
        <v>0.99749123650298255</v>
      </c>
      <c r="D81" s="118">
        <f t="shared" si="28"/>
        <v>0.90160753468105082</v>
      </c>
      <c r="E81" s="118">
        <f t="shared" si="28"/>
        <v>0.79457805038660956</v>
      </c>
      <c r="F81" s="118">
        <f t="shared" si="28"/>
        <v>0.71706134054241133</v>
      </c>
      <c r="G81" s="118">
        <f t="shared" si="28"/>
        <v>0.65541975879869219</v>
      </c>
      <c r="H81" s="118">
        <f t="shared" si="28"/>
        <v>0.61166757528459392</v>
      </c>
      <c r="I81" s="118">
        <f t="shared" si="28"/>
        <v>0.54981939098101273</v>
      </c>
      <c r="J81" s="118">
        <f t="shared" si="28"/>
        <v>0.37492754762892055</v>
      </c>
      <c r="K81" s="118">
        <f t="shared" si="28"/>
        <v>0.24490684845289848</v>
      </c>
      <c r="L81" s="118">
        <f t="shared" si="28"/>
        <v>0.15749242903859942</v>
      </c>
      <c r="M81" s="118">
        <f t="shared" si="28"/>
        <v>0.15152506621466463</v>
      </c>
      <c r="N81" s="118">
        <f t="shared" si="28"/>
        <v>0.14675297429797857</v>
      </c>
      <c r="O81" s="118">
        <f t="shared" si="28"/>
        <v>0.15023742716497021</v>
      </c>
      <c r="P81" s="118">
        <f t="shared" si="28"/>
        <v>0.15639398994210582</v>
      </c>
      <c r="Q81" s="118">
        <f t="shared" si="28"/>
        <v>0.15655812703748925</v>
      </c>
      <c r="R81" s="118">
        <f t="shared" ref="R81:V81" si="29">R82+R85+R87+R100</f>
        <v>0.15385996378787431</v>
      </c>
      <c r="S81" s="118">
        <f t="shared" si="29"/>
        <v>0.16295938582111494</v>
      </c>
      <c r="T81" s="118">
        <f t="shared" si="29"/>
        <v>0.13916584941544979</v>
      </c>
      <c r="U81" s="118">
        <f t="shared" si="29"/>
        <v>0.10907202523556125</v>
      </c>
      <c r="V81" s="118">
        <f t="shared" si="29"/>
        <v>9.179320249075533E-2</v>
      </c>
      <c r="W81" s="118">
        <f t="shared" ref="W81:Y81" si="30">W82+W85+W87+W100</f>
        <v>0.11586435171090886</v>
      </c>
      <c r="X81" s="118">
        <f t="shared" si="30"/>
        <v>0.10019565478575598</v>
      </c>
      <c r="Y81" s="118">
        <f t="shared" si="30"/>
        <v>0.11028757940329614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0.43082178366973095</v>
      </c>
      <c r="C87" s="123">
        <v>0.93101322380776463</v>
      </c>
      <c r="D87" s="123">
        <v>0.84342552091024103</v>
      </c>
      <c r="E87" s="123">
        <v>0.74582969148206957</v>
      </c>
      <c r="F87" s="123">
        <v>0.66441196364962796</v>
      </c>
      <c r="G87" s="123">
        <v>0.59720623321214716</v>
      </c>
      <c r="H87" s="123">
        <v>0.55621480073263763</v>
      </c>
      <c r="I87" s="123">
        <v>0.49085247443948055</v>
      </c>
      <c r="J87" s="123">
        <v>0.3086117021669923</v>
      </c>
      <c r="K87" s="123">
        <v>0.19232492723721201</v>
      </c>
      <c r="L87" s="123">
        <v>0.11938561551245302</v>
      </c>
      <c r="M87" s="123">
        <v>0.11216360514160317</v>
      </c>
      <c r="N87" s="123">
        <v>0.10800836607322017</v>
      </c>
      <c r="O87" s="123">
        <v>0.11246431147638249</v>
      </c>
      <c r="P87" s="123">
        <v>0.11692922900272272</v>
      </c>
      <c r="Q87" s="123">
        <v>0.11689586509534888</v>
      </c>
      <c r="R87" s="123">
        <v>0.11537419628697387</v>
      </c>
      <c r="S87" s="123">
        <v>0.12882025571239866</v>
      </c>
      <c r="T87" s="123">
        <v>0.12494796518639457</v>
      </c>
      <c r="U87" s="123">
        <v>8.0497239571487217E-2</v>
      </c>
      <c r="V87" s="123">
        <v>7.4096125583626715E-2</v>
      </c>
      <c r="W87" s="123">
        <v>7.4741123380959243E-2</v>
      </c>
      <c r="X87" s="123">
        <v>6.1348769732350844E-2</v>
      </c>
      <c r="Y87" s="123">
        <v>7.6212820792721514E-2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3.5350153265746012</v>
      </c>
      <c r="C92" s="102">
        <v>3.3270409445658937</v>
      </c>
      <c r="D92" s="102">
        <v>3.2808571564214102</v>
      </c>
      <c r="E92" s="102">
        <v>3.2141537712094372</v>
      </c>
      <c r="F92" s="102">
        <v>3.1863857786121237</v>
      </c>
      <c r="G92" s="102">
        <v>3.2137010866785318</v>
      </c>
      <c r="H92" s="102">
        <v>3.2457404510712848</v>
      </c>
      <c r="I92" s="102">
        <v>3.2711021110544944</v>
      </c>
      <c r="J92" s="102">
        <v>3.0571218756988845</v>
      </c>
      <c r="K92" s="102">
        <v>2.9845098803956751</v>
      </c>
      <c r="L92" s="102">
        <v>2.8005350987392159</v>
      </c>
      <c r="M92" s="102">
        <v>2.7634209115897712</v>
      </c>
      <c r="N92" s="102">
        <v>2.7516555547696169</v>
      </c>
      <c r="O92" s="102">
        <v>2.8806581318189206</v>
      </c>
      <c r="P92" s="102">
        <v>3.2025952190732374</v>
      </c>
      <c r="Q92" s="102">
        <v>3.2776992725371974</v>
      </c>
      <c r="R92" s="102">
        <v>3.2353756299775305</v>
      </c>
      <c r="S92" s="102">
        <v>3.666850697674914</v>
      </c>
      <c r="T92" s="102">
        <v>4.5333475436700947</v>
      </c>
      <c r="U92" s="102">
        <v>3.6162687649333041</v>
      </c>
      <c r="V92" s="102">
        <v>4.3250956610853128</v>
      </c>
      <c r="W92" s="102">
        <v>5.4828852075038581</v>
      </c>
      <c r="X92" s="102">
        <v>4.0682022392597155</v>
      </c>
      <c r="Y92" s="102">
        <v>4.6268148352560665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0.9173785131506057</v>
      </c>
      <c r="M93" s="105">
        <v>0.79734952026747208</v>
      </c>
      <c r="N93" s="105">
        <v>0.86093568429403267</v>
      </c>
      <c r="O93" s="105">
        <v>1.0287117853413488</v>
      </c>
      <c r="P93" s="105">
        <v>1.007881076298508</v>
      </c>
      <c r="Q93" s="105">
        <v>1.0932261673258445</v>
      </c>
      <c r="R93" s="105">
        <v>1.166418400570538</v>
      </c>
      <c r="S93" s="105">
        <v>1.217485725528429</v>
      </c>
      <c r="T93" s="105">
        <v>1.2880220495997503</v>
      </c>
      <c r="U93" s="105">
        <v>1.0347570250597062</v>
      </c>
      <c r="V93" s="105">
        <v>1.2945323962642084</v>
      </c>
      <c r="W93" s="105">
        <v>2.2646161198566763</v>
      </c>
      <c r="X93" s="105">
        <v>0.95677107787155957</v>
      </c>
      <c r="Y93" s="105">
        <v>1.7442793278502648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0.9173785131506057</v>
      </c>
      <c r="M94" s="99">
        <v>0.79734952026747208</v>
      </c>
      <c r="N94" s="99">
        <v>0.86093568429403267</v>
      </c>
      <c r="O94" s="99">
        <v>1.0287117853413488</v>
      </c>
      <c r="P94" s="99">
        <v>1.007881076298508</v>
      </c>
      <c r="Q94" s="99">
        <v>1.0932261673258445</v>
      </c>
      <c r="R94" s="99">
        <v>1.166418400570538</v>
      </c>
      <c r="S94" s="99">
        <v>1.217485725528429</v>
      </c>
      <c r="T94" s="99">
        <v>1.2880220495997503</v>
      </c>
      <c r="U94" s="99">
        <v>1.0347570250597062</v>
      </c>
      <c r="V94" s="99">
        <v>1.2945323962642084</v>
      </c>
      <c r="W94" s="99">
        <v>2.2646161198566763</v>
      </c>
      <c r="X94" s="99">
        <v>0.95677107787155957</v>
      </c>
      <c r="Y94" s="99">
        <v>1.7442793278502648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5.3413181950166998E-2</v>
      </c>
      <c r="C100" s="123">
        <v>6.6478012695217942E-2</v>
      </c>
      <c r="D100" s="123">
        <v>5.818201377080981E-2</v>
      </c>
      <c r="E100" s="123">
        <v>4.8748358904540025E-2</v>
      </c>
      <c r="F100" s="123">
        <v>5.2649376892783421E-2</v>
      </c>
      <c r="G100" s="123">
        <v>5.8213525586545051E-2</v>
      </c>
      <c r="H100" s="123">
        <v>5.5452774551956352E-2</v>
      </c>
      <c r="I100" s="123">
        <v>5.8966916541532188E-2</v>
      </c>
      <c r="J100" s="123">
        <v>6.6315845461928286E-2</v>
      </c>
      <c r="K100" s="123">
        <v>5.2581921215686479E-2</v>
      </c>
      <c r="L100" s="123">
        <v>3.8106813526146401E-2</v>
      </c>
      <c r="M100" s="123">
        <v>3.936146107306146E-2</v>
      </c>
      <c r="N100" s="123">
        <v>3.8744608224758399E-2</v>
      </c>
      <c r="O100" s="123">
        <v>3.7773115688587725E-2</v>
      </c>
      <c r="P100" s="123">
        <v>3.9464760939383101E-2</v>
      </c>
      <c r="Q100" s="123">
        <v>3.9662261942140363E-2</v>
      </c>
      <c r="R100" s="123">
        <v>3.848576750090045E-2</v>
      </c>
      <c r="S100" s="123">
        <v>3.4139130108716269E-2</v>
      </c>
      <c r="T100" s="123">
        <v>1.4217884229055216E-2</v>
      </c>
      <c r="U100" s="123">
        <v>2.8574785664074037E-2</v>
      </c>
      <c r="V100" s="123">
        <v>1.7697076907128618E-2</v>
      </c>
      <c r="W100" s="123">
        <v>4.1123228329949614E-2</v>
      </c>
      <c r="X100" s="123">
        <v>3.8846885053405132E-2</v>
      </c>
      <c r="Y100" s="123">
        <v>3.4074758610574636E-2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0.99828247931863046</v>
      </c>
      <c r="C102" s="99">
        <v>1.0189920761522493</v>
      </c>
      <c r="D102" s="99">
        <v>0.9104679988876182</v>
      </c>
      <c r="E102" s="99">
        <v>0.88179055653912175</v>
      </c>
      <c r="F102" s="99">
        <v>0.94413195263822458</v>
      </c>
      <c r="G102" s="99">
        <v>0.99142274282447473</v>
      </c>
      <c r="H102" s="99">
        <v>0.90360239432234402</v>
      </c>
      <c r="I102" s="99">
        <v>0.91438248935163779</v>
      </c>
      <c r="J102" s="99">
        <v>0.86744601404622212</v>
      </c>
      <c r="K102" s="99">
        <v>0.80784704958130449</v>
      </c>
      <c r="L102" s="99">
        <v>0.70757904628988055</v>
      </c>
      <c r="M102" s="99">
        <v>0.76534175499754187</v>
      </c>
      <c r="N102" s="99">
        <v>0.78424882655047479</v>
      </c>
      <c r="O102" s="99">
        <v>0.78834420370482561</v>
      </c>
      <c r="P102" s="99">
        <v>0.87654619153457347</v>
      </c>
      <c r="Q102" s="99">
        <v>0.95279883694316236</v>
      </c>
      <c r="R102" s="99">
        <v>1.0876252598553471</v>
      </c>
      <c r="S102" s="99">
        <v>1.2259990679265889</v>
      </c>
      <c r="T102" s="99">
        <v>0.71174501191761641</v>
      </c>
      <c r="U102" s="99">
        <v>1.4679704794750295</v>
      </c>
      <c r="V102" s="99">
        <v>0.94344787300840627</v>
      </c>
      <c r="W102" s="99">
        <v>1.8787471563478781</v>
      </c>
      <c r="X102" s="99">
        <v>1.6879430006940286</v>
      </c>
      <c r="Y102" s="99">
        <v>1.5681898327098416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5.5102580400031111E-2</v>
      </c>
      <c r="C124" s="118">
        <f t="shared" si="42"/>
        <v>5.9892928764317954E-2</v>
      </c>
      <c r="D124" s="118">
        <f t="shared" si="42"/>
        <v>5.4396728765478734E-2</v>
      </c>
      <c r="E124" s="118">
        <f t="shared" si="42"/>
        <v>4.9844142450045405E-2</v>
      </c>
      <c r="F124" s="118">
        <f t="shared" si="42"/>
        <v>5.3796231496033575E-2</v>
      </c>
      <c r="G124" s="118">
        <f t="shared" si="42"/>
        <v>5.9039243373355574E-2</v>
      </c>
      <c r="H124" s="118">
        <f t="shared" si="42"/>
        <v>5.7084548531589091E-2</v>
      </c>
      <c r="I124" s="118">
        <f t="shared" si="42"/>
        <v>5.95495342932277E-2</v>
      </c>
      <c r="J124" s="118">
        <f t="shared" si="42"/>
        <v>5.8335018897021688E-2</v>
      </c>
      <c r="K124" s="118">
        <f t="shared" si="42"/>
        <v>5.418868675962215E-2</v>
      </c>
      <c r="L124" s="118">
        <f t="shared" si="42"/>
        <v>4.7618298083534648E-2</v>
      </c>
      <c r="M124" s="118">
        <f t="shared" si="42"/>
        <v>5.0168533282519752E-2</v>
      </c>
      <c r="N124" s="118">
        <f t="shared" si="42"/>
        <v>4.6139574647509E-2</v>
      </c>
      <c r="O124" s="118">
        <f t="shared" si="42"/>
        <v>3.9649909096282333E-2</v>
      </c>
      <c r="P124" s="118">
        <f t="shared" si="42"/>
        <v>3.8046175008670233E-2</v>
      </c>
      <c r="Q124" s="118">
        <f t="shared" si="42"/>
        <v>3.7638756321764291E-2</v>
      </c>
      <c r="R124" s="118">
        <f t="shared" ref="R124:V124" si="43">R125+R128+R130+R139</f>
        <v>3.8792290460956884E-2</v>
      </c>
      <c r="S124" s="118">
        <f t="shared" si="43"/>
        <v>3.8054582344749677E-2</v>
      </c>
      <c r="T124" s="118">
        <f t="shared" si="43"/>
        <v>1.780104407376441E-2</v>
      </c>
      <c r="U124" s="118">
        <f t="shared" si="43"/>
        <v>3.6577456374599374E-2</v>
      </c>
      <c r="V124" s="118">
        <f t="shared" si="43"/>
        <v>2.194943025902079E-2</v>
      </c>
      <c r="W124" s="118">
        <f t="shared" ref="W124:Y124" si="44">W125+W128+W130+W139</f>
        <v>4.9256070230115322E-2</v>
      </c>
      <c r="X124" s="118">
        <f t="shared" si="44"/>
        <v>4.5868802781787357E-2</v>
      </c>
      <c r="Y124" s="118">
        <f t="shared" si="44"/>
        <v>4.0858954238449256E-2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5.5102580400031111E-2</v>
      </c>
      <c r="C139" s="123">
        <v>5.9892928764317954E-2</v>
      </c>
      <c r="D139" s="123">
        <v>5.4396728765478734E-2</v>
      </c>
      <c r="E139" s="123">
        <v>4.9844142450045405E-2</v>
      </c>
      <c r="F139" s="123">
        <v>5.3796231496033575E-2</v>
      </c>
      <c r="G139" s="123">
        <v>5.9039243373355574E-2</v>
      </c>
      <c r="H139" s="123">
        <v>5.7084548531589091E-2</v>
      </c>
      <c r="I139" s="123">
        <v>5.95495342932277E-2</v>
      </c>
      <c r="J139" s="123">
        <v>5.8335018897021688E-2</v>
      </c>
      <c r="K139" s="123">
        <v>5.418868675962215E-2</v>
      </c>
      <c r="L139" s="123">
        <v>4.7618298083534648E-2</v>
      </c>
      <c r="M139" s="123">
        <v>5.0168533282519752E-2</v>
      </c>
      <c r="N139" s="123">
        <v>4.6139574647509E-2</v>
      </c>
      <c r="O139" s="123">
        <v>3.9649909096282333E-2</v>
      </c>
      <c r="P139" s="123">
        <v>3.8046175008670233E-2</v>
      </c>
      <c r="Q139" s="123">
        <v>3.7638756321764291E-2</v>
      </c>
      <c r="R139" s="123">
        <v>3.8792290460956884E-2</v>
      </c>
      <c r="S139" s="123">
        <v>3.8054582344749677E-2</v>
      </c>
      <c r="T139" s="123">
        <v>1.780104407376441E-2</v>
      </c>
      <c r="U139" s="123">
        <v>3.6577456374599374E-2</v>
      </c>
      <c r="V139" s="123">
        <v>2.194943025902079E-2</v>
      </c>
      <c r="W139" s="123">
        <v>4.9256070230115322E-2</v>
      </c>
      <c r="X139" s="123">
        <v>4.5868802781787357E-2</v>
      </c>
      <c r="Y139" s="123">
        <v>4.0858954238449256E-2</v>
      </c>
      <c r="DA139" s="130" t="s">
        <v>3214</v>
      </c>
    </row>
    <row r="140" spans="1:105" ht="12" customHeight="1" x14ac:dyDescent="0.25">
      <c r="A140" s="97" t="s">
        <v>50</v>
      </c>
      <c r="B140" s="99">
        <v>0.99828247931863046</v>
      </c>
      <c r="C140" s="99">
        <v>1.0241777443354287</v>
      </c>
      <c r="D140" s="99">
        <v>0.91481887283308405</v>
      </c>
      <c r="E140" s="99">
        <v>0.8855541941271623</v>
      </c>
      <c r="F140" s="99">
        <v>0.94732801392949961</v>
      </c>
      <c r="G140" s="99">
        <v>0.99345491106035611</v>
      </c>
      <c r="H140" s="99">
        <v>0.90412316266390513</v>
      </c>
      <c r="I140" s="99">
        <v>0.91462781996066689</v>
      </c>
      <c r="J140" s="99">
        <v>0.868501516504393</v>
      </c>
      <c r="K140" s="99">
        <v>0.80891587663442699</v>
      </c>
      <c r="L140" s="99">
        <v>0.70861045374778564</v>
      </c>
      <c r="M140" s="99">
        <v>0.76623691064071386</v>
      </c>
      <c r="N140" s="99">
        <v>0.78480329856264519</v>
      </c>
      <c r="O140" s="99">
        <v>0.78842541868680538</v>
      </c>
      <c r="P140" s="99">
        <v>0.87641049250326697</v>
      </c>
      <c r="Q140" s="99">
        <v>0.95259531024624167</v>
      </c>
      <c r="R140" s="99">
        <v>1.0879159537409306</v>
      </c>
      <c r="S140" s="99">
        <v>1.2272275025727457</v>
      </c>
      <c r="T140" s="99">
        <v>0.71317803717272754</v>
      </c>
      <c r="U140" s="99">
        <v>1.4676799505182048</v>
      </c>
      <c r="V140" s="99">
        <v>0.94088589179478188</v>
      </c>
      <c r="W140" s="99">
        <v>1.8711403380316594</v>
      </c>
      <c r="X140" s="99">
        <v>1.6832180201917017</v>
      </c>
      <c r="Y140" s="99">
        <v>1.5662165797885241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0.48601159191225157</v>
      </c>
      <c r="C143" s="118">
        <f t="shared" si="49"/>
        <v>0.65549936696911848</v>
      </c>
      <c r="D143" s="118">
        <f t="shared" si="49"/>
        <v>0.68017522225210381</v>
      </c>
      <c r="E143" s="118">
        <f t="shared" si="49"/>
        <v>0.66545435650186424</v>
      </c>
      <c r="F143" s="118">
        <f t="shared" si="49"/>
        <v>0.64368741280726982</v>
      </c>
      <c r="G143" s="118">
        <f t="shared" si="49"/>
        <v>0.61866264393070791</v>
      </c>
      <c r="H143" s="118">
        <f t="shared" si="49"/>
        <v>0.58858375391973794</v>
      </c>
      <c r="I143" s="118">
        <f t="shared" si="49"/>
        <v>0.55591246378079329</v>
      </c>
      <c r="J143" s="118">
        <f t="shared" si="49"/>
        <v>0.48122961704486944</v>
      </c>
      <c r="K143" s="118">
        <f t="shared" si="49"/>
        <v>0.40441999571159576</v>
      </c>
      <c r="L143" s="118">
        <f t="shared" si="49"/>
        <v>0.33372613089048847</v>
      </c>
      <c r="M143" s="118">
        <f t="shared" si="49"/>
        <v>0.27071938789915823</v>
      </c>
      <c r="N143" s="118">
        <f t="shared" si="49"/>
        <v>0.20230277956908169</v>
      </c>
      <c r="O143" s="118">
        <f t="shared" si="49"/>
        <v>0.16824889837971338</v>
      </c>
      <c r="P143" s="118">
        <f t="shared" si="49"/>
        <v>0.12802175376709618</v>
      </c>
      <c r="Q143" s="118">
        <f t="shared" si="49"/>
        <v>0.13282637571753383</v>
      </c>
      <c r="R143" s="118">
        <f t="shared" ref="R143:V143" si="50">R144+R146+R148+R157</f>
        <v>0.14764855959523679</v>
      </c>
      <c r="S143" s="118">
        <f t="shared" si="50"/>
        <v>0.16226630551993032</v>
      </c>
      <c r="T143" s="118">
        <f t="shared" si="50"/>
        <v>0.2167603107906384</v>
      </c>
      <c r="U143" s="118">
        <f t="shared" si="50"/>
        <v>0.20100938783367861</v>
      </c>
      <c r="V143" s="118">
        <f t="shared" si="50"/>
        <v>0.27345295257314994</v>
      </c>
      <c r="W143" s="118">
        <f t="shared" ref="W143:Y143" si="51">W144+W146+W148+W157</f>
        <v>0.33863062779533576</v>
      </c>
      <c r="X143" s="118">
        <f t="shared" si="51"/>
        <v>0.34496290981745759</v>
      </c>
      <c r="Y143" s="118">
        <f t="shared" si="51"/>
        <v>0.39372983447727489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0.43099143021285313</v>
      </c>
      <c r="C148" s="123">
        <v>0.59489128657298995</v>
      </c>
      <c r="D148" s="123">
        <v>0.62497222192559265</v>
      </c>
      <c r="E148" s="123">
        <v>0.61660390828262057</v>
      </c>
      <c r="F148" s="123">
        <v>0.59062776123507699</v>
      </c>
      <c r="G148" s="123">
        <v>0.55978488211457034</v>
      </c>
      <c r="H148" s="123">
        <v>0.53153895390044548</v>
      </c>
      <c r="I148" s="123">
        <v>0.49589076586746894</v>
      </c>
      <c r="J148" s="123">
        <v>0.42169528480142054</v>
      </c>
      <c r="K148" s="123">
        <v>0.34877648942969613</v>
      </c>
      <c r="L148" s="123">
        <v>0.28475577785073458</v>
      </c>
      <c r="M148" s="123">
        <v>0.22134057476726993</v>
      </c>
      <c r="N148" s="123">
        <v>0.1597459833751626</v>
      </c>
      <c r="O148" s="123">
        <v>0.13271484703796785</v>
      </c>
      <c r="P148" s="123">
        <v>9.7590331453938362E-2</v>
      </c>
      <c r="Q148" s="123">
        <v>0.10117138823472192</v>
      </c>
      <c r="R148" s="123">
        <v>0.11418658471973955</v>
      </c>
      <c r="S148" s="123">
        <v>0.12996279651180975</v>
      </c>
      <c r="T148" s="123">
        <v>0.20228681574098917</v>
      </c>
      <c r="U148" s="123">
        <v>0.16732109728617664</v>
      </c>
      <c r="V148" s="123">
        <v>0.25165518800234121</v>
      </c>
      <c r="W148" s="123">
        <v>0.27850259952886991</v>
      </c>
      <c r="X148" s="123">
        <v>0.29123437074250214</v>
      </c>
      <c r="Y148" s="123">
        <v>0.35134575603743406</v>
      </c>
      <c r="DA148" s="130" t="s">
        <v>3222</v>
      </c>
    </row>
    <row r="149" spans="1:105" ht="12" customHeight="1" x14ac:dyDescent="0.25">
      <c r="A149" s="97" t="s">
        <v>124</v>
      </c>
      <c r="B149" s="99">
        <v>3.5350153265745998</v>
      </c>
      <c r="C149" s="99">
        <v>3.383028300824475</v>
      </c>
      <c r="D149" s="99">
        <v>3.3180241323974182</v>
      </c>
      <c r="E149" s="99">
        <v>3.2403066103490454</v>
      </c>
      <c r="F149" s="99">
        <v>3.2040590968961697</v>
      </c>
      <c r="G149" s="99">
        <v>3.2237091963770479</v>
      </c>
      <c r="H149" s="99">
        <v>3.2440497831861514</v>
      </c>
      <c r="I149" s="99">
        <v>3.2743907164370181</v>
      </c>
      <c r="J149" s="99">
        <v>3.1152815669655016</v>
      </c>
      <c r="K149" s="99">
        <v>3.0732634130814027</v>
      </c>
      <c r="L149" s="99">
        <v>2.9000546537535703</v>
      </c>
      <c r="M149" s="99">
        <v>2.8467494389432946</v>
      </c>
      <c r="N149" s="99">
        <v>2.7706796774885296</v>
      </c>
      <c r="O149" s="99">
        <v>2.7361263024045286</v>
      </c>
      <c r="P149" s="99">
        <v>2.9592679696913025</v>
      </c>
      <c r="Q149" s="99">
        <v>2.9247946202840702</v>
      </c>
      <c r="R149" s="99">
        <v>2.9541977184755859</v>
      </c>
      <c r="S149" s="99">
        <v>3.4867879994831541</v>
      </c>
      <c r="T149" s="99">
        <v>4.3577403780724042</v>
      </c>
      <c r="U149" s="99">
        <v>3.5049159269358476</v>
      </c>
      <c r="V149" s="99">
        <v>4.0105571951406151</v>
      </c>
      <c r="W149" s="99">
        <v>4.9996662493734778</v>
      </c>
      <c r="X149" s="99">
        <v>3.7187836591643957</v>
      </c>
      <c r="Y149" s="99">
        <v>4.3365548503298736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1.2157311518247869</v>
      </c>
      <c r="U150" s="99">
        <v>0.9792495761544262</v>
      </c>
      <c r="V150" s="99">
        <v>1.2173718282105477</v>
      </c>
      <c r="W150" s="99">
        <v>2.1296337380052184</v>
      </c>
      <c r="X150" s="99">
        <v>0.90934328626140704</v>
      </c>
      <c r="Y150" s="99">
        <v>1.6903926167558518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1.2157311518247869</v>
      </c>
      <c r="U151" s="102">
        <v>0.9792495761544262</v>
      </c>
      <c r="V151" s="102">
        <v>1.2173718282105477</v>
      </c>
      <c r="W151" s="102">
        <v>2.1296337380052184</v>
      </c>
      <c r="X151" s="102">
        <v>0.90934328626140704</v>
      </c>
      <c r="Y151" s="102">
        <v>1.6903926167558518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5.5020161699398419E-2</v>
      </c>
      <c r="C157" s="123">
        <v>6.0608080396128472E-2</v>
      </c>
      <c r="D157" s="123">
        <v>5.5203000326511167E-2</v>
      </c>
      <c r="E157" s="123">
        <v>4.8850448219243635E-2</v>
      </c>
      <c r="F157" s="123">
        <v>5.3059651572192848E-2</v>
      </c>
      <c r="G157" s="123">
        <v>5.8877761816137623E-2</v>
      </c>
      <c r="H157" s="123">
        <v>5.7044800019292422E-2</v>
      </c>
      <c r="I157" s="123">
        <v>6.0021697913324311E-2</v>
      </c>
      <c r="J157" s="123">
        <v>5.9534332243448881E-2</v>
      </c>
      <c r="K157" s="123">
        <v>5.5643506281899631E-2</v>
      </c>
      <c r="L157" s="123">
        <v>4.8970353039753889E-2</v>
      </c>
      <c r="M157" s="123">
        <v>4.9378813131888299E-2</v>
      </c>
      <c r="N157" s="123">
        <v>4.2556796193919083E-2</v>
      </c>
      <c r="O157" s="123">
        <v>3.5534051341745532E-2</v>
      </c>
      <c r="P157" s="123">
        <v>3.0431422313157819E-2</v>
      </c>
      <c r="Q157" s="123">
        <v>3.1654987482811911E-2</v>
      </c>
      <c r="R157" s="123">
        <v>3.3461974875497229E-2</v>
      </c>
      <c r="S157" s="123">
        <v>3.2303509008120561E-2</v>
      </c>
      <c r="T157" s="123">
        <v>1.4473495049649223E-2</v>
      </c>
      <c r="U157" s="123">
        <v>3.368829054750197E-2</v>
      </c>
      <c r="V157" s="123">
        <v>2.1797764570808748E-2</v>
      </c>
      <c r="W157" s="123">
        <v>6.0128028266465842E-2</v>
      </c>
      <c r="X157" s="123">
        <v>5.372853907495545E-2</v>
      </c>
      <c r="Y157" s="123">
        <v>4.2384078439840822E-2</v>
      </c>
      <c r="DA157" s="130" t="s">
        <v>3231</v>
      </c>
    </row>
    <row r="158" spans="1:105" ht="12" customHeight="1" x14ac:dyDescent="0.25">
      <c r="A158" s="97" t="s">
        <v>50</v>
      </c>
      <c r="B158" s="99">
        <v>0.99828247931863046</v>
      </c>
      <c r="C158" s="99">
        <v>1.0236926270229805</v>
      </c>
      <c r="D158" s="99">
        <v>0.91371016506821989</v>
      </c>
      <c r="E158" s="99">
        <v>0.88431161789876067</v>
      </c>
      <c r="F158" s="99">
        <v>0.94595607934195836</v>
      </c>
      <c r="G158" s="99">
        <v>0.99244259775274579</v>
      </c>
      <c r="H158" s="99">
        <v>0.90375120997749481</v>
      </c>
      <c r="I158" s="99">
        <v>0.91445901836141197</v>
      </c>
      <c r="J158" s="99">
        <v>0.86828008916663257</v>
      </c>
      <c r="K158" s="99">
        <v>0.80878897034086672</v>
      </c>
      <c r="L158" s="99">
        <v>0.70851550469421709</v>
      </c>
      <c r="M158" s="99">
        <v>0.76606599310393575</v>
      </c>
      <c r="N158" s="99">
        <v>0.78450719687644965</v>
      </c>
      <c r="O158" s="99">
        <v>0.78812703616948421</v>
      </c>
      <c r="P158" s="99">
        <v>0.8760364763766495</v>
      </c>
      <c r="Q158" s="99">
        <v>0.95190884016196564</v>
      </c>
      <c r="R158" s="99">
        <v>1.086751372476255</v>
      </c>
      <c r="S158" s="99">
        <v>1.2255941498985192</v>
      </c>
      <c r="T158" s="99">
        <v>0.71222319595966188</v>
      </c>
      <c r="U158" s="99">
        <v>1.4627798937537508</v>
      </c>
      <c r="V158" s="99">
        <v>0.93715644109242413</v>
      </c>
      <c r="W158" s="99">
        <v>1.8635464310969767</v>
      </c>
      <c r="X158" s="99">
        <v>1.6768257460148437</v>
      </c>
      <c r="Y158" s="99">
        <v>1.5620343280291087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0.48605918411987586</v>
      </c>
      <c r="C161" s="118">
        <f t="shared" si="54"/>
        <v>0.49623584670682719</v>
      </c>
      <c r="D161" s="118">
        <f t="shared" si="54"/>
        <v>0.5128290938691793</v>
      </c>
      <c r="E161" s="118">
        <f t="shared" si="54"/>
        <v>0.52084835544172636</v>
      </c>
      <c r="F161" s="118">
        <f t="shared" si="54"/>
        <v>0.52697773469488984</v>
      </c>
      <c r="G161" s="118">
        <f t="shared" si="54"/>
        <v>0.52866139450376404</v>
      </c>
      <c r="H161" s="118">
        <f t="shared" si="54"/>
        <v>0.52051398745837463</v>
      </c>
      <c r="I161" s="118">
        <f t="shared" si="54"/>
        <v>0.51103835007631004</v>
      </c>
      <c r="J161" s="118">
        <f t="shared" si="54"/>
        <v>0.46564427460847596</v>
      </c>
      <c r="K161" s="118">
        <f t="shared" si="54"/>
        <v>0.43558033553167935</v>
      </c>
      <c r="L161" s="118">
        <f t="shared" si="54"/>
        <v>0.38791344837635411</v>
      </c>
      <c r="M161" s="118">
        <f t="shared" si="54"/>
        <v>0.33447324464441791</v>
      </c>
      <c r="N161" s="118">
        <f t="shared" si="54"/>
        <v>0.25005171668813786</v>
      </c>
      <c r="O161" s="118">
        <f t="shared" si="54"/>
        <v>0.18765652231033098</v>
      </c>
      <c r="P161" s="118">
        <f t="shared" si="54"/>
        <v>0.16755393130923668</v>
      </c>
      <c r="Q161" s="118">
        <f t="shared" si="54"/>
        <v>0.15689442769564663</v>
      </c>
      <c r="R161" s="118">
        <f t="shared" ref="R161:V161" si="55">R162+R164+R166+R175</f>
        <v>0.16432090265392194</v>
      </c>
      <c r="S161" s="118">
        <f t="shared" si="55"/>
        <v>0.18800665888751447</v>
      </c>
      <c r="T161" s="118">
        <f t="shared" si="55"/>
        <v>0.227443550557657</v>
      </c>
      <c r="U161" s="118">
        <f t="shared" si="55"/>
        <v>0.20748887564991994</v>
      </c>
      <c r="V161" s="118">
        <f t="shared" si="55"/>
        <v>0.2734465558035965</v>
      </c>
      <c r="W161" s="118">
        <f t="shared" ref="W161:Y161" si="56">W162+W164+W166+W175</f>
        <v>0.35217640784843263</v>
      </c>
      <c r="X161" s="118">
        <f t="shared" si="56"/>
        <v>0.32787452608178014</v>
      </c>
      <c r="Y161" s="118">
        <f t="shared" si="56"/>
        <v>0.37799842449524318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0.4309593827950991</v>
      </c>
      <c r="C166" s="123">
        <v>0.43914608821343565</v>
      </c>
      <c r="D166" s="123">
        <v>0.46114822345351481</v>
      </c>
      <c r="E166" s="123">
        <v>0.47290965504518878</v>
      </c>
      <c r="F166" s="123">
        <v>0.47512800229376384</v>
      </c>
      <c r="G166" s="123">
        <v>0.4711795173828896</v>
      </c>
      <c r="H166" s="123">
        <v>0.46341798432425269</v>
      </c>
      <c r="I166" s="123">
        <v>0.45089909822726865</v>
      </c>
      <c r="J166" s="123">
        <v>0.40667400156528843</v>
      </c>
      <c r="K166" s="123">
        <v>0.37983020272337348</v>
      </c>
      <c r="L166" s="123">
        <v>0.33779745957318552</v>
      </c>
      <c r="M166" s="123">
        <v>0.28199011970363397</v>
      </c>
      <c r="N166" s="123">
        <v>0.20402960580372431</v>
      </c>
      <c r="O166" s="123">
        <v>0.15002447580004513</v>
      </c>
      <c r="P166" s="123">
        <v>0.13129376742005516</v>
      </c>
      <c r="Q166" s="123">
        <v>0.12114591901256165</v>
      </c>
      <c r="R166" s="123">
        <v>0.12600494591286027</v>
      </c>
      <c r="S166" s="123">
        <v>0.14797789938827274</v>
      </c>
      <c r="T166" s="123">
        <v>0.20768992882513959</v>
      </c>
      <c r="U166" s="123">
        <v>0.16578632640432062</v>
      </c>
      <c r="V166" s="123">
        <v>0.2486607225910594</v>
      </c>
      <c r="W166" s="123">
        <v>0.29421103005035187</v>
      </c>
      <c r="X166" s="123">
        <v>0.27497298194779346</v>
      </c>
      <c r="Y166" s="123">
        <v>0.33436745142641444</v>
      </c>
      <c r="DA166" s="130" t="s">
        <v>3239</v>
      </c>
    </row>
    <row r="167" spans="1:105" ht="12" customHeight="1" x14ac:dyDescent="0.25">
      <c r="A167" s="97" t="s">
        <v>124</v>
      </c>
      <c r="B167" s="99">
        <v>3.535015326574602</v>
      </c>
      <c r="C167" s="99">
        <v>3.4376900768347909</v>
      </c>
      <c r="D167" s="99">
        <v>3.3804200329950191</v>
      </c>
      <c r="E167" s="99">
        <v>3.2993950041154791</v>
      </c>
      <c r="F167" s="99">
        <v>3.2508018858824963</v>
      </c>
      <c r="G167" s="99">
        <v>3.2520949210944239</v>
      </c>
      <c r="H167" s="99">
        <v>3.244431460142208</v>
      </c>
      <c r="I167" s="99">
        <v>3.2660566551184389</v>
      </c>
      <c r="J167" s="99">
        <v>3.1141853849253951</v>
      </c>
      <c r="K167" s="99">
        <v>3.0854203955251815</v>
      </c>
      <c r="L167" s="99">
        <v>2.9192029590910877</v>
      </c>
      <c r="M167" s="99">
        <v>2.8800085485238158</v>
      </c>
      <c r="N167" s="99">
        <v>2.822039700549317</v>
      </c>
      <c r="O167" s="99">
        <v>2.8063941052115218</v>
      </c>
      <c r="P167" s="99">
        <v>3.0564120487034923</v>
      </c>
      <c r="Q167" s="99">
        <v>3.1025153222808846</v>
      </c>
      <c r="R167" s="99">
        <v>3.221426964735187</v>
      </c>
      <c r="S167" s="99">
        <v>3.8426282363269744</v>
      </c>
      <c r="T167" s="99">
        <v>4.8195171076742289</v>
      </c>
      <c r="U167" s="99">
        <v>3.7085402372817744</v>
      </c>
      <c r="V167" s="99">
        <v>4.0782730284458841</v>
      </c>
      <c r="W167" s="99">
        <v>5.0336748372950222</v>
      </c>
      <c r="X167" s="99">
        <v>3.7772273938729479</v>
      </c>
      <c r="Y167" s="99">
        <v>4.392278110471576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1.2334683281825098</v>
      </c>
      <c r="U168" s="99">
        <v>0.99093025478261265</v>
      </c>
      <c r="V168" s="99">
        <v>1.2240855599527096</v>
      </c>
      <c r="W168" s="99">
        <v>2.1413785388086364</v>
      </c>
      <c r="X168" s="99">
        <v>0.92735621809270463</v>
      </c>
      <c r="Y168" s="99">
        <v>1.7174099460903485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1.2334683281825098</v>
      </c>
      <c r="U169" s="102">
        <v>0.99093025478261265</v>
      </c>
      <c r="V169" s="102">
        <v>1.2240855599527096</v>
      </c>
      <c r="W169" s="102">
        <v>2.1413785388086364</v>
      </c>
      <c r="X169" s="102">
        <v>0.92735621809270463</v>
      </c>
      <c r="Y169" s="102">
        <v>1.7174099460903485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5.5099801324776751E-2</v>
      </c>
      <c r="C175" s="123">
        <v>5.7089758493391554E-2</v>
      </c>
      <c r="D175" s="123">
        <v>5.1680870415664465E-2</v>
      </c>
      <c r="E175" s="123">
        <v>4.793870039653763E-2</v>
      </c>
      <c r="F175" s="123">
        <v>5.1849732401126059E-2</v>
      </c>
      <c r="G175" s="123">
        <v>5.7481877120874436E-2</v>
      </c>
      <c r="H175" s="123">
        <v>5.7096003134121887E-2</v>
      </c>
      <c r="I175" s="123">
        <v>6.0139251849041411E-2</v>
      </c>
      <c r="J175" s="123">
        <v>5.8970273043187513E-2</v>
      </c>
      <c r="K175" s="123">
        <v>5.5750132808305895E-2</v>
      </c>
      <c r="L175" s="123">
        <v>5.011598880316856E-2</v>
      </c>
      <c r="M175" s="123">
        <v>5.2483124940783964E-2</v>
      </c>
      <c r="N175" s="123">
        <v>4.6022110884413554E-2</v>
      </c>
      <c r="O175" s="123">
        <v>3.7632046510285837E-2</v>
      </c>
      <c r="P175" s="123">
        <v>3.6260163889181511E-2</v>
      </c>
      <c r="Q175" s="123">
        <v>3.5748508683084969E-2</v>
      </c>
      <c r="R175" s="123">
        <v>3.8315956741061669E-2</v>
      </c>
      <c r="S175" s="123">
        <v>4.0028759499241735E-2</v>
      </c>
      <c r="T175" s="123">
        <v>1.9753621732517403E-2</v>
      </c>
      <c r="U175" s="123">
        <v>4.1702549245599324E-2</v>
      </c>
      <c r="V175" s="123">
        <v>2.4785833212537117E-2</v>
      </c>
      <c r="W175" s="123">
        <v>5.7965377798080725E-2</v>
      </c>
      <c r="X175" s="123">
        <v>5.2901544133986671E-2</v>
      </c>
      <c r="Y175" s="123">
        <v>4.3630973068828745E-2</v>
      </c>
      <c r="DA175" s="130" t="s">
        <v>3248</v>
      </c>
    </row>
    <row r="176" spans="1:105" ht="12" customHeight="1" x14ac:dyDescent="0.25">
      <c r="A176" s="97" t="s">
        <v>50</v>
      </c>
      <c r="B176" s="99">
        <v>0.99828247931863023</v>
      </c>
      <c r="C176" s="99">
        <v>1.0261819951869238</v>
      </c>
      <c r="D176" s="99">
        <v>0.91708426926051378</v>
      </c>
      <c r="E176" s="99">
        <v>0.88789134285423821</v>
      </c>
      <c r="F176" s="99">
        <v>0.94927244004060929</v>
      </c>
      <c r="G176" s="99">
        <v>0.99461556920105021</v>
      </c>
      <c r="H176" s="99">
        <v>0.90414919953815043</v>
      </c>
      <c r="I176" s="99">
        <v>0.91434252006348515</v>
      </c>
      <c r="J176" s="99">
        <v>0.86834047845580187</v>
      </c>
      <c r="K176" s="99">
        <v>0.80903770429191224</v>
      </c>
      <c r="L176" s="99">
        <v>0.70884358552350202</v>
      </c>
      <c r="M176" s="99">
        <v>0.76649382150359591</v>
      </c>
      <c r="N176" s="99">
        <v>0.78490290883612313</v>
      </c>
      <c r="O176" s="99">
        <v>0.78833652696993495</v>
      </c>
      <c r="P176" s="99">
        <v>0.876257997918929</v>
      </c>
      <c r="Q176" s="99">
        <v>0.95233494565500998</v>
      </c>
      <c r="R176" s="99">
        <v>1.0878865498215367</v>
      </c>
      <c r="S176" s="99">
        <v>1.227674841452645</v>
      </c>
      <c r="T176" s="99">
        <v>0.71359413430856733</v>
      </c>
      <c r="U176" s="99">
        <v>1.4643788233113124</v>
      </c>
      <c r="V176" s="99">
        <v>0.93720824338993902</v>
      </c>
      <c r="W176" s="99">
        <v>1.8653188597099077</v>
      </c>
      <c r="X176" s="99">
        <v>1.6790887825220366</v>
      </c>
      <c r="Y176" s="99">
        <v>1.5636166067824062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1.7917918515054714</v>
      </c>
      <c r="D3" s="117">
        <f t="shared" si="0"/>
        <v>3.2504130792408512</v>
      </c>
      <c r="E3" s="117">
        <f t="shared" si="0"/>
        <v>1.9454289748426361</v>
      </c>
      <c r="F3" s="117">
        <f t="shared" si="0"/>
        <v>2.6327871095018605</v>
      </c>
      <c r="G3" s="117">
        <f t="shared" si="0"/>
        <v>0.24298053280966472</v>
      </c>
      <c r="H3" s="117">
        <f t="shared" si="0"/>
        <v>0.74478812547028816</v>
      </c>
      <c r="I3" s="117">
        <f t="shared" si="0"/>
        <v>1.3924589706549979</v>
      </c>
      <c r="J3" s="117">
        <f t="shared" si="0"/>
        <v>1.639730792216078</v>
      </c>
      <c r="K3" s="117">
        <f t="shared" si="0"/>
        <v>0.12641998805219604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1.9612475804595597</v>
      </c>
      <c r="S3" s="117">
        <f t="shared" si="1"/>
        <v>1.6538977214047628</v>
      </c>
      <c r="T3" s="117">
        <f t="shared" si="1"/>
        <v>1.4657071465362739</v>
      </c>
      <c r="U3" s="117">
        <f t="shared" si="1"/>
        <v>1.1552397096722371</v>
      </c>
      <c r="V3" s="117">
        <f t="shared" si="1"/>
        <v>2.7101092088688934</v>
      </c>
      <c r="W3" s="117">
        <f t="shared" ref="W3:Y3" si="2">W4+W7+W9+W19</f>
        <v>0.78230662870931944</v>
      </c>
      <c r="X3" s="117">
        <f t="shared" si="2"/>
        <v>0.23529191882640382</v>
      </c>
      <c r="Y3" s="117">
        <f t="shared" si="2"/>
        <v>1.0263887808952163E-2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1.641801602026064</v>
      </c>
      <c r="D4" s="122">
        <f t="shared" si="3"/>
        <v>3.0009337931873037</v>
      </c>
      <c r="E4" s="122">
        <f t="shared" si="3"/>
        <v>1.76553006423448</v>
      </c>
      <c r="F4" s="122">
        <f t="shared" si="3"/>
        <v>2.4079195617007514</v>
      </c>
      <c r="G4" s="122">
        <f t="shared" si="3"/>
        <v>0.20705819764668246</v>
      </c>
      <c r="H4" s="122">
        <f t="shared" si="3"/>
        <v>0.6344353967137375</v>
      </c>
      <c r="I4" s="122">
        <f t="shared" si="3"/>
        <v>1.1554739273780039</v>
      </c>
      <c r="J4" s="122">
        <f t="shared" si="3"/>
        <v>1.3962151108706267</v>
      </c>
      <c r="K4" s="122">
        <f t="shared" si="3"/>
        <v>0.10845560531654744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1.6648594587769443</v>
      </c>
      <c r="S4" s="122">
        <f t="shared" si="4"/>
        <v>1.3822414713851041</v>
      </c>
      <c r="T4" s="122">
        <f t="shared" si="4"/>
        <v>1.1472880796863107</v>
      </c>
      <c r="U4" s="122">
        <f t="shared" si="4"/>
        <v>0.85272738878865051</v>
      </c>
      <c r="V4" s="122">
        <f t="shared" si="4"/>
        <v>2.0215434211115371</v>
      </c>
      <c r="W4" s="122">
        <f t="shared" ref="W4:Y4" si="5">SUM(W5:W6)</f>
        <v>0.58749375779343704</v>
      </c>
      <c r="X4" s="122">
        <f t="shared" si="5"/>
        <v>0.16245589454268994</v>
      </c>
      <c r="Y4" s="122">
        <f t="shared" si="5"/>
        <v>6.4835029960662038E-3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1.6329567767371251</v>
      </c>
      <c r="D5" s="98">
        <v>2.9849997318187125</v>
      </c>
      <c r="E5" s="98">
        <v>1.7562301324666263</v>
      </c>
      <c r="F5" s="98">
        <v>2.3953464050424844</v>
      </c>
      <c r="G5" s="98">
        <v>0.20598543063946084</v>
      </c>
      <c r="H5" s="98">
        <v>0.63118773608731638</v>
      </c>
      <c r="I5" s="98">
        <v>1.1496083228088689</v>
      </c>
      <c r="J5" s="98">
        <v>1.3891525273073937</v>
      </c>
      <c r="K5" s="98">
        <v>0.1079077968880781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1.6566392832782932</v>
      </c>
      <c r="S5" s="98">
        <v>1.3751507721352834</v>
      </c>
      <c r="T5" s="98">
        <v>1.1409660852527876</v>
      </c>
      <c r="U5" s="98">
        <v>0.84788687144868791</v>
      </c>
      <c r="V5" s="98">
        <v>2.0098230155996628</v>
      </c>
      <c r="W5" s="98">
        <v>0.58413107068639025</v>
      </c>
      <c r="X5" s="98">
        <v>0.16152450400128543</v>
      </c>
      <c r="Y5" s="98">
        <v>6.4500938072289283E-3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8.8448252889387988E-3</v>
      </c>
      <c r="D6" s="98">
        <v>1.5934061368591122E-2</v>
      </c>
      <c r="E6" s="98">
        <v>9.2999317678536513E-3</v>
      </c>
      <c r="F6" s="98">
        <v>1.2573156658267094E-2</v>
      </c>
      <c r="G6" s="98">
        <v>1.0727670072216259E-3</v>
      </c>
      <c r="H6" s="98">
        <v>3.247660626421108E-3</v>
      </c>
      <c r="I6" s="98">
        <v>5.8656045691349509E-3</v>
      </c>
      <c r="J6" s="98">
        <v>7.0625835632329888E-3</v>
      </c>
      <c r="K6" s="98">
        <v>5.478084284693467E-4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8.2201754986510611E-3</v>
      </c>
      <c r="S6" s="98">
        <v>7.0906992498207541E-3</v>
      </c>
      <c r="T6" s="98">
        <v>6.3219944335232087E-3</v>
      </c>
      <c r="U6" s="98">
        <v>4.840517339962604E-3</v>
      </c>
      <c r="V6" s="98">
        <v>1.1720405511874062E-2</v>
      </c>
      <c r="W6" s="98">
        <v>3.36268710704675E-3</v>
      </c>
      <c r="X6" s="98">
        <v>9.3139054140450753E-4</v>
      </c>
      <c r="Y6" s="98">
        <v>3.3409188837275825E-5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8.1777170027705522E-4</v>
      </c>
      <c r="D7" s="122">
        <f t="shared" si="6"/>
        <v>1.444558497286345E-3</v>
      </c>
      <c r="E7" s="122">
        <f t="shared" si="6"/>
        <v>1.8668707691462546E-3</v>
      </c>
      <c r="F7" s="122">
        <f t="shared" si="6"/>
        <v>1.7984187005878796E-3</v>
      </c>
      <c r="G7" s="122">
        <f t="shared" si="6"/>
        <v>3.4556833115928563E-4</v>
      </c>
      <c r="H7" s="122">
        <f t="shared" si="6"/>
        <v>9.0295350295250838E-4</v>
      </c>
      <c r="I7" s="122">
        <f t="shared" si="6"/>
        <v>2.9487349326480345E-3</v>
      </c>
      <c r="J7" s="122">
        <f t="shared" si="6"/>
        <v>1.8265386619930964E-3</v>
      </c>
      <c r="K7" s="122">
        <f t="shared" si="6"/>
        <v>2.6107612688662518E-4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4.1796698255094581E-3</v>
      </c>
      <c r="S7" s="122">
        <f t="shared" si="6"/>
        <v>2.5586408277437052E-3</v>
      </c>
      <c r="T7" s="122">
        <f t="shared" si="6"/>
        <v>4.5230349354694454E-3</v>
      </c>
      <c r="U7" s="122">
        <f t="shared" si="6"/>
        <v>2.6348425389227333E-3</v>
      </c>
      <c r="V7" s="122">
        <f t="shared" si="6"/>
        <v>3.7120209044206919E-3</v>
      </c>
      <c r="W7" s="122">
        <f t="shared" si="6"/>
        <v>4.3757495093680031E-4</v>
      </c>
      <c r="X7" s="122">
        <f t="shared" si="6"/>
        <v>1.6632682945730713E-4</v>
      </c>
      <c r="Y7" s="122">
        <f t="shared" si="6"/>
        <v>1.201267551142308E-5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8.1777170027705522E-4</v>
      </c>
      <c r="D8" s="98">
        <v>1.444558497286345E-3</v>
      </c>
      <c r="E8" s="98">
        <v>1.8668707691462546E-3</v>
      </c>
      <c r="F8" s="98">
        <v>1.7984187005878796E-3</v>
      </c>
      <c r="G8" s="98">
        <v>3.4556833115928563E-4</v>
      </c>
      <c r="H8" s="98">
        <v>9.0295350295250838E-4</v>
      </c>
      <c r="I8" s="98">
        <v>2.9487349326480345E-3</v>
      </c>
      <c r="J8" s="98">
        <v>1.8265386619930964E-3</v>
      </c>
      <c r="K8" s="98">
        <v>2.6107612688662518E-4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4.1796698255094581E-3</v>
      </c>
      <c r="S8" s="98">
        <v>2.5586408277437052E-3</v>
      </c>
      <c r="T8" s="98">
        <v>4.5230349354694454E-3</v>
      </c>
      <c r="U8" s="98">
        <v>2.6348425389227333E-3</v>
      </c>
      <c r="V8" s="98">
        <v>3.7120209044206919E-3</v>
      </c>
      <c r="W8" s="98">
        <v>4.3757495093680031E-4</v>
      </c>
      <c r="X8" s="98">
        <v>1.6632682945730713E-4</v>
      </c>
      <c r="Y8" s="98">
        <v>1.201267551142308E-5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0.10854694472220637</v>
      </c>
      <c r="D9" s="122">
        <v>0.20009096230800136</v>
      </c>
      <c r="E9" s="122">
        <v>0.13527060862086207</v>
      </c>
      <c r="F9" s="122">
        <v>0.17242127324360204</v>
      </c>
      <c r="G9" s="122">
        <v>2.7943756605622795E-2</v>
      </c>
      <c r="H9" s="122">
        <v>8.6609439412340117E-2</v>
      </c>
      <c r="I9" s="122">
        <v>0.18176307006268697</v>
      </c>
      <c r="J9" s="122">
        <v>0.18580345030189022</v>
      </c>
      <c r="K9" s="122">
        <v>1.3501582333971054E-2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0.21768863928525928</v>
      </c>
      <c r="S9" s="122">
        <v>0.20584383262089267</v>
      </c>
      <c r="T9" s="122">
        <v>0.23409678537433765</v>
      </c>
      <c r="U9" s="122">
        <v>0.23726745562202461</v>
      </c>
      <c r="V9" s="122">
        <v>0.53243745454227676</v>
      </c>
      <c r="W9" s="122">
        <v>0.15222692799568838</v>
      </c>
      <c r="X9" s="122">
        <v>5.8144449560638647E-2</v>
      </c>
      <c r="Y9" s="122">
        <v>2.887403788534324E-3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0.10854694472220637</v>
      </c>
      <c r="D10" s="98">
        <v>0.19522028684538772</v>
      </c>
      <c r="E10" s="98">
        <v>8.4169312463086732E-2</v>
      </c>
      <c r="F10" s="98">
        <v>7.2304622634836307E-2</v>
      </c>
      <c r="G10" s="98">
        <v>7.058555154402697E-4</v>
      </c>
      <c r="H10" s="98">
        <v>1.7986525064556346E-2</v>
      </c>
      <c r="I10" s="98">
        <v>8.1722139222190807E-2</v>
      </c>
      <c r="J10" s="98">
        <v>0.18580345030189022</v>
      </c>
      <c r="K10" s="98">
        <v>1.3501582333971054E-2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0.21105461398633518</v>
      </c>
      <c r="S10" s="98">
        <v>0.18278116503182862</v>
      </c>
      <c r="T10" s="98">
        <v>0.16485576775046731</v>
      </c>
      <c r="U10" s="98">
        <v>0.16227033358673124</v>
      </c>
      <c r="V10" s="98">
        <v>0.49694557498600095</v>
      </c>
      <c r="W10" s="98">
        <v>7.6402042537968493E-2</v>
      </c>
      <c r="X10" s="98">
        <v>5.8144449560638647E-2</v>
      </c>
      <c r="Y10" s="98">
        <v>9.4326251597429036E-4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1.0682607724807648E-3</v>
      </c>
      <c r="E11" s="98">
        <v>9.1603371214799747E-3</v>
      </c>
      <c r="F11" s="98">
        <v>1.4562968094362354E-2</v>
      </c>
      <c r="G11" s="98">
        <v>3.4932606361536651E-3</v>
      </c>
      <c r="H11" s="98">
        <v>8.9621809436191031E-3</v>
      </c>
      <c r="I11" s="98">
        <v>1.0951774157696692E-2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3.3485628331464504E-4</v>
      </c>
      <c r="S11" s="98">
        <v>6.8451448874960979E-4</v>
      </c>
      <c r="T11" s="98">
        <v>6.1249018571253441E-3</v>
      </c>
      <c r="U11" s="98">
        <v>2.2213736890311182E-3</v>
      </c>
      <c r="V11" s="98">
        <v>3.2018459567202955E-3</v>
      </c>
      <c r="W11" s="98">
        <v>2.0584284781096618E-3</v>
      </c>
      <c r="X11" s="98">
        <v>0</v>
      </c>
      <c r="Y11" s="98">
        <v>1.291128765207009E-4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1.1310681179083658E-4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3.8401753687344713E-5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7.4705058103491864E-5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3.8024146901328728E-3</v>
      </c>
      <c r="E15" s="101">
        <v>4.1940959036295362E-2</v>
      </c>
      <c r="F15" s="101">
        <v>8.5553682514403373E-2</v>
      </c>
      <c r="G15" s="101">
        <v>2.3744640454028861E-2</v>
      </c>
      <c r="H15" s="101">
        <v>5.9660733404164668E-2</v>
      </c>
      <c r="I15" s="101">
        <v>8.9089156682799472E-2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6.060338326819562E-3</v>
      </c>
      <c r="S15" s="101">
        <v>1.5273020013472758E-2</v>
      </c>
      <c r="T15" s="101">
        <v>2.0281439756927134E-2</v>
      </c>
      <c r="U15" s="101">
        <v>7.2530732981822388E-2</v>
      </c>
      <c r="V15" s="101">
        <v>2.4732013763892047E-2</v>
      </c>
      <c r="W15" s="101">
        <v>6.9867500864261911E-2</v>
      </c>
      <c r="X15" s="101">
        <v>0</v>
      </c>
      <c r="Y15" s="101">
        <v>1.4498551878541536E-3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2.388306887898852E-4</v>
      </c>
      <c r="S16" s="104">
        <v>7.1051330868416897E-3</v>
      </c>
      <c r="T16" s="104">
        <v>4.2721569198027012E-2</v>
      </c>
      <c r="U16" s="104">
        <v>2.4501536443988193E-4</v>
      </c>
      <c r="V16" s="104">
        <v>7.5580198356634586E-3</v>
      </c>
      <c r="W16" s="104">
        <v>3.8989561153483041E-3</v>
      </c>
      <c r="X16" s="104">
        <v>0</v>
      </c>
      <c r="Y16" s="104">
        <v>3.6517320818517905E-4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9.6555061596572176E-5</v>
      </c>
      <c r="S17" s="98">
        <v>2.6086497363087967E-3</v>
      </c>
      <c r="T17" s="98">
        <v>1.6640463499811416E-2</v>
      </c>
      <c r="U17" s="98">
        <v>9.0890155754896033E-5</v>
      </c>
      <c r="V17" s="98">
        <v>2.8721935622978336E-3</v>
      </c>
      <c r="W17" s="98">
        <v>1.9504319179274167E-3</v>
      </c>
      <c r="X17" s="98">
        <v>0</v>
      </c>
      <c r="Y17" s="98">
        <v>1.6871716714546558E-4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1.4227562719331302E-4</v>
      </c>
      <c r="S18" s="98">
        <v>4.4964833505328925E-3</v>
      </c>
      <c r="T18" s="98">
        <v>2.6081105698215593E-2</v>
      </c>
      <c r="U18" s="98">
        <v>1.5412520868498587E-4</v>
      </c>
      <c r="V18" s="98">
        <v>4.685826273365625E-3</v>
      </c>
      <c r="W18" s="98">
        <v>1.9485241974208877E-3</v>
      </c>
      <c r="X18" s="98">
        <v>0</v>
      </c>
      <c r="Y18" s="98">
        <v>1.9645604103971345E-4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4.0625533056924096E-2</v>
      </c>
      <c r="D19" s="122">
        <v>4.7943765248260134E-2</v>
      </c>
      <c r="E19" s="122">
        <v>4.2761431218147662E-2</v>
      </c>
      <c r="F19" s="122">
        <v>5.064785585691927E-2</v>
      </c>
      <c r="G19" s="122">
        <v>7.633010226200194E-3</v>
      </c>
      <c r="H19" s="122">
        <v>2.2840335841258025E-2</v>
      </c>
      <c r="I19" s="122">
        <v>5.2273238281659029E-2</v>
      </c>
      <c r="J19" s="122">
        <v>5.5885692381567979E-2</v>
      </c>
      <c r="K19" s="122">
        <v>4.2017242747909153E-3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7.4519812571846727E-2</v>
      </c>
      <c r="S19" s="122">
        <v>6.3253776571022338E-2</v>
      </c>
      <c r="T19" s="122">
        <v>7.9799246540156091E-2</v>
      </c>
      <c r="U19" s="122">
        <v>6.2610022722639144E-2</v>
      </c>
      <c r="V19" s="122">
        <v>0.15241631231065916</v>
      </c>
      <c r="W19" s="122">
        <v>4.2148367969257201E-2</v>
      </c>
      <c r="X19" s="122">
        <v>1.4525247893617921E-2</v>
      </c>
      <c r="Y19" s="122">
        <v>8.8096834884021093E-4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4.157423348747376E-3</v>
      </c>
      <c r="D20" s="98">
        <v>1.5491724958594015E-2</v>
      </c>
      <c r="E20" s="98">
        <v>1.0773597438162487E-2</v>
      </c>
      <c r="F20" s="98">
        <v>1.1483701258225499E-2</v>
      </c>
      <c r="G20" s="98">
        <v>2.1342971384358343E-3</v>
      </c>
      <c r="H20" s="98">
        <v>5.6514533266597607E-3</v>
      </c>
      <c r="I20" s="98">
        <v>1.7305390090359245E-2</v>
      </c>
      <c r="J20" s="98">
        <v>4.834852990097601E-2</v>
      </c>
      <c r="K20" s="98">
        <v>3.6848990774912879E-3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6.8947313782879979E-2</v>
      </c>
      <c r="S20" s="98">
        <v>5.6583090225052424E-2</v>
      </c>
      <c r="T20" s="98">
        <v>7.702426571597612E-2</v>
      </c>
      <c r="U20" s="98">
        <v>6.07399314583233E-2</v>
      </c>
      <c r="V20" s="98">
        <v>0.1509139207834497</v>
      </c>
      <c r="W20" s="98">
        <v>1.7935125615272732E-2</v>
      </c>
      <c r="X20" s="98">
        <v>1.7240600822909828E-3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3.6178727730615651E-3</v>
      </c>
      <c r="D21" s="98">
        <v>2.6670442788258625E-3</v>
      </c>
      <c r="E21" s="98">
        <v>1.3647888600097496E-3</v>
      </c>
      <c r="F21" s="98">
        <v>2.7998062122235687E-3</v>
      </c>
      <c r="G21" s="98">
        <v>4.902573028209452E-4</v>
      </c>
      <c r="H21" s="98">
        <v>1.7283116859399916E-3</v>
      </c>
      <c r="I21" s="98">
        <v>3.1676092790763944E-3</v>
      </c>
      <c r="J21" s="98">
        <v>8.8805309370010212E-4</v>
      </c>
      <c r="K21" s="98">
        <v>5.3376533041369804E-5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2.1494014477613322E-4</v>
      </c>
      <c r="S21" s="98">
        <v>1.2063978191395606E-4</v>
      </c>
      <c r="T21" s="98">
        <v>0</v>
      </c>
      <c r="U21" s="98">
        <v>9.5678523373590453E-5</v>
      </c>
      <c r="V21" s="98">
        <v>3.0747712362475068E-5</v>
      </c>
      <c r="W21" s="98">
        <v>2.1535804673685041E-3</v>
      </c>
      <c r="X21" s="98">
        <v>5.5520985461782277E-4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3.2850236935115157E-2</v>
      </c>
      <c r="D22" s="33">
        <v>2.978499601084026E-2</v>
      </c>
      <c r="E22" s="33">
        <v>3.0623044919975428E-2</v>
      </c>
      <c r="F22" s="33">
        <v>3.6364348386470201E-2</v>
      </c>
      <c r="G22" s="33">
        <v>5.0084557849434143E-3</v>
      </c>
      <c r="H22" s="33">
        <v>1.5460570828658274E-2</v>
      </c>
      <c r="I22" s="33">
        <v>3.1800238912223389E-2</v>
      </c>
      <c r="J22" s="33">
        <v>6.6491093868918643E-3</v>
      </c>
      <c r="K22" s="33">
        <v>4.6344866425825814E-4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5.3575586441906159E-3</v>
      </c>
      <c r="S22" s="33">
        <v>6.5500465640559542E-3</v>
      </c>
      <c r="T22" s="33">
        <v>2.7749808241799706E-3</v>
      </c>
      <c r="U22" s="33">
        <v>1.7744127409422593E-3</v>
      </c>
      <c r="V22" s="33">
        <v>1.4716438148469765E-3</v>
      </c>
      <c r="W22" s="33">
        <v>2.2059661886615966E-2</v>
      </c>
      <c r="X22" s="33">
        <v>1.2245977956709116E-2</v>
      </c>
      <c r="Y22" s="33">
        <v>8.8096834884021093E-4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0.4555896918466309</v>
      </c>
      <c r="D24" s="117">
        <f t="shared" si="7"/>
        <v>0.2924602125700716</v>
      </c>
      <c r="E24" s="117">
        <f t="shared" si="7"/>
        <v>5.7470546271699036E-2</v>
      </c>
      <c r="F24" s="117">
        <f t="shared" si="7"/>
        <v>7.8266058067212874E-2</v>
      </c>
      <c r="G24" s="117">
        <f t="shared" si="7"/>
        <v>0.10771356619331959</v>
      </c>
      <c r="H24" s="117">
        <f t="shared" si="7"/>
        <v>1.206522930882675</v>
      </c>
      <c r="I24" s="117">
        <f t="shared" si="7"/>
        <v>0.25167516634191084</v>
      </c>
      <c r="J24" s="117">
        <f t="shared" si="7"/>
        <v>0.23591299898126897</v>
      </c>
      <c r="K24" s="117">
        <f t="shared" si="7"/>
        <v>0.1723075536624657</v>
      </c>
      <c r="L24" s="117">
        <f t="shared" si="7"/>
        <v>2.7654401025219908E-2</v>
      </c>
      <c r="M24" s="117">
        <f t="shared" si="7"/>
        <v>0</v>
      </c>
      <c r="N24" s="117">
        <f t="shared" si="7"/>
        <v>0</v>
      </c>
      <c r="O24" s="117">
        <f t="shared" si="7"/>
        <v>7.2720913739280663E-2</v>
      </c>
      <c r="P24" s="117">
        <f t="shared" si="7"/>
        <v>2.4549728807631652E-3</v>
      </c>
      <c r="Q24" s="117">
        <f t="shared" si="7"/>
        <v>0</v>
      </c>
      <c r="R24" s="117">
        <f t="shared" ref="R24:V24" si="8">R25+R28+R30+R39</f>
        <v>4.2527527740546398E-2</v>
      </c>
      <c r="S24" s="117">
        <f t="shared" si="8"/>
        <v>3.1797238097740453E-2</v>
      </c>
      <c r="T24" s="117">
        <f t="shared" si="8"/>
        <v>5.7935049185287593E-2</v>
      </c>
      <c r="U24" s="117">
        <f t="shared" si="8"/>
        <v>7.0398580349427323E-2</v>
      </c>
      <c r="V24" s="117">
        <f t="shared" si="8"/>
        <v>0.10060751097635975</v>
      </c>
      <c r="W24" s="117">
        <f t="shared" ref="W24:Y24" si="9">W25+W28+W30+W39</f>
        <v>0.11068974479285661</v>
      </c>
      <c r="X24" s="117">
        <f t="shared" si="9"/>
        <v>7.6788634919287599E-2</v>
      </c>
      <c r="Y24" s="117">
        <f t="shared" si="9"/>
        <v>0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0.4076049705292597</v>
      </c>
      <c r="D25" s="122">
        <f t="shared" si="10"/>
        <v>0.27607731495663629</v>
      </c>
      <c r="E25" s="122">
        <f t="shared" si="10"/>
        <v>4.9118514131070282E-2</v>
      </c>
      <c r="F25" s="122">
        <f t="shared" si="10"/>
        <v>4.4915103100415313E-2</v>
      </c>
      <c r="G25" s="122">
        <f t="shared" si="10"/>
        <v>8.3093296133031763E-2</v>
      </c>
      <c r="H25" s="122">
        <f t="shared" si="10"/>
        <v>1.0960284117543224</v>
      </c>
      <c r="I25" s="122">
        <f t="shared" si="10"/>
        <v>0.21394163429049909</v>
      </c>
      <c r="J25" s="122">
        <f t="shared" si="10"/>
        <v>0.21572687546545066</v>
      </c>
      <c r="K25" s="122">
        <f t="shared" si="10"/>
        <v>0.16026000036066157</v>
      </c>
      <c r="L25" s="122">
        <f t="shared" si="10"/>
        <v>2.5543423373667749E-2</v>
      </c>
      <c r="M25" s="122">
        <f t="shared" si="10"/>
        <v>0</v>
      </c>
      <c r="N25" s="122">
        <f t="shared" si="10"/>
        <v>0</v>
      </c>
      <c r="O25" s="122">
        <f t="shared" si="10"/>
        <v>6.4142780054163462E-2</v>
      </c>
      <c r="P25" s="122">
        <f t="shared" si="10"/>
        <v>9.5674054956317153E-4</v>
      </c>
      <c r="Q25" s="122">
        <f t="shared" si="10"/>
        <v>0</v>
      </c>
      <c r="R25" s="122">
        <f t="shared" ref="R25:V25" si="11">SUM(R26:R27)</f>
        <v>3.6132019538615404E-2</v>
      </c>
      <c r="S25" s="122">
        <f t="shared" si="11"/>
        <v>2.6902895765261267E-2</v>
      </c>
      <c r="T25" s="122">
        <f t="shared" si="11"/>
        <v>4.7225374402654986E-2</v>
      </c>
      <c r="U25" s="122">
        <f t="shared" si="11"/>
        <v>5.1570149392268901E-2</v>
      </c>
      <c r="V25" s="122">
        <f t="shared" si="11"/>
        <v>7.6734214625423333E-2</v>
      </c>
      <c r="W25" s="122">
        <f t="shared" ref="W25:Y25" si="12">SUM(W26:W27)</f>
        <v>8.307028935520247E-2</v>
      </c>
      <c r="X25" s="122">
        <f t="shared" si="12"/>
        <v>5.827752428060877E-2</v>
      </c>
      <c r="Y25" s="122">
        <f t="shared" si="12"/>
        <v>0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0.4023881907124362</v>
      </c>
      <c r="D26" s="98">
        <v>0.27259651731570733</v>
      </c>
      <c r="E26" s="98">
        <v>4.8504455452927128E-2</v>
      </c>
      <c r="F26" s="98">
        <v>4.4358964329507443E-2</v>
      </c>
      <c r="G26" s="98">
        <v>8.2073267367114969E-2</v>
      </c>
      <c r="H26" s="98">
        <v>1.0827451669772221</v>
      </c>
      <c r="I26" s="98">
        <v>0.21137207106127581</v>
      </c>
      <c r="J26" s="98">
        <v>0.21314542155356245</v>
      </c>
      <c r="K26" s="98">
        <v>0.15834363442214711</v>
      </c>
      <c r="L26" s="98">
        <v>2.524736104835399E-2</v>
      </c>
      <c r="M26" s="98">
        <v>0</v>
      </c>
      <c r="N26" s="98">
        <v>0</v>
      </c>
      <c r="O26" s="98">
        <v>6.3337266240219958E-2</v>
      </c>
      <c r="P26" s="98">
        <v>9.4412587723075514E-4</v>
      </c>
      <c r="Q26" s="98">
        <v>0</v>
      </c>
      <c r="R26" s="98">
        <v>3.5650418783013123E-2</v>
      </c>
      <c r="S26" s="98">
        <v>2.6540716950512428E-2</v>
      </c>
      <c r="T26" s="98">
        <v>4.6565159130528423E-2</v>
      </c>
      <c r="U26" s="98">
        <v>5.0849996247498058E-2</v>
      </c>
      <c r="V26" s="98">
        <v>7.5663562664125217E-2</v>
      </c>
      <c r="W26" s="98">
        <v>8.1940816704038258E-2</v>
      </c>
      <c r="X26" s="98">
        <v>5.7489033172459916E-2</v>
      </c>
      <c r="Y26" s="98">
        <v>0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5.216779816823492E-3</v>
      </c>
      <c r="D27" s="98">
        <v>3.4807976409289426E-3</v>
      </c>
      <c r="E27" s="98">
        <v>6.1405867814315091E-4</v>
      </c>
      <c r="F27" s="98">
        <v>5.5613877090787169E-4</v>
      </c>
      <c r="G27" s="98">
        <v>1.0200287659167982E-3</v>
      </c>
      <c r="H27" s="98">
        <v>1.3283244777100313E-2</v>
      </c>
      <c r="I27" s="98">
        <v>2.5695632292232684E-3</v>
      </c>
      <c r="J27" s="98">
        <v>2.5814539118882282E-3</v>
      </c>
      <c r="K27" s="98">
        <v>1.9163659385144571E-3</v>
      </c>
      <c r="L27" s="98">
        <v>2.9606232531375845E-4</v>
      </c>
      <c r="M27" s="98">
        <v>0</v>
      </c>
      <c r="N27" s="98">
        <v>0</v>
      </c>
      <c r="O27" s="98">
        <v>8.0551381394349669E-4</v>
      </c>
      <c r="P27" s="98">
        <v>1.2614672332416396E-5</v>
      </c>
      <c r="Q27" s="98">
        <v>0</v>
      </c>
      <c r="R27" s="98">
        <v>4.8160075560228218E-4</v>
      </c>
      <c r="S27" s="98">
        <v>3.6217881474883822E-4</v>
      </c>
      <c r="T27" s="98">
        <v>6.6021527212656566E-4</v>
      </c>
      <c r="U27" s="98">
        <v>7.2015314477083981E-4</v>
      </c>
      <c r="V27" s="98">
        <v>1.0706519612981196E-3</v>
      </c>
      <c r="W27" s="98">
        <v>1.129472651164209E-3</v>
      </c>
      <c r="X27" s="98">
        <v>7.8849110814885575E-4</v>
      </c>
      <c r="Y27" s="98">
        <v>0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1.9824768491564975E-4</v>
      </c>
      <c r="D28" s="122">
        <f t="shared" si="13"/>
        <v>1.0902328281406378E-4</v>
      </c>
      <c r="E28" s="122">
        <f t="shared" si="13"/>
        <v>8.5505531411278848E-5</v>
      </c>
      <c r="F28" s="122">
        <f t="shared" si="13"/>
        <v>2.8526641457600845E-4</v>
      </c>
      <c r="G28" s="122">
        <f t="shared" si="13"/>
        <v>2.3037888743952377E-4</v>
      </c>
      <c r="H28" s="122">
        <f t="shared" si="13"/>
        <v>8.7382597059920155E-4</v>
      </c>
      <c r="I28" s="122">
        <f t="shared" si="13"/>
        <v>4.2124784752114785E-4</v>
      </c>
      <c r="J28" s="122">
        <f t="shared" si="13"/>
        <v>2.0016862049239412E-4</v>
      </c>
      <c r="K28" s="122">
        <f t="shared" si="13"/>
        <v>2.0886090150930018E-4</v>
      </c>
      <c r="L28" s="122">
        <f t="shared" si="13"/>
        <v>3.0442667103682513E-5</v>
      </c>
      <c r="M28" s="122">
        <f t="shared" si="13"/>
        <v>0</v>
      </c>
      <c r="N28" s="122">
        <f t="shared" si="13"/>
        <v>0</v>
      </c>
      <c r="O28" s="122">
        <f t="shared" si="13"/>
        <v>8.4630878168069507E-5</v>
      </c>
      <c r="P28" s="122">
        <f t="shared" si="13"/>
        <v>1.1932329799647414E-5</v>
      </c>
      <c r="Q28" s="122">
        <f t="shared" si="13"/>
        <v>0</v>
      </c>
      <c r="R28" s="122">
        <f t="shared" si="13"/>
        <v>9.4992496034305835E-5</v>
      </c>
      <c r="S28" s="122">
        <f t="shared" si="13"/>
        <v>6.1653995849245908E-5</v>
      </c>
      <c r="T28" s="122">
        <f t="shared" si="13"/>
        <v>1.6808575773704022E-4</v>
      </c>
      <c r="U28" s="122">
        <f t="shared" si="13"/>
        <v>1.4242392102285046E-4</v>
      </c>
      <c r="V28" s="122">
        <f t="shared" si="13"/>
        <v>1.7939134482330483E-4</v>
      </c>
      <c r="W28" s="122">
        <f t="shared" si="13"/>
        <v>6.0774298741222269E-5</v>
      </c>
      <c r="X28" s="122">
        <f t="shared" si="13"/>
        <v>5.5442276485769049E-5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1.9824768491564975E-4</v>
      </c>
      <c r="D29" s="98">
        <v>1.0902328281406378E-4</v>
      </c>
      <c r="E29" s="98">
        <v>8.5505531411278848E-5</v>
      </c>
      <c r="F29" s="98">
        <v>2.8526641457600845E-4</v>
      </c>
      <c r="G29" s="98">
        <v>2.3037888743952377E-4</v>
      </c>
      <c r="H29" s="98">
        <v>8.7382597059920155E-4</v>
      </c>
      <c r="I29" s="98">
        <v>4.2124784752114785E-4</v>
      </c>
      <c r="J29" s="98">
        <v>2.0016862049239412E-4</v>
      </c>
      <c r="K29" s="98">
        <v>2.0886090150930018E-4</v>
      </c>
      <c r="L29" s="98">
        <v>3.0442667103682513E-5</v>
      </c>
      <c r="M29" s="98">
        <v>0</v>
      </c>
      <c r="N29" s="98">
        <v>0</v>
      </c>
      <c r="O29" s="98">
        <v>8.4630878168069507E-5</v>
      </c>
      <c r="P29" s="98">
        <v>1.1932329799647414E-5</v>
      </c>
      <c r="Q29" s="98">
        <v>0</v>
      </c>
      <c r="R29" s="98">
        <v>9.4992496034305835E-5</v>
      </c>
      <c r="S29" s="98">
        <v>6.1653995849245908E-5</v>
      </c>
      <c r="T29" s="98">
        <v>1.6808575773704022E-4</v>
      </c>
      <c r="U29" s="98">
        <v>1.4242392102285046E-4</v>
      </c>
      <c r="V29" s="98">
        <v>1.7939134482330483E-4</v>
      </c>
      <c r="W29" s="98">
        <v>6.0774298741222269E-5</v>
      </c>
      <c r="X29" s="98">
        <v>5.5442276485769049E-5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3.8002723669580289E-2</v>
      </c>
      <c r="D30" s="122">
        <v>1.3178646295569991E-2</v>
      </c>
      <c r="E30" s="122">
        <v>6.6031121517576815E-3</v>
      </c>
      <c r="F30" s="122">
        <v>2.5923721346136529E-2</v>
      </c>
      <c r="G30" s="122">
        <v>1.9188710111912269E-2</v>
      </c>
      <c r="H30" s="122">
        <v>8.8431495373442859E-2</v>
      </c>
      <c r="I30" s="122">
        <v>2.9910623768714558E-2</v>
      </c>
      <c r="J30" s="122">
        <v>1.6221275290478249E-2</v>
      </c>
      <c r="K30" s="122">
        <v>9.3079429468380607E-3</v>
      </c>
      <c r="L30" s="122">
        <v>1.5735687075628258E-3</v>
      </c>
      <c r="M30" s="122">
        <v>0</v>
      </c>
      <c r="N30" s="122">
        <v>0</v>
      </c>
      <c r="O30" s="122">
        <v>6.9983658380707078E-3</v>
      </c>
      <c r="P30" s="122">
        <v>1.1935535388153805E-3</v>
      </c>
      <c r="Q30" s="122">
        <v>0</v>
      </c>
      <c r="R30" s="122">
        <v>5.0874709423113992E-3</v>
      </c>
      <c r="S30" s="122">
        <v>3.7457810465245872E-3</v>
      </c>
      <c r="T30" s="122">
        <v>8.4326035985187956E-3</v>
      </c>
      <c r="U30" s="122">
        <v>1.5689933076286109E-2</v>
      </c>
      <c r="V30" s="122">
        <v>1.9186641958264937E-2</v>
      </c>
      <c r="W30" s="122">
        <v>2.285609401342786E-2</v>
      </c>
      <c r="X30" s="122">
        <v>1.3885189042827147E-2</v>
      </c>
      <c r="Y30" s="122">
        <v>0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1.6321150415483432E-2</v>
      </c>
      <c r="D31" s="98">
        <v>2.8843040856980653E-3</v>
      </c>
      <c r="E31" s="98">
        <v>1.1450421401849968E-3</v>
      </c>
      <c r="F31" s="98">
        <v>3.7945761936014582E-3</v>
      </c>
      <c r="G31" s="98">
        <v>2.4658310372849403E-3</v>
      </c>
      <c r="H31" s="98">
        <v>1.1537520295233784E-2</v>
      </c>
      <c r="I31" s="98">
        <v>3.3061959721348505E-3</v>
      </c>
      <c r="J31" s="98">
        <v>1.362591078899381E-3</v>
      </c>
      <c r="K31" s="98">
        <v>4.752415227512532E-4</v>
      </c>
      <c r="L31" s="98">
        <v>8.8505981817660681E-5</v>
      </c>
      <c r="M31" s="98">
        <v>0</v>
      </c>
      <c r="N31" s="98">
        <v>0</v>
      </c>
      <c r="O31" s="98">
        <v>2.390340164706617E-4</v>
      </c>
      <c r="P31" s="98">
        <v>0</v>
      </c>
      <c r="Q31" s="98">
        <v>0</v>
      </c>
      <c r="R31" s="98">
        <v>2.5114221248598377E-4</v>
      </c>
      <c r="S31" s="98">
        <v>9.7787784107087125E-5</v>
      </c>
      <c r="T31" s="98">
        <v>7.4998798250514411E-4</v>
      </c>
      <c r="U31" s="98">
        <v>4.0388612527838516E-4</v>
      </c>
      <c r="V31" s="98">
        <v>1.6602164220031162E-3</v>
      </c>
      <c r="W31" s="98">
        <v>5.8812242231704619E-4</v>
      </c>
      <c r="X31" s="98">
        <v>1.5585293361503063E-3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2.1681573254096857E-2</v>
      </c>
      <c r="D35" s="101">
        <v>1.0294342209871925E-2</v>
      </c>
      <c r="E35" s="101">
        <v>5.4580700115726844E-3</v>
      </c>
      <c r="F35" s="101">
        <v>2.2129145152535071E-2</v>
      </c>
      <c r="G35" s="101">
        <v>1.6722879074627328E-2</v>
      </c>
      <c r="H35" s="101">
        <v>7.6893975078209068E-2</v>
      </c>
      <c r="I35" s="101">
        <v>2.6604427796579708E-2</v>
      </c>
      <c r="J35" s="101">
        <v>1.4858684211578868E-2</v>
      </c>
      <c r="K35" s="101">
        <v>8.8327014240868074E-3</v>
      </c>
      <c r="L35" s="101">
        <v>5.8623515840020739E-4</v>
      </c>
      <c r="M35" s="101">
        <v>0</v>
      </c>
      <c r="N35" s="101">
        <v>0</v>
      </c>
      <c r="O35" s="101">
        <v>6.6898071704212742E-3</v>
      </c>
      <c r="P35" s="101">
        <v>1.1935535388153805E-3</v>
      </c>
      <c r="Q35" s="101">
        <v>0</v>
      </c>
      <c r="R35" s="101">
        <v>4.5974980410355302E-3</v>
      </c>
      <c r="S35" s="101">
        <v>2.4913436901409462E-3</v>
      </c>
      <c r="T35" s="101">
        <v>2.470175355010356E-3</v>
      </c>
      <c r="U35" s="101">
        <v>1.5286046951007725E-2</v>
      </c>
      <c r="V35" s="101">
        <v>1.3413973566856705E-2</v>
      </c>
      <c r="W35" s="101">
        <v>2.1068292786388259E-2</v>
      </c>
      <c r="X35" s="101">
        <v>7.1650333188250171E-3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8.9882756734495774E-4</v>
      </c>
      <c r="M36" s="104">
        <v>0</v>
      </c>
      <c r="N36" s="104">
        <v>0</v>
      </c>
      <c r="O36" s="104">
        <v>6.9524651178771638E-5</v>
      </c>
      <c r="P36" s="104">
        <v>0</v>
      </c>
      <c r="Q36" s="104">
        <v>0</v>
      </c>
      <c r="R36" s="104">
        <v>2.388306887898852E-4</v>
      </c>
      <c r="S36" s="104">
        <v>1.1566495722765539E-3</v>
      </c>
      <c r="T36" s="104">
        <v>5.2124402610032958E-3</v>
      </c>
      <c r="U36" s="104">
        <v>0</v>
      </c>
      <c r="V36" s="104">
        <v>4.1124519694051183E-3</v>
      </c>
      <c r="W36" s="104">
        <v>1.1996788047225551E-3</v>
      </c>
      <c r="X36" s="104">
        <v>5.1616263878518252E-3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4.1271834118922077E-4</v>
      </c>
      <c r="M37" s="98">
        <v>0</v>
      </c>
      <c r="N37" s="98">
        <v>0</v>
      </c>
      <c r="O37" s="98">
        <v>3.2333910191082704E-5</v>
      </c>
      <c r="P37" s="98">
        <v>0</v>
      </c>
      <c r="Q37" s="98">
        <v>0</v>
      </c>
      <c r="R37" s="98">
        <v>9.6555061596572176E-5</v>
      </c>
      <c r="S37" s="98">
        <v>4.2466391056189702E-4</v>
      </c>
      <c r="T37" s="98">
        <v>2.0302957858621584E-3</v>
      </c>
      <c r="U37" s="98">
        <v>0</v>
      </c>
      <c r="V37" s="98">
        <v>1.5628112030149977E-3</v>
      </c>
      <c r="W37" s="98">
        <v>6.0013289782382057E-4</v>
      </c>
      <c r="X37" s="98">
        <v>1.554767311831349E-3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4.8610922615573696E-4</v>
      </c>
      <c r="M38" s="98">
        <v>0</v>
      </c>
      <c r="N38" s="98">
        <v>0</v>
      </c>
      <c r="O38" s="98">
        <v>3.7190740987688933E-5</v>
      </c>
      <c r="P38" s="98">
        <v>0</v>
      </c>
      <c r="Q38" s="98">
        <v>0</v>
      </c>
      <c r="R38" s="98">
        <v>1.4227562719331302E-4</v>
      </c>
      <c r="S38" s="98">
        <v>7.3198566171465691E-4</v>
      </c>
      <c r="T38" s="98">
        <v>3.182144475141137E-3</v>
      </c>
      <c r="U38" s="98">
        <v>0</v>
      </c>
      <c r="V38" s="98">
        <v>2.5496407663901204E-3</v>
      </c>
      <c r="W38" s="98">
        <v>5.9954590689873465E-4</v>
      </c>
      <c r="X38" s="98">
        <v>3.6068590760204764E-3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9.7837499628752513E-3</v>
      </c>
      <c r="D39" s="122">
        <v>3.0952280350512473E-3</v>
      </c>
      <c r="E39" s="122">
        <v>1.6634144574597929E-3</v>
      </c>
      <c r="F39" s="122">
        <v>7.141967206085024E-3</v>
      </c>
      <c r="G39" s="122">
        <v>5.2011810609360375E-3</v>
      </c>
      <c r="H39" s="122">
        <v>2.118919778431071E-2</v>
      </c>
      <c r="I39" s="122">
        <v>7.4016604351760515E-3</v>
      </c>
      <c r="J39" s="122">
        <v>3.7646796048476723E-3</v>
      </c>
      <c r="K39" s="122">
        <v>2.5307494534567696E-3</v>
      </c>
      <c r="L39" s="122">
        <v>5.0696627688565251E-4</v>
      </c>
      <c r="M39" s="122">
        <v>0</v>
      </c>
      <c r="N39" s="122">
        <v>0</v>
      </c>
      <c r="O39" s="122">
        <v>1.4951369688784315E-3</v>
      </c>
      <c r="P39" s="122">
        <v>2.9274646258496575E-4</v>
      </c>
      <c r="Q39" s="122">
        <v>0</v>
      </c>
      <c r="R39" s="122">
        <v>1.2130447635852906E-3</v>
      </c>
      <c r="S39" s="122">
        <v>1.0869072901053549E-3</v>
      </c>
      <c r="T39" s="122">
        <v>2.1089854263767779E-3</v>
      </c>
      <c r="U39" s="122">
        <v>2.9960739598494618E-3</v>
      </c>
      <c r="V39" s="122">
        <v>4.5072630478481829E-3</v>
      </c>
      <c r="W39" s="122">
        <v>4.7025871254850471E-3</v>
      </c>
      <c r="X39" s="122">
        <v>4.5704793193659127E-3</v>
      </c>
      <c r="Y39" s="122">
        <v>0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9.7146583721097581E-4</v>
      </c>
      <c r="D40" s="98">
        <v>2.3973431719783036E-4</v>
      </c>
      <c r="E40" s="98">
        <v>5.8076121702542545E-5</v>
      </c>
      <c r="F40" s="98">
        <v>4.9774332661752343E-4</v>
      </c>
      <c r="G40" s="98">
        <v>4.902573028209452E-4</v>
      </c>
      <c r="H40" s="98">
        <v>2.1454903687530935E-3</v>
      </c>
      <c r="I40" s="98">
        <v>6.6368956323505405E-4</v>
      </c>
      <c r="J40" s="98">
        <v>4.2970310985488807E-4</v>
      </c>
      <c r="K40" s="98">
        <v>2.1350613216547922E-4</v>
      </c>
      <c r="L40" s="98">
        <v>2.3379992553357427E-5</v>
      </c>
      <c r="M40" s="98">
        <v>0</v>
      </c>
      <c r="N40" s="98">
        <v>0</v>
      </c>
      <c r="O40" s="98">
        <v>7.8188004882772901E-5</v>
      </c>
      <c r="P40" s="98">
        <v>0</v>
      </c>
      <c r="Q40" s="98">
        <v>0</v>
      </c>
      <c r="R40" s="98">
        <v>3.582335746268887E-5</v>
      </c>
      <c r="S40" s="98">
        <v>0</v>
      </c>
      <c r="T40" s="98">
        <v>0</v>
      </c>
      <c r="U40" s="98">
        <v>1.9135704674718091E-4</v>
      </c>
      <c r="V40" s="98">
        <v>1.2299084944990027E-4</v>
      </c>
      <c r="W40" s="98">
        <v>4.3071609347370083E-4</v>
      </c>
      <c r="X40" s="98">
        <v>1.6656295638534685E-4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8.8122841256642759E-3</v>
      </c>
      <c r="D41" s="33">
        <v>2.8554937178534171E-3</v>
      </c>
      <c r="E41" s="33">
        <v>1.6053383357572503E-3</v>
      </c>
      <c r="F41" s="33">
        <v>6.6442238794675009E-3</v>
      </c>
      <c r="G41" s="33">
        <v>4.7109237581150921E-3</v>
      </c>
      <c r="H41" s="33">
        <v>1.9043707415557616E-2</v>
      </c>
      <c r="I41" s="33">
        <v>6.7379708719409971E-3</v>
      </c>
      <c r="J41" s="33">
        <v>3.3349764949927841E-3</v>
      </c>
      <c r="K41" s="33">
        <v>2.3172433212912905E-3</v>
      </c>
      <c r="L41" s="33">
        <v>4.8358628433229506E-4</v>
      </c>
      <c r="M41" s="33">
        <v>0</v>
      </c>
      <c r="N41" s="33">
        <v>0</v>
      </c>
      <c r="O41" s="33">
        <v>1.4169489639956586E-3</v>
      </c>
      <c r="P41" s="33">
        <v>2.9274646258496575E-4</v>
      </c>
      <c r="Q41" s="33">
        <v>0</v>
      </c>
      <c r="R41" s="33">
        <v>1.1772214061226017E-3</v>
      </c>
      <c r="S41" s="33">
        <v>1.0869072901053549E-3</v>
      </c>
      <c r="T41" s="33">
        <v>2.1089854263767779E-3</v>
      </c>
      <c r="U41" s="33">
        <v>2.8047169131022809E-3</v>
      </c>
      <c r="V41" s="33">
        <v>4.3842721983982829E-3</v>
      </c>
      <c r="W41" s="33">
        <v>4.2718710320113458E-3</v>
      </c>
      <c r="X41" s="33">
        <v>4.4039163629805657E-3</v>
      </c>
      <c r="Y41" s="33">
        <v>0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44.288321193874431</v>
      </c>
      <c r="D62" s="117">
        <f t="shared" si="21"/>
        <v>46.514412401384746</v>
      </c>
      <c r="E62" s="117">
        <f t="shared" si="21"/>
        <v>46.521798382508564</v>
      </c>
      <c r="F62" s="117">
        <f t="shared" si="21"/>
        <v>49.625292862697371</v>
      </c>
      <c r="G62" s="117">
        <f t="shared" si="21"/>
        <v>38.981702783768753</v>
      </c>
      <c r="H62" s="117">
        <f t="shared" si="21"/>
        <v>40.467201361205831</v>
      </c>
      <c r="I62" s="117">
        <f t="shared" si="21"/>
        <v>46.804521893432927</v>
      </c>
      <c r="J62" s="117">
        <f t="shared" si="21"/>
        <v>20.297271727271571</v>
      </c>
      <c r="K62" s="117">
        <f t="shared" si="21"/>
        <v>21.594331072291745</v>
      </c>
      <c r="L62" s="117">
        <f t="shared" si="21"/>
        <v>0</v>
      </c>
      <c r="M62" s="117">
        <f t="shared" si="21"/>
        <v>19.92349600520523</v>
      </c>
      <c r="N62" s="117">
        <f t="shared" si="21"/>
        <v>12.261160750582146</v>
      </c>
      <c r="O62" s="117">
        <f t="shared" si="21"/>
        <v>23.141538057602613</v>
      </c>
      <c r="P62" s="117">
        <f t="shared" si="21"/>
        <v>24.581410109151268</v>
      </c>
      <c r="Q62" s="117">
        <f t="shared" si="21"/>
        <v>23.916397421844216</v>
      </c>
      <c r="R62" s="117">
        <f t="shared" ref="R62:V62" si="22">R63+R66+R68+R77</f>
        <v>21.437553580598287</v>
      </c>
      <c r="S62" s="117">
        <f t="shared" si="22"/>
        <v>26.927925159234235</v>
      </c>
      <c r="T62" s="117">
        <f t="shared" si="22"/>
        <v>26.194243076130626</v>
      </c>
      <c r="U62" s="117">
        <f t="shared" si="22"/>
        <v>25.735882939840355</v>
      </c>
      <c r="V62" s="117">
        <f t="shared" si="22"/>
        <v>19.563435300864924</v>
      </c>
      <c r="W62" s="117">
        <f t="shared" ref="W62:Y62" si="23">W63+W66+W68+W77</f>
        <v>17.701338537327661</v>
      </c>
      <c r="X62" s="117">
        <f t="shared" si="23"/>
        <v>8.3596950278918847</v>
      </c>
      <c r="Y62" s="117">
        <f t="shared" si="23"/>
        <v>10.56307588872642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40.763502305090256</v>
      </c>
      <c r="D63" s="122">
        <f t="shared" si="24"/>
        <v>42.734998344362445</v>
      </c>
      <c r="E63" s="122">
        <f t="shared" si="24"/>
        <v>42.305136377277577</v>
      </c>
      <c r="F63" s="122">
        <f t="shared" si="24"/>
        <v>44.751661017462503</v>
      </c>
      <c r="G63" s="122">
        <f t="shared" si="24"/>
        <v>34.927383849320968</v>
      </c>
      <c r="H63" s="122">
        <f t="shared" si="24"/>
        <v>35.764688847228129</v>
      </c>
      <c r="I63" s="122">
        <f t="shared" si="24"/>
        <v>40.123215598398168</v>
      </c>
      <c r="J63" s="122">
        <f t="shared" si="24"/>
        <v>17.510098793122875</v>
      </c>
      <c r="K63" s="122">
        <f t="shared" si="24"/>
        <v>18.660659248787621</v>
      </c>
      <c r="L63" s="122">
        <f t="shared" si="24"/>
        <v>0</v>
      </c>
      <c r="M63" s="122">
        <f t="shared" si="24"/>
        <v>18.235793712110581</v>
      </c>
      <c r="N63" s="122">
        <f t="shared" si="24"/>
        <v>11.117324815186409</v>
      </c>
      <c r="O63" s="122">
        <f t="shared" si="24"/>
        <v>20.742817299208014</v>
      </c>
      <c r="P63" s="122">
        <f t="shared" si="24"/>
        <v>20.620765381536351</v>
      </c>
      <c r="Q63" s="122">
        <f t="shared" si="24"/>
        <v>20.334452773892739</v>
      </c>
      <c r="R63" s="122">
        <f t="shared" ref="R63:V63" si="25">SUM(R64:R65)</f>
        <v>18.361386256129812</v>
      </c>
      <c r="S63" s="122">
        <f t="shared" si="25"/>
        <v>22.531337099668558</v>
      </c>
      <c r="T63" s="122">
        <f t="shared" si="25"/>
        <v>20.552462868258704</v>
      </c>
      <c r="U63" s="122">
        <f t="shared" si="25"/>
        <v>19.517384104615086</v>
      </c>
      <c r="V63" s="122">
        <f t="shared" si="25"/>
        <v>14.670448476021106</v>
      </c>
      <c r="W63" s="122">
        <f t="shared" ref="W63:Y63" si="26">SUM(W64:W65)</f>
        <v>13.364373498232053</v>
      </c>
      <c r="X63" s="122">
        <f t="shared" si="26"/>
        <v>5.8260535512794442</v>
      </c>
      <c r="Y63" s="122">
        <f t="shared" si="26"/>
        <v>6.8289348844904989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40.301967373063995</v>
      </c>
      <c r="D64" s="98">
        <v>42.258152966478796</v>
      </c>
      <c r="E64" s="98">
        <v>41.836831218506696</v>
      </c>
      <c r="F64" s="98">
        <v>44.260755515154806</v>
      </c>
      <c r="G64" s="98">
        <v>34.547300201076098</v>
      </c>
      <c r="H64" s="98">
        <v>35.380180249110303</v>
      </c>
      <c r="I64" s="98">
        <v>39.695377493694146</v>
      </c>
      <c r="J64" s="98">
        <v>17.323887527387004</v>
      </c>
      <c r="K64" s="98">
        <v>18.462099284830796</v>
      </c>
      <c r="L64" s="98">
        <v>0</v>
      </c>
      <c r="M64" s="98">
        <v>18.044873137929699</v>
      </c>
      <c r="N64" s="98">
        <v>10.998346077264017</v>
      </c>
      <c r="O64" s="98">
        <v>20.506856576948291</v>
      </c>
      <c r="P64" s="98">
        <v>20.372204437921223</v>
      </c>
      <c r="Q64" s="98">
        <v>20.085502566607474</v>
      </c>
      <c r="R64" s="98">
        <v>18.133483348774273</v>
      </c>
      <c r="S64" s="98">
        <v>22.245681462563404</v>
      </c>
      <c r="T64" s="98">
        <v>20.278552172541346</v>
      </c>
      <c r="U64" s="98">
        <v>19.254532448890238</v>
      </c>
      <c r="V64" s="98">
        <v>14.471305285997923</v>
      </c>
      <c r="W64" s="98">
        <v>13.186755769488054</v>
      </c>
      <c r="X64" s="98">
        <v>5.7488454857888627</v>
      </c>
      <c r="Y64" s="98">
        <v>6.7478860550678181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0.461534932026264</v>
      </c>
      <c r="D65" s="98">
        <v>0.47684537788364972</v>
      </c>
      <c r="E65" s="98">
        <v>0.46830515877087853</v>
      </c>
      <c r="F65" s="98">
        <v>0.49090550230769486</v>
      </c>
      <c r="G65" s="98">
        <v>0.38008364824487167</v>
      </c>
      <c r="H65" s="98">
        <v>0.38450859811782528</v>
      </c>
      <c r="I65" s="98">
        <v>0.42783810470402039</v>
      </c>
      <c r="J65" s="98">
        <v>0.18621126573587202</v>
      </c>
      <c r="K65" s="98">
        <v>0.19855996395682399</v>
      </c>
      <c r="L65" s="98">
        <v>0</v>
      </c>
      <c r="M65" s="98">
        <v>0.19092057418088093</v>
      </c>
      <c r="N65" s="98">
        <v>0.11897873792239146</v>
      </c>
      <c r="O65" s="98">
        <v>0.23596072225972209</v>
      </c>
      <c r="P65" s="98">
        <v>0.24856094361512926</v>
      </c>
      <c r="Q65" s="98">
        <v>0.24895020728526401</v>
      </c>
      <c r="R65" s="98">
        <v>0.22790290735553817</v>
      </c>
      <c r="S65" s="98">
        <v>0.28565563710515468</v>
      </c>
      <c r="T65" s="98">
        <v>0.27391069571735871</v>
      </c>
      <c r="U65" s="98">
        <v>0.26285165572484664</v>
      </c>
      <c r="V65" s="98">
        <v>0.19914319002318298</v>
      </c>
      <c r="W65" s="98">
        <v>0.17761772874400081</v>
      </c>
      <c r="X65" s="98">
        <v>7.7208065490581179E-2</v>
      </c>
      <c r="Y65" s="98">
        <v>8.1048829422681212E-2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1.4286223794234007E-2</v>
      </c>
      <c r="D66" s="122">
        <f t="shared" si="27"/>
        <v>2.5470564447435652E-2</v>
      </c>
      <c r="E66" s="122">
        <f t="shared" si="27"/>
        <v>3.618309070887283E-2</v>
      </c>
      <c r="F66" s="122">
        <f t="shared" si="27"/>
        <v>3.8002447576560433E-2</v>
      </c>
      <c r="G66" s="122">
        <f t="shared" si="27"/>
        <v>3.5529543974006553E-2</v>
      </c>
      <c r="H66" s="122">
        <f t="shared" si="27"/>
        <v>3.458894466955173E-2</v>
      </c>
      <c r="I66" s="122">
        <f t="shared" si="27"/>
        <v>7.4089071422019467E-2</v>
      </c>
      <c r="J66" s="122">
        <f t="shared" si="27"/>
        <v>2.3369686442487009E-2</v>
      </c>
      <c r="K66" s="122">
        <f t="shared" si="27"/>
        <v>3.4984201002807774E-2</v>
      </c>
      <c r="L66" s="122">
        <f t="shared" si="27"/>
        <v>0</v>
      </c>
      <c r="M66" s="122">
        <f t="shared" si="27"/>
        <v>8.7318518616602871E-3</v>
      </c>
      <c r="N66" s="122">
        <f t="shared" si="27"/>
        <v>2.6452504001406821E-2</v>
      </c>
      <c r="O66" s="122">
        <f t="shared" si="27"/>
        <v>2.4983035235214127E-2</v>
      </c>
      <c r="P66" s="122">
        <f t="shared" si="27"/>
        <v>2.6465907495617971E-2</v>
      </c>
      <c r="Q66" s="122">
        <f t="shared" si="27"/>
        <v>6.1437009471313642E-2</v>
      </c>
      <c r="R66" s="122">
        <f t="shared" si="27"/>
        <v>5.1248451610508006E-2</v>
      </c>
      <c r="S66" s="122">
        <f t="shared" si="27"/>
        <v>4.6055534899386692E-2</v>
      </c>
      <c r="T66" s="122">
        <f t="shared" si="27"/>
        <v>7.3514598224809116E-2</v>
      </c>
      <c r="U66" s="122">
        <f t="shared" si="27"/>
        <v>4.6230804764017246E-2</v>
      </c>
      <c r="V66" s="122">
        <f t="shared" si="27"/>
        <v>3.1324488672992458E-2</v>
      </c>
      <c r="W66" s="122">
        <f t="shared" si="27"/>
        <v>1.0453179383490231E-2</v>
      </c>
      <c r="X66" s="122">
        <f t="shared" si="27"/>
        <v>6.3093310640805183E-3</v>
      </c>
      <c r="Y66" s="122">
        <f t="shared" si="27"/>
        <v>8.1445939967448484E-3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1.4286223794234007E-2</v>
      </c>
      <c r="D67" s="98">
        <v>2.5470564447435652E-2</v>
      </c>
      <c r="E67" s="98">
        <v>3.618309070887283E-2</v>
      </c>
      <c r="F67" s="98">
        <v>3.8002447576560433E-2</v>
      </c>
      <c r="G67" s="98">
        <v>3.5529543974006553E-2</v>
      </c>
      <c r="H67" s="98">
        <v>3.458894466955173E-2</v>
      </c>
      <c r="I67" s="98">
        <v>7.4089071422019467E-2</v>
      </c>
      <c r="J67" s="98">
        <v>2.3369686442487009E-2</v>
      </c>
      <c r="K67" s="98">
        <v>3.4984201002807774E-2</v>
      </c>
      <c r="L67" s="98">
        <v>0</v>
      </c>
      <c r="M67" s="98">
        <v>8.7318518616602871E-3</v>
      </c>
      <c r="N67" s="98">
        <v>2.6452504001406821E-2</v>
      </c>
      <c r="O67" s="98">
        <v>2.4983035235214127E-2</v>
      </c>
      <c r="P67" s="98">
        <v>2.6465907495617971E-2</v>
      </c>
      <c r="Q67" s="98">
        <v>6.1437009471313642E-2</v>
      </c>
      <c r="R67" s="98">
        <v>5.1248451610508006E-2</v>
      </c>
      <c r="S67" s="98">
        <v>4.6055534899386692E-2</v>
      </c>
      <c r="T67" s="98">
        <v>7.3514598224809116E-2</v>
      </c>
      <c r="U67" s="98">
        <v>4.6230804764017246E-2</v>
      </c>
      <c r="V67" s="98">
        <v>3.1324488672992458E-2</v>
      </c>
      <c r="W67" s="98">
        <v>1.0453179383490231E-2</v>
      </c>
      <c r="X67" s="98">
        <v>6.3093310640805183E-3</v>
      </c>
      <c r="Y67" s="98">
        <v>8.1445939967448484E-3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2.7573887933928072</v>
      </c>
      <c r="D68" s="122">
        <v>2.9678456831220368</v>
      </c>
      <c r="E68" s="122">
        <v>3.1687794655719985</v>
      </c>
      <c r="F68" s="122">
        <v>3.6234789515048034</v>
      </c>
      <c r="G68" s="122">
        <v>3.0392521989732062</v>
      </c>
      <c r="H68" s="122">
        <v>3.606013477225102</v>
      </c>
      <c r="I68" s="122">
        <v>5.080916572537852</v>
      </c>
      <c r="J68" s="122">
        <v>2.1647440109432448</v>
      </c>
      <c r="K68" s="122">
        <v>2.2423328704624277</v>
      </c>
      <c r="L68" s="122">
        <v>0</v>
      </c>
      <c r="M68" s="122">
        <v>1.274775303211555</v>
      </c>
      <c r="N68" s="122">
        <v>0.82815400423396168</v>
      </c>
      <c r="O68" s="122">
        <v>1.8536531429131591</v>
      </c>
      <c r="P68" s="122">
        <v>3.0459008744167964</v>
      </c>
      <c r="Q68" s="122">
        <v>2.6539403955727638</v>
      </c>
      <c r="R68" s="122">
        <v>2.2520177101809473</v>
      </c>
      <c r="S68" s="122">
        <v>3.1306858342165413</v>
      </c>
      <c r="T68" s="122">
        <v>4.2784073796584945</v>
      </c>
      <c r="U68" s="122">
        <v>4.8844301931192229</v>
      </c>
      <c r="V68" s="122">
        <v>3.8256403281644529</v>
      </c>
      <c r="W68" s="122">
        <v>3.2105908118900781</v>
      </c>
      <c r="X68" s="122">
        <v>1.8278703029897987</v>
      </c>
      <c r="Y68" s="122">
        <v>2.7706120167173092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2.2601640946241677</v>
      </c>
      <c r="D69" s="98">
        <v>1.4546701200925751</v>
      </c>
      <c r="E69" s="98">
        <v>1.9533534540475759</v>
      </c>
      <c r="F69" s="98">
        <v>2.1848067448935486</v>
      </c>
      <c r="G69" s="98">
        <v>1.8423190585765372</v>
      </c>
      <c r="H69" s="98">
        <v>1.9056357457453386</v>
      </c>
      <c r="I69" s="98">
        <v>4.0522120310701029</v>
      </c>
      <c r="J69" s="98">
        <v>2.1647440109432448</v>
      </c>
      <c r="K69" s="98">
        <v>2.065032546754539</v>
      </c>
      <c r="L69" s="98">
        <v>0</v>
      </c>
      <c r="M69" s="98">
        <v>0.73183045030181482</v>
      </c>
      <c r="N69" s="98">
        <v>0.82815400423396168</v>
      </c>
      <c r="O69" s="98">
        <v>1.8536531429131591</v>
      </c>
      <c r="P69" s="98">
        <v>3.0343162282740583</v>
      </c>
      <c r="Q69" s="98">
        <v>2.3876834641322073</v>
      </c>
      <c r="R69" s="98">
        <v>2.2520177101809473</v>
      </c>
      <c r="S69" s="98">
        <v>3.1228437313096808</v>
      </c>
      <c r="T69" s="98">
        <v>3.385385617493506</v>
      </c>
      <c r="U69" s="98">
        <v>2.5849074660477274</v>
      </c>
      <c r="V69" s="98">
        <v>3.5216086368932271</v>
      </c>
      <c r="W69" s="98">
        <v>2.2142931678245303</v>
      </c>
      <c r="X69" s="98">
        <v>1.8204534880961141</v>
      </c>
      <c r="Y69" s="98">
        <v>2.7638315199159837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1.1584646142738035E-2</v>
      </c>
      <c r="Q70" s="98">
        <v>0</v>
      </c>
      <c r="R70" s="98">
        <v>0</v>
      </c>
      <c r="S70" s="98">
        <v>7.0526529727087022E-3</v>
      </c>
      <c r="T70" s="98">
        <v>2.4951584386390637E-2</v>
      </c>
      <c r="U70" s="98">
        <v>2.8641469911147082E-3</v>
      </c>
      <c r="V70" s="98">
        <v>4.2332526354934341E-2</v>
      </c>
      <c r="W70" s="98">
        <v>0</v>
      </c>
      <c r="X70" s="98">
        <v>7.4168148936846652E-3</v>
      </c>
      <c r="Y70" s="98">
        <v>6.7804968013256296E-3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4.5856822888945712E-3</v>
      </c>
      <c r="Q71" s="101">
        <v>0</v>
      </c>
      <c r="R71" s="101">
        <v>0</v>
      </c>
      <c r="S71" s="101">
        <v>2.4521234123530992E-3</v>
      </c>
      <c r="T71" s="101">
        <v>9.3111005979371712E-3</v>
      </c>
      <c r="U71" s="101">
        <v>1.0095154606237335E-3</v>
      </c>
      <c r="V71" s="101">
        <v>1.5662393761923247E-2</v>
      </c>
      <c r="W71" s="101">
        <v>0</v>
      </c>
      <c r="X71" s="101">
        <v>2.1946633290204918E-3</v>
      </c>
      <c r="Y71" s="101">
        <v>3.0547484805264441E-3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6.9989638538434642E-3</v>
      </c>
      <c r="Q72" s="104">
        <v>0</v>
      </c>
      <c r="R72" s="104">
        <v>0</v>
      </c>
      <c r="S72" s="104">
        <v>4.600529560355603E-3</v>
      </c>
      <c r="T72" s="104">
        <v>1.5640483788453466E-2</v>
      </c>
      <c r="U72" s="104">
        <v>1.854631530490975E-3</v>
      </c>
      <c r="V72" s="104">
        <v>2.6670132593011098E-2</v>
      </c>
      <c r="W72" s="104">
        <v>0</v>
      </c>
      <c r="X72" s="104">
        <v>5.2221515646641735E-3</v>
      </c>
      <c r="Y72" s="104">
        <v>3.7257483207991859E-3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0.49722469876863956</v>
      </c>
      <c r="D73" s="101">
        <v>1.5131755630294619</v>
      </c>
      <c r="E73" s="101">
        <v>1.2154260115244226</v>
      </c>
      <c r="F73" s="101">
        <v>1.4386722066112547</v>
      </c>
      <c r="G73" s="101">
        <v>1.1969331403966688</v>
      </c>
      <c r="H73" s="101">
        <v>1.7003777314797637</v>
      </c>
      <c r="I73" s="101">
        <v>1.0287045414677487</v>
      </c>
      <c r="J73" s="101">
        <v>0</v>
      </c>
      <c r="K73" s="101">
        <v>0.17730032370788887</v>
      </c>
      <c r="L73" s="101">
        <v>0</v>
      </c>
      <c r="M73" s="101">
        <v>0.52709873355860914</v>
      </c>
      <c r="N73" s="101">
        <v>0</v>
      </c>
      <c r="O73" s="101">
        <v>0</v>
      </c>
      <c r="P73" s="101">
        <v>0</v>
      </c>
      <c r="Q73" s="101">
        <v>0.26478807975956314</v>
      </c>
      <c r="R73" s="101">
        <v>0</v>
      </c>
      <c r="S73" s="101">
        <v>5.4159645437846658E-4</v>
      </c>
      <c r="T73" s="101">
        <v>0.27977986126222554</v>
      </c>
      <c r="U73" s="101">
        <v>2.2886955807360851</v>
      </c>
      <c r="V73" s="101">
        <v>0.20079041682888629</v>
      </c>
      <c r="W73" s="101">
        <v>0.9441116160601164</v>
      </c>
      <c r="X73" s="101">
        <v>0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1.5846119351130911E-2</v>
      </c>
      <c r="N74" s="104">
        <v>0</v>
      </c>
      <c r="O74" s="104">
        <v>0</v>
      </c>
      <c r="P74" s="104">
        <v>0</v>
      </c>
      <c r="Q74" s="104">
        <v>1.4688516809935074E-3</v>
      </c>
      <c r="R74" s="104">
        <v>0</v>
      </c>
      <c r="S74" s="104">
        <v>2.4785347977354731E-4</v>
      </c>
      <c r="T74" s="104">
        <v>0.58829031651637198</v>
      </c>
      <c r="U74" s="104">
        <v>7.9629993442961611E-3</v>
      </c>
      <c r="V74" s="104">
        <v>6.0908748087405533E-2</v>
      </c>
      <c r="W74" s="104">
        <v>5.2186028005431165E-2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6.4272767925406191E-3</v>
      </c>
      <c r="N75" s="98">
        <v>0</v>
      </c>
      <c r="O75" s="98">
        <v>0</v>
      </c>
      <c r="P75" s="98">
        <v>0</v>
      </c>
      <c r="Q75" s="98">
        <v>5.9648924543452553E-4</v>
      </c>
      <c r="R75" s="98">
        <v>0</v>
      </c>
      <c r="S75" s="98">
        <v>9.0999409406120795E-5</v>
      </c>
      <c r="T75" s="98">
        <v>0.229144755753384</v>
      </c>
      <c r="U75" s="98">
        <v>2.9539300620341205E-3</v>
      </c>
      <c r="V75" s="98">
        <v>2.3146501060870781E-2</v>
      </c>
      <c r="W75" s="98">
        <v>2.6105781055336195E-2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9.4188425585902923E-3</v>
      </c>
      <c r="N76" s="98">
        <v>0</v>
      </c>
      <c r="O76" s="98">
        <v>0</v>
      </c>
      <c r="P76" s="98">
        <v>0</v>
      </c>
      <c r="Q76" s="98">
        <v>8.723624355589819E-4</v>
      </c>
      <c r="R76" s="98">
        <v>0</v>
      </c>
      <c r="S76" s="98">
        <v>1.5685407036742648E-4</v>
      </c>
      <c r="T76" s="98">
        <v>0.35914556076298798</v>
      </c>
      <c r="U76" s="98">
        <v>5.0090692822620407E-3</v>
      </c>
      <c r="V76" s="98">
        <v>3.7762247026534752E-2</v>
      </c>
      <c r="W76" s="98">
        <v>2.6080246950094969E-2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0.75314387159713336</v>
      </c>
      <c r="D77" s="122">
        <v>0.78609780945282526</v>
      </c>
      <c r="E77" s="122">
        <v>1.0116994489501083</v>
      </c>
      <c r="F77" s="122">
        <v>1.2121504461535115</v>
      </c>
      <c r="G77" s="122">
        <v>0.97953719150056928</v>
      </c>
      <c r="H77" s="122">
        <v>1.0619100920830458</v>
      </c>
      <c r="I77" s="122">
        <v>1.5263006510748818</v>
      </c>
      <c r="J77" s="122">
        <v>0.59905923676296635</v>
      </c>
      <c r="K77" s="122">
        <v>0.65635475203889171</v>
      </c>
      <c r="L77" s="122">
        <v>0</v>
      </c>
      <c r="M77" s="122">
        <v>0.40419513802143192</v>
      </c>
      <c r="N77" s="122">
        <v>0.28922942716036815</v>
      </c>
      <c r="O77" s="122">
        <v>0.52008458024622817</v>
      </c>
      <c r="P77" s="122">
        <v>0.88827794570250074</v>
      </c>
      <c r="Q77" s="122">
        <v>0.86656724290740117</v>
      </c>
      <c r="R77" s="122">
        <v>0.77290116267701969</v>
      </c>
      <c r="S77" s="122">
        <v>1.2198466904497449</v>
      </c>
      <c r="T77" s="122">
        <v>1.2898582299886154</v>
      </c>
      <c r="U77" s="122">
        <v>1.2878378373420283</v>
      </c>
      <c r="V77" s="122">
        <v>1.0360220080063731</v>
      </c>
      <c r="W77" s="122">
        <v>1.1159210478220429</v>
      </c>
      <c r="X77" s="122">
        <v>0.69946184255856014</v>
      </c>
      <c r="Y77" s="122">
        <v>0.95538439352186755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0.67126306492950283</v>
      </c>
      <c r="D78" s="98">
        <v>0.67712777611228059</v>
      </c>
      <c r="E78" s="98">
        <v>0.97681982510956444</v>
      </c>
      <c r="F78" s="98">
        <v>1.1221212125867268</v>
      </c>
      <c r="G78" s="98">
        <v>0.94445320667039634</v>
      </c>
      <c r="H78" s="98">
        <v>1.0467812931605818</v>
      </c>
      <c r="I78" s="98">
        <v>1.5023323709252467</v>
      </c>
      <c r="J78" s="98">
        <v>0.55591297835899722</v>
      </c>
      <c r="K78" s="98">
        <v>0.65405681907861113</v>
      </c>
      <c r="L78" s="98">
        <v>0</v>
      </c>
      <c r="M78" s="98">
        <v>0.19565093082760085</v>
      </c>
      <c r="N78" s="98">
        <v>0.28812709441535722</v>
      </c>
      <c r="O78" s="98">
        <v>0.3788167095618391</v>
      </c>
      <c r="P78" s="98">
        <v>0.75284892831896355</v>
      </c>
      <c r="Q78" s="98">
        <v>0.81439079769537592</v>
      </c>
      <c r="R78" s="98">
        <v>0.67012252644451986</v>
      </c>
      <c r="S78" s="98">
        <v>1.1729380600346717</v>
      </c>
      <c r="T78" s="98">
        <v>1.2752618308534287</v>
      </c>
      <c r="U78" s="98">
        <v>1.1714707050086213</v>
      </c>
      <c r="V78" s="98">
        <v>0.95538819065121594</v>
      </c>
      <c r="W78" s="98">
        <v>0.9316703480643076</v>
      </c>
      <c r="X78" s="98">
        <v>0.65098013172048463</v>
      </c>
      <c r="Y78" s="98">
        <v>0.78930270827964344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8.1880806667630562E-2</v>
      </c>
      <c r="D79" s="33">
        <v>0.10897003334054464</v>
      </c>
      <c r="E79" s="33">
        <v>3.4879623840543897E-2</v>
      </c>
      <c r="F79" s="33">
        <v>9.0029233566784633E-2</v>
      </c>
      <c r="G79" s="33">
        <v>3.5083984830172922E-2</v>
      </c>
      <c r="H79" s="33">
        <v>1.5128798922463892E-2</v>
      </c>
      <c r="I79" s="33">
        <v>2.3968280149635136E-2</v>
      </c>
      <c r="J79" s="33">
        <v>4.3146258403969143E-2</v>
      </c>
      <c r="K79" s="33">
        <v>2.2979329602805295E-3</v>
      </c>
      <c r="L79" s="33">
        <v>0</v>
      </c>
      <c r="M79" s="33">
        <v>0.2085442071938311</v>
      </c>
      <c r="N79" s="33">
        <v>1.102332745010927E-3</v>
      </c>
      <c r="O79" s="33">
        <v>0.14126787068438909</v>
      </c>
      <c r="P79" s="33">
        <v>0.13542901738353724</v>
      </c>
      <c r="Q79" s="33">
        <v>5.2176445212025219E-2</v>
      </c>
      <c r="R79" s="33">
        <v>0.1027786362324998</v>
      </c>
      <c r="S79" s="33">
        <v>4.6908630415073212E-2</v>
      </c>
      <c r="T79" s="33">
        <v>1.4596399135186646E-2</v>
      </c>
      <c r="U79" s="33">
        <v>0.1163671323334069</v>
      </c>
      <c r="V79" s="33">
        <v>8.0633817355157247E-2</v>
      </c>
      <c r="W79" s="33">
        <v>0.18425069975773523</v>
      </c>
      <c r="X79" s="33">
        <v>4.8481710838075523E-2</v>
      </c>
      <c r="Y79" s="33">
        <v>0.16608168524222411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3.5837085080995914</v>
      </c>
      <c r="D81" s="117">
        <f t="shared" si="28"/>
        <v>2.3632538030173085</v>
      </c>
      <c r="E81" s="117">
        <f t="shared" si="28"/>
        <v>2.4433543473755983</v>
      </c>
      <c r="F81" s="117">
        <f t="shared" si="28"/>
        <v>2.6935254950985335</v>
      </c>
      <c r="G81" s="117">
        <f t="shared" si="28"/>
        <v>2.6705436504404347</v>
      </c>
      <c r="H81" s="117">
        <f t="shared" si="28"/>
        <v>1.3025407880283455</v>
      </c>
      <c r="I81" s="117">
        <f t="shared" si="28"/>
        <v>3.5287914560658189</v>
      </c>
      <c r="J81" s="117">
        <f t="shared" si="28"/>
        <v>8.7749091340479399</v>
      </c>
      <c r="K81" s="117">
        <f t="shared" si="28"/>
        <v>11.342621278649547</v>
      </c>
      <c r="L81" s="117">
        <f t="shared" si="28"/>
        <v>77.830973856925127</v>
      </c>
      <c r="M81" s="117">
        <f t="shared" si="28"/>
        <v>34.927952768084872</v>
      </c>
      <c r="N81" s="117">
        <f t="shared" si="28"/>
        <v>18.377272172153802</v>
      </c>
      <c r="O81" s="117">
        <f t="shared" si="28"/>
        <v>2.0623912002411986</v>
      </c>
      <c r="P81" s="117">
        <f t="shared" si="28"/>
        <v>0</v>
      </c>
      <c r="Q81" s="117">
        <f t="shared" si="28"/>
        <v>6.2139591857308583</v>
      </c>
      <c r="R81" s="117">
        <f t="shared" ref="R81:V81" si="29">R82+R85+R87+R100</f>
        <v>8.6854625291391638</v>
      </c>
      <c r="S81" s="117">
        <f t="shared" si="29"/>
        <v>3.0610476986754107</v>
      </c>
      <c r="T81" s="117">
        <f t="shared" si="29"/>
        <v>0</v>
      </c>
      <c r="U81" s="117">
        <f t="shared" si="29"/>
        <v>0</v>
      </c>
      <c r="V81" s="117">
        <f t="shared" si="29"/>
        <v>4.4774172055002728</v>
      </c>
      <c r="W81" s="117">
        <f t="shared" ref="W81:Y81" si="30">W82+W85+W87+W100</f>
        <v>8.7041299395681353</v>
      </c>
      <c r="X81" s="117">
        <f t="shared" si="30"/>
        <v>9.2890834157399507</v>
      </c>
      <c r="Y81" s="117">
        <f t="shared" si="30"/>
        <v>4.052893804943114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3.3715415673818203</v>
      </c>
      <c r="D82" s="122">
        <f t="shared" si="31"/>
        <v>2.1737074253208979</v>
      </c>
      <c r="E82" s="122">
        <f t="shared" si="31"/>
        <v>2.2020437426050323</v>
      </c>
      <c r="F82" s="122">
        <f t="shared" si="31"/>
        <v>2.4526176312313734</v>
      </c>
      <c r="G82" s="122">
        <f t="shared" si="31"/>
        <v>2.4121514691170813</v>
      </c>
      <c r="H82" s="122">
        <f t="shared" si="31"/>
        <v>1.1154538406766388</v>
      </c>
      <c r="I82" s="122">
        <f t="shared" si="31"/>
        <v>3.0716221590461754</v>
      </c>
      <c r="J82" s="122">
        <f t="shared" si="31"/>
        <v>6.5118049526091655</v>
      </c>
      <c r="K82" s="122">
        <f t="shared" si="31"/>
        <v>7.2475854113021647</v>
      </c>
      <c r="L82" s="122">
        <f t="shared" si="31"/>
        <v>74.187094086120723</v>
      </c>
      <c r="M82" s="122">
        <f t="shared" si="31"/>
        <v>32.49782835245361</v>
      </c>
      <c r="N82" s="122">
        <f t="shared" si="31"/>
        <v>16.93507350709503</v>
      </c>
      <c r="O82" s="122">
        <f t="shared" si="31"/>
        <v>1.8597713960238029</v>
      </c>
      <c r="P82" s="122">
        <f t="shared" si="31"/>
        <v>0</v>
      </c>
      <c r="Q82" s="122">
        <f t="shared" si="31"/>
        <v>5.352515975440812</v>
      </c>
      <c r="R82" s="122">
        <f t="shared" ref="R82:V82" si="32">SUM(R83:R84)</f>
        <v>7.5409226308994679</v>
      </c>
      <c r="S82" s="122">
        <f t="shared" si="32"/>
        <v>2.6265872340042589</v>
      </c>
      <c r="T82" s="122">
        <f t="shared" si="32"/>
        <v>0</v>
      </c>
      <c r="U82" s="122">
        <f t="shared" si="32"/>
        <v>0</v>
      </c>
      <c r="V82" s="122">
        <f t="shared" si="32"/>
        <v>3.4000396873697345</v>
      </c>
      <c r="W82" s="122">
        <f t="shared" ref="W82:Y82" si="33">SUM(W83:W84)</f>
        <v>6.5520082087077949</v>
      </c>
      <c r="X82" s="122">
        <f t="shared" si="33"/>
        <v>6.8119066635954395</v>
      </c>
      <c r="Y82" s="122">
        <f t="shared" si="33"/>
        <v>2.6181548382113569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3.3555505167002893</v>
      </c>
      <c r="D83" s="98">
        <v>2.1634460124488371</v>
      </c>
      <c r="E83" s="98">
        <v>2.1916351136584615</v>
      </c>
      <c r="F83" s="98">
        <v>2.4410235687641846</v>
      </c>
      <c r="G83" s="98">
        <v>2.4007424493741252</v>
      </c>
      <c r="H83" s="98">
        <v>1.1101998323301117</v>
      </c>
      <c r="I83" s="98">
        <v>3.0571677267229842</v>
      </c>
      <c r="J83" s="98">
        <v>6.481058448016892</v>
      </c>
      <c r="K83" s="98">
        <v>7.2131964261625692</v>
      </c>
      <c r="L83" s="98">
        <v>73.8445841248448</v>
      </c>
      <c r="M83" s="98">
        <v>32.347412799625708</v>
      </c>
      <c r="N83" s="98">
        <v>16.857104023370947</v>
      </c>
      <c r="O83" s="98">
        <v>1.8510616024865705</v>
      </c>
      <c r="P83" s="98">
        <v>0</v>
      </c>
      <c r="Q83" s="98">
        <v>5.3278486999597368</v>
      </c>
      <c r="R83" s="98">
        <v>7.5059667126865088</v>
      </c>
      <c r="S83" s="98">
        <v>2.6141527303620506</v>
      </c>
      <c r="T83" s="98">
        <v>0</v>
      </c>
      <c r="U83" s="98">
        <v>0</v>
      </c>
      <c r="V83" s="98">
        <v>3.3826482099565727</v>
      </c>
      <c r="W83" s="98">
        <v>6.5191330504166727</v>
      </c>
      <c r="X83" s="98">
        <v>6.7776699408320731</v>
      </c>
      <c r="Y83" s="98">
        <v>2.6063162316199611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1.5991050681531269E-2</v>
      </c>
      <c r="D84" s="98">
        <v>1.0261412872060645E-2</v>
      </c>
      <c r="E84" s="98">
        <v>1.0408628946570934E-2</v>
      </c>
      <c r="F84" s="98">
        <v>1.159406246718893E-2</v>
      </c>
      <c r="G84" s="98">
        <v>1.1409019742956227E-2</v>
      </c>
      <c r="H84" s="98">
        <v>5.2540083465271838E-3</v>
      </c>
      <c r="I84" s="98">
        <v>1.4454432323191138E-2</v>
      </c>
      <c r="J84" s="98">
        <v>3.0746504592273207E-2</v>
      </c>
      <c r="K84" s="98">
        <v>3.438898513959561E-2</v>
      </c>
      <c r="L84" s="98">
        <v>0.34250996127592398</v>
      </c>
      <c r="M84" s="98">
        <v>0.15041555282790467</v>
      </c>
      <c r="N84" s="98">
        <v>7.7969483724083369E-2</v>
      </c>
      <c r="O84" s="98">
        <v>8.7097935372323354E-3</v>
      </c>
      <c r="P84" s="98">
        <v>0</v>
      </c>
      <c r="Q84" s="98">
        <v>2.4667275481074991E-2</v>
      </c>
      <c r="R84" s="98">
        <v>3.4955918212959187E-2</v>
      </c>
      <c r="S84" s="98">
        <v>1.243450364220829E-2</v>
      </c>
      <c r="T84" s="98">
        <v>0</v>
      </c>
      <c r="U84" s="98">
        <v>0</v>
      </c>
      <c r="V84" s="98">
        <v>1.7391477413161823E-2</v>
      </c>
      <c r="W84" s="98">
        <v>3.2875158291122156E-2</v>
      </c>
      <c r="X84" s="98">
        <v>3.4236722763366846E-2</v>
      </c>
      <c r="Y84" s="98">
        <v>1.183860659139579E-2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8.797241018131957E-4</v>
      </c>
      <c r="D85" s="122">
        <f t="shared" si="34"/>
        <v>1.3219073041205232E-3</v>
      </c>
      <c r="E85" s="122">
        <f t="shared" si="34"/>
        <v>2.2943984262026491E-3</v>
      </c>
      <c r="F85" s="122">
        <f t="shared" si="34"/>
        <v>2.0464764523931045E-3</v>
      </c>
      <c r="G85" s="122">
        <f t="shared" si="34"/>
        <v>2.4573747993549199E-3</v>
      </c>
      <c r="H85" s="122">
        <f t="shared" si="34"/>
        <v>1.485504150018643E-3</v>
      </c>
      <c r="I85" s="122">
        <f t="shared" si="34"/>
        <v>5.1560736536588481E-3</v>
      </c>
      <c r="J85" s="122">
        <f t="shared" si="34"/>
        <v>2.2268759029778849E-2</v>
      </c>
      <c r="K85" s="122">
        <f t="shared" si="34"/>
        <v>7.1365159284458995E-2</v>
      </c>
      <c r="L85" s="122">
        <f t="shared" si="34"/>
        <v>6.2498795563860204E-2</v>
      </c>
      <c r="M85" s="122">
        <f t="shared" si="34"/>
        <v>1.2617187496228508E-2</v>
      </c>
      <c r="N85" s="122">
        <f t="shared" si="34"/>
        <v>3.1582449262967591E-2</v>
      </c>
      <c r="O85" s="122">
        <f t="shared" si="34"/>
        <v>1.9972887247664407E-3</v>
      </c>
      <c r="P85" s="122">
        <f t="shared" si="34"/>
        <v>0</v>
      </c>
      <c r="Q85" s="122">
        <f t="shared" si="34"/>
        <v>1.4375654925553682E-2</v>
      </c>
      <c r="R85" s="122">
        <f t="shared" si="34"/>
        <v>1.7462787187639894E-2</v>
      </c>
      <c r="S85" s="122">
        <f t="shared" si="34"/>
        <v>4.8860791710527377E-3</v>
      </c>
      <c r="T85" s="122">
        <f t="shared" si="34"/>
        <v>0</v>
      </c>
      <c r="U85" s="122">
        <f t="shared" si="34"/>
        <v>0</v>
      </c>
      <c r="V85" s="122">
        <f t="shared" si="34"/>
        <v>7.2584497982352567E-3</v>
      </c>
      <c r="W85" s="122">
        <f t="shared" si="34"/>
        <v>4.7890147408083143E-3</v>
      </c>
      <c r="X85" s="122">
        <f t="shared" si="34"/>
        <v>6.9302845607211302E-3</v>
      </c>
      <c r="Y85" s="122">
        <f t="shared" si="34"/>
        <v>3.4356251962670017E-3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8.797241018131957E-4</v>
      </c>
      <c r="D86" s="98">
        <v>1.3219073041205232E-3</v>
      </c>
      <c r="E86" s="98">
        <v>2.2943984262026491E-3</v>
      </c>
      <c r="F86" s="98">
        <v>2.0464764523931045E-3</v>
      </c>
      <c r="G86" s="98">
        <v>2.4573747993549199E-3</v>
      </c>
      <c r="H86" s="98">
        <v>1.485504150018643E-3</v>
      </c>
      <c r="I86" s="98">
        <v>5.1560736536588481E-3</v>
      </c>
      <c r="J86" s="98">
        <v>2.2268759029778849E-2</v>
      </c>
      <c r="K86" s="98">
        <v>7.1365159284458995E-2</v>
      </c>
      <c r="L86" s="98">
        <v>6.2498795563860204E-2</v>
      </c>
      <c r="M86" s="98">
        <v>1.2617187496228508E-2</v>
      </c>
      <c r="N86" s="98">
        <v>3.1582449262967591E-2</v>
      </c>
      <c r="O86" s="98">
        <v>1.9972887247664407E-3</v>
      </c>
      <c r="P86" s="98">
        <v>0</v>
      </c>
      <c r="Q86" s="98">
        <v>1.4375654925553682E-2</v>
      </c>
      <c r="R86" s="98">
        <v>1.7462787187639894E-2</v>
      </c>
      <c r="S86" s="98">
        <v>4.8860791710527377E-3</v>
      </c>
      <c r="T86" s="98">
        <v>0</v>
      </c>
      <c r="U86" s="98">
        <v>0</v>
      </c>
      <c r="V86" s="98">
        <v>7.2584497982352567E-3</v>
      </c>
      <c r="W86" s="98">
        <v>4.7890147408083143E-3</v>
      </c>
      <c r="X86" s="98">
        <v>6.9302845607211302E-3</v>
      </c>
      <c r="Y86" s="98">
        <v>3.4356251962670017E-3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0.16789585807478172</v>
      </c>
      <c r="D87" s="122">
        <v>0.15222370513438901</v>
      </c>
      <c r="E87" s="122">
        <v>0.1907876627273789</v>
      </c>
      <c r="F87" s="122">
        <v>0.18711601719002485</v>
      </c>
      <c r="G87" s="122">
        <v>0.2012251512252205</v>
      </c>
      <c r="H87" s="122">
        <v>0.14968124719105846</v>
      </c>
      <c r="I87" s="122">
        <v>0.36204808466458022</v>
      </c>
      <c r="J87" s="122">
        <v>1.8272290723589204</v>
      </c>
      <c r="K87" s="122">
        <v>3.1914993134045275</v>
      </c>
      <c r="L87" s="122">
        <v>2.6989142954605954</v>
      </c>
      <c r="M87" s="122">
        <v>1.874055965369078</v>
      </c>
      <c r="N87" s="122">
        <v>1.1138885154569633</v>
      </c>
      <c r="O87" s="122">
        <v>0.16526791231201907</v>
      </c>
      <c r="P87" s="122">
        <v>0</v>
      </c>
      <c r="Q87" s="122">
        <v>0.6849796143635033</v>
      </c>
      <c r="R87" s="122">
        <v>0.9060052643694565</v>
      </c>
      <c r="S87" s="122">
        <v>0.33199977025347904</v>
      </c>
      <c r="T87" s="122">
        <v>0</v>
      </c>
      <c r="U87" s="122">
        <v>0</v>
      </c>
      <c r="V87" s="122">
        <v>0.88963096324012225</v>
      </c>
      <c r="W87" s="122">
        <v>1.7582696139051248</v>
      </c>
      <c r="X87" s="122">
        <v>1.9137327156954924</v>
      </c>
      <c r="Y87" s="122">
        <v>1.115474300353648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3.8038159838870993E-3</v>
      </c>
      <c r="D88" s="98">
        <v>1.4182494367873586E-3</v>
      </c>
      <c r="E88" s="98">
        <v>1.1541487307175891E-3</v>
      </c>
      <c r="F88" s="98">
        <v>1.053236770879202E-3</v>
      </c>
      <c r="G88" s="98">
        <v>1.0427384249038529E-3</v>
      </c>
      <c r="H88" s="98">
        <v>3.0675668252744487E-4</v>
      </c>
      <c r="I88" s="98">
        <v>1.6963139114621367E-3</v>
      </c>
      <c r="J88" s="98">
        <v>5.9929566681236057E-3</v>
      </c>
      <c r="K88" s="98">
        <v>2.0232300240086609E-3</v>
      </c>
      <c r="L88" s="98">
        <v>0.23939909561212663</v>
      </c>
      <c r="M88" s="98">
        <v>5.1104641205828444E-2</v>
      </c>
      <c r="N88" s="98">
        <v>2.2304086767176911E-3</v>
      </c>
      <c r="O88" s="98">
        <v>1.3734921537330244E-3</v>
      </c>
      <c r="P88" s="98">
        <v>0</v>
      </c>
      <c r="Q88" s="98">
        <v>2.9026696402658582E-3</v>
      </c>
      <c r="R88" s="98">
        <v>2.3744950381364888E-2</v>
      </c>
      <c r="S88" s="98">
        <v>6.2640762518729836E-4</v>
      </c>
      <c r="T88" s="98">
        <v>0</v>
      </c>
      <c r="U88" s="98">
        <v>0</v>
      </c>
      <c r="V88" s="98">
        <v>0.8862816274904981</v>
      </c>
      <c r="W88" s="98">
        <v>1.7577294012695763</v>
      </c>
      <c r="X88" s="98">
        <v>1.3359916443917086</v>
      </c>
      <c r="Y88" s="98">
        <v>0.54336012961121694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7.2687915631106852E-4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3.2096068583026978E-3</v>
      </c>
      <c r="W89" s="98">
        <v>0</v>
      </c>
      <c r="X89" s="98">
        <v>1.0742736984658977E-2</v>
      </c>
      <c r="Y89" s="98">
        <v>1.1333853308836427E-4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3.2527867856161664E-4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1.2154204203510201E-3</v>
      </c>
      <c r="W90" s="101">
        <v>0</v>
      </c>
      <c r="X90" s="101">
        <v>3.2640786549413621E-3</v>
      </c>
      <c r="Y90" s="101">
        <v>5.1876225335575512E-5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4.0160047774945187E-4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1.9941864379516777E-3</v>
      </c>
      <c r="W91" s="104">
        <v>0</v>
      </c>
      <c r="X91" s="104">
        <v>7.4786583297176143E-3</v>
      </c>
      <c r="Y91" s="104">
        <v>6.1462307752788763E-5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7.0289754456015333E-2</v>
      </c>
      <c r="D92" s="101">
        <v>3.3116083946903713E-2</v>
      </c>
      <c r="E92" s="101">
        <v>3.3934885245482632E-2</v>
      </c>
      <c r="F92" s="101">
        <v>2.7177370035253688E-2</v>
      </c>
      <c r="G92" s="101">
        <v>2.5377511092057509E-2</v>
      </c>
      <c r="H92" s="101">
        <v>1.9469565498207012E-2</v>
      </c>
      <c r="I92" s="101">
        <v>3.946771441735978E-2</v>
      </c>
      <c r="J92" s="101">
        <v>0.14949570694210351</v>
      </c>
      <c r="K92" s="101">
        <v>0.1777403295089687</v>
      </c>
      <c r="L92" s="101">
        <v>0.10992442941753458</v>
      </c>
      <c r="M92" s="101">
        <v>8.8684646299242414E-2</v>
      </c>
      <c r="N92" s="101">
        <v>4.3920717113297779E-2</v>
      </c>
      <c r="O92" s="101">
        <v>6.4539184447078663E-3</v>
      </c>
      <c r="P92" s="101">
        <v>0</v>
      </c>
      <c r="Q92" s="101">
        <v>2.4622961302334063E-2</v>
      </c>
      <c r="R92" s="101">
        <v>4.3615030901732521E-2</v>
      </c>
      <c r="S92" s="101">
        <v>1.056108068356541E-2</v>
      </c>
      <c r="T92" s="101">
        <v>0</v>
      </c>
      <c r="U92" s="101">
        <v>0</v>
      </c>
      <c r="V92" s="101">
        <v>0</v>
      </c>
      <c r="W92" s="101">
        <v>0</v>
      </c>
      <c r="X92" s="101">
        <v>6.3009114590076687E-2</v>
      </c>
      <c r="Y92" s="101">
        <v>4.2994587881393403E-2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1.4463330798099305E-3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2.0765459264031398E-4</v>
      </c>
      <c r="Y93" s="104">
        <v>2.4537301304317316E-4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6.8144014330343906E-4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5.3471705862506496E-5</v>
      </c>
      <c r="Y94" s="98">
        <v>9.9884784761214462E-5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7.6489293650649137E-4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1.5418288677780748E-4</v>
      </c>
      <c r="Y95" s="98">
        <v>1.454882282819587E-4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9.3802287634879286E-2</v>
      </c>
      <c r="D96" s="101">
        <v>0.11768937175069794</v>
      </c>
      <c r="E96" s="101">
        <v>0.15569862875117868</v>
      </c>
      <c r="F96" s="101">
        <v>0.15888541038389195</v>
      </c>
      <c r="G96" s="101">
        <v>0.17480490170825913</v>
      </c>
      <c r="H96" s="101">
        <v>0.129904925010324</v>
      </c>
      <c r="I96" s="101">
        <v>0.32088405633575828</v>
      </c>
      <c r="J96" s="101">
        <v>1.6717404087486933</v>
      </c>
      <c r="K96" s="101">
        <v>3.0117357538715503</v>
      </c>
      <c r="L96" s="101">
        <v>0.93999550787482156</v>
      </c>
      <c r="M96" s="101">
        <v>1.6836279921114803</v>
      </c>
      <c r="N96" s="101">
        <v>1.062158351815025</v>
      </c>
      <c r="O96" s="101">
        <v>0.15646715659707539</v>
      </c>
      <c r="P96" s="101">
        <v>0</v>
      </c>
      <c r="Q96" s="101">
        <v>0.65382050821002469</v>
      </c>
      <c r="R96" s="101">
        <v>0.80226340816069996</v>
      </c>
      <c r="S96" s="101">
        <v>0.21869664827802479</v>
      </c>
      <c r="T96" s="101">
        <v>0</v>
      </c>
      <c r="U96" s="101">
        <v>0</v>
      </c>
      <c r="V96" s="101">
        <v>1.3972889132142402E-4</v>
      </c>
      <c r="W96" s="101">
        <v>5.4021263554841683E-4</v>
      </c>
      <c r="X96" s="101">
        <v>0.29310293706082341</v>
      </c>
      <c r="Y96" s="101">
        <v>0.41494855476385883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1.4074220503199917</v>
      </c>
      <c r="M97" s="104">
        <v>5.0638685752527043E-2</v>
      </c>
      <c r="N97" s="104">
        <v>5.5790378519226438E-3</v>
      </c>
      <c r="O97" s="104">
        <v>9.7334511650280309E-4</v>
      </c>
      <c r="P97" s="104">
        <v>0</v>
      </c>
      <c r="Q97" s="104">
        <v>3.6334752108786754E-3</v>
      </c>
      <c r="R97" s="104">
        <v>3.6381874925659176E-2</v>
      </c>
      <c r="S97" s="104">
        <v>0.10211563366670151</v>
      </c>
      <c r="T97" s="104">
        <v>0</v>
      </c>
      <c r="U97" s="104">
        <v>0</v>
      </c>
      <c r="V97" s="104">
        <v>0</v>
      </c>
      <c r="W97" s="104">
        <v>0</v>
      </c>
      <c r="X97" s="104">
        <v>0.21067862807558466</v>
      </c>
      <c r="Y97" s="104">
        <v>0.11381231655104748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0.64625175624844777</v>
      </c>
      <c r="M98" s="98">
        <v>2.0539341054423284E-2</v>
      </c>
      <c r="N98" s="98">
        <v>2.3717655926064167E-3</v>
      </c>
      <c r="O98" s="98">
        <v>4.5267474267515789E-4</v>
      </c>
      <c r="P98" s="98">
        <v>0</v>
      </c>
      <c r="Q98" s="98">
        <v>1.475526028180142E-3</v>
      </c>
      <c r="R98" s="98">
        <v>1.4708554383211163E-2</v>
      </c>
      <c r="S98" s="98">
        <v>3.7491756675321779E-2</v>
      </c>
      <c r="T98" s="98">
        <v>0</v>
      </c>
      <c r="U98" s="98">
        <v>0</v>
      </c>
      <c r="V98" s="98">
        <v>0</v>
      </c>
      <c r="W98" s="98">
        <v>0</v>
      </c>
      <c r="X98" s="98">
        <v>6.3459890278830561E-2</v>
      </c>
      <c r="Y98" s="98">
        <v>5.2583517093670117E-2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0.7611702940715438</v>
      </c>
      <c r="M99" s="98">
        <v>3.0099344698103762E-2</v>
      </c>
      <c r="N99" s="98">
        <v>3.2072722593162275E-3</v>
      </c>
      <c r="O99" s="98">
        <v>5.2067037382764515E-4</v>
      </c>
      <c r="P99" s="98">
        <v>0</v>
      </c>
      <c r="Q99" s="98">
        <v>2.1579491826985335E-3</v>
      </c>
      <c r="R99" s="98">
        <v>2.1673320542448013E-2</v>
      </c>
      <c r="S99" s="98">
        <v>6.4623876991379739E-2</v>
      </c>
      <c r="T99" s="98">
        <v>0</v>
      </c>
      <c r="U99" s="98">
        <v>0</v>
      </c>
      <c r="V99" s="98">
        <v>0</v>
      </c>
      <c r="W99" s="98">
        <v>0</v>
      </c>
      <c r="X99" s="98">
        <v>0.1472187377967541</v>
      </c>
      <c r="Y99" s="98">
        <v>6.1228799457377359E-2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4.3391358541176268E-2</v>
      </c>
      <c r="D100" s="122">
        <v>3.6000765257900885E-2</v>
      </c>
      <c r="E100" s="122">
        <v>4.8228543616984275E-2</v>
      </c>
      <c r="F100" s="122">
        <v>5.1745370224741905E-2</v>
      </c>
      <c r="G100" s="122">
        <v>5.4709655298778345E-2</v>
      </c>
      <c r="H100" s="122">
        <v>3.5920196010629721E-2</v>
      </c>
      <c r="I100" s="122">
        <v>8.9965138701404213E-2</v>
      </c>
      <c r="J100" s="122">
        <v>0.4136063500500759</v>
      </c>
      <c r="K100" s="122">
        <v>0.83217139465839773</v>
      </c>
      <c r="L100" s="122">
        <v>0.88246667977995419</v>
      </c>
      <c r="M100" s="122">
        <v>0.54345126276595523</v>
      </c>
      <c r="N100" s="122">
        <v>0.29672770033884077</v>
      </c>
      <c r="O100" s="122">
        <v>3.5354603180610088E-2</v>
      </c>
      <c r="P100" s="122">
        <v>0</v>
      </c>
      <c r="Q100" s="122">
        <v>0.16208794100098858</v>
      </c>
      <c r="R100" s="122">
        <v>0.22107184668259922</v>
      </c>
      <c r="S100" s="122">
        <v>9.7574615246620214E-2</v>
      </c>
      <c r="T100" s="122">
        <v>0</v>
      </c>
      <c r="U100" s="122">
        <v>0</v>
      </c>
      <c r="V100" s="122">
        <v>0.18048810509218099</v>
      </c>
      <c r="W100" s="122">
        <v>0.38906310221440837</v>
      </c>
      <c r="X100" s="122">
        <v>0.55651375188829744</v>
      </c>
      <c r="Y100" s="122">
        <v>0.31582904118184241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1.3356626212365833E-3</v>
      </c>
      <c r="D101" s="98">
        <v>9.2277044865684622E-4</v>
      </c>
      <c r="E101" s="98">
        <v>7.1129317760652031E-4</v>
      </c>
      <c r="F101" s="98">
        <v>8.2941377571712951E-4</v>
      </c>
      <c r="G101" s="98">
        <v>8.799687082599667E-4</v>
      </c>
      <c r="H101" s="98">
        <v>4.9427573471374196E-4</v>
      </c>
      <c r="I101" s="98">
        <v>1.3636793833825599E-3</v>
      </c>
      <c r="J101" s="98">
        <v>7.3550782286754043E-3</v>
      </c>
      <c r="K101" s="98">
        <v>8.0623862423438043E-3</v>
      </c>
      <c r="L101" s="98">
        <v>7.6427642024785039E-2</v>
      </c>
      <c r="M101" s="98">
        <v>3.757016331048018E-2</v>
      </c>
      <c r="N101" s="98">
        <v>2.427624706014929E-3</v>
      </c>
      <c r="O101" s="98">
        <v>1.9724187944888144E-4</v>
      </c>
      <c r="P101" s="98">
        <v>0</v>
      </c>
      <c r="Q101" s="98">
        <v>1.8926733799459836E-3</v>
      </c>
      <c r="R101" s="98">
        <v>7.1879042700768066E-3</v>
      </c>
      <c r="S101" s="98">
        <v>3.1043276011547623E-3</v>
      </c>
      <c r="T101" s="98">
        <v>0</v>
      </c>
      <c r="U101" s="98">
        <v>0</v>
      </c>
      <c r="V101" s="98">
        <v>4.4905853679826262E-3</v>
      </c>
      <c r="W101" s="98">
        <v>1.0804471118712809E-3</v>
      </c>
      <c r="X101" s="98">
        <v>1.1323058247758285E-3</v>
      </c>
      <c r="Y101" s="98">
        <v>4.0503371751765835E-3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4.1873527465990344E-3</v>
      </c>
      <c r="D102" s="98">
        <v>2.8768118063739641E-3</v>
      </c>
      <c r="E102" s="98">
        <v>2.0326642595889888E-3</v>
      </c>
      <c r="F102" s="98">
        <v>3.6397480758906392E-3</v>
      </c>
      <c r="G102" s="98">
        <v>4.9352568483975144E-3</v>
      </c>
      <c r="H102" s="98">
        <v>3.5758172812551552E-3</v>
      </c>
      <c r="I102" s="98">
        <v>7.9944424662404239E-3</v>
      </c>
      <c r="J102" s="98">
        <v>4.7782985815863557E-2</v>
      </c>
      <c r="K102" s="98">
        <v>6.5733200440446907E-2</v>
      </c>
      <c r="L102" s="98">
        <v>4.9986424079078183E-2</v>
      </c>
      <c r="M102" s="98">
        <v>2.822314594899325E-2</v>
      </c>
      <c r="N102" s="98">
        <v>1.4748491498054777E-2</v>
      </c>
      <c r="O102" s="98">
        <v>1.6940734391267457E-3</v>
      </c>
      <c r="P102" s="98">
        <v>0</v>
      </c>
      <c r="Q102" s="98">
        <v>7.1443616657686296E-3</v>
      </c>
      <c r="R102" s="98">
        <v>7.7020218544781062E-3</v>
      </c>
      <c r="S102" s="98">
        <v>1.5683171648814287E-3</v>
      </c>
      <c r="T102" s="98">
        <v>0</v>
      </c>
      <c r="U102" s="98">
        <v>0</v>
      </c>
      <c r="V102" s="98">
        <v>4.6736522790962109E-3</v>
      </c>
      <c r="W102" s="98">
        <v>3.4888003571369765E-2</v>
      </c>
      <c r="X102" s="98">
        <v>2.3318813893948558E-2</v>
      </c>
      <c r="Y102" s="98">
        <v>3.9377205445451195E-3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3.7868343173340653E-2</v>
      </c>
      <c r="D103" s="33">
        <v>3.2201183002870074E-2</v>
      </c>
      <c r="E103" s="33">
        <v>4.5484586179788768E-2</v>
      </c>
      <c r="F103" s="33">
        <v>4.7276208373134135E-2</v>
      </c>
      <c r="G103" s="33">
        <v>4.8894429742120861E-2</v>
      </c>
      <c r="H103" s="33">
        <v>3.1850102994660824E-2</v>
      </c>
      <c r="I103" s="33">
        <v>8.0607016851781232E-2</v>
      </c>
      <c r="J103" s="33">
        <v>0.35846828600553693</v>
      </c>
      <c r="K103" s="33">
        <v>0.758375807975607</v>
      </c>
      <c r="L103" s="33">
        <v>0.756052613676091</v>
      </c>
      <c r="M103" s="33">
        <v>0.47765795350648177</v>
      </c>
      <c r="N103" s="33">
        <v>0.27955158413477105</v>
      </c>
      <c r="O103" s="33">
        <v>3.3463287862034459E-2</v>
      </c>
      <c r="P103" s="33">
        <v>0</v>
      </c>
      <c r="Q103" s="33">
        <v>0.15305090595527396</v>
      </c>
      <c r="R103" s="33">
        <v>0.2061819205580443</v>
      </c>
      <c r="S103" s="33">
        <v>9.2901970480584017E-2</v>
      </c>
      <c r="T103" s="33">
        <v>0</v>
      </c>
      <c r="U103" s="33">
        <v>0</v>
      </c>
      <c r="V103" s="33">
        <v>0.17132386744510217</v>
      </c>
      <c r="W103" s="33">
        <v>0.35309465153116731</v>
      </c>
      <c r="X103" s="33">
        <v>0.53206263216957306</v>
      </c>
      <c r="Y103" s="33">
        <v>0.30784098346212069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24.959508056576194</v>
      </c>
      <c r="D124" s="117">
        <f t="shared" si="42"/>
        <v>26.773077008950313</v>
      </c>
      <c r="E124" s="117">
        <f t="shared" si="42"/>
        <v>21.363542779878866</v>
      </c>
      <c r="F124" s="117">
        <f t="shared" si="42"/>
        <v>14.305785130897457</v>
      </c>
      <c r="G124" s="117">
        <f t="shared" si="42"/>
        <v>19.70247759765298</v>
      </c>
      <c r="H124" s="117">
        <f t="shared" si="42"/>
        <v>13.974561398990831</v>
      </c>
      <c r="I124" s="117">
        <f t="shared" si="42"/>
        <v>13.991519489102915</v>
      </c>
      <c r="J124" s="117">
        <f t="shared" si="42"/>
        <v>2.6629339140422994</v>
      </c>
      <c r="K124" s="117">
        <f t="shared" si="42"/>
        <v>4.5274634670320584</v>
      </c>
      <c r="L124" s="117">
        <f t="shared" si="42"/>
        <v>0</v>
      </c>
      <c r="M124" s="117">
        <f t="shared" si="42"/>
        <v>7.6182336855221244</v>
      </c>
      <c r="N124" s="117">
        <f t="shared" si="42"/>
        <v>14.522541888467615</v>
      </c>
      <c r="O124" s="117">
        <f t="shared" si="42"/>
        <v>18.041190664915565</v>
      </c>
      <c r="P124" s="117">
        <f t="shared" si="42"/>
        <v>14.063021014205967</v>
      </c>
      <c r="Q124" s="117">
        <f t="shared" si="42"/>
        <v>7.6196563089972695</v>
      </c>
      <c r="R124" s="117">
        <f t="shared" ref="R124:V124" si="43">R125+R128+R130+R139</f>
        <v>6.3717523588802907</v>
      </c>
      <c r="S124" s="117">
        <f t="shared" si="43"/>
        <v>7.2966331895794401</v>
      </c>
      <c r="T124" s="117">
        <f t="shared" si="43"/>
        <v>7.3521234732071354</v>
      </c>
      <c r="U124" s="117">
        <f t="shared" si="43"/>
        <v>4.6205616785824253</v>
      </c>
      <c r="V124" s="117">
        <f t="shared" si="43"/>
        <v>2.9355045060508842</v>
      </c>
      <c r="W124" s="117">
        <f t="shared" ref="W124:Y124" si="44">W125+W128+W130+W139</f>
        <v>1.5877875352078272</v>
      </c>
      <c r="X124" s="117">
        <f t="shared" si="44"/>
        <v>0.21744485776589217</v>
      </c>
      <c r="Y124" s="117">
        <f t="shared" si="44"/>
        <v>0.60915057622272806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22.925147323235699</v>
      </c>
      <c r="D125" s="122">
        <f t="shared" si="45"/>
        <v>24.489160553917429</v>
      </c>
      <c r="E125" s="122">
        <f t="shared" si="45"/>
        <v>19.293627952699342</v>
      </c>
      <c r="F125" s="122">
        <f t="shared" si="45"/>
        <v>12.785842046780976</v>
      </c>
      <c r="G125" s="122">
        <f t="shared" si="45"/>
        <v>17.509841221935293</v>
      </c>
      <c r="H125" s="122">
        <f t="shared" si="45"/>
        <v>12.224751514340509</v>
      </c>
      <c r="I125" s="122">
        <f t="shared" si="45"/>
        <v>11.884025257606661</v>
      </c>
      <c r="J125" s="122">
        <f t="shared" si="45"/>
        <v>2.2835438459353243</v>
      </c>
      <c r="K125" s="122">
        <f t="shared" si="45"/>
        <v>3.9217348377642263</v>
      </c>
      <c r="L125" s="122">
        <f t="shared" si="45"/>
        <v>0</v>
      </c>
      <c r="M125" s="122">
        <f t="shared" si="45"/>
        <v>6.9798675889612012</v>
      </c>
      <c r="N125" s="122">
        <f t="shared" si="45"/>
        <v>13.195881107315062</v>
      </c>
      <c r="O125" s="122">
        <f t="shared" si="45"/>
        <v>16.190652692273691</v>
      </c>
      <c r="P125" s="122">
        <f t="shared" si="45"/>
        <v>11.882635232740265</v>
      </c>
      <c r="Q125" s="122">
        <f t="shared" si="45"/>
        <v>6.5464294949455057</v>
      </c>
      <c r="R125" s="122">
        <f t="shared" ref="R125:V125" si="46">SUM(R126:R127)</f>
        <v>5.4990135787384435</v>
      </c>
      <c r="S125" s="122">
        <f t="shared" si="46"/>
        <v>6.1776346704043634</v>
      </c>
      <c r="T125" s="122">
        <f t="shared" si="46"/>
        <v>5.8755065705189224</v>
      </c>
      <c r="U125" s="122">
        <f t="shared" si="46"/>
        <v>3.4969464748129346</v>
      </c>
      <c r="V125" s="122">
        <f t="shared" si="46"/>
        <v>2.2595327123104818</v>
      </c>
      <c r="W125" s="122">
        <f t="shared" ref="W125:Y125" si="47">SUM(W126:W127)</f>
        <v>1.1665895150006995</v>
      </c>
      <c r="X125" s="122">
        <f t="shared" si="47"/>
        <v>0.15398502070063516</v>
      </c>
      <c r="Y125" s="122">
        <f t="shared" si="47"/>
        <v>0.39670969945186441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22.849465881214808</v>
      </c>
      <c r="D126" s="98">
        <v>24.410050199611426</v>
      </c>
      <c r="E126" s="98">
        <v>19.232255913819369</v>
      </c>
      <c r="F126" s="98">
        <v>12.745833884882577</v>
      </c>
      <c r="G126" s="98">
        <v>17.455904910326989</v>
      </c>
      <c r="H126" s="98">
        <v>12.187845781695517</v>
      </c>
      <c r="I126" s="98">
        <v>11.848738779912155</v>
      </c>
      <c r="J126" s="98">
        <v>2.2768435504461939</v>
      </c>
      <c r="K126" s="98">
        <v>3.9103402307525235</v>
      </c>
      <c r="L126" s="98">
        <v>0</v>
      </c>
      <c r="M126" s="98">
        <v>6.9605843140845769</v>
      </c>
      <c r="N126" s="98">
        <v>13.159894553968211</v>
      </c>
      <c r="O126" s="98">
        <v>16.145890912492014</v>
      </c>
      <c r="P126" s="98">
        <v>11.849599224125006</v>
      </c>
      <c r="Q126" s="98">
        <v>6.5286845312943695</v>
      </c>
      <c r="R126" s="98">
        <v>5.4841689409551648</v>
      </c>
      <c r="S126" s="98">
        <v>6.1608033997915141</v>
      </c>
      <c r="T126" s="98">
        <v>5.8588181368177148</v>
      </c>
      <c r="U126" s="98">
        <v>3.4869794128350162</v>
      </c>
      <c r="V126" s="98">
        <v>2.2530808561555435</v>
      </c>
      <c r="W126" s="98">
        <v>1.1633411362702331</v>
      </c>
      <c r="X126" s="98">
        <v>0.15355734650081626</v>
      </c>
      <c r="Y126" s="98">
        <v>0.3957224703522263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7.5681442020889583E-2</v>
      </c>
      <c r="D127" s="98">
        <v>7.9110354306002578E-2</v>
      </c>
      <c r="E127" s="98">
        <v>6.1372038879973834E-2</v>
      </c>
      <c r="F127" s="98">
        <v>4.0008161898399709E-2</v>
      </c>
      <c r="G127" s="98">
        <v>5.3936311608304303E-2</v>
      </c>
      <c r="H127" s="98">
        <v>3.690573264499343E-2</v>
      </c>
      <c r="I127" s="98">
        <v>3.528647769450622E-2</v>
      </c>
      <c r="J127" s="98">
        <v>6.7002954891305644E-3</v>
      </c>
      <c r="K127" s="98">
        <v>1.1394607011702747E-2</v>
      </c>
      <c r="L127" s="98">
        <v>0</v>
      </c>
      <c r="M127" s="98">
        <v>1.9283274876624713E-2</v>
      </c>
      <c r="N127" s="98">
        <v>3.5986553346850518E-2</v>
      </c>
      <c r="O127" s="98">
        <v>4.4761779781677079E-2</v>
      </c>
      <c r="P127" s="98">
        <v>3.3036008615259016E-2</v>
      </c>
      <c r="Q127" s="98">
        <v>1.7744963651136092E-2</v>
      </c>
      <c r="R127" s="98">
        <v>1.4844637783278393E-2</v>
      </c>
      <c r="S127" s="98">
        <v>1.6831270612849333E-2</v>
      </c>
      <c r="T127" s="98">
        <v>1.6688433701207386E-2</v>
      </c>
      <c r="U127" s="98">
        <v>9.967061977918296E-3</v>
      </c>
      <c r="V127" s="98">
        <v>6.4518561549384229E-3</v>
      </c>
      <c r="W127" s="98">
        <v>3.2483787304664513E-3</v>
      </c>
      <c r="X127" s="98">
        <v>4.2767419981889587E-4</v>
      </c>
      <c r="Y127" s="98">
        <v>9.8722909963811314E-4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9.5778412774873284E-3</v>
      </c>
      <c r="D128" s="122">
        <f t="shared" si="48"/>
        <v>1.8820144195777759E-2</v>
      </c>
      <c r="E128" s="122">
        <f t="shared" si="48"/>
        <v>2.4397578296018227E-2</v>
      </c>
      <c r="F128" s="122">
        <f t="shared" si="48"/>
        <v>1.5627638363729157E-2</v>
      </c>
      <c r="G128" s="122">
        <f t="shared" si="48"/>
        <v>2.443296089566949E-2</v>
      </c>
      <c r="H128" s="122">
        <f t="shared" si="48"/>
        <v>1.6457055779618299E-2</v>
      </c>
      <c r="I128" s="122">
        <f t="shared" si="48"/>
        <v>2.8493204406330439E-2</v>
      </c>
      <c r="J128" s="122">
        <f t="shared" si="48"/>
        <v>4.3536674957095726E-3</v>
      </c>
      <c r="K128" s="122">
        <f t="shared" si="48"/>
        <v>9.9339466280360892E-3</v>
      </c>
      <c r="L128" s="122">
        <f t="shared" si="48"/>
        <v>0</v>
      </c>
      <c r="M128" s="122">
        <f t="shared" si="48"/>
        <v>4.1560907310538107E-3</v>
      </c>
      <c r="N128" s="122">
        <f t="shared" si="48"/>
        <v>3.5067679249829481E-2</v>
      </c>
      <c r="O128" s="122">
        <f t="shared" si="48"/>
        <v>2.229177330946951E-2</v>
      </c>
      <c r="P128" s="122">
        <f t="shared" si="48"/>
        <v>1.7719509752476412E-2</v>
      </c>
      <c r="Q128" s="122">
        <f t="shared" si="48"/>
        <v>2.0899343944401436E-2</v>
      </c>
      <c r="R128" s="122">
        <f t="shared" si="48"/>
        <v>1.6101228077814844E-2</v>
      </c>
      <c r="S128" s="122">
        <f t="shared" si="48"/>
        <v>1.3486811592022545E-2</v>
      </c>
      <c r="T128" s="122">
        <f t="shared" si="48"/>
        <v>2.2783260435084263E-2</v>
      </c>
      <c r="U128" s="122">
        <f t="shared" si="48"/>
        <v>8.9157374560304373E-3</v>
      </c>
      <c r="V128" s="122">
        <f t="shared" si="48"/>
        <v>4.9677603181838255E-3</v>
      </c>
      <c r="W128" s="122">
        <f t="shared" si="48"/>
        <v>9.3592420061482291E-4</v>
      </c>
      <c r="X128" s="122">
        <f t="shared" si="48"/>
        <v>1.7741528475446097E-4</v>
      </c>
      <c r="Y128" s="122">
        <f t="shared" si="48"/>
        <v>5.4657673576975025E-4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9.5778412774873284E-3</v>
      </c>
      <c r="D129" s="98">
        <v>1.8820144195777759E-2</v>
      </c>
      <c r="E129" s="98">
        <v>2.4397578296018227E-2</v>
      </c>
      <c r="F129" s="98">
        <v>1.5627638363729157E-2</v>
      </c>
      <c r="G129" s="98">
        <v>2.443296089566949E-2</v>
      </c>
      <c r="H129" s="98">
        <v>1.6457055779618299E-2</v>
      </c>
      <c r="I129" s="98">
        <v>2.8493204406330439E-2</v>
      </c>
      <c r="J129" s="98">
        <v>4.3536674957095726E-3</v>
      </c>
      <c r="K129" s="98">
        <v>9.9339466280360892E-3</v>
      </c>
      <c r="L129" s="98">
        <v>0</v>
      </c>
      <c r="M129" s="98">
        <v>4.1560907310538107E-3</v>
      </c>
      <c r="N129" s="98">
        <v>3.5067679249829481E-2</v>
      </c>
      <c r="O129" s="98">
        <v>2.229177330946951E-2</v>
      </c>
      <c r="P129" s="98">
        <v>1.7719509752476412E-2</v>
      </c>
      <c r="Q129" s="98">
        <v>2.0899343944401436E-2</v>
      </c>
      <c r="R129" s="98">
        <v>1.6101228077814844E-2</v>
      </c>
      <c r="S129" s="98">
        <v>1.3486811592022545E-2</v>
      </c>
      <c r="T129" s="98">
        <v>2.2783260435084263E-2</v>
      </c>
      <c r="U129" s="98">
        <v>8.9157374560304373E-3</v>
      </c>
      <c r="V129" s="98">
        <v>4.9677603181838255E-3</v>
      </c>
      <c r="W129" s="98">
        <v>9.3592420061482291E-4</v>
      </c>
      <c r="X129" s="98">
        <v>1.7741528475446097E-4</v>
      </c>
      <c r="Y129" s="98">
        <v>5.4657673576975025E-4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1.558701992145932</v>
      </c>
      <c r="D130" s="122">
        <v>1.7576256255207108</v>
      </c>
      <c r="E130" s="122">
        <v>1.532997852507314</v>
      </c>
      <c r="F130" s="122">
        <v>1.1107406339716064</v>
      </c>
      <c r="G130" s="122">
        <v>1.6264218147313552</v>
      </c>
      <c r="H130" s="122">
        <v>1.3368989329861107</v>
      </c>
      <c r="I130" s="122">
        <v>1.585347039451606</v>
      </c>
      <c r="J130" s="122">
        <v>0.2917446251981704</v>
      </c>
      <c r="K130" s="122">
        <v>0.47538405521260463</v>
      </c>
      <c r="L130" s="122">
        <v>0</v>
      </c>
      <c r="M130" s="122">
        <v>0.45821520698902546</v>
      </c>
      <c r="N130" s="122">
        <v>0.96309355257870022</v>
      </c>
      <c r="O130" s="122">
        <v>1.4311468645021448</v>
      </c>
      <c r="P130" s="122">
        <v>1.7321964279012314</v>
      </c>
      <c r="Q130" s="122">
        <v>0.81712148719096545</v>
      </c>
      <c r="R130" s="122">
        <v>0.65523177662630572</v>
      </c>
      <c r="S130" s="122">
        <v>0.83750162062511357</v>
      </c>
      <c r="T130" s="122">
        <v>1.1743213338662872</v>
      </c>
      <c r="U130" s="122">
        <v>0.92973692855012036</v>
      </c>
      <c r="V130" s="122">
        <v>0.54863369311383903</v>
      </c>
      <c r="W130" s="122">
        <v>0.3448986563854487</v>
      </c>
      <c r="X130" s="122">
        <v>4.8841848326852393E-2</v>
      </c>
      <c r="Y130" s="122">
        <v>0.16220644795272435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1.3140358705296171</v>
      </c>
      <c r="D131" s="98">
        <v>1.5687105346963044</v>
      </c>
      <c r="E131" s="98">
        <v>1.2945663730544019</v>
      </c>
      <c r="F131" s="98">
        <v>0.885560378695601</v>
      </c>
      <c r="G131" s="98">
        <v>1.3175567056347852</v>
      </c>
      <c r="H131" s="98">
        <v>1.0447767548266296</v>
      </c>
      <c r="I131" s="98">
        <v>1.2685402900578524</v>
      </c>
      <c r="J131" s="98">
        <v>0.24172346468465644</v>
      </c>
      <c r="K131" s="98">
        <v>0.46080650733382722</v>
      </c>
      <c r="L131" s="98">
        <v>0</v>
      </c>
      <c r="M131" s="98">
        <v>0.44568507302620824</v>
      </c>
      <c r="N131" s="98">
        <v>0.83916693382910645</v>
      </c>
      <c r="O131" s="98">
        <v>1.0049100542858154</v>
      </c>
      <c r="P131" s="98">
        <v>1.7255176683542282</v>
      </c>
      <c r="Q131" s="98">
        <v>0.81712148719096545</v>
      </c>
      <c r="R131" s="98">
        <v>0.65512728803446396</v>
      </c>
      <c r="S131" s="98">
        <v>0.83750162062511357</v>
      </c>
      <c r="T131" s="98">
        <v>0.71532941069374345</v>
      </c>
      <c r="U131" s="98">
        <v>0.43210801271404908</v>
      </c>
      <c r="V131" s="98">
        <v>0.27952176311787563</v>
      </c>
      <c r="W131" s="98">
        <v>4.8902363046501376E-2</v>
      </c>
      <c r="X131" s="98">
        <v>4.8841848326852393E-2</v>
      </c>
      <c r="Y131" s="98">
        <v>0.16209398884057108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6.5869477363252223E-3</v>
      </c>
      <c r="Q132" s="98">
        <v>0</v>
      </c>
      <c r="R132" s="98">
        <v>0</v>
      </c>
      <c r="S132" s="98">
        <v>0</v>
      </c>
      <c r="T132" s="98">
        <v>8.6161516157950008E-3</v>
      </c>
      <c r="U132" s="98">
        <v>4.1086446469577034E-3</v>
      </c>
      <c r="V132" s="98">
        <v>7.3016177291471062E-3</v>
      </c>
      <c r="W132" s="98">
        <v>0</v>
      </c>
      <c r="X132" s="98">
        <v>0</v>
      </c>
      <c r="Y132" s="98">
        <v>1.124591121532775E-4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2.3608045974816715E-3</v>
      </c>
      <c r="Q133" s="101">
        <v>0</v>
      </c>
      <c r="R133" s="101">
        <v>0</v>
      </c>
      <c r="S133" s="101">
        <v>0</v>
      </c>
      <c r="T133" s="101">
        <v>3.047941651473051E-3</v>
      </c>
      <c r="U133" s="101">
        <v>1.3862618201704961E-3</v>
      </c>
      <c r="V133" s="101">
        <v>2.5916756151845577E-3</v>
      </c>
      <c r="W133" s="101">
        <v>0</v>
      </c>
      <c r="X133" s="101">
        <v>0</v>
      </c>
      <c r="Y133" s="101">
        <v>4.8711402338767054E-5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4.2261431388435503E-3</v>
      </c>
      <c r="Q134" s="104">
        <v>0</v>
      </c>
      <c r="R134" s="104">
        <v>0</v>
      </c>
      <c r="S134" s="104">
        <v>0</v>
      </c>
      <c r="T134" s="104">
        <v>5.5682099643219497E-3</v>
      </c>
      <c r="U134" s="104">
        <v>2.7223828267872075E-3</v>
      </c>
      <c r="V134" s="104">
        <v>4.7099421139625485E-3</v>
      </c>
      <c r="W134" s="104">
        <v>0</v>
      </c>
      <c r="X134" s="104">
        <v>0</v>
      </c>
      <c r="Y134" s="104">
        <v>6.3747709814510444E-5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0.24466612161631479</v>
      </c>
      <c r="D135" s="101">
        <v>0.18891509082440638</v>
      </c>
      <c r="E135" s="101">
        <v>0.23843147945291204</v>
      </c>
      <c r="F135" s="101">
        <v>0.22518025527600541</v>
      </c>
      <c r="G135" s="101">
        <v>0.30886510909656995</v>
      </c>
      <c r="H135" s="101">
        <v>0.29212217815948127</v>
      </c>
      <c r="I135" s="101">
        <v>0.31680674939375375</v>
      </c>
      <c r="J135" s="101">
        <v>5.0021160513513956E-2</v>
      </c>
      <c r="K135" s="101">
        <v>1.4577547878777415E-2</v>
      </c>
      <c r="L135" s="101">
        <v>0</v>
      </c>
      <c r="M135" s="101">
        <v>1.2185653107357839E-2</v>
      </c>
      <c r="N135" s="101">
        <v>0.12326376276718712</v>
      </c>
      <c r="O135" s="101">
        <v>0.42359487347153602</v>
      </c>
      <c r="P135" s="101">
        <v>9.1811810678106207E-5</v>
      </c>
      <c r="Q135" s="101">
        <v>0</v>
      </c>
      <c r="R135" s="101">
        <v>1.0448859184171658E-4</v>
      </c>
      <c r="S135" s="101">
        <v>0</v>
      </c>
      <c r="T135" s="101">
        <v>0.14509029979955565</v>
      </c>
      <c r="U135" s="101">
        <v>0.49180516363803434</v>
      </c>
      <c r="V135" s="101">
        <v>0.20079041682888629</v>
      </c>
      <c r="W135" s="101">
        <v>0.28055042872814445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3.4448085545936766E-4</v>
      </c>
      <c r="N136" s="104">
        <v>6.6285598240665078E-4</v>
      </c>
      <c r="O136" s="104">
        <v>2.6419367447933226E-3</v>
      </c>
      <c r="P136" s="104">
        <v>0</v>
      </c>
      <c r="Q136" s="104">
        <v>0</v>
      </c>
      <c r="R136" s="104">
        <v>0</v>
      </c>
      <c r="S136" s="104">
        <v>0</v>
      </c>
      <c r="T136" s="104">
        <v>0.30528547175719306</v>
      </c>
      <c r="U136" s="104">
        <v>1.7151075510791732E-3</v>
      </c>
      <c r="V136" s="104">
        <v>6.1019895437929975E-2</v>
      </c>
      <c r="W136" s="104">
        <v>1.5445864610802901E-2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1.3972340853349172E-4</v>
      </c>
      <c r="N137" s="98">
        <v>2.8179393179482177E-4</v>
      </c>
      <c r="O137" s="98">
        <v>1.2286885872611428E-3</v>
      </c>
      <c r="P137" s="98">
        <v>0</v>
      </c>
      <c r="Q137" s="98">
        <v>0</v>
      </c>
      <c r="R137" s="98">
        <v>0</v>
      </c>
      <c r="S137" s="98">
        <v>0</v>
      </c>
      <c r="T137" s="98">
        <v>0.11891163749745624</v>
      </c>
      <c r="U137" s="98">
        <v>6.3623109028427215E-4</v>
      </c>
      <c r="V137" s="98">
        <v>2.3188739201492805E-2</v>
      </c>
      <c r="W137" s="98">
        <v>7.7267110594816902E-3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2.0475744692587594E-4</v>
      </c>
      <c r="N138" s="98">
        <v>3.8106205061182896E-4</v>
      </c>
      <c r="O138" s="98">
        <v>1.4132481575321798E-3</v>
      </c>
      <c r="P138" s="98">
        <v>0</v>
      </c>
      <c r="Q138" s="98">
        <v>0</v>
      </c>
      <c r="R138" s="98">
        <v>0</v>
      </c>
      <c r="S138" s="98">
        <v>0</v>
      </c>
      <c r="T138" s="98">
        <v>0.18637383425973683</v>
      </c>
      <c r="U138" s="98">
        <v>1.078876460794901E-3</v>
      </c>
      <c r="V138" s="98">
        <v>3.7831156236437173E-2</v>
      </c>
      <c r="W138" s="98">
        <v>7.7191535513212103E-3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0.46608089991707846</v>
      </c>
      <c r="D139" s="122">
        <v>0.50747068531639561</v>
      </c>
      <c r="E139" s="122">
        <v>0.51251939637618993</v>
      </c>
      <c r="F139" s="122">
        <v>0.39357481178114645</v>
      </c>
      <c r="G139" s="122">
        <v>0.54178160009066167</v>
      </c>
      <c r="H139" s="122">
        <v>0.3964538958845929</v>
      </c>
      <c r="I139" s="122">
        <v>0.49365398763831647</v>
      </c>
      <c r="J139" s="122">
        <v>8.3291775413094932E-2</v>
      </c>
      <c r="K139" s="122">
        <v>0.12041062742719177</v>
      </c>
      <c r="L139" s="122">
        <v>0</v>
      </c>
      <c r="M139" s="122">
        <v>0.17599479884084457</v>
      </c>
      <c r="N139" s="122">
        <v>0.3284995493240232</v>
      </c>
      <c r="O139" s="122">
        <v>0.39709933483025872</v>
      </c>
      <c r="P139" s="122">
        <v>0.43046984381199471</v>
      </c>
      <c r="Q139" s="122">
        <v>0.23520598291639663</v>
      </c>
      <c r="R139" s="122">
        <v>0.20140577543772575</v>
      </c>
      <c r="S139" s="122">
        <v>0.2680100869579411</v>
      </c>
      <c r="T139" s="122">
        <v>0.27951230838684055</v>
      </c>
      <c r="U139" s="122">
        <v>0.18496253776334015</v>
      </c>
      <c r="V139" s="122">
        <v>0.12237034030837966</v>
      </c>
      <c r="W139" s="122">
        <v>7.5363439621063996E-2</v>
      </c>
      <c r="X139" s="122">
        <v>1.4440573453650154E-2</v>
      </c>
      <c r="Y139" s="122">
        <v>4.9687852082369595E-2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4.6395868432317286E-2</v>
      </c>
      <c r="D140" s="98">
        <v>4.1563937244173836E-2</v>
      </c>
      <c r="E140" s="98">
        <v>2.2039888186114895E-2</v>
      </c>
      <c r="F140" s="98">
        <v>2.8091388995976473E-2</v>
      </c>
      <c r="G140" s="98">
        <v>4.9614039045479653E-2</v>
      </c>
      <c r="H140" s="98">
        <v>4.0108750504745327E-2</v>
      </c>
      <c r="I140" s="98">
        <v>4.4497368444168399E-2</v>
      </c>
      <c r="J140" s="98">
        <v>9.797230904691449E-3</v>
      </c>
      <c r="K140" s="98">
        <v>9.6077759474465646E-3</v>
      </c>
      <c r="L140" s="98">
        <v>0</v>
      </c>
      <c r="M140" s="98">
        <v>9.8123482331625295E-3</v>
      </c>
      <c r="N140" s="98">
        <v>1.64592128317483E-2</v>
      </c>
      <c r="O140" s="98">
        <v>1.9103935859690842E-2</v>
      </c>
      <c r="P140" s="98">
        <v>1.109927667970104E-2</v>
      </c>
      <c r="Q140" s="98">
        <v>1.0480495307052659E-2</v>
      </c>
      <c r="R140" s="98">
        <v>7.2363182074631511E-3</v>
      </c>
      <c r="S140" s="98">
        <v>4.4636719308163734E-3</v>
      </c>
      <c r="T140" s="98">
        <v>4.8798651554448914E-4</v>
      </c>
      <c r="U140" s="98">
        <v>1.109870871133649E-2</v>
      </c>
      <c r="V140" s="98">
        <v>3.2285097980598821E-3</v>
      </c>
      <c r="W140" s="98">
        <v>6.7683957545867264E-3</v>
      </c>
      <c r="X140" s="98">
        <v>6.1073084007960514E-4</v>
      </c>
      <c r="Y140" s="98">
        <v>6.2174534913870302E-4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0.41968503148476116</v>
      </c>
      <c r="D141" s="33">
        <v>0.46590674807222177</v>
      </c>
      <c r="E141" s="33">
        <v>0.49047950819007508</v>
      </c>
      <c r="F141" s="33">
        <v>0.36548342278516999</v>
      </c>
      <c r="G141" s="33">
        <v>0.492167561045182</v>
      </c>
      <c r="H141" s="33">
        <v>0.35634514537984757</v>
      </c>
      <c r="I141" s="33">
        <v>0.44915661919414807</v>
      </c>
      <c r="J141" s="33">
        <v>7.3494544508403481E-2</v>
      </c>
      <c r="K141" s="33">
        <v>0.11080285147974521</v>
      </c>
      <c r="L141" s="33">
        <v>0</v>
      </c>
      <c r="M141" s="33">
        <v>0.16618245060768203</v>
      </c>
      <c r="N141" s="33">
        <v>0.31204033649227492</v>
      </c>
      <c r="O141" s="33">
        <v>0.37799539897056789</v>
      </c>
      <c r="P141" s="33">
        <v>0.41937056713229365</v>
      </c>
      <c r="Q141" s="33">
        <v>0.22472548760934397</v>
      </c>
      <c r="R141" s="33">
        <v>0.1941694572302626</v>
      </c>
      <c r="S141" s="33">
        <v>0.26354641502712473</v>
      </c>
      <c r="T141" s="33">
        <v>0.27902432187129605</v>
      </c>
      <c r="U141" s="33">
        <v>0.17386382905200365</v>
      </c>
      <c r="V141" s="33">
        <v>0.11914183051031978</v>
      </c>
      <c r="W141" s="33">
        <v>6.8595043866477273E-2</v>
      </c>
      <c r="X141" s="33">
        <v>1.3829842613570549E-2</v>
      </c>
      <c r="Y141" s="33">
        <v>4.9066106733230891E-2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0.12642667715002942</v>
      </c>
      <c r="D143" s="117">
        <f t="shared" si="49"/>
        <v>0.24946123535850759</v>
      </c>
      <c r="E143" s="117">
        <f t="shared" si="49"/>
        <v>0.22744975432457373</v>
      </c>
      <c r="F143" s="117">
        <f t="shared" si="49"/>
        <v>0.19297452811542415</v>
      </c>
      <c r="G143" s="117">
        <f t="shared" si="49"/>
        <v>0.18800830227925922</v>
      </c>
      <c r="H143" s="117">
        <f t="shared" si="49"/>
        <v>0.1767399478510342</v>
      </c>
      <c r="I143" s="117">
        <f t="shared" si="49"/>
        <v>0.17842503112870331</v>
      </c>
      <c r="J143" s="117">
        <f t="shared" si="49"/>
        <v>7.3968429522835E-2</v>
      </c>
      <c r="K143" s="117">
        <f t="shared" si="49"/>
        <v>2.6294733114923592E-2</v>
      </c>
      <c r="L143" s="117">
        <f t="shared" si="49"/>
        <v>0</v>
      </c>
      <c r="M143" s="117">
        <f t="shared" si="49"/>
        <v>0.13641811583761818</v>
      </c>
      <c r="N143" s="117">
        <f t="shared" si="49"/>
        <v>0.30808373295653513</v>
      </c>
      <c r="O143" s="117">
        <f t="shared" si="49"/>
        <v>0.61869081050977004</v>
      </c>
      <c r="P143" s="117">
        <f t="shared" si="49"/>
        <v>1.3935179736765635</v>
      </c>
      <c r="Q143" s="117">
        <f t="shared" si="49"/>
        <v>1.3777320796644936</v>
      </c>
      <c r="R143" s="117">
        <f t="shared" ref="R143:V143" si="50">R144+R146+R148+R157</f>
        <v>0.77229418168377051</v>
      </c>
      <c r="S143" s="117">
        <f t="shared" si="50"/>
        <v>0.75249337175850484</v>
      </c>
      <c r="T143" s="117">
        <f t="shared" si="50"/>
        <v>0.95312768881258036</v>
      </c>
      <c r="U143" s="117">
        <f t="shared" si="50"/>
        <v>1.0656986081753625</v>
      </c>
      <c r="V143" s="117">
        <f t="shared" si="50"/>
        <v>1.6295629669652014</v>
      </c>
      <c r="W143" s="117">
        <f t="shared" ref="W143:Y143" si="51">W144+W146+W148+W157</f>
        <v>2.4621741627808906</v>
      </c>
      <c r="X143" s="117">
        <f t="shared" si="51"/>
        <v>3.7938952738156964</v>
      </c>
      <c r="Y143" s="117">
        <f t="shared" si="51"/>
        <v>3.226829289277152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0.1001506328359251</v>
      </c>
      <c r="D144" s="122">
        <f t="shared" si="52"/>
        <v>0.19624101981289049</v>
      </c>
      <c r="E144" s="122">
        <f t="shared" si="52"/>
        <v>0.17341780307403451</v>
      </c>
      <c r="F144" s="122">
        <f t="shared" si="52"/>
        <v>0.14068003384074984</v>
      </c>
      <c r="G144" s="122">
        <f t="shared" si="52"/>
        <v>0.1329109133444171</v>
      </c>
      <c r="H144" s="122">
        <f t="shared" si="52"/>
        <v>0.1189734266735321</v>
      </c>
      <c r="I144" s="122">
        <f t="shared" si="52"/>
        <v>0.10842010542907977</v>
      </c>
      <c r="J144" s="122">
        <f t="shared" si="52"/>
        <v>4.6903915549330016E-2</v>
      </c>
      <c r="K144" s="122">
        <f t="shared" si="52"/>
        <v>1.7794052754219868E-2</v>
      </c>
      <c r="L144" s="122">
        <f t="shared" si="52"/>
        <v>0</v>
      </c>
      <c r="M144" s="122">
        <f t="shared" si="52"/>
        <v>9.3014515336036524E-2</v>
      </c>
      <c r="N144" s="122">
        <f t="shared" si="52"/>
        <v>0.19614872453689777</v>
      </c>
      <c r="O144" s="122">
        <f t="shared" si="52"/>
        <v>0.3734635635763871</v>
      </c>
      <c r="P144" s="122">
        <f t="shared" si="52"/>
        <v>0.78091531875880627</v>
      </c>
      <c r="Q144" s="122">
        <f t="shared" si="52"/>
        <v>0.78292074891789376</v>
      </c>
      <c r="R144" s="122">
        <f t="shared" si="52"/>
        <v>0.41192588409931541</v>
      </c>
      <c r="S144" s="122">
        <f t="shared" si="52"/>
        <v>0.40465969764512166</v>
      </c>
      <c r="T144" s="122">
        <f t="shared" si="52"/>
        <v>0.46804717692027215</v>
      </c>
      <c r="U144" s="122">
        <f t="shared" si="52"/>
        <v>0.42818589392708195</v>
      </c>
      <c r="V144" s="122">
        <f t="shared" si="52"/>
        <v>0.70284263794676161</v>
      </c>
      <c r="W144" s="122">
        <f t="shared" si="52"/>
        <v>0.86714872950257182</v>
      </c>
      <c r="X144" s="122">
        <f t="shared" si="52"/>
        <v>1.5091992230899758</v>
      </c>
      <c r="Y144" s="122">
        <f t="shared" si="52"/>
        <v>1.0388009999214884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0.1001506328359251</v>
      </c>
      <c r="D145" s="98">
        <v>0.19624101981289049</v>
      </c>
      <c r="E145" s="98">
        <v>0.17341780307403451</v>
      </c>
      <c r="F145" s="98">
        <v>0.14068003384074984</v>
      </c>
      <c r="G145" s="98">
        <v>0.1329109133444171</v>
      </c>
      <c r="H145" s="98">
        <v>0.1189734266735321</v>
      </c>
      <c r="I145" s="98">
        <v>0.10842010542907977</v>
      </c>
      <c r="J145" s="98">
        <v>4.6903915549330016E-2</v>
      </c>
      <c r="K145" s="98">
        <v>1.7794052754219868E-2</v>
      </c>
      <c r="L145" s="98">
        <v>0</v>
      </c>
      <c r="M145" s="98">
        <v>9.3014515336036524E-2</v>
      </c>
      <c r="N145" s="98">
        <v>0.19614872453689777</v>
      </c>
      <c r="O145" s="98">
        <v>0.3734635635763871</v>
      </c>
      <c r="P145" s="98">
        <v>0.78091531875880627</v>
      </c>
      <c r="Q145" s="98">
        <v>0.78292074891789376</v>
      </c>
      <c r="R145" s="98">
        <v>0.41192588409931541</v>
      </c>
      <c r="S145" s="98">
        <v>0.40465969764512166</v>
      </c>
      <c r="T145" s="98">
        <v>0.46804717692027215</v>
      </c>
      <c r="U145" s="98">
        <v>0.42818589392708195</v>
      </c>
      <c r="V145" s="98">
        <v>0.70284263794676161</v>
      </c>
      <c r="W145" s="98">
        <v>0.86714872950257182</v>
      </c>
      <c r="X145" s="98">
        <v>1.5091992230899758</v>
      </c>
      <c r="Y145" s="98">
        <v>1.0388009999214884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1.1151432276505298E-4</v>
      </c>
      <c r="D146" s="122">
        <f t="shared" si="53"/>
        <v>3.6795357949746522E-4</v>
      </c>
      <c r="E146" s="122">
        <f t="shared" si="53"/>
        <v>5.1303318846767309E-4</v>
      </c>
      <c r="F146" s="122">
        <f t="shared" si="53"/>
        <v>5.3332416638123318E-4</v>
      </c>
      <c r="G146" s="122">
        <f t="shared" si="53"/>
        <v>7.4233197063846548E-4</v>
      </c>
      <c r="H146" s="122">
        <f t="shared" si="53"/>
        <v>1.0194636323657353E-3</v>
      </c>
      <c r="I146" s="122">
        <f t="shared" si="53"/>
        <v>1.6175917344812074E-3</v>
      </c>
      <c r="J146" s="122">
        <f t="shared" si="53"/>
        <v>5.6297424513485842E-4</v>
      </c>
      <c r="K146" s="122">
        <f t="shared" si="53"/>
        <v>2.6107612688662518E-4</v>
      </c>
      <c r="L146" s="122">
        <f t="shared" si="53"/>
        <v>0</v>
      </c>
      <c r="M146" s="122">
        <f t="shared" si="53"/>
        <v>1.5839173144407031E-3</v>
      </c>
      <c r="N146" s="122">
        <f t="shared" si="53"/>
        <v>6.0893625051351022E-3</v>
      </c>
      <c r="O146" s="122">
        <f t="shared" si="53"/>
        <v>1.0832752405512897E-2</v>
      </c>
      <c r="P146" s="122">
        <f t="shared" si="53"/>
        <v>2.071452453218791E-2</v>
      </c>
      <c r="Q146" s="122">
        <f t="shared" si="53"/>
        <v>2.9205277901388008E-2</v>
      </c>
      <c r="R146" s="122">
        <f t="shared" si="53"/>
        <v>1.7747764675742808E-2</v>
      </c>
      <c r="S146" s="122">
        <f t="shared" si="53"/>
        <v>1.7417253827411973E-2</v>
      </c>
      <c r="T146" s="122">
        <f t="shared" si="53"/>
        <v>2.467804534048363E-2</v>
      </c>
      <c r="U146" s="122">
        <f t="shared" si="53"/>
        <v>2.4796004650078262E-2</v>
      </c>
      <c r="V146" s="122">
        <f t="shared" si="53"/>
        <v>4.2446752052037358E-2</v>
      </c>
      <c r="W146" s="122">
        <f t="shared" si="53"/>
        <v>3.2331926930330247E-2</v>
      </c>
      <c r="X146" s="122">
        <f t="shared" si="53"/>
        <v>6.6674881701785843E-2</v>
      </c>
      <c r="Y146" s="122">
        <f t="shared" si="53"/>
        <v>4.9384109027460286E-2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1.1151432276505298E-4</v>
      </c>
      <c r="D147" s="98">
        <v>3.6795357949746522E-4</v>
      </c>
      <c r="E147" s="98">
        <v>5.1303318846767309E-4</v>
      </c>
      <c r="F147" s="98">
        <v>5.3332416638123318E-4</v>
      </c>
      <c r="G147" s="98">
        <v>7.4233197063846548E-4</v>
      </c>
      <c r="H147" s="98">
        <v>1.0194636323657353E-3</v>
      </c>
      <c r="I147" s="98">
        <v>1.6175917344812074E-3</v>
      </c>
      <c r="J147" s="98">
        <v>5.6297424513485842E-4</v>
      </c>
      <c r="K147" s="98">
        <v>2.6107612688662518E-4</v>
      </c>
      <c r="L147" s="98">
        <v>0</v>
      </c>
      <c r="M147" s="98">
        <v>1.5839173144407031E-3</v>
      </c>
      <c r="N147" s="98">
        <v>6.0893625051351022E-3</v>
      </c>
      <c r="O147" s="98">
        <v>1.0832752405512897E-2</v>
      </c>
      <c r="P147" s="98">
        <v>2.071452453218791E-2</v>
      </c>
      <c r="Q147" s="98">
        <v>2.9205277901388008E-2</v>
      </c>
      <c r="R147" s="98">
        <v>1.7747764675742808E-2</v>
      </c>
      <c r="S147" s="98">
        <v>1.7417253827411973E-2</v>
      </c>
      <c r="T147" s="98">
        <v>2.467804534048363E-2</v>
      </c>
      <c r="U147" s="98">
        <v>2.4796004650078262E-2</v>
      </c>
      <c r="V147" s="98">
        <v>4.2446752052037358E-2</v>
      </c>
      <c r="W147" s="98">
        <v>3.2331926930330247E-2</v>
      </c>
      <c r="X147" s="98">
        <v>6.6674881701785843E-2</v>
      </c>
      <c r="Y147" s="98">
        <v>4.9384109027460286E-2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2.0806271137674966E-2</v>
      </c>
      <c r="D148" s="122">
        <v>4.2787750613631569E-2</v>
      </c>
      <c r="E148" s="122">
        <v>4.2741226446616744E-2</v>
      </c>
      <c r="F148" s="122">
        <v>4.0577126067678805E-2</v>
      </c>
      <c r="G148" s="122">
        <v>4.2771582101349223E-2</v>
      </c>
      <c r="H148" s="122">
        <v>4.5779829205903025E-2</v>
      </c>
      <c r="I148" s="122">
        <v>5.4818230829998933E-2</v>
      </c>
      <c r="J148" s="122">
        <v>2.1501955121801555E-2</v>
      </c>
      <c r="K148" s="122">
        <v>6.4840925763097719E-3</v>
      </c>
      <c r="L148" s="122">
        <v>0</v>
      </c>
      <c r="M148" s="122">
        <v>3.2550060747361609E-2</v>
      </c>
      <c r="N148" s="122">
        <v>8.3626423582007864E-2</v>
      </c>
      <c r="O148" s="122">
        <v>0.19318559672058552</v>
      </c>
      <c r="P148" s="122">
        <v>0.47465806925413562</v>
      </c>
      <c r="Q148" s="122">
        <v>0.45764460184667127</v>
      </c>
      <c r="R148" s="122">
        <v>0.27663818553224317</v>
      </c>
      <c r="S148" s="122">
        <v>0.25580356712408214</v>
      </c>
      <c r="T148" s="122">
        <v>0.36833243948313577</v>
      </c>
      <c r="U148" s="122">
        <v>0.51439130051970239</v>
      </c>
      <c r="V148" s="122">
        <v>0.71606412502597472</v>
      </c>
      <c r="W148" s="122">
        <v>1.2961717476448305</v>
      </c>
      <c r="X148" s="122">
        <v>1.6680769710163159</v>
      </c>
      <c r="Y148" s="122">
        <v>1.6739446046240793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8.9222288937976114E-3</v>
      </c>
      <c r="D149" s="98">
        <v>9.4006947978307314E-3</v>
      </c>
      <c r="E149" s="98">
        <v>7.5989160212277069E-3</v>
      </c>
      <c r="F149" s="98">
        <v>5.9482545737536375E-3</v>
      </c>
      <c r="G149" s="98">
        <v>5.4453768740042423E-3</v>
      </c>
      <c r="H149" s="98">
        <v>5.974787295746067E-3</v>
      </c>
      <c r="I149" s="98">
        <v>5.9924801994944163E-3</v>
      </c>
      <c r="J149" s="98">
        <v>1.7519028157277753E-3</v>
      </c>
      <c r="K149" s="98">
        <v>3.8019321820100254E-4</v>
      </c>
      <c r="L149" s="98">
        <v>0</v>
      </c>
      <c r="M149" s="98">
        <v>1.6155400572249337E-3</v>
      </c>
      <c r="N149" s="98">
        <v>3.322415870194113E-3</v>
      </c>
      <c r="O149" s="98">
        <v>7.5694105215709543E-3</v>
      </c>
      <c r="P149" s="98">
        <v>4.7652222035880843E-3</v>
      </c>
      <c r="Q149" s="98">
        <v>1.649738407256382E-2</v>
      </c>
      <c r="R149" s="98">
        <v>1.3645393545071783E-2</v>
      </c>
      <c r="S149" s="98">
        <v>8.1163860808882299E-3</v>
      </c>
      <c r="T149" s="98">
        <v>3.2749475236057958E-2</v>
      </c>
      <c r="U149" s="98">
        <v>1.494378663530025E-2</v>
      </c>
      <c r="V149" s="98">
        <v>6.4036919134405915E-2</v>
      </c>
      <c r="W149" s="98">
        <v>3.6169528972498345E-2</v>
      </c>
      <c r="X149" s="98">
        <v>0.18557631452589721</v>
      </c>
      <c r="Y149" s="98">
        <v>0.12562682885464196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6.7864087074501938E-4</v>
      </c>
      <c r="U150" s="98">
        <v>0</v>
      </c>
      <c r="V150" s="98">
        <v>1.1022303577630255E-4</v>
      </c>
      <c r="W150" s="98">
        <v>0</v>
      </c>
      <c r="X150" s="98">
        <v>5.1913648160078498E-4</v>
      </c>
      <c r="Y150" s="98">
        <v>7.3611903912951943E-4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2.3041052212406825E-4</v>
      </c>
      <c r="U151" s="101">
        <v>0</v>
      </c>
      <c r="V151" s="101">
        <v>3.6210513173232817E-5</v>
      </c>
      <c r="W151" s="101">
        <v>0</v>
      </c>
      <c r="X151" s="101">
        <v>1.3367926465626627E-4</v>
      </c>
      <c r="Y151" s="101">
        <v>2.9965435428364333E-4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4.4823034862095115E-4</v>
      </c>
      <c r="U152" s="104">
        <v>0</v>
      </c>
      <c r="V152" s="104">
        <v>7.4012522603069728E-5</v>
      </c>
      <c r="W152" s="104">
        <v>0</v>
      </c>
      <c r="X152" s="104">
        <v>3.8545721694451874E-4</v>
      </c>
      <c r="Y152" s="104">
        <v>4.364646848458761E-4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1.1884042243877355E-2</v>
      </c>
      <c r="D153" s="101">
        <v>3.3387055815800835E-2</v>
      </c>
      <c r="E153" s="101">
        <v>3.5142310425389039E-2</v>
      </c>
      <c r="F153" s="101">
        <v>3.462887149392517E-2</v>
      </c>
      <c r="G153" s="101">
        <v>3.7326205227344977E-2</v>
      </c>
      <c r="H153" s="101">
        <v>3.9805041910156956E-2</v>
      </c>
      <c r="I153" s="101">
        <v>4.8825750630504518E-2</v>
      </c>
      <c r="J153" s="101">
        <v>1.9750052306073778E-2</v>
      </c>
      <c r="K153" s="101">
        <v>6.1038993581087695E-3</v>
      </c>
      <c r="L153" s="101">
        <v>0</v>
      </c>
      <c r="M153" s="101">
        <v>3.0048712776098302E-2</v>
      </c>
      <c r="N153" s="101">
        <v>7.986210372354266E-2</v>
      </c>
      <c r="O153" s="101">
        <v>0.18443426712897545</v>
      </c>
      <c r="P153" s="101">
        <v>0.46989284705054751</v>
      </c>
      <c r="Q153" s="101">
        <v>0.43875067029459169</v>
      </c>
      <c r="R153" s="101">
        <v>0.25160852915485354</v>
      </c>
      <c r="S153" s="101">
        <v>0.16886977447520587</v>
      </c>
      <c r="T153" s="101">
        <v>0.10790766024518923</v>
      </c>
      <c r="U153" s="101">
        <v>0.497732406333323</v>
      </c>
      <c r="V153" s="101">
        <v>0.50008970203937653</v>
      </c>
      <c r="W153" s="101">
        <v>1.1938699245620013</v>
      </c>
      <c r="X153" s="101">
        <v>0.86205965689641006</v>
      </c>
      <c r="Y153" s="101">
        <v>1.2145436908654246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8.8580791403837403E-4</v>
      </c>
      <c r="N154" s="104">
        <v>4.4190398827110064E-4</v>
      </c>
      <c r="O154" s="104">
        <v>1.181919070039118E-3</v>
      </c>
      <c r="P154" s="104">
        <v>0</v>
      </c>
      <c r="Q154" s="104">
        <v>2.3965474795157224E-3</v>
      </c>
      <c r="R154" s="104">
        <v>1.1384262832317861E-2</v>
      </c>
      <c r="S154" s="104">
        <v>7.8817406567988038E-2</v>
      </c>
      <c r="T154" s="104">
        <v>0.22699666313114353</v>
      </c>
      <c r="U154" s="104">
        <v>1.7151075510791732E-3</v>
      </c>
      <c r="V154" s="104">
        <v>0.15182728081641594</v>
      </c>
      <c r="W154" s="104">
        <v>6.6132294110330864E-2</v>
      </c>
      <c r="X154" s="104">
        <v>0.61992186311240793</v>
      </c>
      <c r="Y154" s="104">
        <v>0.33303796586488327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3.5928876480040734E-4</v>
      </c>
      <c r="N155" s="98">
        <v>1.8786262119654788E-4</v>
      </c>
      <c r="O155" s="98">
        <v>5.4967647324840599E-4</v>
      </c>
      <c r="P155" s="98">
        <v>0</v>
      </c>
      <c r="Q155" s="98">
        <v>9.7321929518264687E-4</v>
      </c>
      <c r="R155" s="98">
        <v>4.6024579361032738E-3</v>
      </c>
      <c r="S155" s="98">
        <v>2.8937812191146415E-2</v>
      </c>
      <c r="T155" s="98">
        <v>8.8417390988232439E-2</v>
      </c>
      <c r="U155" s="98">
        <v>6.3623109028427215E-4</v>
      </c>
      <c r="V155" s="98">
        <v>5.7697300089688826E-2</v>
      </c>
      <c r="W155" s="98">
        <v>3.3082325992538117E-2</v>
      </c>
      <c r="X155" s="98">
        <v>0.18673072714545894</v>
      </c>
      <c r="Y155" s="98">
        <v>0.1538700564366646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5.2651914923796674E-4</v>
      </c>
      <c r="N156" s="98">
        <v>2.5404136707455276E-4</v>
      </c>
      <c r="O156" s="98">
        <v>6.3224259679071199E-4</v>
      </c>
      <c r="P156" s="98">
        <v>0</v>
      </c>
      <c r="Q156" s="98">
        <v>1.4233281843330757E-3</v>
      </c>
      <c r="R156" s="98">
        <v>6.7818048962145876E-3</v>
      </c>
      <c r="S156" s="98">
        <v>4.987959437684162E-2</v>
      </c>
      <c r="T156" s="98">
        <v>0.13857927214291108</v>
      </c>
      <c r="U156" s="98">
        <v>1.078876460794901E-3</v>
      </c>
      <c r="V156" s="98">
        <v>9.4129980726727111E-2</v>
      </c>
      <c r="W156" s="98">
        <v>3.3049968117792747E-2</v>
      </c>
      <c r="X156" s="98">
        <v>0.43319113596694903</v>
      </c>
      <c r="Y156" s="98">
        <v>0.17916790942821867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5.3582588536642941E-3</v>
      </c>
      <c r="D157" s="122">
        <v>1.0064511352488063E-2</v>
      </c>
      <c r="E157" s="122">
        <v>1.0777691615454799E-2</v>
      </c>
      <c r="F157" s="122">
        <v>1.1184044040614264E-2</v>
      </c>
      <c r="G157" s="122">
        <v>1.1583474862854408E-2</v>
      </c>
      <c r="H157" s="122">
        <v>1.0967228339233344E-2</v>
      </c>
      <c r="I157" s="122">
        <v>1.3569103135143385E-2</v>
      </c>
      <c r="J157" s="122">
        <v>4.9995846065685771E-3</v>
      </c>
      <c r="K157" s="122">
        <v>1.7555116575073278E-3</v>
      </c>
      <c r="L157" s="122">
        <v>0</v>
      </c>
      <c r="M157" s="122">
        <v>9.2696224397793205E-3</v>
      </c>
      <c r="N157" s="122">
        <v>2.221922233249438E-2</v>
      </c>
      <c r="O157" s="122">
        <v>4.1208897807284491E-2</v>
      </c>
      <c r="P157" s="122">
        <v>0.11723006113143368</v>
      </c>
      <c r="Q157" s="122">
        <v>0.10796145099854057</v>
      </c>
      <c r="R157" s="122">
        <v>6.5982347376469089E-2</v>
      </c>
      <c r="S157" s="122">
        <v>7.4612853161889009E-2</v>
      </c>
      <c r="T157" s="122">
        <v>9.2070027068688789E-2</v>
      </c>
      <c r="U157" s="122">
        <v>9.8325409078499973E-2</v>
      </c>
      <c r="V157" s="122">
        <v>0.16820945194042766</v>
      </c>
      <c r="W157" s="122">
        <v>0.2665217587031582</v>
      </c>
      <c r="X157" s="122">
        <v>0.54994419800761862</v>
      </c>
      <c r="Y157" s="122">
        <v>0.46469957570412412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5.3598115156467633E-4</v>
      </c>
      <c r="D158" s="98">
        <v>8.3907011019240612E-4</v>
      </c>
      <c r="E158" s="98">
        <v>4.6460897362034036E-4</v>
      </c>
      <c r="F158" s="98">
        <v>8.0883290575347526E-4</v>
      </c>
      <c r="G158" s="98">
        <v>1.0458822460180164E-3</v>
      </c>
      <c r="H158" s="98">
        <v>1.1025436617203394E-3</v>
      </c>
      <c r="I158" s="98">
        <v>1.2368760042107826E-3</v>
      </c>
      <c r="J158" s="98">
        <v>6.0158435379684334E-4</v>
      </c>
      <c r="K158" s="98">
        <v>1.3344133260342452E-4</v>
      </c>
      <c r="L158" s="98">
        <v>0</v>
      </c>
      <c r="M158" s="98">
        <v>5.0579114603930555E-4</v>
      </c>
      <c r="N158" s="98">
        <v>1.1145608689215384E-3</v>
      </c>
      <c r="O158" s="98">
        <v>1.9807627903635802E-3</v>
      </c>
      <c r="P158" s="98">
        <v>3.0139028059762616E-3</v>
      </c>
      <c r="Q158" s="98">
        <v>4.8153627086458166E-3</v>
      </c>
      <c r="R158" s="98">
        <v>2.3643415925374655E-3</v>
      </c>
      <c r="S158" s="98">
        <v>1.246611079777546E-3</v>
      </c>
      <c r="T158" s="98">
        <v>1.6266217184816306E-4</v>
      </c>
      <c r="U158" s="98">
        <v>5.8842291874758113E-3</v>
      </c>
      <c r="V158" s="98">
        <v>4.4584182925588856E-3</v>
      </c>
      <c r="W158" s="98">
        <v>2.3935508623038514E-2</v>
      </c>
      <c r="X158" s="98">
        <v>2.3096729952101429E-2</v>
      </c>
      <c r="Y158" s="98">
        <v>5.9065808168176775E-3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4.8222777020996178E-3</v>
      </c>
      <c r="D159" s="33">
        <v>9.2254412422956567E-3</v>
      </c>
      <c r="E159" s="33">
        <v>1.0313082641834458E-2</v>
      </c>
      <c r="F159" s="33">
        <v>1.037521113486079E-2</v>
      </c>
      <c r="G159" s="33">
        <v>1.0537592616836391E-2</v>
      </c>
      <c r="H159" s="33">
        <v>9.8646846775130043E-3</v>
      </c>
      <c r="I159" s="33">
        <v>1.2332227130932603E-2</v>
      </c>
      <c r="J159" s="33">
        <v>4.3980002527717341E-3</v>
      </c>
      <c r="K159" s="33">
        <v>1.6220703249039032E-3</v>
      </c>
      <c r="L159" s="33">
        <v>0</v>
      </c>
      <c r="M159" s="33">
        <v>8.7638312937400147E-3</v>
      </c>
      <c r="N159" s="33">
        <v>2.110466146357284E-2</v>
      </c>
      <c r="O159" s="33">
        <v>3.9228135016920913E-2</v>
      </c>
      <c r="P159" s="33">
        <v>0.11421615832545742</v>
      </c>
      <c r="Q159" s="33">
        <v>0.10314608828989476</v>
      </c>
      <c r="R159" s="33">
        <v>6.3618005783931619E-2</v>
      </c>
      <c r="S159" s="33">
        <v>7.3366242082111469E-2</v>
      </c>
      <c r="T159" s="33">
        <v>9.1907364896840621E-2</v>
      </c>
      <c r="U159" s="33">
        <v>9.2441179891024156E-2</v>
      </c>
      <c r="V159" s="33">
        <v>0.16375103364786878</v>
      </c>
      <c r="W159" s="33">
        <v>0.24258625008011969</v>
      </c>
      <c r="X159" s="33">
        <v>0.52684746805551719</v>
      </c>
      <c r="Y159" s="33">
        <v>0.45879299488730646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0.16942413522449792</v>
      </c>
      <c r="G161" s="117">
        <f t="shared" si="54"/>
        <v>2.7826479513216071</v>
      </c>
      <c r="H161" s="117">
        <f t="shared" si="54"/>
        <v>3.3952157947762722</v>
      </c>
      <c r="I161" s="117">
        <f t="shared" si="54"/>
        <v>3.9835619556656177</v>
      </c>
      <c r="J161" s="117">
        <f t="shared" si="54"/>
        <v>1.3835374473857898</v>
      </c>
      <c r="K161" s="117">
        <f t="shared" si="54"/>
        <v>0.1045350919946139</v>
      </c>
      <c r="L161" s="117">
        <f t="shared" si="54"/>
        <v>0</v>
      </c>
      <c r="M161" s="117">
        <f t="shared" si="54"/>
        <v>2.5044130566984242</v>
      </c>
      <c r="N161" s="117">
        <f t="shared" si="54"/>
        <v>4.3462798180895907</v>
      </c>
      <c r="O161" s="117">
        <f t="shared" si="54"/>
        <v>3.6689077063867295</v>
      </c>
      <c r="P161" s="117">
        <f t="shared" si="54"/>
        <v>0.3709226453626267</v>
      </c>
      <c r="Q161" s="117">
        <f t="shared" si="54"/>
        <v>1.6703269544551014</v>
      </c>
      <c r="R161" s="117">
        <f t="shared" ref="R161:V161" si="55">R162+R164+R166+R175</f>
        <v>2.9712246854912094E-2</v>
      </c>
      <c r="S161" s="117">
        <f t="shared" si="55"/>
        <v>0.3932851480170359</v>
      </c>
      <c r="T161" s="117">
        <f t="shared" si="55"/>
        <v>0.26878966919434671</v>
      </c>
      <c r="U161" s="117">
        <f t="shared" si="55"/>
        <v>2.2673565565281169</v>
      </c>
      <c r="V161" s="117">
        <f t="shared" si="55"/>
        <v>3.2374138199223395</v>
      </c>
      <c r="W161" s="117">
        <f t="shared" ref="W161:Y161" si="56">W162+W164+W166+W175</f>
        <v>1.9228783315809594</v>
      </c>
      <c r="X161" s="117">
        <f t="shared" si="56"/>
        <v>2.8075953293287816</v>
      </c>
      <c r="Y161" s="117">
        <f t="shared" si="56"/>
        <v>2.3162029326298157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0.14944453157705867</v>
      </c>
      <c r="G162" s="122">
        <f t="shared" si="57"/>
        <v>2.4265585337242146</v>
      </c>
      <c r="H162" s="122">
        <f t="shared" si="57"/>
        <v>2.9117291520470916</v>
      </c>
      <c r="I162" s="122">
        <f t="shared" si="57"/>
        <v>3.3129850238419571</v>
      </c>
      <c r="J162" s="122">
        <f t="shared" si="57"/>
        <v>1.1778667930340543</v>
      </c>
      <c r="K162" s="122">
        <f t="shared" si="57"/>
        <v>9.1266163515139859E-2</v>
      </c>
      <c r="L162" s="122">
        <f t="shared" si="57"/>
        <v>0</v>
      </c>
      <c r="M162" s="122">
        <f t="shared" si="57"/>
        <v>2.2462668078501888</v>
      </c>
      <c r="N162" s="122">
        <f t="shared" si="57"/>
        <v>3.8903960193957334</v>
      </c>
      <c r="O162" s="122">
        <f t="shared" si="57"/>
        <v>3.2194627850325102</v>
      </c>
      <c r="P162" s="122">
        <f t="shared" si="57"/>
        <v>0.3220658854710195</v>
      </c>
      <c r="Q162" s="122">
        <f t="shared" si="57"/>
        <v>1.426536297678112</v>
      </c>
      <c r="R162" s="122">
        <f t="shared" si="57"/>
        <v>2.5200645404300358E-2</v>
      </c>
      <c r="S162" s="122">
        <f t="shared" si="57"/>
        <v>0.29832256016814751</v>
      </c>
      <c r="T162" s="122">
        <f t="shared" si="57"/>
        <v>0.19400156653510006</v>
      </c>
      <c r="U162" s="122">
        <f t="shared" si="57"/>
        <v>1.6352457800541127</v>
      </c>
      <c r="V162" s="122">
        <f t="shared" si="57"/>
        <v>2.5705150481764072</v>
      </c>
      <c r="W162" s="122">
        <f t="shared" si="57"/>
        <v>1.2914099715948195</v>
      </c>
      <c r="X162" s="122">
        <f t="shared" si="57"/>
        <v>1.9623966776926884</v>
      </c>
      <c r="Y162" s="122">
        <f t="shared" si="57"/>
        <v>1.431167835464751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0.14944453157705867</v>
      </c>
      <c r="G163" s="33">
        <v>2.4265585337242146</v>
      </c>
      <c r="H163" s="33">
        <v>2.9117291520470916</v>
      </c>
      <c r="I163" s="33">
        <v>3.3129850238419571</v>
      </c>
      <c r="J163" s="33">
        <v>1.1778667930340543</v>
      </c>
      <c r="K163" s="33">
        <v>9.1266163515139859E-2</v>
      </c>
      <c r="L163" s="33">
        <v>0</v>
      </c>
      <c r="M163" s="33">
        <v>2.2462668078501888</v>
      </c>
      <c r="N163" s="33">
        <v>3.8903960193957334</v>
      </c>
      <c r="O163" s="33">
        <v>3.2194627850325102</v>
      </c>
      <c r="P163" s="33">
        <v>0.3220658854710195</v>
      </c>
      <c r="Q163" s="33">
        <v>1.426536297678112</v>
      </c>
      <c r="R163" s="33">
        <v>2.5200645404300358E-2</v>
      </c>
      <c r="S163" s="33">
        <v>0.29832256016814751</v>
      </c>
      <c r="T163" s="33">
        <v>0.19400156653510006</v>
      </c>
      <c r="U163" s="33">
        <v>1.6352457800541127</v>
      </c>
      <c r="V163" s="33">
        <v>2.5705150481764072</v>
      </c>
      <c r="W163" s="33">
        <v>1.2914099715948195</v>
      </c>
      <c r="X163" s="33">
        <v>1.9623966776926884</v>
      </c>
      <c r="Y163" s="33">
        <v>1.431167835464751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2.1084908903444102E-4</v>
      </c>
      <c r="G164" s="122">
        <f t="shared" si="58"/>
        <v>4.7355660195902106E-3</v>
      </c>
      <c r="H164" s="122">
        <f t="shared" si="58"/>
        <v>8.4761119148122552E-3</v>
      </c>
      <c r="I164" s="122">
        <f t="shared" si="58"/>
        <v>1.5249172080265551E-2</v>
      </c>
      <c r="J164" s="122">
        <f t="shared" si="58"/>
        <v>4.3036253405864732E-3</v>
      </c>
      <c r="K164" s="122">
        <f t="shared" si="58"/>
        <v>4.046679966742691E-4</v>
      </c>
      <c r="L164" s="122">
        <f t="shared" si="58"/>
        <v>0</v>
      </c>
      <c r="M164" s="122">
        <f t="shared" si="58"/>
        <v>6.592886599424125E-3</v>
      </c>
      <c r="N164" s="122">
        <f t="shared" si="58"/>
        <v>2.4651149176736629E-2</v>
      </c>
      <c r="O164" s="122">
        <f t="shared" si="58"/>
        <v>1.9668216086259356E-2</v>
      </c>
      <c r="P164" s="122">
        <f t="shared" si="58"/>
        <v>1.6347291825516959E-3</v>
      </c>
      <c r="Q164" s="122">
        <f t="shared" si="58"/>
        <v>1.1752728412821082E-2</v>
      </c>
      <c r="R164" s="122">
        <f t="shared" si="58"/>
        <v>2.216491574133803E-4</v>
      </c>
      <c r="S164" s="122">
        <f t="shared" si="58"/>
        <v>4.7165306824673119E-3</v>
      </c>
      <c r="T164" s="122">
        <f t="shared" si="58"/>
        <v>3.7742892873680839E-3</v>
      </c>
      <c r="U164" s="122">
        <f t="shared" si="58"/>
        <v>2.3400250224054332E-2</v>
      </c>
      <c r="V164" s="122">
        <f t="shared" si="58"/>
        <v>2.4562814906575584E-2</v>
      </c>
      <c r="W164" s="122">
        <f t="shared" si="58"/>
        <v>6.5271596848072719E-3</v>
      </c>
      <c r="X164" s="122">
        <f t="shared" si="58"/>
        <v>1.2707369770538265E-2</v>
      </c>
      <c r="Y164" s="122">
        <f t="shared" si="58"/>
        <v>1.02528185489996E-2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2.1084908903444102E-4</v>
      </c>
      <c r="G165" s="98">
        <v>4.7355660195902106E-3</v>
      </c>
      <c r="H165" s="98">
        <v>8.4761119148122552E-3</v>
      </c>
      <c r="I165" s="98">
        <v>1.5249172080265551E-2</v>
      </c>
      <c r="J165" s="98">
        <v>4.3036253405864732E-3</v>
      </c>
      <c r="K165" s="98">
        <v>4.046679966742691E-4</v>
      </c>
      <c r="L165" s="98">
        <v>0</v>
      </c>
      <c r="M165" s="98">
        <v>6.592886599424125E-3</v>
      </c>
      <c r="N165" s="98">
        <v>2.4651149176736629E-2</v>
      </c>
      <c r="O165" s="98">
        <v>1.9668216086259356E-2</v>
      </c>
      <c r="P165" s="98">
        <v>1.6347291825516959E-3</v>
      </c>
      <c r="Q165" s="98">
        <v>1.1752728412821082E-2</v>
      </c>
      <c r="R165" s="98">
        <v>2.216491574133803E-4</v>
      </c>
      <c r="S165" s="98">
        <v>4.7165306824673119E-3</v>
      </c>
      <c r="T165" s="98">
        <v>3.7742892873680839E-3</v>
      </c>
      <c r="U165" s="98">
        <v>2.3400250224054332E-2</v>
      </c>
      <c r="V165" s="98">
        <v>2.4562814906575584E-2</v>
      </c>
      <c r="W165" s="98">
        <v>6.5271596848072719E-3</v>
      </c>
      <c r="X165" s="98">
        <v>1.2707369770538265E-2</v>
      </c>
      <c r="Y165" s="98">
        <v>1.02528185489996E-2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1.549668535881709E-2</v>
      </c>
      <c r="G166" s="122">
        <v>0.2764545925368998</v>
      </c>
      <c r="H166" s="122">
        <v>0.38319067374902172</v>
      </c>
      <c r="I166" s="122">
        <v>0.52531751256144454</v>
      </c>
      <c r="J166" s="122">
        <v>0.16340244649707439</v>
      </c>
      <c r="K166" s="122">
        <v>1.0121097058224638E-2</v>
      </c>
      <c r="L166" s="122">
        <v>0</v>
      </c>
      <c r="M166" s="122">
        <v>0.19576259894605946</v>
      </c>
      <c r="N166" s="122">
        <v>0.34071469186995945</v>
      </c>
      <c r="O166" s="122">
        <v>0.35421291921903914</v>
      </c>
      <c r="P166" s="122">
        <v>3.7870013774218024E-2</v>
      </c>
      <c r="Q166" s="122">
        <v>0.18774606889844428</v>
      </c>
      <c r="R166" s="122">
        <v>3.4613063561020766E-3</v>
      </c>
      <c r="S166" s="122">
        <v>6.987377186121578E-2</v>
      </c>
      <c r="T166" s="122">
        <v>5.6810423907197767E-2</v>
      </c>
      <c r="U166" s="122">
        <v>0.51101474749888121</v>
      </c>
      <c r="V166" s="122">
        <v>0.52014957200783285</v>
      </c>
      <c r="W166" s="122">
        <v>0.51834990287546434</v>
      </c>
      <c r="X166" s="122">
        <v>0.62607871109757385</v>
      </c>
      <c r="Y166" s="122">
        <v>0.68470085102897338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2.256234493492759E-3</v>
      </c>
      <c r="G167" s="98">
        <v>3.5035349321423527E-2</v>
      </c>
      <c r="H167" s="98">
        <v>4.9858569847260295E-2</v>
      </c>
      <c r="I167" s="98">
        <v>5.7548473639972238E-2</v>
      </c>
      <c r="J167" s="98">
        <v>1.3431254920579614E-2</v>
      </c>
      <c r="K167" s="98">
        <v>5.7028982730150386E-4</v>
      </c>
      <c r="L167" s="98">
        <v>0</v>
      </c>
      <c r="M167" s="98">
        <v>9.5231834952206624E-3</v>
      </c>
      <c r="N167" s="98">
        <v>1.3451732547615189E-2</v>
      </c>
      <c r="O167" s="98">
        <v>1.3943650960788602E-2</v>
      </c>
      <c r="P167" s="98">
        <v>4.1079501755069694E-4</v>
      </c>
      <c r="Q167" s="98">
        <v>6.730276089304643E-3</v>
      </c>
      <c r="R167" s="98">
        <v>1.6742814165732252E-4</v>
      </c>
      <c r="S167" s="98">
        <v>2.249119034463004E-3</v>
      </c>
      <c r="T167" s="98">
        <v>4.9999198833676284E-3</v>
      </c>
      <c r="U167" s="98">
        <v>1.4842815103980654E-2</v>
      </c>
      <c r="V167" s="98">
        <v>4.6486059816087243E-2</v>
      </c>
      <c r="W167" s="98">
        <v>1.4408999346767634E-2</v>
      </c>
      <c r="X167" s="98">
        <v>6.9688526030720829E-2</v>
      </c>
      <c r="Y167" s="98">
        <v>5.1257811978718266E-2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1.1310681179083658E-4</v>
      </c>
      <c r="U168" s="98">
        <v>0</v>
      </c>
      <c r="V168" s="98">
        <v>1.1022303577630255E-4</v>
      </c>
      <c r="W168" s="98">
        <v>0</v>
      </c>
      <c r="X168" s="98">
        <v>2.0765459264031398E-4</v>
      </c>
      <c r="Y168" s="98">
        <v>3.6805951956475971E-4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3.8401753687344713E-5</v>
      </c>
      <c r="U169" s="101">
        <v>0</v>
      </c>
      <c r="V169" s="101">
        <v>3.6210513173232817E-5</v>
      </c>
      <c r="W169" s="101">
        <v>0</v>
      </c>
      <c r="X169" s="101">
        <v>5.3471705862506496E-5</v>
      </c>
      <c r="Y169" s="101">
        <v>1.4982717714182167E-4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7.4705058103491864E-5</v>
      </c>
      <c r="U170" s="104">
        <v>0</v>
      </c>
      <c r="V170" s="104">
        <v>7.4012522603069728E-5</v>
      </c>
      <c r="W170" s="104">
        <v>0</v>
      </c>
      <c r="X170" s="104">
        <v>1.5418288677780748E-4</v>
      </c>
      <c r="Y170" s="104">
        <v>2.1823234242293805E-4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1.324045086532433E-2</v>
      </c>
      <c r="G171" s="101">
        <v>0.24141924321547628</v>
      </c>
      <c r="H171" s="101">
        <v>0.33333210390176143</v>
      </c>
      <c r="I171" s="101">
        <v>0.46776903892147226</v>
      </c>
      <c r="J171" s="101">
        <v>0.14997119157649477</v>
      </c>
      <c r="K171" s="101">
        <v>9.5508072309231345E-3</v>
      </c>
      <c r="L171" s="101">
        <v>0</v>
      </c>
      <c r="M171" s="101">
        <v>0.18077693331426883</v>
      </c>
      <c r="N171" s="101">
        <v>0.32555058136779375</v>
      </c>
      <c r="O171" s="101">
        <v>0.33811400407170861</v>
      </c>
      <c r="P171" s="101">
        <v>3.7459218756667328E-2</v>
      </c>
      <c r="Q171" s="101">
        <v>0.18001078902740722</v>
      </c>
      <c r="R171" s="101">
        <v>3.1346577552514975E-3</v>
      </c>
      <c r="S171" s="101">
        <v>4.6144017913045343E-2</v>
      </c>
      <c r="T171" s="101">
        <v>1.6641181339017132E-2</v>
      </c>
      <c r="U171" s="101">
        <v>0.49445682484382136</v>
      </c>
      <c r="V171" s="101">
        <v>0.36329511743570242</v>
      </c>
      <c r="W171" s="101">
        <v>0.47754796982480052</v>
      </c>
      <c r="X171" s="101">
        <v>0.32348798576472948</v>
      </c>
      <c r="Y171" s="101">
        <v>0.49686537287761851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5.4624821365699726E-3</v>
      </c>
      <c r="N172" s="104">
        <v>1.7123779545505148E-3</v>
      </c>
      <c r="O172" s="104">
        <v>2.1552641865419213E-3</v>
      </c>
      <c r="P172" s="104">
        <v>0</v>
      </c>
      <c r="Q172" s="104">
        <v>1.0050037817323995E-3</v>
      </c>
      <c r="R172" s="104">
        <v>1.5922045919325678E-4</v>
      </c>
      <c r="S172" s="104">
        <v>2.1480634913707435E-2</v>
      </c>
      <c r="T172" s="104">
        <v>3.505621587302217E-2</v>
      </c>
      <c r="U172" s="104">
        <v>1.7151075510791732E-3</v>
      </c>
      <c r="V172" s="104">
        <v>0.11025817172026692</v>
      </c>
      <c r="W172" s="104">
        <v>2.6392933703896219E-2</v>
      </c>
      <c r="X172" s="104">
        <v>0.23269454470948331</v>
      </c>
      <c r="Y172" s="104">
        <v>0.1362096066530718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2.2156140496025116E-3</v>
      </c>
      <c r="N173" s="98">
        <v>7.2796765713662294E-4</v>
      </c>
      <c r="O173" s="98">
        <v>1.002351215923564E-3</v>
      </c>
      <c r="P173" s="98">
        <v>0</v>
      </c>
      <c r="Q173" s="98">
        <v>4.0812422056046475E-4</v>
      </c>
      <c r="R173" s="98">
        <v>6.4370041064381437E-5</v>
      </c>
      <c r="S173" s="98">
        <v>7.8866154818638037E-3</v>
      </c>
      <c r="T173" s="98">
        <v>1.3654734402955303E-2</v>
      </c>
      <c r="U173" s="98">
        <v>6.3623109028427215E-4</v>
      </c>
      <c r="V173" s="98">
        <v>4.1900235497050749E-2</v>
      </c>
      <c r="W173" s="98">
        <v>1.3202923752124052E-2</v>
      </c>
      <c r="X173" s="98">
        <v>7.009144881296836E-2</v>
      </c>
      <c r="Y173" s="98">
        <v>6.2931503345258683E-2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3.246868086967461E-3</v>
      </c>
      <c r="N174" s="33">
        <v>9.8441029741389171E-4</v>
      </c>
      <c r="O174" s="33">
        <v>1.152912970618357E-3</v>
      </c>
      <c r="P174" s="33">
        <v>0</v>
      </c>
      <c r="Q174" s="33">
        <v>5.968795611719348E-4</v>
      </c>
      <c r="R174" s="33">
        <v>9.4850418128875343E-5</v>
      </c>
      <c r="S174" s="33">
        <v>1.3594019431843633E-2</v>
      </c>
      <c r="T174" s="33">
        <v>2.1401481470066867E-2</v>
      </c>
      <c r="U174" s="33">
        <v>1.078876460794901E-3</v>
      </c>
      <c r="V174" s="33">
        <v>6.8357936223216176E-2</v>
      </c>
      <c r="W174" s="33">
        <v>1.3190009951772167E-2</v>
      </c>
      <c r="X174" s="33">
        <v>0.16260309589651495</v>
      </c>
      <c r="Y174" s="33">
        <v>7.3278103307813119E-2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4.2720691995877316E-3</v>
      </c>
      <c r="G175" s="122">
        <v>7.4899259040902777E-2</v>
      </c>
      <c r="H175" s="122">
        <v>9.18198570653464E-2</v>
      </c>
      <c r="I175" s="122">
        <v>0.13001024718195059</v>
      </c>
      <c r="J175" s="122">
        <v>3.7964582514074613E-2</v>
      </c>
      <c r="K175" s="122">
        <v>2.7431634245751379E-3</v>
      </c>
      <c r="L175" s="122">
        <v>0</v>
      </c>
      <c r="M175" s="122">
        <v>5.5790763302751879E-2</v>
      </c>
      <c r="N175" s="122">
        <v>9.0517957647160904E-2</v>
      </c>
      <c r="O175" s="122">
        <v>7.5563786048920931E-2</v>
      </c>
      <c r="P175" s="122">
        <v>9.3520169348374916E-3</v>
      </c>
      <c r="Q175" s="122">
        <v>4.4291859465724073E-2</v>
      </c>
      <c r="R175" s="122">
        <v>8.2864593709627778E-4</v>
      </c>
      <c r="S175" s="122">
        <v>2.0372285305205299E-2</v>
      </c>
      <c r="T175" s="122">
        <v>1.4203389464680815E-2</v>
      </c>
      <c r="U175" s="122">
        <v>9.7695778751068857E-2</v>
      </c>
      <c r="V175" s="122">
        <v>0.12218638483152382</v>
      </c>
      <c r="W175" s="122">
        <v>0.10659129742586824</v>
      </c>
      <c r="X175" s="122">
        <v>0.20641257076798117</v>
      </c>
      <c r="Y175" s="122">
        <v>0.19008142758709154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3.110895791359521E-4</v>
      </c>
      <c r="G176" s="98">
        <v>6.8636022394932324E-3</v>
      </c>
      <c r="H176" s="98">
        <v>9.2971249312634036E-3</v>
      </c>
      <c r="I176" s="98">
        <v>1.1735238186292548E-2</v>
      </c>
      <c r="J176" s="98">
        <v>4.4689123424908363E-3</v>
      </c>
      <c r="K176" s="98">
        <v>2.1350613216547922E-4</v>
      </c>
      <c r="L176" s="98">
        <v>0</v>
      </c>
      <c r="M176" s="98">
        <v>3.1106155481417292E-3</v>
      </c>
      <c r="N176" s="98">
        <v>4.5360035363085872E-3</v>
      </c>
      <c r="O176" s="98">
        <v>3.6487735611960685E-3</v>
      </c>
      <c r="P176" s="98">
        <v>2.3183867738278934E-4</v>
      </c>
      <c r="Q176" s="98">
        <v>1.9827964094423951E-3</v>
      </c>
      <c r="R176" s="98">
        <v>3.582335746268887E-5</v>
      </c>
      <c r="S176" s="98">
        <v>3.2170608510388282E-4</v>
      </c>
      <c r="T176" s="98">
        <v>2.3237453121166153E-5</v>
      </c>
      <c r="U176" s="98">
        <v>5.8842291874758113E-3</v>
      </c>
      <c r="V176" s="98">
        <v>3.2285097980598821E-3</v>
      </c>
      <c r="W176" s="98">
        <v>9.5988157974139041E-3</v>
      </c>
      <c r="X176" s="98">
        <v>8.6612737320380367E-3</v>
      </c>
      <c r="Y176" s="98">
        <v>2.4351692841265869E-3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3.9609796204517793E-3</v>
      </c>
      <c r="G177" s="33">
        <v>6.803565680140955E-2</v>
      </c>
      <c r="H177" s="33">
        <v>8.2522732134082996E-2</v>
      </c>
      <c r="I177" s="33">
        <v>0.11827500899565803</v>
      </c>
      <c r="J177" s="33">
        <v>3.349567017158378E-2</v>
      </c>
      <c r="K177" s="33">
        <v>2.5296572924096588E-3</v>
      </c>
      <c r="L177" s="33">
        <v>0</v>
      </c>
      <c r="M177" s="33">
        <v>5.2680147754610149E-2</v>
      </c>
      <c r="N177" s="33">
        <v>8.5981954110852313E-2</v>
      </c>
      <c r="O177" s="33">
        <v>7.1915012487724861E-2</v>
      </c>
      <c r="P177" s="33">
        <v>9.120178257454703E-3</v>
      </c>
      <c r="Q177" s="33">
        <v>4.2309063056281675E-2</v>
      </c>
      <c r="R177" s="33">
        <v>7.9282257963358895E-4</v>
      </c>
      <c r="S177" s="33">
        <v>2.0050579220101415E-2</v>
      </c>
      <c r="T177" s="33">
        <v>1.4180152011559649E-2</v>
      </c>
      <c r="U177" s="33">
        <v>9.181154956359304E-2</v>
      </c>
      <c r="V177" s="33">
        <v>0.11895787503346393</v>
      </c>
      <c r="W177" s="33">
        <v>9.6992481628454336E-2</v>
      </c>
      <c r="X177" s="33">
        <v>0.19775129703594313</v>
      </c>
      <c r="Y177" s="33">
        <v>0.18764625830296494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1.0235879798326346</v>
      </c>
      <c r="D3" s="117">
        <f t="shared" si="0"/>
        <v>1.8681645631924255</v>
      </c>
      <c r="E3" s="117">
        <f t="shared" si="0"/>
        <v>1.1309915467756673</v>
      </c>
      <c r="F3" s="117">
        <f t="shared" si="0"/>
        <v>1.5411630003874106</v>
      </c>
      <c r="G3" s="117">
        <f t="shared" si="0"/>
        <v>0.14375579721948684</v>
      </c>
      <c r="H3" s="117">
        <f t="shared" si="0"/>
        <v>0.44546168448796675</v>
      </c>
      <c r="I3" s="117">
        <f t="shared" si="0"/>
        <v>0.84657009432522301</v>
      </c>
      <c r="J3" s="117">
        <f t="shared" si="0"/>
        <v>1.0041875696056384</v>
      </c>
      <c r="K3" s="117">
        <f t="shared" si="0"/>
        <v>7.8488586318010437E-2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1.3298402700739786</v>
      </c>
      <c r="S3" s="117">
        <f t="shared" si="1"/>
        <v>1.1568772453048881</v>
      </c>
      <c r="T3" s="117">
        <f t="shared" si="1"/>
        <v>1.0688151693473442</v>
      </c>
      <c r="U3" s="117">
        <f t="shared" si="1"/>
        <v>0.85538146267848425</v>
      </c>
      <c r="V3" s="117">
        <f t="shared" si="1"/>
        <v>2.0496178824023281</v>
      </c>
      <c r="W3" s="117">
        <f t="shared" ref="W3:Y3" si="2">W4+W7+W9+W19</f>
        <v>0.6022002270373098</v>
      </c>
      <c r="X3" s="117">
        <f t="shared" si="2"/>
        <v>0.18477136395352955</v>
      </c>
      <c r="Y3" s="117">
        <f t="shared" si="2"/>
        <v>8.1792561780223601E-3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0.92660690921866529</v>
      </c>
      <c r="D4" s="122">
        <f t="shared" si="3"/>
        <v>1.7096971258713005</v>
      </c>
      <c r="E4" s="122">
        <f t="shared" si="3"/>
        <v>1.0157501951182173</v>
      </c>
      <c r="F4" s="122">
        <f t="shared" si="3"/>
        <v>1.3992654765249832</v>
      </c>
      <c r="G4" s="122">
        <f t="shared" si="3"/>
        <v>0.12156772313980918</v>
      </c>
      <c r="H4" s="122">
        <f t="shared" si="3"/>
        <v>0.37642256036758065</v>
      </c>
      <c r="I4" s="122">
        <f t="shared" si="3"/>
        <v>0.69296076609599433</v>
      </c>
      <c r="J4" s="122">
        <f t="shared" si="3"/>
        <v>0.84656441740284294</v>
      </c>
      <c r="K4" s="122">
        <f t="shared" si="3"/>
        <v>6.6496507971305893E-2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1.1197888830717435</v>
      </c>
      <c r="S4" s="122">
        <f t="shared" si="4"/>
        <v>0.96263420918055909</v>
      </c>
      <c r="T4" s="122">
        <f t="shared" si="4"/>
        <v>0.82802548853054081</v>
      </c>
      <c r="U4" s="122">
        <f t="shared" si="4"/>
        <v>0.63514421628268813</v>
      </c>
      <c r="V4" s="122">
        <f t="shared" si="4"/>
        <v>1.5427680305250484</v>
      </c>
      <c r="W4" s="122">
        <f t="shared" ref="W4:Y4" si="5">SUM(W5:W6)</f>
        <v>0.45592426995706015</v>
      </c>
      <c r="X4" s="122">
        <f t="shared" si="5"/>
        <v>0.12727278960011401</v>
      </c>
      <c r="Y4" s="122">
        <f t="shared" si="5"/>
        <v>5.1185034223768444E-3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0.91776208392972647</v>
      </c>
      <c r="D5" s="98">
        <v>1.6937630645027093</v>
      </c>
      <c r="E5" s="98">
        <v>1.0064502633503636</v>
      </c>
      <c r="F5" s="98">
        <v>1.386692319866716</v>
      </c>
      <c r="G5" s="98">
        <v>0.12049495613258755</v>
      </c>
      <c r="H5" s="98">
        <v>0.37317489974115953</v>
      </c>
      <c r="I5" s="98">
        <v>0.68709516152685934</v>
      </c>
      <c r="J5" s="98">
        <v>0.83950183383960997</v>
      </c>
      <c r="K5" s="98">
        <v>6.5948699542836553E-2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1.1115687075730925</v>
      </c>
      <c r="S5" s="98">
        <v>0.95554350993073833</v>
      </c>
      <c r="T5" s="98">
        <v>0.82170349409701759</v>
      </c>
      <c r="U5" s="98">
        <v>0.63030369894272553</v>
      </c>
      <c r="V5" s="98">
        <v>1.5310476250131744</v>
      </c>
      <c r="W5" s="98">
        <v>0.45256158285001341</v>
      </c>
      <c r="X5" s="98">
        <v>0.1263413990587095</v>
      </c>
      <c r="Y5" s="98">
        <v>5.0850942335395688E-3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8.8448252889387988E-3</v>
      </c>
      <c r="D6" s="98">
        <v>1.5934061368591122E-2</v>
      </c>
      <c r="E6" s="98">
        <v>9.2999317678536513E-3</v>
      </c>
      <c r="F6" s="98">
        <v>1.2573156658267094E-2</v>
      </c>
      <c r="G6" s="98">
        <v>1.0727670072216259E-3</v>
      </c>
      <c r="H6" s="98">
        <v>3.247660626421108E-3</v>
      </c>
      <c r="I6" s="98">
        <v>5.8656045691349509E-3</v>
      </c>
      <c r="J6" s="98">
        <v>7.0625835632329888E-3</v>
      </c>
      <c r="K6" s="98">
        <v>5.478084284693467E-4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8.2201754986510611E-3</v>
      </c>
      <c r="S6" s="98">
        <v>7.0906992498207541E-3</v>
      </c>
      <c r="T6" s="98">
        <v>6.3219944335232087E-3</v>
      </c>
      <c r="U6" s="98">
        <v>4.840517339962604E-3</v>
      </c>
      <c r="V6" s="98">
        <v>1.1720405511874062E-2</v>
      </c>
      <c r="W6" s="98">
        <v>3.36268710704675E-3</v>
      </c>
      <c r="X6" s="98">
        <v>9.3139054140450753E-4</v>
      </c>
      <c r="Y6" s="98">
        <v>3.3409188837275825E-5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1.7964844292342123E-3</v>
      </c>
      <c r="D7" s="122">
        <f t="shared" si="6"/>
        <v>3.3023693004826877E-3</v>
      </c>
      <c r="E7" s="122">
        <f t="shared" si="6"/>
        <v>4.4369624730760237E-3</v>
      </c>
      <c r="F7" s="122">
        <f t="shared" si="6"/>
        <v>4.4385354771146798E-3</v>
      </c>
      <c r="G7" s="122">
        <f t="shared" si="6"/>
        <v>8.8486743860711635E-4</v>
      </c>
      <c r="H7" s="122">
        <f t="shared" si="6"/>
        <v>2.396783920520991E-3</v>
      </c>
      <c r="I7" s="122">
        <f t="shared" si="6"/>
        <v>8.107353702581508E-3</v>
      </c>
      <c r="J7" s="122">
        <f t="shared" si="6"/>
        <v>5.1988193220233164E-3</v>
      </c>
      <c r="K7" s="122">
        <f t="shared" si="6"/>
        <v>7.6894172924221347E-4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1.5681152418300613E-2</v>
      </c>
      <c r="S7" s="122">
        <f t="shared" si="6"/>
        <v>9.6068099241026269E-3</v>
      </c>
      <c r="T7" s="122">
        <f t="shared" si="6"/>
        <v>1.699692989208746E-2</v>
      </c>
      <c r="U7" s="122">
        <f t="shared" si="6"/>
        <v>9.9107538608081778E-3</v>
      </c>
      <c r="V7" s="122">
        <f t="shared" si="6"/>
        <v>1.4000260636627637E-2</v>
      </c>
      <c r="W7" s="122">
        <f t="shared" si="6"/>
        <v>1.6649771504793536E-3</v>
      </c>
      <c r="X7" s="122">
        <f t="shared" si="6"/>
        <v>6.3975362465832047E-4</v>
      </c>
      <c r="Y7" s="122">
        <f t="shared" si="6"/>
        <v>4.6765085198598675E-5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1.7964844292342123E-3</v>
      </c>
      <c r="D8" s="98">
        <v>3.3023693004826877E-3</v>
      </c>
      <c r="E8" s="98">
        <v>4.4369624730760237E-3</v>
      </c>
      <c r="F8" s="98">
        <v>4.4385354771146798E-3</v>
      </c>
      <c r="G8" s="98">
        <v>8.8486743860711635E-4</v>
      </c>
      <c r="H8" s="98">
        <v>2.396783920520991E-3</v>
      </c>
      <c r="I8" s="98">
        <v>8.107353702581508E-3</v>
      </c>
      <c r="J8" s="98">
        <v>5.1988193220233164E-3</v>
      </c>
      <c r="K8" s="98">
        <v>7.6894172924221347E-4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1.5681152418300613E-2</v>
      </c>
      <c r="S8" s="98">
        <v>9.6068099241026269E-3</v>
      </c>
      <c r="T8" s="98">
        <v>1.699692989208746E-2</v>
      </c>
      <c r="U8" s="98">
        <v>9.9107538608081778E-3</v>
      </c>
      <c r="V8" s="98">
        <v>1.4000260636627637E-2</v>
      </c>
      <c r="W8" s="98">
        <v>1.6649771504793536E-3</v>
      </c>
      <c r="X8" s="98">
        <v>6.3975362465832047E-4</v>
      </c>
      <c r="Y8" s="98">
        <v>4.6765085198598675E-5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6.6038914892561612E-2</v>
      </c>
      <c r="D9" s="122">
        <v>0.12226387308254422</v>
      </c>
      <c r="E9" s="122">
        <v>8.0727675831249582E-2</v>
      </c>
      <c r="F9" s="122">
        <v>0.10176292475619791</v>
      </c>
      <c r="G9" s="122">
        <v>1.5997456485014099E-2</v>
      </c>
      <c r="H9" s="122">
        <v>5.0658673728553406E-2</v>
      </c>
      <c r="I9" s="122">
        <v>0.10950115577361794</v>
      </c>
      <c r="J9" s="122">
        <v>0.11874587601761961</v>
      </c>
      <c r="K9" s="122">
        <v>8.6957254083900159E-3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0.14957590761191145</v>
      </c>
      <c r="S9" s="122">
        <v>0.14591392467810399</v>
      </c>
      <c r="T9" s="122">
        <v>0.17587901792961744</v>
      </c>
      <c r="U9" s="122">
        <v>0.17261420053400561</v>
      </c>
      <c r="V9" s="122">
        <v>0.40140790670795656</v>
      </c>
      <c r="W9" s="122">
        <v>0.11344224353316018</v>
      </c>
      <c r="X9" s="122">
        <v>4.4777320705448279E-2</v>
      </c>
      <c r="Y9" s="122">
        <v>2.2374265026142825E-3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6.6038914892561612E-2</v>
      </c>
      <c r="D10" s="98">
        <v>0.11953531513492109</v>
      </c>
      <c r="E10" s="98">
        <v>5.1882835924575425E-2</v>
      </c>
      <c r="F10" s="98">
        <v>4.4875631577604276E-2</v>
      </c>
      <c r="G10" s="98">
        <v>4.4119030439582218E-4</v>
      </c>
      <c r="H10" s="98">
        <v>1.1324058178389452E-2</v>
      </c>
      <c r="I10" s="98">
        <v>5.1833741186659711E-2</v>
      </c>
      <c r="J10" s="98">
        <v>0.11874587601761961</v>
      </c>
      <c r="K10" s="98">
        <v>8.6957254083900159E-3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0.1450939720849781</v>
      </c>
      <c r="S10" s="98">
        <v>0.12882572355877514</v>
      </c>
      <c r="T10" s="98">
        <v>0.11922116539110582</v>
      </c>
      <c r="U10" s="98">
        <v>0.12008385768053516</v>
      </c>
      <c r="V10" s="98">
        <v>0.3743883454198868</v>
      </c>
      <c r="W10" s="98">
        <v>5.8279379706133914E-2</v>
      </c>
      <c r="X10" s="98">
        <v>4.4777320705448279E-2</v>
      </c>
      <c r="Y10" s="98">
        <v>7.3216358574506983E-4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5.5092305639398761E-4</v>
      </c>
      <c r="E11" s="98">
        <v>4.7628897476906509E-3</v>
      </c>
      <c r="F11" s="98">
        <v>7.6345588809691575E-3</v>
      </c>
      <c r="G11" s="98">
        <v>1.8479961233731465E-3</v>
      </c>
      <c r="H11" s="98">
        <v>4.7877399631567072E-3</v>
      </c>
      <c r="I11" s="98">
        <v>5.9132973784636863E-3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2.6712176057466552E-4</v>
      </c>
      <c r="S11" s="98">
        <v>5.6670612349133352E-4</v>
      </c>
      <c r="T11" s="98">
        <v>5.2364643178218345E-3</v>
      </c>
      <c r="U11" s="98">
        <v>1.9503346534656154E-3</v>
      </c>
      <c r="V11" s="98">
        <v>2.8692473936419599E-3</v>
      </c>
      <c r="W11" s="98">
        <v>1.8675521553192839E-3</v>
      </c>
      <c r="X11" s="98">
        <v>0</v>
      </c>
      <c r="Y11" s="98">
        <v>1.1748493370875612E-4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1.0753650873181961E-4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3.2831450628327741E-5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7.4705058103491864E-5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2.1776348912291433E-3</v>
      </c>
      <c r="E15" s="101">
        <v>2.4081950158983505E-2</v>
      </c>
      <c r="F15" s="101">
        <v>4.925273429762448E-2</v>
      </c>
      <c r="G15" s="101">
        <v>1.3708270057245129E-2</v>
      </c>
      <c r="H15" s="101">
        <v>3.4546875587007246E-2</v>
      </c>
      <c r="I15" s="101">
        <v>5.1754117208494529E-2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4.0086708369279599E-3</v>
      </c>
      <c r="S15" s="101">
        <v>1.0270754694103698E-2</v>
      </c>
      <c r="T15" s="101">
        <v>1.3860510240250383E-2</v>
      </c>
      <c r="U15" s="101">
        <v>5.0362772086314657E-2</v>
      </c>
      <c r="V15" s="101">
        <v>1.743922475522363E-2</v>
      </c>
      <c r="W15" s="101">
        <v>4.9952311062989002E-2</v>
      </c>
      <c r="X15" s="101">
        <v>0</v>
      </c>
      <c r="Y15" s="101">
        <v>1.0671406149085324E-3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2.0614292943072583E-4</v>
      </c>
      <c r="S16" s="104">
        <v>6.2507403017338509E-3</v>
      </c>
      <c r="T16" s="104">
        <v>3.7453341471707556E-2</v>
      </c>
      <c r="U16" s="104">
        <v>2.1723611369018795E-4</v>
      </c>
      <c r="V16" s="104">
        <v>6.711089139204169E-3</v>
      </c>
      <c r="W16" s="104">
        <v>3.3430006087179815E-3</v>
      </c>
      <c r="X16" s="104">
        <v>0</v>
      </c>
      <c r="Y16" s="104">
        <v>3.206373682519241E-4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6.3867302237412821E-5</v>
      </c>
      <c r="S17" s="98">
        <v>1.7542569512009588E-3</v>
      </c>
      <c r="T17" s="98">
        <v>1.1372235773491961E-2</v>
      </c>
      <c r="U17" s="98">
        <v>6.3110905005202069E-5</v>
      </c>
      <c r="V17" s="98">
        <v>2.025262865838544E-3</v>
      </c>
      <c r="W17" s="98">
        <v>1.3944764112970938E-3</v>
      </c>
      <c r="X17" s="98">
        <v>0</v>
      </c>
      <c r="Y17" s="98">
        <v>1.2418132721221062E-4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1.4227562719331302E-4</v>
      </c>
      <c r="S18" s="98">
        <v>4.4964833505328925E-3</v>
      </c>
      <c r="T18" s="98">
        <v>2.6081105698215593E-2</v>
      </c>
      <c r="U18" s="98">
        <v>1.5412520868498587E-4</v>
      </c>
      <c r="V18" s="98">
        <v>4.685826273365625E-3</v>
      </c>
      <c r="W18" s="98">
        <v>1.9485241974208877E-3</v>
      </c>
      <c r="X18" s="98">
        <v>0</v>
      </c>
      <c r="Y18" s="98">
        <v>1.9645604103971345E-4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2.9145671292173547E-2</v>
      </c>
      <c r="D19" s="122">
        <v>3.29011949380979E-2</v>
      </c>
      <c r="E19" s="122">
        <v>3.0076713353124271E-2</v>
      </c>
      <c r="F19" s="122">
        <v>3.5696063629114858E-2</v>
      </c>
      <c r="G19" s="122">
        <v>5.3057501560564322E-3</v>
      </c>
      <c r="H19" s="122">
        <v>1.5983666471311688E-2</v>
      </c>
      <c r="I19" s="122">
        <v>3.6000818753029191E-2</v>
      </c>
      <c r="J19" s="122">
        <v>3.367845686315258E-2</v>
      </c>
      <c r="K19" s="122">
        <v>2.5274112090723031E-3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4.4794326972022999E-2</v>
      </c>
      <c r="S19" s="122">
        <v>3.8722301522122221E-2</v>
      </c>
      <c r="T19" s="122">
        <v>4.7913732995098532E-2</v>
      </c>
      <c r="U19" s="122">
        <v>3.7712292000982368E-2</v>
      </c>
      <c r="V19" s="122">
        <v>9.1441684532695577E-2</v>
      </c>
      <c r="W19" s="122">
        <v>3.1168736396610133E-2</v>
      </c>
      <c r="X19" s="122">
        <v>1.2081500023308947E-2</v>
      </c>
      <c r="Y19" s="122">
        <v>7.7656116783263401E-4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2.4088008538287568E-3</v>
      </c>
      <c r="D20" s="98">
        <v>8.9803512938148138E-3</v>
      </c>
      <c r="E20" s="98">
        <v>6.2484328244595795E-3</v>
      </c>
      <c r="F20" s="98">
        <v>6.6636005494361619E-3</v>
      </c>
      <c r="G20" s="98">
        <v>1.2390777806152425E-3</v>
      </c>
      <c r="H20" s="98">
        <v>3.2826180883194448E-3</v>
      </c>
      <c r="I20" s="98">
        <v>1.0056759033424574E-2</v>
      </c>
      <c r="J20" s="98">
        <v>2.811099963349328E-2</v>
      </c>
      <c r="K20" s="98">
        <v>2.1435564246504177E-3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4.0379189435152035E-2</v>
      </c>
      <c r="S20" s="98">
        <v>3.3313077278465192E-2</v>
      </c>
      <c r="T20" s="98">
        <v>4.5609160756729834E-2</v>
      </c>
      <c r="U20" s="98">
        <v>3.6154535177078166E-2</v>
      </c>
      <c r="V20" s="98">
        <v>9.0160657757006962E-2</v>
      </c>
      <c r="W20" s="98">
        <v>1.0733929278657746E-2</v>
      </c>
      <c r="X20" s="98">
        <v>1.0324958248584509E-3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2.1130050565598469E-3</v>
      </c>
      <c r="D21" s="98">
        <v>1.5585860804632958E-3</v>
      </c>
      <c r="E21" s="98">
        <v>7.9803002699870647E-4</v>
      </c>
      <c r="F21" s="98">
        <v>1.6380787950651856E-3</v>
      </c>
      <c r="G21" s="98">
        <v>2.8700126618108894E-4</v>
      </c>
      <c r="H21" s="98">
        <v>1.0123591318037576E-3</v>
      </c>
      <c r="I21" s="98">
        <v>1.8565079699026646E-3</v>
      </c>
      <c r="J21" s="98">
        <v>5.2078289377750959E-4</v>
      </c>
      <c r="K21" s="98">
        <v>3.1319918096134893E-5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1.2711791668079518E-4</v>
      </c>
      <c r="S21" s="98">
        <v>7.1787019499762843E-5</v>
      </c>
      <c r="T21" s="98">
        <v>0</v>
      </c>
      <c r="U21" s="98">
        <v>5.766469408447999E-5</v>
      </c>
      <c r="V21" s="98">
        <v>1.8610899429914885E-5</v>
      </c>
      <c r="W21" s="98">
        <v>1.3061898177912988E-3</v>
      </c>
      <c r="X21" s="98">
        <v>3.3696857494725332E-4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2.4623865381784946E-2</v>
      </c>
      <c r="D22" s="33">
        <v>2.2362257563819793E-2</v>
      </c>
      <c r="E22" s="33">
        <v>2.3030250501665985E-2</v>
      </c>
      <c r="F22" s="33">
        <v>2.7394384284613511E-2</v>
      </c>
      <c r="G22" s="33">
        <v>3.7796711092601006E-3</v>
      </c>
      <c r="H22" s="33">
        <v>1.1688689251188485E-2</v>
      </c>
      <c r="I22" s="33">
        <v>2.4087551749701952E-2</v>
      </c>
      <c r="J22" s="33">
        <v>5.0466743358817913E-3</v>
      </c>
      <c r="K22" s="33">
        <v>3.5253486632575039E-4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4.2880196201901706E-3</v>
      </c>
      <c r="S22" s="33">
        <v>5.3374372241572722E-3</v>
      </c>
      <c r="T22" s="33">
        <v>2.3045722383687002E-3</v>
      </c>
      <c r="U22" s="33">
        <v>1.5000921298197177E-3</v>
      </c>
      <c r="V22" s="33">
        <v>1.2624158762586893E-3</v>
      </c>
      <c r="W22" s="33">
        <v>1.9128617300161087E-2</v>
      </c>
      <c r="X22" s="33">
        <v>1.0712035623503244E-2</v>
      </c>
      <c r="Y22" s="33">
        <v>7.7656116783263401E-4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0.25009190245816282</v>
      </c>
      <c r="D24" s="117">
        <f t="shared" si="7"/>
        <v>0.16139814415709433</v>
      </c>
      <c r="E24" s="117">
        <f t="shared" si="7"/>
        <v>3.2369535011036274E-2</v>
      </c>
      <c r="F24" s="117">
        <f t="shared" si="7"/>
        <v>4.5820193645342233E-2</v>
      </c>
      <c r="G24" s="117">
        <f t="shared" si="7"/>
        <v>6.223953229373691E-2</v>
      </c>
      <c r="H24" s="117">
        <f t="shared" si="7"/>
        <v>0.6924750105079942</v>
      </c>
      <c r="I24" s="117">
        <f t="shared" si="7"/>
        <v>0.14685998283202448</v>
      </c>
      <c r="J24" s="117">
        <f t="shared" si="7"/>
        <v>0.13808129978641179</v>
      </c>
      <c r="K24" s="117">
        <f t="shared" si="7"/>
        <v>0.10213614884824479</v>
      </c>
      <c r="L24" s="117">
        <f t="shared" si="7"/>
        <v>1.6803516462718718E-2</v>
      </c>
      <c r="M24" s="117">
        <f t="shared" si="7"/>
        <v>0</v>
      </c>
      <c r="N24" s="117">
        <f t="shared" si="7"/>
        <v>0</v>
      </c>
      <c r="O24" s="117">
        <f t="shared" si="7"/>
        <v>4.817381723293266E-2</v>
      </c>
      <c r="P24" s="117">
        <f t="shared" si="7"/>
        <v>1.693230570714263E-3</v>
      </c>
      <c r="Q24" s="117">
        <f t="shared" si="7"/>
        <v>0</v>
      </c>
      <c r="R24" s="117">
        <f t="shared" ref="R24:V24" si="8">R25+R28+R30+R39</f>
        <v>3.1298611221581299E-2</v>
      </c>
      <c r="S24" s="117">
        <f t="shared" si="8"/>
        <v>2.3776152998696499E-2</v>
      </c>
      <c r="T24" s="117">
        <f t="shared" si="8"/>
        <v>4.4267024404422747E-2</v>
      </c>
      <c r="U24" s="117">
        <f t="shared" si="8"/>
        <v>5.2220651024408128E-2</v>
      </c>
      <c r="V24" s="117">
        <f t="shared" si="8"/>
        <v>7.6124688052646175E-2</v>
      </c>
      <c r="W24" s="117">
        <f t="shared" ref="W24:Y24" si="9">W25+W28+W30+W39</f>
        <v>8.2754640491978865E-2</v>
      </c>
      <c r="X24" s="117">
        <f t="shared" si="9"/>
        <v>5.9091042539870152E-2</v>
      </c>
      <c r="Y24" s="117">
        <f t="shared" si="9"/>
        <v>0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0.22173943841938365</v>
      </c>
      <c r="D25" s="122">
        <f t="shared" si="10"/>
        <v>0.15148189649034038</v>
      </c>
      <c r="E25" s="122">
        <f t="shared" si="10"/>
        <v>2.7195738361687077E-2</v>
      </c>
      <c r="F25" s="122">
        <f t="shared" si="10"/>
        <v>2.5090736831164639E-2</v>
      </c>
      <c r="G25" s="122">
        <f t="shared" si="10"/>
        <v>4.6848552788647135E-2</v>
      </c>
      <c r="H25" s="122">
        <f t="shared" si="10"/>
        <v>0.62381175845301728</v>
      </c>
      <c r="I25" s="122">
        <f t="shared" si="10"/>
        <v>0.12296870989703336</v>
      </c>
      <c r="J25" s="122">
        <f t="shared" si="10"/>
        <v>0.12532040764459665</v>
      </c>
      <c r="K25" s="122">
        <f t="shared" si="10"/>
        <v>9.419814542580307E-2</v>
      </c>
      <c r="L25" s="122">
        <f t="shared" si="10"/>
        <v>1.5204622161081583E-2</v>
      </c>
      <c r="M25" s="122">
        <f t="shared" si="10"/>
        <v>0</v>
      </c>
      <c r="N25" s="122">
        <f t="shared" si="10"/>
        <v>0</v>
      </c>
      <c r="O25" s="122">
        <f t="shared" si="10"/>
        <v>4.2404770900620545E-2</v>
      </c>
      <c r="P25" s="122">
        <f t="shared" si="10"/>
        <v>6.6592474049918424E-4</v>
      </c>
      <c r="Q25" s="122">
        <f t="shared" si="10"/>
        <v>0</v>
      </c>
      <c r="R25" s="122">
        <f t="shared" ref="R25:V25" si="11">SUM(R26:R27)</f>
        <v>2.6531279600483487E-2</v>
      </c>
      <c r="S25" s="122">
        <f t="shared" si="11"/>
        <v>1.9885083604507504E-2</v>
      </c>
      <c r="T25" s="122">
        <f t="shared" si="11"/>
        <v>3.4984901993514859E-2</v>
      </c>
      <c r="U25" s="122">
        <f t="shared" si="11"/>
        <v>3.8229795943224537E-2</v>
      </c>
      <c r="V25" s="122">
        <f t="shared" si="11"/>
        <v>5.7014762116888634E-2</v>
      </c>
      <c r="W25" s="122">
        <f t="shared" ref="W25:Y25" si="12">SUM(W26:W27)</f>
        <v>6.193274271759551E-2</v>
      </c>
      <c r="X25" s="122">
        <f t="shared" si="12"/>
        <v>4.357143352397206E-2</v>
      </c>
      <c r="Y25" s="122">
        <f t="shared" si="12"/>
        <v>0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0.21652265860256015</v>
      </c>
      <c r="D26" s="98">
        <v>0.14800109884941143</v>
      </c>
      <c r="E26" s="98">
        <v>2.6581679683543927E-2</v>
      </c>
      <c r="F26" s="98">
        <v>2.4534598060256766E-2</v>
      </c>
      <c r="G26" s="98">
        <v>4.5828524022730334E-2</v>
      </c>
      <c r="H26" s="98">
        <v>0.61052851367591698</v>
      </c>
      <c r="I26" s="98">
        <v>0.1203991466678101</v>
      </c>
      <c r="J26" s="98">
        <v>0.12273895373270843</v>
      </c>
      <c r="K26" s="98">
        <v>9.2281779487288607E-2</v>
      </c>
      <c r="L26" s="98">
        <v>1.4908559835767825E-2</v>
      </c>
      <c r="M26" s="98">
        <v>0</v>
      </c>
      <c r="N26" s="98">
        <v>0</v>
      </c>
      <c r="O26" s="98">
        <v>4.1599257086677048E-2</v>
      </c>
      <c r="P26" s="98">
        <v>6.5331006816676785E-4</v>
      </c>
      <c r="Q26" s="98">
        <v>0</v>
      </c>
      <c r="R26" s="98">
        <v>2.6049678844881206E-2</v>
      </c>
      <c r="S26" s="98">
        <v>1.9522904789758665E-2</v>
      </c>
      <c r="T26" s="98">
        <v>3.4324686721388296E-2</v>
      </c>
      <c r="U26" s="98">
        <v>3.7509642798453695E-2</v>
      </c>
      <c r="V26" s="98">
        <v>5.5944110155590518E-2</v>
      </c>
      <c r="W26" s="98">
        <v>6.0803270066431298E-2</v>
      </c>
      <c r="X26" s="98">
        <v>4.2782942415823207E-2</v>
      </c>
      <c r="Y26" s="98">
        <v>0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5.216779816823492E-3</v>
      </c>
      <c r="D27" s="98">
        <v>3.4807976409289426E-3</v>
      </c>
      <c r="E27" s="98">
        <v>6.1405867814315091E-4</v>
      </c>
      <c r="F27" s="98">
        <v>5.5613877090787169E-4</v>
      </c>
      <c r="G27" s="98">
        <v>1.0200287659167982E-3</v>
      </c>
      <c r="H27" s="98">
        <v>1.3283244777100313E-2</v>
      </c>
      <c r="I27" s="98">
        <v>2.5695632292232684E-3</v>
      </c>
      <c r="J27" s="98">
        <v>2.5814539118882282E-3</v>
      </c>
      <c r="K27" s="98">
        <v>1.9163659385144571E-3</v>
      </c>
      <c r="L27" s="98">
        <v>2.9606232531375845E-4</v>
      </c>
      <c r="M27" s="98">
        <v>0</v>
      </c>
      <c r="N27" s="98">
        <v>0</v>
      </c>
      <c r="O27" s="98">
        <v>8.0551381394349669E-4</v>
      </c>
      <c r="P27" s="98">
        <v>1.2614672332416396E-5</v>
      </c>
      <c r="Q27" s="98">
        <v>0</v>
      </c>
      <c r="R27" s="98">
        <v>4.8160075560228218E-4</v>
      </c>
      <c r="S27" s="98">
        <v>3.6217881474883822E-4</v>
      </c>
      <c r="T27" s="98">
        <v>6.6021527212656566E-4</v>
      </c>
      <c r="U27" s="98">
        <v>7.2015314477083981E-4</v>
      </c>
      <c r="V27" s="98">
        <v>1.0706519612981196E-3</v>
      </c>
      <c r="W27" s="98">
        <v>1.129472651164209E-3</v>
      </c>
      <c r="X27" s="98">
        <v>7.8849110814885575E-4</v>
      </c>
      <c r="Y27" s="98">
        <v>0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4.3551137678405147E-4</v>
      </c>
      <c r="D28" s="122">
        <f t="shared" si="13"/>
        <v>2.492354189043538E-4</v>
      </c>
      <c r="E28" s="122">
        <f t="shared" si="13"/>
        <v>2.0321965525539043E-4</v>
      </c>
      <c r="F28" s="122">
        <f t="shared" si="13"/>
        <v>7.0404355843888022E-4</v>
      </c>
      <c r="G28" s="122">
        <f t="shared" si="13"/>
        <v>5.899116257380776E-4</v>
      </c>
      <c r="H28" s="122">
        <f t="shared" si="13"/>
        <v>2.3194683101816038E-3</v>
      </c>
      <c r="I28" s="122">
        <f t="shared" si="13"/>
        <v>1.1581933860830729E-3</v>
      </c>
      <c r="J28" s="122">
        <f t="shared" si="13"/>
        <v>5.6973362433132232E-4</v>
      </c>
      <c r="K28" s="122">
        <f t="shared" si="13"/>
        <v>6.1515338339377084E-4</v>
      </c>
      <c r="L28" s="122">
        <f t="shared" si="13"/>
        <v>9.2744041654444303E-5</v>
      </c>
      <c r="M28" s="122">
        <f t="shared" si="13"/>
        <v>0</v>
      </c>
      <c r="N28" s="122">
        <f t="shared" si="13"/>
        <v>0</v>
      </c>
      <c r="O28" s="122">
        <f t="shared" si="13"/>
        <v>2.919594307699019E-4</v>
      </c>
      <c r="P28" s="122">
        <f t="shared" si="13"/>
        <v>4.3027423422396266E-5</v>
      </c>
      <c r="Q28" s="122">
        <f t="shared" si="13"/>
        <v>0</v>
      </c>
      <c r="R28" s="122">
        <f t="shared" si="13"/>
        <v>3.5638982768865018E-4</v>
      </c>
      <c r="S28" s="122">
        <f t="shared" si="13"/>
        <v>2.3148939576150907E-4</v>
      </c>
      <c r="T28" s="122">
        <f t="shared" si="13"/>
        <v>6.3164266490865566E-4</v>
      </c>
      <c r="U28" s="122">
        <f t="shared" si="13"/>
        <v>5.3571642490855018E-4</v>
      </c>
      <c r="V28" s="122">
        <f t="shared" si="13"/>
        <v>6.765925214727111E-4</v>
      </c>
      <c r="W28" s="122">
        <f t="shared" si="13"/>
        <v>2.3124682645546578E-4</v>
      </c>
      <c r="X28" s="122">
        <f t="shared" si="13"/>
        <v>2.1325120821944017E-4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4.3551137678405147E-4</v>
      </c>
      <c r="D29" s="98">
        <v>2.492354189043538E-4</v>
      </c>
      <c r="E29" s="98">
        <v>2.0321965525539043E-4</v>
      </c>
      <c r="F29" s="98">
        <v>7.0404355843888022E-4</v>
      </c>
      <c r="G29" s="98">
        <v>5.899116257380776E-4</v>
      </c>
      <c r="H29" s="98">
        <v>2.3194683101816038E-3</v>
      </c>
      <c r="I29" s="98">
        <v>1.1581933860830729E-3</v>
      </c>
      <c r="J29" s="98">
        <v>5.6973362433132232E-4</v>
      </c>
      <c r="K29" s="98">
        <v>6.1515338339377084E-4</v>
      </c>
      <c r="L29" s="98">
        <v>9.2744041654444303E-5</v>
      </c>
      <c r="M29" s="98">
        <v>0</v>
      </c>
      <c r="N29" s="98">
        <v>0</v>
      </c>
      <c r="O29" s="98">
        <v>2.919594307699019E-4</v>
      </c>
      <c r="P29" s="98">
        <v>4.3027423422396266E-5</v>
      </c>
      <c r="Q29" s="98">
        <v>0</v>
      </c>
      <c r="R29" s="98">
        <v>3.5638982768865018E-4</v>
      </c>
      <c r="S29" s="98">
        <v>2.3148939576150907E-4</v>
      </c>
      <c r="T29" s="98">
        <v>6.3164266490865566E-4</v>
      </c>
      <c r="U29" s="98">
        <v>5.3571642490855018E-4</v>
      </c>
      <c r="V29" s="98">
        <v>6.765925214727111E-4</v>
      </c>
      <c r="W29" s="98">
        <v>2.3124682645546578E-4</v>
      </c>
      <c r="X29" s="98">
        <v>2.1325120821944017E-4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2.0744063822541896E-2</v>
      </c>
      <c r="D30" s="122">
        <v>7.3830403724207162E-3</v>
      </c>
      <c r="E30" s="122">
        <v>3.7293136364112398E-3</v>
      </c>
      <c r="F30" s="122">
        <v>1.4728900643370471E-2</v>
      </c>
      <c r="G30" s="122">
        <v>1.0958930421292297E-2</v>
      </c>
      <c r="H30" s="122">
        <v>5.0689406205175438E-2</v>
      </c>
      <c r="I30" s="122">
        <v>1.7240323256455702E-2</v>
      </c>
      <c r="J30" s="122">
        <v>9.407919478885465E-3</v>
      </c>
      <c r="K30" s="122">
        <v>5.4348960350346608E-3</v>
      </c>
      <c r="L30" s="122">
        <v>1.1236858730983971E-3</v>
      </c>
      <c r="M30" s="122">
        <v>0</v>
      </c>
      <c r="N30" s="122">
        <v>0</v>
      </c>
      <c r="O30" s="122">
        <v>4.3348773451269791E-3</v>
      </c>
      <c r="P30" s="122">
        <v>7.5585939243090277E-4</v>
      </c>
      <c r="Q30" s="122">
        <v>0</v>
      </c>
      <c r="R30" s="122">
        <v>3.4475448847725914E-3</v>
      </c>
      <c r="S30" s="122">
        <v>2.7738917254232233E-3</v>
      </c>
      <c r="T30" s="122">
        <v>6.8990048448390193E-3</v>
      </c>
      <c r="U30" s="122">
        <v>1.0968695901616853E-2</v>
      </c>
      <c r="V30" s="122">
        <v>1.4597942518544491E-2</v>
      </c>
      <c r="W30" s="122">
        <v>1.6625141062751134E-2</v>
      </c>
      <c r="X30" s="122">
        <v>1.1352989439991419E-2</v>
      </c>
      <c r="Y30" s="122">
        <v>0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8.3565626116439487E-3</v>
      </c>
      <c r="D31" s="98">
        <v>1.4874922522637667E-3</v>
      </c>
      <c r="E31" s="98">
        <v>5.9536121846133136E-4</v>
      </c>
      <c r="F31" s="98">
        <v>1.989286468984921E-3</v>
      </c>
      <c r="G31" s="98">
        <v>1.3044678517928094E-3</v>
      </c>
      <c r="H31" s="98">
        <v>6.1635273088913919E-3</v>
      </c>
      <c r="I31" s="98">
        <v>1.7851463784041319E-3</v>
      </c>
      <c r="J31" s="98">
        <v>7.447886081934622E-4</v>
      </c>
      <c r="K31" s="98">
        <v>2.6353864175939829E-4</v>
      </c>
      <c r="L31" s="98">
        <v>4.990404451417263E-5</v>
      </c>
      <c r="M31" s="98">
        <v>0</v>
      </c>
      <c r="N31" s="98">
        <v>0</v>
      </c>
      <c r="O31" s="98">
        <v>1.5773434186240644E-4</v>
      </c>
      <c r="P31" s="98">
        <v>0</v>
      </c>
      <c r="Q31" s="98">
        <v>0</v>
      </c>
      <c r="R31" s="98">
        <v>2.0034132043099916E-4</v>
      </c>
      <c r="S31" s="98">
        <v>8.0958017641619088E-5</v>
      </c>
      <c r="T31" s="98">
        <v>6.4119971238634703E-4</v>
      </c>
      <c r="U31" s="98">
        <v>3.5460630063011188E-4</v>
      </c>
      <c r="V31" s="98">
        <v>1.4877579078143497E-3</v>
      </c>
      <c r="W31" s="98">
        <v>5.3358633009122395E-4</v>
      </c>
      <c r="X31" s="98">
        <v>1.4167694993760455E-3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1.2387501210897945E-2</v>
      </c>
      <c r="D35" s="101">
        <v>5.8955481201569491E-3</v>
      </c>
      <c r="E35" s="101">
        <v>3.1339524179499084E-3</v>
      </c>
      <c r="F35" s="101">
        <v>1.2739614174385551E-2</v>
      </c>
      <c r="G35" s="101">
        <v>9.6544625694994866E-3</v>
      </c>
      <c r="H35" s="101">
        <v>4.4525878896284045E-2</v>
      </c>
      <c r="I35" s="101">
        <v>1.5455176878051572E-2</v>
      </c>
      <c r="J35" s="101">
        <v>8.6631308706920027E-3</v>
      </c>
      <c r="K35" s="101">
        <v>5.1713573932752627E-3</v>
      </c>
      <c r="L35" s="101">
        <v>3.4487525326626567E-4</v>
      </c>
      <c r="M35" s="101">
        <v>0</v>
      </c>
      <c r="N35" s="101">
        <v>0</v>
      </c>
      <c r="O35" s="101">
        <v>4.1200388384081254E-3</v>
      </c>
      <c r="P35" s="101">
        <v>7.5585939243090277E-4</v>
      </c>
      <c r="Q35" s="101">
        <v>0</v>
      </c>
      <c r="R35" s="101">
        <v>3.0410606349108664E-3</v>
      </c>
      <c r="S35" s="101">
        <v>1.6753713330807448E-3</v>
      </c>
      <c r="T35" s="101">
        <v>1.688139067722803E-3</v>
      </c>
      <c r="U35" s="101">
        <v>1.0614089600986741E-2</v>
      </c>
      <c r="V35" s="101">
        <v>9.4585625791043428E-3</v>
      </c>
      <c r="W35" s="101">
        <v>1.5062939160746684E-2</v>
      </c>
      <c r="X35" s="101">
        <v>5.2008163262645497E-3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7.2890657531795872E-4</v>
      </c>
      <c r="M36" s="104">
        <v>0</v>
      </c>
      <c r="N36" s="104">
        <v>0</v>
      </c>
      <c r="O36" s="104">
        <v>5.7104164856447775E-5</v>
      </c>
      <c r="P36" s="104">
        <v>0</v>
      </c>
      <c r="Q36" s="104">
        <v>0</v>
      </c>
      <c r="R36" s="104">
        <v>2.0614292943072583E-4</v>
      </c>
      <c r="S36" s="104">
        <v>1.0175623747008594E-3</v>
      </c>
      <c r="T36" s="104">
        <v>4.569666064729869E-3</v>
      </c>
      <c r="U36" s="104">
        <v>0</v>
      </c>
      <c r="V36" s="104">
        <v>3.6516220316257985E-3</v>
      </c>
      <c r="W36" s="104">
        <v>1.0286155719132252E-3</v>
      </c>
      <c r="X36" s="104">
        <v>4.7354036143508228E-3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2.4279734916222179E-4</v>
      </c>
      <c r="M37" s="98">
        <v>0</v>
      </c>
      <c r="N37" s="98">
        <v>0</v>
      </c>
      <c r="O37" s="98">
        <v>1.9913423868758842E-5</v>
      </c>
      <c r="P37" s="98">
        <v>0</v>
      </c>
      <c r="Q37" s="98">
        <v>0</v>
      </c>
      <c r="R37" s="98">
        <v>6.3867302237412821E-5</v>
      </c>
      <c r="S37" s="98">
        <v>2.8557671298620253E-4</v>
      </c>
      <c r="T37" s="98">
        <v>1.3875215895887323E-3</v>
      </c>
      <c r="U37" s="98">
        <v>0</v>
      </c>
      <c r="V37" s="98">
        <v>1.1019812652356784E-3</v>
      </c>
      <c r="W37" s="98">
        <v>4.2906966501449044E-4</v>
      </c>
      <c r="X37" s="98">
        <v>1.1285445383303462E-3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4.8610922615573696E-4</v>
      </c>
      <c r="M38" s="98">
        <v>0</v>
      </c>
      <c r="N38" s="98">
        <v>0</v>
      </c>
      <c r="O38" s="98">
        <v>3.7190740987688933E-5</v>
      </c>
      <c r="P38" s="98">
        <v>0</v>
      </c>
      <c r="Q38" s="98">
        <v>0</v>
      </c>
      <c r="R38" s="98">
        <v>1.4227562719331302E-4</v>
      </c>
      <c r="S38" s="98">
        <v>7.3198566171465691E-4</v>
      </c>
      <c r="T38" s="98">
        <v>3.182144475141137E-3</v>
      </c>
      <c r="U38" s="98">
        <v>0</v>
      </c>
      <c r="V38" s="98">
        <v>2.5496407663901204E-3</v>
      </c>
      <c r="W38" s="98">
        <v>5.9954590689873465E-4</v>
      </c>
      <c r="X38" s="98">
        <v>3.6068590760204764E-3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7.172888839453241E-3</v>
      </c>
      <c r="D39" s="122">
        <v>2.2839718754288957E-3</v>
      </c>
      <c r="E39" s="122">
        <v>1.2412633576825685E-3</v>
      </c>
      <c r="F39" s="122">
        <v>5.2965126123682392E-3</v>
      </c>
      <c r="G39" s="122">
        <v>3.842137458059401E-3</v>
      </c>
      <c r="H39" s="122">
        <v>1.5654377539619901E-2</v>
      </c>
      <c r="I39" s="122">
        <v>5.4927562924523624E-3</v>
      </c>
      <c r="J39" s="122">
        <v>2.7832390385983483E-3</v>
      </c>
      <c r="K39" s="122">
        <v>1.8879540040132915E-3</v>
      </c>
      <c r="L39" s="122">
        <v>3.8246438688429311E-4</v>
      </c>
      <c r="M39" s="122">
        <v>0</v>
      </c>
      <c r="N39" s="122">
        <v>0</v>
      </c>
      <c r="O39" s="122">
        <v>1.1422095564152387E-3</v>
      </c>
      <c r="P39" s="122">
        <v>2.2841901436177975E-4</v>
      </c>
      <c r="Q39" s="122">
        <v>0</v>
      </c>
      <c r="R39" s="122">
        <v>9.6339690863656762E-4</v>
      </c>
      <c r="S39" s="122">
        <v>8.8568827300426355E-4</v>
      </c>
      <c r="T39" s="122">
        <v>1.7514749011602123E-3</v>
      </c>
      <c r="U39" s="122">
        <v>2.4864427546581911E-3</v>
      </c>
      <c r="V39" s="122">
        <v>3.8353908957403367E-3</v>
      </c>
      <c r="W39" s="122">
        <v>3.9655098851767556E-3</v>
      </c>
      <c r="X39" s="122">
        <v>3.9533683676872353E-3</v>
      </c>
      <c r="Y39" s="122">
        <v>0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5.6738098740958859E-4</v>
      </c>
      <c r="D40" s="98">
        <v>1.4009762521018389E-4</v>
      </c>
      <c r="E40" s="98">
        <v>3.3958724553136451E-5</v>
      </c>
      <c r="F40" s="98">
        <v>2.9121400801158861E-4</v>
      </c>
      <c r="G40" s="98">
        <v>2.8700126618108894E-4</v>
      </c>
      <c r="H40" s="98">
        <v>1.2567216808598372E-3</v>
      </c>
      <c r="I40" s="98">
        <v>3.8898262226532017E-4</v>
      </c>
      <c r="J40" s="98">
        <v>2.5199172279556908E-4</v>
      </c>
      <c r="K40" s="98">
        <v>1.2527967238453957E-4</v>
      </c>
      <c r="L40" s="98">
        <v>1.3726727597648547E-5</v>
      </c>
      <c r="M40" s="98">
        <v>0</v>
      </c>
      <c r="N40" s="98">
        <v>0</v>
      </c>
      <c r="O40" s="98">
        <v>4.5943636757827595E-5</v>
      </c>
      <c r="P40" s="98">
        <v>0</v>
      </c>
      <c r="Q40" s="98">
        <v>0</v>
      </c>
      <c r="R40" s="98">
        <v>2.1186319446799196E-5</v>
      </c>
      <c r="S40" s="98">
        <v>0</v>
      </c>
      <c r="T40" s="98">
        <v>0</v>
      </c>
      <c r="U40" s="98">
        <v>1.1532938816895998E-4</v>
      </c>
      <c r="V40" s="98">
        <v>7.4443597719659539E-5</v>
      </c>
      <c r="W40" s="98">
        <v>2.6123796355825976E-4</v>
      </c>
      <c r="X40" s="98">
        <v>1.01090572484176E-4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6.6055078520436527E-3</v>
      </c>
      <c r="D41" s="33">
        <v>2.1438742502187117E-3</v>
      </c>
      <c r="E41" s="33">
        <v>1.2073046331294321E-3</v>
      </c>
      <c r="F41" s="33">
        <v>5.0052986043566507E-3</v>
      </c>
      <c r="G41" s="33">
        <v>3.5551361918783118E-3</v>
      </c>
      <c r="H41" s="33">
        <v>1.4397655858760065E-2</v>
      </c>
      <c r="I41" s="33">
        <v>5.103773670187042E-3</v>
      </c>
      <c r="J41" s="33">
        <v>2.5312473158027793E-3</v>
      </c>
      <c r="K41" s="33">
        <v>1.7626743316287519E-3</v>
      </c>
      <c r="L41" s="33">
        <v>3.6873765928664454E-4</v>
      </c>
      <c r="M41" s="33">
        <v>0</v>
      </c>
      <c r="N41" s="33">
        <v>0</v>
      </c>
      <c r="O41" s="33">
        <v>1.0962659196574111E-3</v>
      </c>
      <c r="P41" s="33">
        <v>2.2841901436177975E-4</v>
      </c>
      <c r="Q41" s="33">
        <v>0</v>
      </c>
      <c r="R41" s="33">
        <v>9.4221058918976845E-4</v>
      </c>
      <c r="S41" s="33">
        <v>8.8568827300426355E-4</v>
      </c>
      <c r="T41" s="33">
        <v>1.7514749011602123E-3</v>
      </c>
      <c r="U41" s="33">
        <v>2.3711133664892311E-3</v>
      </c>
      <c r="V41" s="33">
        <v>3.7609472980206773E-3</v>
      </c>
      <c r="W41" s="33">
        <v>3.7042719216184962E-3</v>
      </c>
      <c r="X41" s="33">
        <v>3.8522777952030591E-3</v>
      </c>
      <c r="Y41" s="33">
        <v>0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21.530510207835807</v>
      </c>
      <c r="D62" s="117">
        <f t="shared" si="21"/>
        <v>22.89980550917933</v>
      </c>
      <c r="E62" s="117">
        <f t="shared" si="21"/>
        <v>23.135950625599925</v>
      </c>
      <c r="F62" s="117">
        <f t="shared" si="21"/>
        <v>24.943122188200384</v>
      </c>
      <c r="G62" s="117">
        <f t="shared" si="21"/>
        <v>19.800009315814336</v>
      </c>
      <c r="H62" s="117">
        <f t="shared" si="21"/>
        <v>20.787935933589594</v>
      </c>
      <c r="I62" s="117">
        <f t="shared" si="21"/>
        <v>24.394378996429598</v>
      </c>
      <c r="J62" s="117">
        <f t="shared" si="21"/>
        <v>10.668403539730292</v>
      </c>
      <c r="K62" s="117">
        <f t="shared" si="21"/>
        <v>11.518298428376028</v>
      </c>
      <c r="L62" s="117">
        <f t="shared" si="21"/>
        <v>0</v>
      </c>
      <c r="M62" s="117">
        <f t="shared" si="21"/>
        <v>10.989893453248701</v>
      </c>
      <c r="N62" s="117">
        <f t="shared" si="21"/>
        <v>7.0649356257047851</v>
      </c>
      <c r="O62" s="117">
        <f t="shared" si="21"/>
        <v>14.021693834879427</v>
      </c>
      <c r="P62" s="117">
        <f t="shared" si="21"/>
        <v>15.809887279628542</v>
      </c>
      <c r="Q62" s="117">
        <f t="shared" si="21"/>
        <v>16.172068870993833</v>
      </c>
      <c r="R62" s="117">
        <f t="shared" ref="R62:V62" si="22">R63+R66+R68+R77</f>
        <v>14.841585068963804</v>
      </c>
      <c r="S62" s="117">
        <f t="shared" si="22"/>
        <v>18.888986116907411</v>
      </c>
      <c r="T62" s="117">
        <f t="shared" si="22"/>
        <v>18.822752720001034</v>
      </c>
      <c r="U62" s="117">
        <f t="shared" si="22"/>
        <v>18.489398366944883</v>
      </c>
      <c r="V62" s="117">
        <f t="shared" si="22"/>
        <v>14.299983652222201</v>
      </c>
      <c r="W62" s="117">
        <f t="shared" ref="W62:Y62" si="23">W63+W66+W68+W77</f>
        <v>12.933694025441422</v>
      </c>
      <c r="X62" s="117">
        <f t="shared" si="23"/>
        <v>6.1446556189441717</v>
      </c>
      <c r="Y62" s="117">
        <f t="shared" si="23"/>
        <v>7.8212593002951989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19.617561068687682</v>
      </c>
      <c r="D63" s="122">
        <f t="shared" si="24"/>
        <v>20.751979754614766</v>
      </c>
      <c r="E63" s="122">
        <f t="shared" si="24"/>
        <v>20.74053347779919</v>
      </c>
      <c r="F63" s="122">
        <f t="shared" si="24"/>
        <v>22.147675025903716</v>
      </c>
      <c r="G63" s="122">
        <f t="shared" si="24"/>
        <v>17.456732058823025</v>
      </c>
      <c r="H63" s="122">
        <f t="shared" si="24"/>
        <v>18.057409071140068</v>
      </c>
      <c r="I63" s="122">
        <f t="shared" si="24"/>
        <v>20.474569055904691</v>
      </c>
      <c r="J63" s="122">
        <f t="shared" si="24"/>
        <v>9.0398947750209562</v>
      </c>
      <c r="K63" s="122">
        <f t="shared" si="24"/>
        <v>9.7601298294031515</v>
      </c>
      <c r="L63" s="122">
        <f t="shared" si="24"/>
        <v>0</v>
      </c>
      <c r="M63" s="122">
        <f t="shared" si="24"/>
        <v>9.9310368550448782</v>
      </c>
      <c r="N63" s="122">
        <f t="shared" si="24"/>
        <v>6.3029376472446232</v>
      </c>
      <c r="O63" s="122">
        <f t="shared" si="24"/>
        <v>12.421711702228285</v>
      </c>
      <c r="P63" s="122">
        <f t="shared" si="24"/>
        <v>13.121457102756999</v>
      </c>
      <c r="Q63" s="122">
        <f t="shared" si="24"/>
        <v>13.578765171264422</v>
      </c>
      <c r="R63" s="122">
        <f t="shared" ref="R63:V63" si="25">SUM(R64:R65)</f>
        <v>12.555120992804804</v>
      </c>
      <c r="S63" s="122">
        <f t="shared" si="25"/>
        <v>15.68365126456662</v>
      </c>
      <c r="T63" s="122">
        <f t="shared" si="25"/>
        <v>14.514567065043929</v>
      </c>
      <c r="U63" s="122">
        <f t="shared" si="25"/>
        <v>13.95365032377553</v>
      </c>
      <c r="V63" s="122">
        <f t="shared" si="25"/>
        <v>10.604848276375236</v>
      </c>
      <c r="W63" s="122">
        <f t="shared" ref="W63:Y63" si="26">SUM(W64:W65)</f>
        <v>9.7393709223921494</v>
      </c>
      <c r="X63" s="122">
        <f t="shared" si="26"/>
        <v>4.2664604055398581</v>
      </c>
      <c r="Y63" s="122">
        <f t="shared" si="26"/>
        <v>5.0155108678732265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19.156026136661417</v>
      </c>
      <c r="D64" s="98">
        <v>20.275134376731117</v>
      </c>
      <c r="E64" s="98">
        <v>20.272228319028311</v>
      </c>
      <c r="F64" s="98">
        <v>21.656769523596022</v>
      </c>
      <c r="G64" s="98">
        <v>17.076648410578155</v>
      </c>
      <c r="H64" s="98">
        <v>17.672900473022242</v>
      </c>
      <c r="I64" s="98">
        <v>20.046730951200672</v>
      </c>
      <c r="J64" s="98">
        <v>8.8536835092850836</v>
      </c>
      <c r="K64" s="98">
        <v>9.5615698654463284</v>
      </c>
      <c r="L64" s="98">
        <v>0</v>
      </c>
      <c r="M64" s="98">
        <v>9.7401162808639974</v>
      </c>
      <c r="N64" s="98">
        <v>6.1839589093222314</v>
      </c>
      <c r="O64" s="98">
        <v>12.185750979968562</v>
      </c>
      <c r="P64" s="98">
        <v>12.87289615914187</v>
      </c>
      <c r="Q64" s="98">
        <v>13.329814963979159</v>
      </c>
      <c r="R64" s="98">
        <v>12.327218085449266</v>
      </c>
      <c r="S64" s="98">
        <v>15.397995627461466</v>
      </c>
      <c r="T64" s="98">
        <v>14.240656369326571</v>
      </c>
      <c r="U64" s="98">
        <v>13.690798668050684</v>
      </c>
      <c r="V64" s="98">
        <v>10.405705086352054</v>
      </c>
      <c r="W64" s="98">
        <v>9.5617531936481495</v>
      </c>
      <c r="X64" s="98">
        <v>4.1892523400492765</v>
      </c>
      <c r="Y64" s="98">
        <v>4.9344620384505449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0.461534932026264</v>
      </c>
      <c r="D65" s="98">
        <v>0.47684537788364972</v>
      </c>
      <c r="E65" s="98">
        <v>0.46830515877087853</v>
      </c>
      <c r="F65" s="98">
        <v>0.49090550230769486</v>
      </c>
      <c r="G65" s="98">
        <v>0.38008364824487167</v>
      </c>
      <c r="H65" s="98">
        <v>0.38450859811782528</v>
      </c>
      <c r="I65" s="98">
        <v>0.42783810470402039</v>
      </c>
      <c r="J65" s="98">
        <v>0.18621126573587202</v>
      </c>
      <c r="K65" s="98">
        <v>0.19855996395682399</v>
      </c>
      <c r="L65" s="98">
        <v>0</v>
      </c>
      <c r="M65" s="98">
        <v>0.19092057418088093</v>
      </c>
      <c r="N65" s="98">
        <v>0.11897873792239146</v>
      </c>
      <c r="O65" s="98">
        <v>0.23596072225972209</v>
      </c>
      <c r="P65" s="98">
        <v>0.24856094361512926</v>
      </c>
      <c r="Q65" s="98">
        <v>0.24895020728526401</v>
      </c>
      <c r="R65" s="98">
        <v>0.22790290735553817</v>
      </c>
      <c r="S65" s="98">
        <v>0.28565563710515468</v>
      </c>
      <c r="T65" s="98">
        <v>0.27391069571735871</v>
      </c>
      <c r="U65" s="98">
        <v>0.26285165572484664</v>
      </c>
      <c r="V65" s="98">
        <v>0.19914319002318298</v>
      </c>
      <c r="W65" s="98">
        <v>0.17761772874400081</v>
      </c>
      <c r="X65" s="98">
        <v>7.7208065490581179E-2</v>
      </c>
      <c r="Y65" s="98">
        <v>8.1048829422681212E-2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3.1384038589500701E-2</v>
      </c>
      <c r="D66" s="122">
        <f t="shared" si="27"/>
        <v>5.8227624741529656E-2</v>
      </c>
      <c r="E66" s="122">
        <f t="shared" si="27"/>
        <v>8.599578411557271E-2</v>
      </c>
      <c r="F66" s="122">
        <f t="shared" si="27"/>
        <v>9.3790846219857782E-2</v>
      </c>
      <c r="G66" s="122">
        <f t="shared" si="27"/>
        <v>9.0977481836050186E-2</v>
      </c>
      <c r="H66" s="122">
        <f t="shared" si="27"/>
        <v>9.181228727802182E-2</v>
      </c>
      <c r="I66" s="122">
        <f t="shared" si="27"/>
        <v>0.20370305274429079</v>
      </c>
      <c r="J66" s="122">
        <f t="shared" si="27"/>
        <v>6.6516400640681872E-2</v>
      </c>
      <c r="K66" s="122">
        <f t="shared" si="27"/>
        <v>0.1030381917184566</v>
      </c>
      <c r="L66" s="122">
        <f t="shared" si="27"/>
        <v>0</v>
      </c>
      <c r="M66" s="122">
        <f t="shared" si="27"/>
        <v>2.7614702505857847E-2</v>
      </c>
      <c r="N66" s="122">
        <f t="shared" si="27"/>
        <v>8.7214777252669171E-2</v>
      </c>
      <c r="O66" s="122">
        <f t="shared" si="27"/>
        <v>8.6186423963275069E-2</v>
      </c>
      <c r="P66" s="122">
        <f t="shared" si="27"/>
        <v>9.5434825150874938E-2</v>
      </c>
      <c r="Q66" s="122">
        <f t="shared" si="27"/>
        <v>0.22890201245957401</v>
      </c>
      <c r="R66" s="122">
        <f t="shared" si="27"/>
        <v>0.1922723120380268</v>
      </c>
      <c r="S66" s="122">
        <f t="shared" si="27"/>
        <v>0.17292257863384727</v>
      </c>
      <c r="T66" s="122">
        <f t="shared" si="27"/>
        <v>0.27625753280686743</v>
      </c>
      <c r="U66" s="122">
        <f t="shared" si="27"/>
        <v>0.17389355152531533</v>
      </c>
      <c r="V66" s="122">
        <f t="shared" si="27"/>
        <v>0.11814346336485032</v>
      </c>
      <c r="W66" s="122">
        <f t="shared" si="27"/>
        <v>3.9774454150340116E-2</v>
      </c>
      <c r="X66" s="122">
        <f t="shared" si="27"/>
        <v>2.4267987495372293E-2</v>
      </c>
      <c r="Y66" s="122">
        <f t="shared" si="27"/>
        <v>3.1706727764649903E-2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3.1384038589500701E-2</v>
      </c>
      <c r="D67" s="98">
        <v>5.8227624741529656E-2</v>
      </c>
      <c r="E67" s="98">
        <v>8.599578411557271E-2</v>
      </c>
      <c r="F67" s="98">
        <v>9.3790846219857782E-2</v>
      </c>
      <c r="G67" s="98">
        <v>9.0977481836050186E-2</v>
      </c>
      <c r="H67" s="98">
        <v>9.181228727802182E-2</v>
      </c>
      <c r="I67" s="98">
        <v>0.20370305274429079</v>
      </c>
      <c r="J67" s="98">
        <v>6.6516400640681872E-2</v>
      </c>
      <c r="K67" s="98">
        <v>0.1030381917184566</v>
      </c>
      <c r="L67" s="98">
        <v>0</v>
      </c>
      <c r="M67" s="98">
        <v>2.7614702505857847E-2</v>
      </c>
      <c r="N67" s="98">
        <v>8.7214777252669171E-2</v>
      </c>
      <c r="O67" s="98">
        <v>8.6186423963275069E-2</v>
      </c>
      <c r="P67" s="98">
        <v>9.5434825150874938E-2</v>
      </c>
      <c r="Q67" s="98">
        <v>0.22890201245957401</v>
      </c>
      <c r="R67" s="98">
        <v>0.1922723120380268</v>
      </c>
      <c r="S67" s="98">
        <v>0.17292257863384727</v>
      </c>
      <c r="T67" s="98">
        <v>0.27625753280686743</v>
      </c>
      <c r="U67" s="98">
        <v>0.17389355152531533</v>
      </c>
      <c r="V67" s="98">
        <v>0.11814346336485032</v>
      </c>
      <c r="W67" s="98">
        <v>3.9774454150340116E-2</v>
      </c>
      <c r="X67" s="98">
        <v>2.4267987495372293E-2</v>
      </c>
      <c r="Y67" s="98">
        <v>3.1706727764649903E-2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1.4286650210688201</v>
      </c>
      <c r="D68" s="122">
        <v>1.6125234537304327</v>
      </c>
      <c r="E68" s="122">
        <v>1.7125322543900698</v>
      </c>
      <c r="F68" s="122">
        <v>1.9777672030993059</v>
      </c>
      <c r="G68" s="122">
        <v>1.6731910685033236</v>
      </c>
      <c r="H68" s="122">
        <v>2.0142792133769811</v>
      </c>
      <c r="I68" s="122">
        <v>2.8174799328886815</v>
      </c>
      <c r="J68" s="122">
        <v>1.2031804469830458</v>
      </c>
      <c r="K68" s="122">
        <v>1.2694474605348622</v>
      </c>
      <c r="L68" s="122">
        <v>0</v>
      </c>
      <c r="M68" s="122">
        <v>0.75667092144501347</v>
      </c>
      <c r="N68" s="122">
        <v>0.50450917802856377</v>
      </c>
      <c r="O68" s="122">
        <v>1.1816998797063776</v>
      </c>
      <c r="P68" s="122">
        <v>2.0442905405523151</v>
      </c>
      <c r="Q68" s="122">
        <v>1.8428972216141382</v>
      </c>
      <c r="R68" s="122">
        <v>1.614301896196908</v>
      </c>
      <c r="S68" s="122">
        <v>2.2923439140481743</v>
      </c>
      <c r="T68" s="122">
        <v>3.2497445069819473</v>
      </c>
      <c r="U68" s="122">
        <v>3.5502338993355935</v>
      </c>
      <c r="V68" s="122">
        <v>2.9227504882156699</v>
      </c>
      <c r="W68" s="122">
        <v>2.422644025065372</v>
      </c>
      <c r="X68" s="122">
        <v>1.41148970996265</v>
      </c>
      <c r="Y68" s="122">
        <v>2.14258281138653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1.1445817820021607</v>
      </c>
      <c r="D69" s="98">
        <v>0.74593099311348887</v>
      </c>
      <c r="E69" s="98">
        <v>1.0146505343718559</v>
      </c>
      <c r="F69" s="98">
        <v>1.1495323702892528</v>
      </c>
      <c r="G69" s="98">
        <v>0.98217691055931322</v>
      </c>
      <c r="H69" s="98">
        <v>1.0296661422904563</v>
      </c>
      <c r="I69" s="98">
        <v>2.2198797602706875</v>
      </c>
      <c r="J69" s="98">
        <v>1.2031804469830458</v>
      </c>
      <c r="K69" s="98">
        <v>1.1656419206649711</v>
      </c>
      <c r="L69" s="98">
        <v>0</v>
      </c>
      <c r="M69" s="98">
        <v>0.43053515039149909</v>
      </c>
      <c r="N69" s="98">
        <v>0.50450917802856377</v>
      </c>
      <c r="O69" s="98">
        <v>1.1816998797063776</v>
      </c>
      <c r="P69" s="98">
        <v>2.0342173175826681</v>
      </c>
      <c r="Q69" s="98">
        <v>1.6695014458258874</v>
      </c>
      <c r="R69" s="98">
        <v>1.614301896196908</v>
      </c>
      <c r="S69" s="98">
        <v>2.2853666057125412</v>
      </c>
      <c r="T69" s="98">
        <v>2.520223430295859</v>
      </c>
      <c r="U69" s="98">
        <v>1.9513678524510767</v>
      </c>
      <c r="V69" s="98">
        <v>2.6884570710900504</v>
      </c>
      <c r="W69" s="98">
        <v>1.7028993329880453</v>
      </c>
      <c r="X69" s="98">
        <v>1.404574261840011</v>
      </c>
      <c r="Y69" s="98">
        <v>2.1364956828969501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1.0073222969646783E-2</v>
      </c>
      <c r="Q70" s="98">
        <v>0</v>
      </c>
      <c r="R70" s="98">
        <v>0</v>
      </c>
      <c r="S70" s="98">
        <v>6.3950480959748699E-3</v>
      </c>
      <c r="T70" s="98">
        <v>2.2572058663559422E-2</v>
      </c>
      <c r="U70" s="98">
        <v>2.6167230336833457E-3</v>
      </c>
      <c r="V70" s="98">
        <v>3.862707545665274E-2</v>
      </c>
      <c r="W70" s="98">
        <v>0</v>
      </c>
      <c r="X70" s="98">
        <v>6.9154481226389349E-3</v>
      </c>
      <c r="Y70" s="98">
        <v>6.0871284895799372E-3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3.0742591158033176E-3</v>
      </c>
      <c r="Q71" s="101">
        <v>0</v>
      </c>
      <c r="R71" s="101">
        <v>0</v>
      </c>
      <c r="S71" s="101">
        <v>1.7945185356192672E-3</v>
      </c>
      <c r="T71" s="101">
        <v>6.9315748751059541E-3</v>
      </c>
      <c r="U71" s="101">
        <v>7.6209150319237059E-4</v>
      </c>
      <c r="V71" s="101">
        <v>1.1956942863641642E-2</v>
      </c>
      <c r="W71" s="101">
        <v>0</v>
      </c>
      <c r="X71" s="101">
        <v>1.6932965579747616E-3</v>
      </c>
      <c r="Y71" s="101">
        <v>2.3613801687807513E-3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6.9989638538434642E-3</v>
      </c>
      <c r="Q72" s="104">
        <v>0</v>
      </c>
      <c r="R72" s="104">
        <v>0</v>
      </c>
      <c r="S72" s="104">
        <v>4.600529560355603E-3</v>
      </c>
      <c r="T72" s="104">
        <v>1.5640483788453466E-2</v>
      </c>
      <c r="U72" s="104">
        <v>1.854631530490975E-3</v>
      </c>
      <c r="V72" s="104">
        <v>2.6670132593011098E-2</v>
      </c>
      <c r="W72" s="104">
        <v>0</v>
      </c>
      <c r="X72" s="104">
        <v>5.2221515646641735E-3</v>
      </c>
      <c r="Y72" s="104">
        <v>3.7257483207991859E-3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0.2840832390666595</v>
      </c>
      <c r="D73" s="101">
        <v>0.86659246061694373</v>
      </c>
      <c r="E73" s="101">
        <v>0.69788172001821391</v>
      </c>
      <c r="F73" s="101">
        <v>0.82823483281005306</v>
      </c>
      <c r="G73" s="101">
        <v>0.69101415794401022</v>
      </c>
      <c r="H73" s="101">
        <v>0.98461307108652507</v>
      </c>
      <c r="I73" s="101">
        <v>0.59760017261799403</v>
      </c>
      <c r="J73" s="101">
        <v>0</v>
      </c>
      <c r="K73" s="101">
        <v>0.10380553986989126</v>
      </c>
      <c r="L73" s="101">
        <v>0</v>
      </c>
      <c r="M73" s="101">
        <v>0.31290150558240221</v>
      </c>
      <c r="N73" s="101">
        <v>0</v>
      </c>
      <c r="O73" s="101">
        <v>0</v>
      </c>
      <c r="P73" s="101">
        <v>0</v>
      </c>
      <c r="Q73" s="101">
        <v>0.17213564265058801</v>
      </c>
      <c r="R73" s="101">
        <v>0</v>
      </c>
      <c r="S73" s="101">
        <v>3.6421115936537932E-4</v>
      </c>
      <c r="T73" s="101">
        <v>0.19120396177576165</v>
      </c>
      <c r="U73" s="101">
        <v>1.5891891501559026</v>
      </c>
      <c r="V73" s="101">
        <v>0.14158285860596811</v>
      </c>
      <c r="W73" s="101">
        <v>0.67499991469910126</v>
      </c>
      <c r="X73" s="101">
        <v>0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1.3234265471112191E-2</v>
      </c>
      <c r="N74" s="104">
        <v>0</v>
      </c>
      <c r="O74" s="104">
        <v>0</v>
      </c>
      <c r="P74" s="104">
        <v>0</v>
      </c>
      <c r="Q74" s="104">
        <v>1.2601331376626067E-3</v>
      </c>
      <c r="R74" s="104">
        <v>0</v>
      </c>
      <c r="S74" s="104">
        <v>2.1804908029304131E-4</v>
      </c>
      <c r="T74" s="104">
        <v>0.51574505624676725</v>
      </c>
      <c r="U74" s="104">
        <v>7.0601736949311069E-3</v>
      </c>
      <c r="V74" s="104">
        <v>5.4083483062998317E-2</v>
      </c>
      <c r="W74" s="104">
        <v>4.4744777378225305E-2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3.8154229125218985E-3</v>
      </c>
      <c r="N75" s="98">
        <v>0</v>
      </c>
      <c r="O75" s="98">
        <v>0</v>
      </c>
      <c r="P75" s="98">
        <v>0</v>
      </c>
      <c r="Q75" s="98">
        <v>3.8777070210362465E-4</v>
      </c>
      <c r="R75" s="98">
        <v>0</v>
      </c>
      <c r="S75" s="98">
        <v>6.1195009925614827E-5</v>
      </c>
      <c r="T75" s="98">
        <v>0.15659949548377927</v>
      </c>
      <c r="U75" s="98">
        <v>2.0511044126690667E-3</v>
      </c>
      <c r="V75" s="98">
        <v>1.6321236036463564E-2</v>
      </c>
      <c r="W75" s="98">
        <v>1.8664530428130335E-2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9.4188425585902923E-3</v>
      </c>
      <c r="N76" s="98">
        <v>0</v>
      </c>
      <c r="O76" s="98">
        <v>0</v>
      </c>
      <c r="P76" s="98">
        <v>0</v>
      </c>
      <c r="Q76" s="98">
        <v>8.723624355589819E-4</v>
      </c>
      <c r="R76" s="98">
        <v>0</v>
      </c>
      <c r="S76" s="98">
        <v>1.5685407036742648E-4</v>
      </c>
      <c r="T76" s="98">
        <v>0.35914556076298798</v>
      </c>
      <c r="U76" s="98">
        <v>5.0090692822620407E-3</v>
      </c>
      <c r="V76" s="98">
        <v>3.7762247026534752E-2</v>
      </c>
      <c r="W76" s="98">
        <v>2.6080246950094969E-2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0.4529000794898046</v>
      </c>
      <c r="D77" s="122">
        <v>0.47707467609260379</v>
      </c>
      <c r="E77" s="122">
        <v>0.59688910929509298</v>
      </c>
      <c r="F77" s="122">
        <v>0.72388911297750758</v>
      </c>
      <c r="G77" s="122">
        <v>0.57910870665193681</v>
      </c>
      <c r="H77" s="122">
        <v>0.62443536179452497</v>
      </c>
      <c r="I77" s="122">
        <v>0.89862695489193556</v>
      </c>
      <c r="J77" s="122">
        <v>0.35881191708560772</v>
      </c>
      <c r="K77" s="122">
        <v>0.38568294671955966</v>
      </c>
      <c r="L77" s="122">
        <v>0</v>
      </c>
      <c r="M77" s="122">
        <v>0.27457097425295007</v>
      </c>
      <c r="N77" s="122">
        <v>0.17027402317892898</v>
      </c>
      <c r="O77" s="122">
        <v>0.33209582898149087</v>
      </c>
      <c r="P77" s="122">
        <v>0.54870481116835512</v>
      </c>
      <c r="Q77" s="122">
        <v>0.52150446565569808</v>
      </c>
      <c r="R77" s="122">
        <v>0.47988986792406463</v>
      </c>
      <c r="S77" s="122">
        <v>0.74006835965877271</v>
      </c>
      <c r="T77" s="122">
        <v>0.78218361516829082</v>
      </c>
      <c r="U77" s="122">
        <v>0.81162059230844485</v>
      </c>
      <c r="V77" s="122">
        <v>0.65424142426644538</v>
      </c>
      <c r="W77" s="122">
        <v>0.73190462383356003</v>
      </c>
      <c r="X77" s="122">
        <v>0.44243751594629122</v>
      </c>
      <c r="Y77" s="122">
        <v>0.63145889327079185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0.39152390236456563</v>
      </c>
      <c r="D78" s="98">
        <v>0.39526113643618049</v>
      </c>
      <c r="E78" s="98">
        <v>0.57065767226618991</v>
      </c>
      <c r="F78" s="98">
        <v>0.65606731688847497</v>
      </c>
      <c r="G78" s="98">
        <v>0.55263229764400101</v>
      </c>
      <c r="H78" s="98">
        <v>0.61299750278477827</v>
      </c>
      <c r="I78" s="98">
        <v>0.88047183379208205</v>
      </c>
      <c r="J78" s="98">
        <v>0.32606390493740928</v>
      </c>
      <c r="K78" s="98">
        <v>0.38393496134069449</v>
      </c>
      <c r="L78" s="98">
        <v>0</v>
      </c>
      <c r="M78" s="98">
        <v>0.11500926342050105</v>
      </c>
      <c r="N78" s="98">
        <v>0.16942665585036118</v>
      </c>
      <c r="O78" s="98">
        <v>0.2227996185257835</v>
      </c>
      <c r="P78" s="98">
        <v>0.44303466098591332</v>
      </c>
      <c r="Q78" s="98">
        <v>0.48034878242151757</v>
      </c>
      <c r="R78" s="98">
        <v>0.39762911485153751</v>
      </c>
      <c r="S78" s="98">
        <v>0.70184391840279925</v>
      </c>
      <c r="T78" s="98">
        <v>0.77006156519447144</v>
      </c>
      <c r="U78" s="98">
        <v>0.71324358263349363</v>
      </c>
      <c r="V78" s="98">
        <v>0.58507155437977143</v>
      </c>
      <c r="W78" s="98">
        <v>0.57213512505030983</v>
      </c>
      <c r="X78" s="98">
        <v>0.40002866828857331</v>
      </c>
      <c r="Y78" s="98">
        <v>0.48506023136982218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6.1376177125238941E-2</v>
      </c>
      <c r="D79" s="33">
        <v>8.1813539656423295E-2</v>
      </c>
      <c r="E79" s="33">
        <v>2.6231437028903116E-2</v>
      </c>
      <c r="F79" s="33">
        <v>6.7821796089032618E-2</v>
      </c>
      <c r="G79" s="33">
        <v>2.6476409007935849E-2</v>
      </c>
      <c r="H79" s="33">
        <v>1.1437859009746674E-2</v>
      </c>
      <c r="I79" s="33">
        <v>1.8155121099853538E-2</v>
      </c>
      <c r="J79" s="33">
        <v>3.2748012148198453E-2</v>
      </c>
      <c r="K79" s="33">
        <v>1.7479853788651787E-3</v>
      </c>
      <c r="L79" s="33">
        <v>0</v>
      </c>
      <c r="M79" s="33">
        <v>0.15956171083244905</v>
      </c>
      <c r="N79" s="33">
        <v>8.4736732856778715E-4</v>
      </c>
      <c r="O79" s="33">
        <v>0.10929621045570738</v>
      </c>
      <c r="P79" s="33">
        <v>0.10567015018244182</v>
      </c>
      <c r="Q79" s="33">
        <v>4.1155683234180493E-2</v>
      </c>
      <c r="R79" s="33">
        <v>8.2260753072527129E-2</v>
      </c>
      <c r="S79" s="33">
        <v>3.8224441255973483E-2</v>
      </c>
      <c r="T79" s="33">
        <v>1.2122049973819363E-2</v>
      </c>
      <c r="U79" s="33">
        <v>9.837700967495118E-2</v>
      </c>
      <c r="V79" s="33">
        <v>6.9169869886674007E-2</v>
      </c>
      <c r="W79" s="33">
        <v>0.1597694987832502</v>
      </c>
      <c r="X79" s="33">
        <v>4.2408847657717887E-2</v>
      </c>
      <c r="Y79" s="33">
        <v>0.14639866190096962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1.8003107305743478</v>
      </c>
      <c r="D81" s="117">
        <f t="shared" si="28"/>
        <v>1.2156581196548339</v>
      </c>
      <c r="E81" s="117">
        <f t="shared" si="28"/>
        <v>1.2857594310339926</v>
      </c>
      <c r="F81" s="117">
        <f t="shared" si="28"/>
        <v>1.4398638532934167</v>
      </c>
      <c r="G81" s="117">
        <f t="shared" si="28"/>
        <v>1.4543986485595812</v>
      </c>
      <c r="H81" s="117">
        <f t="shared" si="28"/>
        <v>0.72516889655081906</v>
      </c>
      <c r="I81" s="117">
        <f t="shared" si="28"/>
        <v>1.9970506339906027</v>
      </c>
      <c r="J81" s="117">
        <f t="shared" si="28"/>
        <v>5.1131303289108638</v>
      </c>
      <c r="K81" s="117">
        <f t="shared" si="28"/>
        <v>6.867733312072966</v>
      </c>
      <c r="L81" s="117">
        <f t="shared" si="28"/>
        <v>46.207389765026669</v>
      </c>
      <c r="M81" s="117">
        <f t="shared" si="28"/>
        <v>20.90379079918408</v>
      </c>
      <c r="N81" s="117">
        <f t="shared" si="28"/>
        <v>11.211194971770633</v>
      </c>
      <c r="O81" s="117">
        <f t="shared" si="28"/>
        <v>1.2694105072553716</v>
      </c>
      <c r="P81" s="117">
        <f t="shared" si="28"/>
        <v>0</v>
      </c>
      <c r="Q81" s="117">
        <f t="shared" si="28"/>
        <v>3.9551402835401732</v>
      </c>
      <c r="R81" s="117">
        <f t="shared" ref="R81:V81" si="29">R82+R85+R87+R100</f>
        <v>5.6139548373602439</v>
      </c>
      <c r="S81" s="117">
        <f t="shared" si="29"/>
        <v>2.0309790509914309</v>
      </c>
      <c r="T81" s="117">
        <f t="shared" si="29"/>
        <v>0</v>
      </c>
      <c r="U81" s="117">
        <f t="shared" si="29"/>
        <v>0</v>
      </c>
      <c r="V81" s="117">
        <f t="shared" si="29"/>
        <v>3.1137629373928353</v>
      </c>
      <c r="W81" s="117">
        <f t="shared" ref="W81:Y81" si="30">W82+W85+W87+W100</f>
        <v>6.0916707706362514</v>
      </c>
      <c r="X81" s="117">
        <f t="shared" si="30"/>
        <v>6.6468840203374571</v>
      </c>
      <c r="Y81" s="117">
        <f t="shared" si="30"/>
        <v>2.953597017600408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1.6752640739781657</v>
      </c>
      <c r="D82" s="122">
        <f t="shared" si="31"/>
        <v>1.1010317890028352</v>
      </c>
      <c r="E82" s="122">
        <f t="shared" si="31"/>
        <v>1.1368434895337531</v>
      </c>
      <c r="F82" s="122">
        <f t="shared" si="31"/>
        <v>1.2903021718372125</v>
      </c>
      <c r="G82" s="122">
        <f t="shared" si="31"/>
        <v>1.2928888976558373</v>
      </c>
      <c r="H82" s="122">
        <f t="shared" si="31"/>
        <v>0.60896980980794135</v>
      </c>
      <c r="I82" s="122">
        <f t="shared" si="31"/>
        <v>1.7076423032107717</v>
      </c>
      <c r="J82" s="122">
        <f t="shared" si="31"/>
        <v>3.6854638977774501</v>
      </c>
      <c r="K82" s="122">
        <f t="shared" si="31"/>
        <v>4.174356044228329</v>
      </c>
      <c r="L82" s="122">
        <f t="shared" si="31"/>
        <v>43.461220241426304</v>
      </c>
      <c r="M82" s="122">
        <f t="shared" si="31"/>
        <v>19.3346362854532</v>
      </c>
      <c r="N82" s="122">
        <f t="shared" si="31"/>
        <v>10.20919317861039</v>
      </c>
      <c r="O82" s="122">
        <f t="shared" si="31"/>
        <v>1.133212360269817</v>
      </c>
      <c r="P82" s="122">
        <f t="shared" si="31"/>
        <v>0</v>
      </c>
      <c r="Q82" s="122">
        <f t="shared" si="31"/>
        <v>3.3266349803267343</v>
      </c>
      <c r="R82" s="122">
        <f t="shared" ref="R82:V82" si="32">SUM(R83:R84)</f>
        <v>4.7618507194718935</v>
      </c>
      <c r="S82" s="122">
        <f t="shared" si="32"/>
        <v>1.6881097559556688</v>
      </c>
      <c r="T82" s="122">
        <f t="shared" si="32"/>
        <v>0</v>
      </c>
      <c r="U82" s="122">
        <f t="shared" si="32"/>
        <v>0</v>
      </c>
      <c r="V82" s="122">
        <f t="shared" si="32"/>
        <v>2.2892565730291294</v>
      </c>
      <c r="W82" s="122">
        <f t="shared" ref="W82:Y82" si="33">SUM(W83:W84)</f>
        <v>4.4573229879738205</v>
      </c>
      <c r="X82" s="122">
        <f t="shared" si="33"/>
        <v>4.6783846508561231</v>
      </c>
      <c r="Y82" s="122">
        <f t="shared" si="33"/>
        <v>1.8137509608321694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1.6592730232966344</v>
      </c>
      <c r="D83" s="98">
        <v>1.0907703761307745</v>
      </c>
      <c r="E83" s="98">
        <v>1.1264348605871821</v>
      </c>
      <c r="F83" s="98">
        <v>1.2787081093700237</v>
      </c>
      <c r="G83" s="98">
        <v>1.2814798779128811</v>
      </c>
      <c r="H83" s="98">
        <v>0.60371580146141413</v>
      </c>
      <c r="I83" s="98">
        <v>1.6931878708875805</v>
      </c>
      <c r="J83" s="98">
        <v>3.6547173931851771</v>
      </c>
      <c r="K83" s="98">
        <v>4.1399670590887334</v>
      </c>
      <c r="L83" s="98">
        <v>43.118710280150381</v>
      </c>
      <c r="M83" s="98">
        <v>19.184220732625295</v>
      </c>
      <c r="N83" s="98">
        <v>10.131223694886307</v>
      </c>
      <c r="O83" s="98">
        <v>1.1245025667325845</v>
      </c>
      <c r="P83" s="98">
        <v>0</v>
      </c>
      <c r="Q83" s="98">
        <v>3.3019677048456595</v>
      </c>
      <c r="R83" s="98">
        <v>4.7268948012589345</v>
      </c>
      <c r="S83" s="98">
        <v>1.6756752523134606</v>
      </c>
      <c r="T83" s="98">
        <v>0</v>
      </c>
      <c r="U83" s="98">
        <v>0</v>
      </c>
      <c r="V83" s="98">
        <v>2.2718650956159676</v>
      </c>
      <c r="W83" s="98">
        <v>4.4244478296826983</v>
      </c>
      <c r="X83" s="98">
        <v>4.6441479280927567</v>
      </c>
      <c r="Y83" s="98">
        <v>1.8019123542407736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1.5991050681531269E-2</v>
      </c>
      <c r="D84" s="98">
        <v>1.0261412872060645E-2</v>
      </c>
      <c r="E84" s="98">
        <v>1.0408628946570934E-2</v>
      </c>
      <c r="F84" s="98">
        <v>1.159406246718893E-2</v>
      </c>
      <c r="G84" s="98">
        <v>1.1409019742956227E-2</v>
      </c>
      <c r="H84" s="98">
        <v>5.2540083465271838E-3</v>
      </c>
      <c r="I84" s="98">
        <v>1.4454432323191138E-2</v>
      </c>
      <c r="J84" s="98">
        <v>3.0746504592273207E-2</v>
      </c>
      <c r="K84" s="98">
        <v>3.438898513959561E-2</v>
      </c>
      <c r="L84" s="98">
        <v>0.34250996127592398</v>
      </c>
      <c r="M84" s="98">
        <v>0.15041555282790467</v>
      </c>
      <c r="N84" s="98">
        <v>7.7969483724083369E-2</v>
      </c>
      <c r="O84" s="98">
        <v>8.7097935372323354E-3</v>
      </c>
      <c r="P84" s="98">
        <v>0</v>
      </c>
      <c r="Q84" s="98">
        <v>2.4667275481074991E-2</v>
      </c>
      <c r="R84" s="98">
        <v>3.4955918212959187E-2</v>
      </c>
      <c r="S84" s="98">
        <v>1.243450364220829E-2</v>
      </c>
      <c r="T84" s="98">
        <v>0</v>
      </c>
      <c r="U84" s="98">
        <v>0</v>
      </c>
      <c r="V84" s="98">
        <v>1.7391477413161823E-2</v>
      </c>
      <c r="W84" s="98">
        <v>3.2875158291122156E-2</v>
      </c>
      <c r="X84" s="98">
        <v>3.4236722763366846E-2</v>
      </c>
      <c r="Y84" s="98">
        <v>1.183860659139579E-2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1.9325817344792284E-3</v>
      </c>
      <c r="D85" s="122">
        <f t="shared" si="34"/>
        <v>3.0219794542152897E-3</v>
      </c>
      <c r="E85" s="122">
        <f t="shared" si="34"/>
        <v>5.4530607493529764E-3</v>
      </c>
      <c r="F85" s="122">
        <f t="shared" si="34"/>
        <v>5.050747267061533E-3</v>
      </c>
      <c r="G85" s="122">
        <f t="shared" si="34"/>
        <v>6.2923906745394938E-3</v>
      </c>
      <c r="H85" s="122">
        <f t="shared" si="34"/>
        <v>3.943096127308727E-3</v>
      </c>
      <c r="I85" s="122">
        <f t="shared" si="34"/>
        <v>1.4176287045656807E-2</v>
      </c>
      <c r="J85" s="122">
        <f t="shared" si="34"/>
        <v>6.3382865706859623E-2</v>
      </c>
      <c r="K85" s="122">
        <f t="shared" si="34"/>
        <v>0.21019022168835905</v>
      </c>
      <c r="L85" s="122">
        <f t="shared" si="34"/>
        <v>0.19040351751657417</v>
      </c>
      <c r="M85" s="122">
        <f t="shared" si="34"/>
        <v>3.9902174783658158E-2</v>
      </c>
      <c r="N85" s="122">
        <f t="shared" si="34"/>
        <v>0.10412837580203954</v>
      </c>
      <c r="O85" s="122">
        <f t="shared" si="34"/>
        <v>6.8902425661696862E-3</v>
      </c>
      <c r="P85" s="122">
        <f t="shared" si="34"/>
        <v>0</v>
      </c>
      <c r="Q85" s="122">
        <f t="shared" si="34"/>
        <v>5.3560815723299328E-2</v>
      </c>
      <c r="R85" s="122">
        <f t="shared" si="34"/>
        <v>6.5516329990096878E-2</v>
      </c>
      <c r="S85" s="122">
        <f t="shared" si="34"/>
        <v>1.8345534614099591E-2</v>
      </c>
      <c r="T85" s="122">
        <f t="shared" si="34"/>
        <v>0</v>
      </c>
      <c r="U85" s="122">
        <f t="shared" si="34"/>
        <v>0</v>
      </c>
      <c r="V85" s="122">
        <f t="shared" si="34"/>
        <v>2.7375974330357385E-2</v>
      </c>
      <c r="W85" s="122">
        <f t="shared" si="34"/>
        <v>1.8222249924690702E-2</v>
      </c>
      <c r="X85" s="122">
        <f t="shared" si="34"/>
        <v>2.665640102743002E-2</v>
      </c>
      <c r="Y85" s="122">
        <f t="shared" si="34"/>
        <v>1.3374814366799225E-2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1.9325817344792284E-3</v>
      </c>
      <c r="D86" s="98">
        <v>3.0219794542152897E-3</v>
      </c>
      <c r="E86" s="98">
        <v>5.4530607493529764E-3</v>
      </c>
      <c r="F86" s="98">
        <v>5.050747267061533E-3</v>
      </c>
      <c r="G86" s="98">
        <v>6.2923906745394938E-3</v>
      </c>
      <c r="H86" s="98">
        <v>3.943096127308727E-3</v>
      </c>
      <c r="I86" s="98">
        <v>1.4176287045656807E-2</v>
      </c>
      <c r="J86" s="98">
        <v>6.3382865706859623E-2</v>
      </c>
      <c r="K86" s="98">
        <v>0.21019022168835905</v>
      </c>
      <c r="L86" s="98">
        <v>0.19040351751657417</v>
      </c>
      <c r="M86" s="98">
        <v>3.9902174783658158E-2</v>
      </c>
      <c r="N86" s="98">
        <v>0.10412837580203954</v>
      </c>
      <c r="O86" s="98">
        <v>6.8902425661696862E-3</v>
      </c>
      <c r="P86" s="98">
        <v>0</v>
      </c>
      <c r="Q86" s="98">
        <v>5.3560815723299328E-2</v>
      </c>
      <c r="R86" s="98">
        <v>6.5516329990096878E-2</v>
      </c>
      <c r="S86" s="98">
        <v>1.8345534614099591E-2</v>
      </c>
      <c r="T86" s="98">
        <v>0</v>
      </c>
      <c r="U86" s="98">
        <v>0</v>
      </c>
      <c r="V86" s="98">
        <v>2.7375974330357385E-2</v>
      </c>
      <c r="W86" s="98">
        <v>1.8222249924690702E-2</v>
      </c>
      <c r="X86" s="98">
        <v>2.665640102743002E-2</v>
      </c>
      <c r="Y86" s="98">
        <v>1.3374814366799225E-2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9.1517112660213507E-2</v>
      </c>
      <c r="D87" s="122">
        <v>8.521738981572112E-2</v>
      </c>
      <c r="E87" s="122">
        <v>0.1076590175785177</v>
      </c>
      <c r="F87" s="122">
        <v>0.10629041486753041</v>
      </c>
      <c r="G87" s="122">
        <v>0.11492396101477066</v>
      </c>
      <c r="H87" s="122">
        <v>8.5797569781084285E-2</v>
      </c>
      <c r="I87" s="122">
        <v>0.2087051864091781</v>
      </c>
      <c r="J87" s="122">
        <v>1.0599516558288922</v>
      </c>
      <c r="K87" s="122">
        <v>1.8630949604560545</v>
      </c>
      <c r="L87" s="122">
        <v>1.905893911436791</v>
      </c>
      <c r="M87" s="122">
        <v>1.1255562654931448</v>
      </c>
      <c r="N87" s="122">
        <v>0.67291669708257085</v>
      </c>
      <c r="O87" s="122">
        <v>0.10230885163678824</v>
      </c>
      <c r="P87" s="122">
        <v>0</v>
      </c>
      <c r="Q87" s="122">
        <v>0.44892125979518677</v>
      </c>
      <c r="R87" s="122">
        <v>0.61284441504660214</v>
      </c>
      <c r="S87" s="122">
        <v>0.24607839193620717</v>
      </c>
      <c r="T87" s="122">
        <v>0</v>
      </c>
      <c r="U87" s="122">
        <v>0</v>
      </c>
      <c r="V87" s="122">
        <v>0.64467971931650958</v>
      </c>
      <c r="W87" s="122">
        <v>1.2881458642432275</v>
      </c>
      <c r="X87" s="122">
        <v>1.4616030837896792</v>
      </c>
      <c r="Y87" s="122">
        <v>0.85032255443434401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1.9353953471750805E-3</v>
      </c>
      <c r="D88" s="98">
        <v>7.3831953165915288E-4</v>
      </c>
      <c r="E88" s="98">
        <v>6.1455966958545488E-4</v>
      </c>
      <c r="F88" s="98">
        <v>5.7345889407714532E-4</v>
      </c>
      <c r="G88" s="98">
        <v>5.8034209075275716E-4</v>
      </c>
      <c r="H88" s="98">
        <v>1.7445663229232177E-4</v>
      </c>
      <c r="I88" s="98">
        <v>9.8543518706941877E-4</v>
      </c>
      <c r="J88" s="98">
        <v>3.5547703205425938E-3</v>
      </c>
      <c r="K88" s="98">
        <v>1.224767999303924E-3</v>
      </c>
      <c r="L88" s="98">
        <v>0.14782060155734289</v>
      </c>
      <c r="M88" s="98">
        <v>3.2123935233972882E-2</v>
      </c>
      <c r="N88" s="98">
        <v>1.4235290760900522E-3</v>
      </c>
      <c r="O88" s="98">
        <v>8.8743548907847683E-4</v>
      </c>
      <c r="P88" s="98">
        <v>0</v>
      </c>
      <c r="Q88" s="98">
        <v>1.9187234144469674E-3</v>
      </c>
      <c r="R88" s="98">
        <v>1.598428535652523E-2</v>
      </c>
      <c r="S88" s="98">
        <v>4.3023879843910639E-4</v>
      </c>
      <c r="T88" s="98">
        <v>0</v>
      </c>
      <c r="U88" s="98">
        <v>0</v>
      </c>
      <c r="V88" s="98">
        <v>0.64170698819397076</v>
      </c>
      <c r="W88" s="98">
        <v>1.2877596350339775</v>
      </c>
      <c r="X88" s="98">
        <v>0.98819562750047774</v>
      </c>
      <c r="Y88" s="98">
        <v>0.40551589226078916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6.0244872997785388E-4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2.8742044290064059E-3</v>
      </c>
      <c r="W89" s="98">
        <v>0</v>
      </c>
      <c r="X89" s="98">
        <v>9.8930059554464579E-3</v>
      </c>
      <c r="Y89" s="98">
        <v>1.0017812928192767E-4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2.0084825222840204E-4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8.8001799105472806E-4</v>
      </c>
      <c r="W90" s="101">
        <v>0</v>
      </c>
      <c r="X90" s="101">
        <v>2.4143476257288432E-3</v>
      </c>
      <c r="Y90" s="101">
        <v>3.8715821529138911E-5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4.0160047774945187E-4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1.9941864379516777E-3</v>
      </c>
      <c r="W91" s="104">
        <v>0</v>
      </c>
      <c r="X91" s="104">
        <v>7.4786583297176143E-3</v>
      </c>
      <c r="Y91" s="104">
        <v>6.1462307752788763E-5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3.5988929647479947E-2</v>
      </c>
      <c r="D92" s="101">
        <v>1.7078614748213618E-2</v>
      </c>
      <c r="E92" s="101">
        <v>1.7644341565308547E-2</v>
      </c>
      <c r="F92" s="101">
        <v>1.4247592277864977E-2</v>
      </c>
      <c r="G92" s="101">
        <v>1.342514830803433E-2</v>
      </c>
      <c r="H92" s="101">
        <v>1.0400952333754224E-2</v>
      </c>
      <c r="I92" s="101">
        <v>2.1310184892199324E-2</v>
      </c>
      <c r="J92" s="101">
        <v>8.171395015608271E-2</v>
      </c>
      <c r="K92" s="101">
        <v>9.856345201801496E-2</v>
      </c>
      <c r="L92" s="101">
        <v>6.1980823286602413E-2</v>
      </c>
      <c r="M92" s="101">
        <v>5.1688505385767289E-2</v>
      </c>
      <c r="N92" s="101">
        <v>2.6973044120236961E-2</v>
      </c>
      <c r="O92" s="101">
        <v>4.2588272302849749E-3</v>
      </c>
      <c r="P92" s="101">
        <v>0</v>
      </c>
      <c r="Q92" s="101">
        <v>1.8844277507358547E-2</v>
      </c>
      <c r="R92" s="101">
        <v>3.479260931485019E-2</v>
      </c>
      <c r="S92" s="101">
        <v>8.7434659052948623E-3</v>
      </c>
      <c r="T92" s="101">
        <v>0</v>
      </c>
      <c r="U92" s="101">
        <v>0</v>
      </c>
      <c r="V92" s="101">
        <v>0</v>
      </c>
      <c r="W92" s="101">
        <v>0</v>
      </c>
      <c r="X92" s="101">
        <v>5.7277966903345863E-2</v>
      </c>
      <c r="Y92" s="101">
        <v>3.9122482925015793E-2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1.1491225506722227E-3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2.0279094322461945E-4</v>
      </c>
      <c r="Y93" s="104">
        <v>2.3637736058553004E-4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3.8422961416573133E-4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4.860805644681198E-5</v>
      </c>
      <c r="Y94" s="98">
        <v>9.0889132303571341E-5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7.6489293650649137E-4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1.5418288677780748E-4</v>
      </c>
      <c r="Y95" s="98">
        <v>1.454882282819587E-4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5.3592787665558472E-2</v>
      </c>
      <c r="D96" s="101">
        <v>6.740045553584835E-2</v>
      </c>
      <c r="E96" s="101">
        <v>8.9400116343623701E-2</v>
      </c>
      <c r="F96" s="101">
        <v>9.1469363695588293E-2</v>
      </c>
      <c r="G96" s="101">
        <v>0.10091847061598358</v>
      </c>
      <c r="H96" s="101">
        <v>7.5222160815037742E-2</v>
      </c>
      <c r="I96" s="101">
        <v>0.18640956632990935</v>
      </c>
      <c r="J96" s="101">
        <v>0.9746829353522668</v>
      </c>
      <c r="K96" s="101">
        <v>1.7633067404387357</v>
      </c>
      <c r="L96" s="101">
        <v>0.55298830887616446</v>
      </c>
      <c r="M96" s="101">
        <v>0.9994517156505025</v>
      </c>
      <c r="N96" s="101">
        <v>0.63988401111719251</v>
      </c>
      <c r="O96" s="101">
        <v>9.6363130609434508E-2</v>
      </c>
      <c r="P96" s="101">
        <v>0</v>
      </c>
      <c r="Q96" s="101">
        <v>0.42504108742758429</v>
      </c>
      <c r="R96" s="101">
        <v>0.53066508079194619</v>
      </c>
      <c r="S96" s="101">
        <v>0.14706846615174016</v>
      </c>
      <c r="T96" s="101">
        <v>0</v>
      </c>
      <c r="U96" s="101">
        <v>0</v>
      </c>
      <c r="V96" s="101">
        <v>9.8526693532336904E-5</v>
      </c>
      <c r="W96" s="101">
        <v>3.8622920924991495E-4</v>
      </c>
      <c r="X96" s="101">
        <v>0.21275191230959986</v>
      </c>
      <c r="Y96" s="101">
        <v>0.30541564398682197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1.1413526064360311</v>
      </c>
      <c r="M97" s="104">
        <v>4.2292109222902004E-2</v>
      </c>
      <c r="N97" s="104">
        <v>4.6361127690512944E-3</v>
      </c>
      <c r="O97" s="104">
        <v>7.9945830799026899E-4</v>
      </c>
      <c r="P97" s="104">
        <v>0</v>
      </c>
      <c r="Q97" s="104">
        <v>3.1171714457969733E-3</v>
      </c>
      <c r="R97" s="104">
        <v>3.1402439583280567E-2</v>
      </c>
      <c r="S97" s="104">
        <v>8.9836221080733053E-2</v>
      </c>
      <c r="T97" s="104">
        <v>0</v>
      </c>
      <c r="U97" s="104">
        <v>0</v>
      </c>
      <c r="V97" s="104">
        <v>0</v>
      </c>
      <c r="W97" s="104">
        <v>0</v>
      </c>
      <c r="X97" s="104">
        <v>0.19328178017758454</v>
      </c>
      <c r="Y97" s="104">
        <v>9.9931979771849672E-2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0.38018231236448741</v>
      </c>
      <c r="M98" s="98">
        <v>1.2192764524798243E-2</v>
      </c>
      <c r="N98" s="98">
        <v>1.4288405097350669E-3</v>
      </c>
      <c r="O98" s="98">
        <v>2.7878793416262379E-4</v>
      </c>
      <c r="P98" s="98">
        <v>0</v>
      </c>
      <c r="Q98" s="98">
        <v>9.5922226309843987E-4</v>
      </c>
      <c r="R98" s="98">
        <v>9.729119040832554E-3</v>
      </c>
      <c r="S98" s="98">
        <v>2.5212344089353318E-2</v>
      </c>
      <c r="T98" s="98">
        <v>0</v>
      </c>
      <c r="U98" s="98">
        <v>0</v>
      </c>
      <c r="V98" s="98">
        <v>0</v>
      </c>
      <c r="W98" s="98">
        <v>0</v>
      </c>
      <c r="X98" s="98">
        <v>4.6063042380830449E-2</v>
      </c>
      <c r="Y98" s="98">
        <v>3.870318031447232E-2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0.7611702940715438</v>
      </c>
      <c r="M99" s="98">
        <v>3.0099344698103762E-2</v>
      </c>
      <c r="N99" s="98">
        <v>3.2072722593162275E-3</v>
      </c>
      <c r="O99" s="98">
        <v>5.2067037382764515E-4</v>
      </c>
      <c r="P99" s="98">
        <v>0</v>
      </c>
      <c r="Q99" s="98">
        <v>2.1579491826985335E-3</v>
      </c>
      <c r="R99" s="98">
        <v>2.1673320542448013E-2</v>
      </c>
      <c r="S99" s="98">
        <v>6.4623876991379739E-2</v>
      </c>
      <c r="T99" s="98">
        <v>0</v>
      </c>
      <c r="U99" s="98">
        <v>0</v>
      </c>
      <c r="V99" s="98">
        <v>0</v>
      </c>
      <c r="W99" s="98">
        <v>0</v>
      </c>
      <c r="X99" s="98">
        <v>0.1472187377967541</v>
      </c>
      <c r="Y99" s="98">
        <v>6.1228799457377359E-2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3.1596962201489442E-2</v>
      </c>
      <c r="D100" s="122">
        <v>2.6386961382062479E-2</v>
      </c>
      <c r="E100" s="122">
        <v>3.5803863172368784E-2</v>
      </c>
      <c r="F100" s="122">
        <v>3.8220519321612328E-2</v>
      </c>
      <c r="G100" s="122">
        <v>4.029339921443359E-2</v>
      </c>
      <c r="H100" s="122">
        <v>2.6458420834484672E-2</v>
      </c>
      <c r="I100" s="122">
        <v>6.6526857324996094E-2</v>
      </c>
      <c r="J100" s="122">
        <v>0.30433190959766127</v>
      </c>
      <c r="K100" s="122">
        <v>0.62009208570022334</v>
      </c>
      <c r="L100" s="122">
        <v>0.64987209464699958</v>
      </c>
      <c r="M100" s="122">
        <v>0.40369607345407649</v>
      </c>
      <c r="N100" s="122">
        <v>0.22495672027563327</v>
      </c>
      <c r="O100" s="122">
        <v>2.6999052782596702E-2</v>
      </c>
      <c r="P100" s="122">
        <v>0</v>
      </c>
      <c r="Q100" s="122">
        <v>0.12602322769495297</v>
      </c>
      <c r="R100" s="122">
        <v>0.17374337285165051</v>
      </c>
      <c r="S100" s="122">
        <v>7.8445368485455386E-2</v>
      </c>
      <c r="T100" s="122">
        <v>0</v>
      </c>
      <c r="U100" s="122">
        <v>0</v>
      </c>
      <c r="V100" s="122">
        <v>0.15245067071683879</v>
      </c>
      <c r="W100" s="122">
        <v>0.32797966849451277</v>
      </c>
      <c r="X100" s="122">
        <v>0.48023988466422501</v>
      </c>
      <c r="Y100" s="122">
        <v>0.27614868796709535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7.6601936627240233E-4</v>
      </c>
      <c r="D101" s="98">
        <v>5.294848732277272E-4</v>
      </c>
      <c r="E101" s="98">
        <v>4.0834320767509129E-4</v>
      </c>
      <c r="F101" s="98">
        <v>4.7639220318219065E-4</v>
      </c>
      <c r="G101" s="98">
        <v>5.0568171180343739E-4</v>
      </c>
      <c r="H101" s="98">
        <v>2.8418152130422786E-4</v>
      </c>
      <c r="I101" s="98">
        <v>7.8443191902417787E-4</v>
      </c>
      <c r="J101" s="98">
        <v>4.2329841654426981E-3</v>
      </c>
      <c r="K101" s="98">
        <v>4.6423646810335789E-3</v>
      </c>
      <c r="L101" s="98">
        <v>4.4029359152793074E-2</v>
      </c>
      <c r="M101" s="98">
        <v>2.1652056121557912E-2</v>
      </c>
      <c r="N101" s="98">
        <v>1.3993596250116164E-3</v>
      </c>
      <c r="O101" s="98">
        <v>1.1371080595732977E-4</v>
      </c>
      <c r="P101" s="98">
        <v>0</v>
      </c>
      <c r="Q101" s="98">
        <v>1.0930827540731188E-3</v>
      </c>
      <c r="R101" s="98">
        <v>4.1668595496377556E-3</v>
      </c>
      <c r="S101" s="98">
        <v>1.8090974762256273E-3</v>
      </c>
      <c r="T101" s="98">
        <v>0</v>
      </c>
      <c r="U101" s="98">
        <v>0</v>
      </c>
      <c r="V101" s="98">
        <v>2.6555657423760043E-3</v>
      </c>
      <c r="W101" s="98">
        <v>6.4006510530255356E-4</v>
      </c>
      <c r="X101" s="98">
        <v>6.7122141703919935E-4</v>
      </c>
      <c r="Y101" s="98">
        <v>2.4011615178609158E-3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2.4456077043516753E-3</v>
      </c>
      <c r="D102" s="98">
        <v>1.6811715025222068E-3</v>
      </c>
      <c r="E102" s="98">
        <v>1.1885553593597757E-3</v>
      </c>
      <c r="F102" s="98">
        <v>2.1295024335847412E-3</v>
      </c>
      <c r="G102" s="98">
        <v>2.8891460795562951E-3</v>
      </c>
      <c r="H102" s="98">
        <v>2.0945361347663952E-3</v>
      </c>
      <c r="I102" s="98">
        <v>4.6854724954686292E-3</v>
      </c>
      <c r="J102" s="98">
        <v>2.8021479574867288E-2</v>
      </c>
      <c r="K102" s="98">
        <v>3.8570479135390114E-2</v>
      </c>
      <c r="L102" s="98">
        <v>2.9347743603772597E-2</v>
      </c>
      <c r="M102" s="98">
        <v>1.6577523298561245E-2</v>
      </c>
      <c r="N102" s="98">
        <v>8.6650061258308798E-3</v>
      </c>
      <c r="O102" s="98">
        <v>9.9544546308626418E-4</v>
      </c>
      <c r="P102" s="98">
        <v>0</v>
      </c>
      <c r="Q102" s="98">
        <v>4.2068074539504145E-3</v>
      </c>
      <c r="R102" s="98">
        <v>4.5550586810618266E-3</v>
      </c>
      <c r="S102" s="98">
        <v>9.3323125349691689E-4</v>
      </c>
      <c r="T102" s="98">
        <v>0</v>
      </c>
      <c r="U102" s="98">
        <v>0</v>
      </c>
      <c r="V102" s="98">
        <v>2.8288567133470631E-3</v>
      </c>
      <c r="W102" s="98">
        <v>2.1160275048219039E-2</v>
      </c>
      <c r="X102" s="98">
        <v>1.415268014778464E-2</v>
      </c>
      <c r="Y102" s="98">
        <v>2.3900435852830877E-3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2.8385335130865365E-2</v>
      </c>
      <c r="D103" s="33">
        <v>2.4176305006312546E-2</v>
      </c>
      <c r="E103" s="33">
        <v>3.4206964605333914E-2</v>
      </c>
      <c r="F103" s="33">
        <v>3.5614624684845393E-2</v>
      </c>
      <c r="G103" s="33">
        <v>3.6898571423073859E-2</v>
      </c>
      <c r="H103" s="33">
        <v>2.4079703178414048E-2</v>
      </c>
      <c r="I103" s="33">
        <v>6.1056952910503288E-2</v>
      </c>
      <c r="J103" s="33">
        <v>0.27207744585735127</v>
      </c>
      <c r="K103" s="33">
        <v>0.57687924188379969</v>
      </c>
      <c r="L103" s="33">
        <v>0.57649499189043396</v>
      </c>
      <c r="M103" s="33">
        <v>0.36546649403395731</v>
      </c>
      <c r="N103" s="33">
        <v>0.21489235452479077</v>
      </c>
      <c r="O103" s="33">
        <v>2.5889896513553109E-2</v>
      </c>
      <c r="P103" s="33">
        <v>0</v>
      </c>
      <c r="Q103" s="33">
        <v>0.12072333748692944</v>
      </c>
      <c r="R103" s="33">
        <v>0.16502145462095091</v>
      </c>
      <c r="S103" s="33">
        <v>7.5703039755732837E-2</v>
      </c>
      <c r="T103" s="33">
        <v>0</v>
      </c>
      <c r="U103" s="33">
        <v>0</v>
      </c>
      <c r="V103" s="33">
        <v>0.14696624826111573</v>
      </c>
      <c r="W103" s="33">
        <v>0.30617932834099115</v>
      </c>
      <c r="X103" s="33">
        <v>0.46541598309940119</v>
      </c>
      <c r="Y103" s="33">
        <v>0.27135748286395134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17.266247120702204</v>
      </c>
      <c r="D124" s="117">
        <f t="shared" si="42"/>
        <v>18.598421138316148</v>
      </c>
      <c r="E124" s="117">
        <f t="shared" si="42"/>
        <v>14.893919092357912</v>
      </c>
      <c r="F124" s="117">
        <f t="shared" si="42"/>
        <v>9.9917711266881213</v>
      </c>
      <c r="G124" s="117">
        <f t="shared" si="42"/>
        <v>13.806273793192164</v>
      </c>
      <c r="H124" s="117">
        <f t="shared" si="42"/>
        <v>9.8146781587748322</v>
      </c>
      <c r="I124" s="117">
        <f t="shared" si="42"/>
        <v>9.8933790542666422</v>
      </c>
      <c r="J124" s="117">
        <f t="shared" si="42"/>
        <v>1.8865686642788422</v>
      </c>
      <c r="K124" s="117">
        <f t="shared" si="42"/>
        <v>3.2342205621540385</v>
      </c>
      <c r="L124" s="117">
        <f t="shared" si="42"/>
        <v>0</v>
      </c>
      <c r="M124" s="117">
        <f t="shared" si="42"/>
        <v>5.4342133751257204</v>
      </c>
      <c r="N124" s="117">
        <f t="shared" si="42"/>
        <v>10.476565639598679</v>
      </c>
      <c r="O124" s="117">
        <f t="shared" si="42"/>
        <v>13.028920498188173</v>
      </c>
      <c r="P124" s="117">
        <f t="shared" si="42"/>
        <v>10.346192823906474</v>
      </c>
      <c r="Q124" s="117">
        <f t="shared" si="42"/>
        <v>5.6763745989528864</v>
      </c>
      <c r="R124" s="117">
        <f t="shared" ref="R124:V124" si="43">R125+R128+R130+R139</f>
        <v>4.7713007922560111</v>
      </c>
      <c r="S124" s="117">
        <f t="shared" si="43"/>
        <v>5.4919163122056691</v>
      </c>
      <c r="T124" s="117">
        <f t="shared" si="43"/>
        <v>5.6233517957733765</v>
      </c>
      <c r="U124" s="117">
        <f t="shared" si="43"/>
        <v>3.4895639158148697</v>
      </c>
      <c r="V124" s="117">
        <f t="shared" si="43"/>
        <v>2.2449865925168129</v>
      </c>
      <c r="W124" s="117">
        <f t="shared" ref="W124:Y124" si="44">W125+W128+W130+W139</f>
        <v>1.1985489009431463</v>
      </c>
      <c r="X124" s="117">
        <f t="shared" si="44"/>
        <v>0.169740678209056</v>
      </c>
      <c r="Y124" s="117">
        <f t="shared" si="44"/>
        <v>0.48125192343309164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15.781488097300093</v>
      </c>
      <c r="D125" s="122">
        <f t="shared" si="45"/>
        <v>16.897697033952724</v>
      </c>
      <c r="E125" s="122">
        <f t="shared" si="45"/>
        <v>13.344889861366955</v>
      </c>
      <c r="F125" s="122">
        <f t="shared" si="45"/>
        <v>8.8650013349559433</v>
      </c>
      <c r="G125" s="122">
        <f t="shared" si="45"/>
        <v>12.170366920391078</v>
      </c>
      <c r="H125" s="122">
        <f t="shared" si="45"/>
        <v>8.5182679585044117</v>
      </c>
      <c r="I125" s="122">
        <f t="shared" si="45"/>
        <v>8.302181323896626</v>
      </c>
      <c r="J125" s="122">
        <f t="shared" si="45"/>
        <v>1.5995764151219016</v>
      </c>
      <c r="K125" s="122">
        <f t="shared" si="45"/>
        <v>2.7549066640392521</v>
      </c>
      <c r="L125" s="122">
        <f t="shared" si="45"/>
        <v>0</v>
      </c>
      <c r="M125" s="122">
        <f t="shared" si="45"/>
        <v>4.9381177268472998</v>
      </c>
      <c r="N125" s="122">
        <f t="shared" si="45"/>
        <v>9.3880510932403585</v>
      </c>
      <c r="O125" s="122">
        <f t="shared" si="45"/>
        <v>11.60295452932168</v>
      </c>
      <c r="P125" s="122">
        <f t="shared" si="45"/>
        <v>8.5876605250724865</v>
      </c>
      <c r="Q125" s="122">
        <f t="shared" si="45"/>
        <v>4.7684355654295869</v>
      </c>
      <c r="R125" s="122">
        <f t="shared" ref="R125:V125" si="46">SUM(R126:R127)</f>
        <v>4.0295605858447923</v>
      </c>
      <c r="S125" s="122">
        <f t="shared" si="46"/>
        <v>4.5531994992900717</v>
      </c>
      <c r="T125" s="122">
        <f t="shared" si="46"/>
        <v>4.3548587460867543</v>
      </c>
      <c r="U125" s="122">
        <f t="shared" si="46"/>
        <v>2.6056714427505057</v>
      </c>
      <c r="V125" s="122">
        <f t="shared" si="46"/>
        <v>1.6920759641156231</v>
      </c>
      <c r="W125" s="122">
        <f t="shared" ref="W125:Y125" si="47">SUM(W126:W127)</f>
        <v>0.87760354360770587</v>
      </c>
      <c r="X125" s="122">
        <f t="shared" si="47"/>
        <v>0.11645409779856707</v>
      </c>
      <c r="Y125" s="122">
        <f t="shared" si="47"/>
        <v>0.30151251429609072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15.705806655279202</v>
      </c>
      <c r="D126" s="98">
        <v>16.818586679646721</v>
      </c>
      <c r="E126" s="98">
        <v>13.283517822486981</v>
      </c>
      <c r="F126" s="98">
        <v>8.8249931730575444</v>
      </c>
      <c r="G126" s="98">
        <v>12.116430608782775</v>
      </c>
      <c r="H126" s="98">
        <v>8.481362225859419</v>
      </c>
      <c r="I126" s="98">
        <v>8.2668948462021206</v>
      </c>
      <c r="J126" s="98">
        <v>1.592876119632771</v>
      </c>
      <c r="K126" s="98">
        <v>2.7435120570275493</v>
      </c>
      <c r="L126" s="98">
        <v>0</v>
      </c>
      <c r="M126" s="98">
        <v>4.9188344519706755</v>
      </c>
      <c r="N126" s="98">
        <v>9.3520645398935081</v>
      </c>
      <c r="O126" s="98">
        <v>11.558192749540003</v>
      </c>
      <c r="P126" s="98">
        <v>8.5546245164572277</v>
      </c>
      <c r="Q126" s="98">
        <v>4.7506906017784507</v>
      </c>
      <c r="R126" s="98">
        <v>4.0147159480615136</v>
      </c>
      <c r="S126" s="98">
        <v>4.5363682286772224</v>
      </c>
      <c r="T126" s="98">
        <v>4.3381703123855466</v>
      </c>
      <c r="U126" s="98">
        <v>2.5957043807725872</v>
      </c>
      <c r="V126" s="98">
        <v>1.6856241079606846</v>
      </c>
      <c r="W126" s="98">
        <v>0.87435516487723941</v>
      </c>
      <c r="X126" s="98">
        <v>0.11602642359874817</v>
      </c>
      <c r="Y126" s="98">
        <v>0.30052528519645261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7.5681442020889583E-2</v>
      </c>
      <c r="D127" s="98">
        <v>7.9110354306002578E-2</v>
      </c>
      <c r="E127" s="98">
        <v>6.1372038879973834E-2</v>
      </c>
      <c r="F127" s="98">
        <v>4.0008161898399709E-2</v>
      </c>
      <c r="G127" s="98">
        <v>5.3936311608304303E-2</v>
      </c>
      <c r="H127" s="98">
        <v>3.690573264499343E-2</v>
      </c>
      <c r="I127" s="98">
        <v>3.528647769450622E-2</v>
      </c>
      <c r="J127" s="98">
        <v>6.7002954891305644E-3</v>
      </c>
      <c r="K127" s="98">
        <v>1.1394607011702747E-2</v>
      </c>
      <c r="L127" s="98">
        <v>0</v>
      </c>
      <c r="M127" s="98">
        <v>1.9283274876624713E-2</v>
      </c>
      <c r="N127" s="98">
        <v>3.5986553346850518E-2</v>
      </c>
      <c r="O127" s="98">
        <v>4.4761779781677079E-2</v>
      </c>
      <c r="P127" s="98">
        <v>3.3036008615259016E-2</v>
      </c>
      <c r="Q127" s="98">
        <v>1.7744963651136092E-2</v>
      </c>
      <c r="R127" s="98">
        <v>1.4844637783278393E-2</v>
      </c>
      <c r="S127" s="98">
        <v>1.6831270612849333E-2</v>
      </c>
      <c r="T127" s="98">
        <v>1.6688433701207386E-2</v>
      </c>
      <c r="U127" s="98">
        <v>9.967061977918296E-3</v>
      </c>
      <c r="V127" s="98">
        <v>6.4518561549384229E-3</v>
      </c>
      <c r="W127" s="98">
        <v>3.2483787304664513E-3</v>
      </c>
      <c r="X127" s="98">
        <v>4.2767419981889587E-4</v>
      </c>
      <c r="Y127" s="98">
        <v>9.8722909963811314E-4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2.1040643390879486E-2</v>
      </c>
      <c r="D128" s="122">
        <f t="shared" si="48"/>
        <v>4.3024264188364074E-2</v>
      </c>
      <c r="E128" s="122">
        <f t="shared" si="48"/>
        <v>5.798534163287139E-2</v>
      </c>
      <c r="F128" s="122">
        <f t="shared" si="48"/>
        <v>3.8569342766651693E-2</v>
      </c>
      <c r="G128" s="122">
        <f t="shared" si="48"/>
        <v>6.2563405196332772E-2</v>
      </c>
      <c r="H128" s="122">
        <f t="shared" si="48"/>
        <v>4.3683319841753547E-2</v>
      </c>
      <c r="I128" s="122">
        <f t="shared" si="48"/>
        <v>7.8340200634659046E-2</v>
      </c>
      <c r="J128" s="122">
        <f t="shared" si="48"/>
        <v>1.2391706329206264E-2</v>
      </c>
      <c r="K128" s="122">
        <f t="shared" si="48"/>
        <v>2.9258232797666227E-2</v>
      </c>
      <c r="L128" s="122">
        <f t="shared" si="48"/>
        <v>0</v>
      </c>
      <c r="M128" s="122">
        <f t="shared" si="48"/>
        <v>1.314374212294319E-2</v>
      </c>
      <c r="N128" s="122">
        <f t="shared" si="48"/>
        <v>0.11561929390046671</v>
      </c>
      <c r="O128" s="122">
        <f t="shared" si="48"/>
        <v>7.6902114064792165E-2</v>
      </c>
      <c r="P128" s="122">
        <f t="shared" si="48"/>
        <v>6.3895723782258468E-2</v>
      </c>
      <c r="Q128" s="122">
        <f t="shared" si="48"/>
        <v>7.7866776542761487E-2</v>
      </c>
      <c r="R128" s="122">
        <f t="shared" si="48"/>
        <v>6.0408075793226226E-2</v>
      </c>
      <c r="S128" s="122">
        <f t="shared" si="48"/>
        <v>5.0638305322830118E-2</v>
      </c>
      <c r="T128" s="122">
        <f t="shared" si="48"/>
        <v>8.5616292125345939E-2</v>
      </c>
      <c r="U128" s="122">
        <f t="shared" si="48"/>
        <v>3.3535848199275235E-2</v>
      </c>
      <c r="V128" s="122">
        <f t="shared" si="48"/>
        <v>1.8736408286936613E-2</v>
      </c>
      <c r="W128" s="122">
        <f t="shared" si="48"/>
        <v>3.5612011274141729E-3</v>
      </c>
      <c r="X128" s="122">
        <f t="shared" si="48"/>
        <v>6.8240386630220862E-4</v>
      </c>
      <c r="Y128" s="122">
        <f t="shared" si="48"/>
        <v>2.1278113765362404E-3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2.1040643390879486E-2</v>
      </c>
      <c r="D129" s="98">
        <v>4.3024264188364074E-2</v>
      </c>
      <c r="E129" s="98">
        <v>5.798534163287139E-2</v>
      </c>
      <c r="F129" s="98">
        <v>3.8569342766651693E-2</v>
      </c>
      <c r="G129" s="98">
        <v>6.2563405196332772E-2</v>
      </c>
      <c r="H129" s="98">
        <v>4.3683319841753547E-2</v>
      </c>
      <c r="I129" s="98">
        <v>7.8340200634659046E-2</v>
      </c>
      <c r="J129" s="98">
        <v>1.2391706329206264E-2</v>
      </c>
      <c r="K129" s="98">
        <v>2.9258232797666227E-2</v>
      </c>
      <c r="L129" s="98">
        <v>0</v>
      </c>
      <c r="M129" s="98">
        <v>1.314374212294319E-2</v>
      </c>
      <c r="N129" s="98">
        <v>0.11561929390046671</v>
      </c>
      <c r="O129" s="98">
        <v>7.6902114064792165E-2</v>
      </c>
      <c r="P129" s="98">
        <v>6.3895723782258468E-2</v>
      </c>
      <c r="Q129" s="98">
        <v>7.7866776542761487E-2</v>
      </c>
      <c r="R129" s="98">
        <v>6.0408075793226226E-2</v>
      </c>
      <c r="S129" s="98">
        <v>5.0638305322830118E-2</v>
      </c>
      <c r="T129" s="98">
        <v>8.5616292125345939E-2</v>
      </c>
      <c r="U129" s="98">
        <v>3.3535848199275235E-2</v>
      </c>
      <c r="V129" s="98">
        <v>1.8736408286936613E-2</v>
      </c>
      <c r="W129" s="98">
        <v>3.5612011274141729E-3</v>
      </c>
      <c r="X129" s="98">
        <v>6.8240386630220862E-4</v>
      </c>
      <c r="Y129" s="98">
        <v>2.1278113765362404E-3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1.1220337351934366</v>
      </c>
      <c r="D130" s="122">
        <v>1.2836125934704814</v>
      </c>
      <c r="E130" s="122">
        <v>1.1092884029802463</v>
      </c>
      <c r="F130" s="122">
        <v>0.79643513285180023</v>
      </c>
      <c r="G130" s="122">
        <v>1.1728807636315175</v>
      </c>
      <c r="H130" s="122">
        <v>0.95982476545910167</v>
      </c>
      <c r="I130" s="122">
        <v>1.1465578235247822</v>
      </c>
      <c r="J130" s="122">
        <v>0.21307276882599147</v>
      </c>
      <c r="K130" s="122">
        <v>0.36013286910243475</v>
      </c>
      <c r="L130" s="122">
        <v>0</v>
      </c>
      <c r="M130" s="122">
        <v>0.35003858539172661</v>
      </c>
      <c r="N130" s="122">
        <v>0.72335858583586488</v>
      </c>
      <c r="O130" s="122">
        <v>1.0453905871418838</v>
      </c>
      <c r="P130" s="122">
        <v>1.3608928846027801</v>
      </c>
      <c r="Q130" s="122">
        <v>0.64664229633961834</v>
      </c>
      <c r="R130" s="122">
        <v>0.52164543323603019</v>
      </c>
      <c r="S130" s="122">
        <v>0.67066628925387373</v>
      </c>
      <c r="T130" s="122">
        <v>0.95085969142095395</v>
      </c>
      <c r="U130" s="122">
        <v>0.69668268666330846</v>
      </c>
      <c r="V130" s="122">
        <v>0.43001699035866892</v>
      </c>
      <c r="W130" s="122">
        <v>0.25379809727113362</v>
      </c>
      <c r="X130" s="122">
        <v>4.013600715838779E-2</v>
      </c>
      <c r="Y130" s="122">
        <v>0.13398314176215112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0.98224674454158833</v>
      </c>
      <c r="D131" s="98">
        <v>1.1754213185086824</v>
      </c>
      <c r="E131" s="98">
        <v>0.97238416577506614</v>
      </c>
      <c r="F131" s="98">
        <v>0.6668002304580527</v>
      </c>
      <c r="G131" s="98">
        <v>0.99456657374291646</v>
      </c>
      <c r="H131" s="98">
        <v>0.79066981262413216</v>
      </c>
      <c r="I131" s="98">
        <v>0.96251686667809921</v>
      </c>
      <c r="J131" s="98">
        <v>0.18390868850353764</v>
      </c>
      <c r="K131" s="98">
        <v>0.35159802722572842</v>
      </c>
      <c r="L131" s="98">
        <v>0</v>
      </c>
      <c r="M131" s="98">
        <v>0.34251711738726426</v>
      </c>
      <c r="N131" s="98">
        <v>0.64854904874557417</v>
      </c>
      <c r="O131" s="98">
        <v>0.78234205853980221</v>
      </c>
      <c r="P131" s="98">
        <v>1.3547550607768482</v>
      </c>
      <c r="Q131" s="98">
        <v>0.64664229633961834</v>
      </c>
      <c r="R131" s="98">
        <v>0.52157631822160044</v>
      </c>
      <c r="S131" s="98">
        <v>0.67066628925387373</v>
      </c>
      <c r="T131" s="98">
        <v>0.57604200127662819</v>
      </c>
      <c r="U131" s="98">
        <v>0.34982527667642671</v>
      </c>
      <c r="V131" s="98">
        <v>0.22743329341474039</v>
      </c>
      <c r="W131" s="98">
        <v>3.9972969112295073E-2</v>
      </c>
      <c r="X131" s="98">
        <v>4.013600715838779E-2</v>
      </c>
      <c r="Y131" s="98">
        <v>0.13387916158134117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6.0796807957451135E-3</v>
      </c>
      <c r="Q132" s="98">
        <v>0</v>
      </c>
      <c r="R132" s="98">
        <v>0</v>
      </c>
      <c r="S132" s="98">
        <v>0</v>
      </c>
      <c r="T132" s="98">
        <v>8.0226629512139148E-3</v>
      </c>
      <c r="U132" s="98">
        <v>3.8446703348136552E-3</v>
      </c>
      <c r="V132" s="98">
        <v>6.8186627876209022E-3</v>
      </c>
      <c r="W132" s="98">
        <v>0</v>
      </c>
      <c r="X132" s="98">
        <v>0</v>
      </c>
      <c r="Y132" s="98">
        <v>1.0398018080996318E-4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1.8535376569015632E-3</v>
      </c>
      <c r="Q133" s="101">
        <v>0</v>
      </c>
      <c r="R133" s="101">
        <v>0</v>
      </c>
      <c r="S133" s="101">
        <v>0</v>
      </c>
      <c r="T133" s="101">
        <v>2.4544529868919646E-3</v>
      </c>
      <c r="U133" s="101">
        <v>1.1222875080264478E-3</v>
      </c>
      <c r="V133" s="101">
        <v>2.1087206736583532E-3</v>
      </c>
      <c r="W133" s="101">
        <v>0</v>
      </c>
      <c r="X133" s="101">
        <v>0</v>
      </c>
      <c r="Y133" s="101">
        <v>4.0232470995452733E-5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4.2261431388435503E-3</v>
      </c>
      <c r="Q134" s="104">
        <v>0</v>
      </c>
      <c r="R134" s="104">
        <v>0</v>
      </c>
      <c r="S134" s="104">
        <v>0</v>
      </c>
      <c r="T134" s="104">
        <v>5.5682099643219497E-3</v>
      </c>
      <c r="U134" s="104">
        <v>2.7223828267872075E-3</v>
      </c>
      <c r="V134" s="104">
        <v>4.7099421139625485E-3</v>
      </c>
      <c r="W134" s="104">
        <v>0</v>
      </c>
      <c r="X134" s="104">
        <v>0</v>
      </c>
      <c r="Y134" s="104">
        <v>6.3747709814510444E-5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0.13978699065184838</v>
      </c>
      <c r="D135" s="101">
        <v>0.10819127496179914</v>
      </c>
      <c r="E135" s="101">
        <v>0.13690423720518022</v>
      </c>
      <c r="F135" s="101">
        <v>0.12963490239374753</v>
      </c>
      <c r="G135" s="101">
        <v>0.17831418988860101</v>
      </c>
      <c r="H135" s="101">
        <v>0.16915495283496951</v>
      </c>
      <c r="I135" s="101">
        <v>0.18404095684668306</v>
      </c>
      <c r="J135" s="101">
        <v>2.9164080322453826E-2</v>
      </c>
      <c r="K135" s="101">
        <v>8.5348418767063287E-3</v>
      </c>
      <c r="L135" s="101">
        <v>0</v>
      </c>
      <c r="M135" s="101">
        <v>7.2337665811773024E-3</v>
      </c>
      <c r="N135" s="101">
        <v>7.4258711810799502E-2</v>
      </c>
      <c r="O135" s="101">
        <v>0.26087857033753675</v>
      </c>
      <c r="P135" s="101">
        <v>5.8143030186992536E-5</v>
      </c>
      <c r="Q135" s="101">
        <v>0</v>
      </c>
      <c r="R135" s="101">
        <v>6.9115014429792408E-5</v>
      </c>
      <c r="S135" s="101">
        <v>0</v>
      </c>
      <c r="T135" s="101">
        <v>9.9155957872560443E-2</v>
      </c>
      <c r="U135" s="101">
        <v>0.34149208685623678</v>
      </c>
      <c r="V135" s="101">
        <v>0.14158285860596811</v>
      </c>
      <c r="W135" s="101">
        <v>0.2005817026704558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2.8770142328504765E-4</v>
      </c>
      <c r="N136" s="104">
        <v>5.5082527949124288E-4</v>
      </c>
      <c r="O136" s="104">
        <v>2.1699582645450157E-3</v>
      </c>
      <c r="P136" s="104">
        <v>0</v>
      </c>
      <c r="Q136" s="104">
        <v>0</v>
      </c>
      <c r="R136" s="104">
        <v>0</v>
      </c>
      <c r="S136" s="104">
        <v>0</v>
      </c>
      <c r="T136" s="104">
        <v>0.26763906932055143</v>
      </c>
      <c r="U136" s="104">
        <v>1.5206527958313155E-3</v>
      </c>
      <c r="V136" s="104">
        <v>5.4182175550339537E-2</v>
      </c>
      <c r="W136" s="104">
        <v>1.3243425488382775E-2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8.2943976359171716E-5</v>
      </c>
      <c r="N137" s="98">
        <v>1.6976322887941387E-4</v>
      </c>
      <c r="O137" s="98">
        <v>7.5671010701283605E-4</v>
      </c>
      <c r="P137" s="98">
        <v>0</v>
      </c>
      <c r="Q137" s="98">
        <v>0</v>
      </c>
      <c r="R137" s="98">
        <v>0</v>
      </c>
      <c r="S137" s="98">
        <v>0</v>
      </c>
      <c r="T137" s="98">
        <v>8.1265235060814581E-2</v>
      </c>
      <c r="U137" s="98">
        <v>4.4177633503641442E-4</v>
      </c>
      <c r="V137" s="98">
        <v>1.6351019313902364E-2</v>
      </c>
      <c r="W137" s="98">
        <v>5.5242719370615645E-3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2.0475744692587594E-4</v>
      </c>
      <c r="N138" s="98">
        <v>3.8106205061182896E-4</v>
      </c>
      <c r="O138" s="98">
        <v>1.4132481575321798E-3</v>
      </c>
      <c r="P138" s="98">
        <v>0</v>
      </c>
      <c r="Q138" s="98">
        <v>0</v>
      </c>
      <c r="R138" s="98">
        <v>0</v>
      </c>
      <c r="S138" s="98">
        <v>0</v>
      </c>
      <c r="T138" s="98">
        <v>0.18637383425973683</v>
      </c>
      <c r="U138" s="98">
        <v>1.078876460794901E-3</v>
      </c>
      <c r="V138" s="98">
        <v>3.7831156236437173E-2</v>
      </c>
      <c r="W138" s="98">
        <v>7.7191535513212103E-3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0.34168464481779554</v>
      </c>
      <c r="D139" s="122">
        <v>0.37408724670457782</v>
      </c>
      <c r="E139" s="122">
        <v>0.38175548637783951</v>
      </c>
      <c r="F139" s="122">
        <v>0.29176531611372641</v>
      </c>
      <c r="G139" s="122">
        <v>0.40046270397323408</v>
      </c>
      <c r="H139" s="122">
        <v>0.29290211496956636</v>
      </c>
      <c r="I139" s="122">
        <v>0.36629970621057389</v>
      </c>
      <c r="J139" s="122">
        <v>6.1527774001742717E-2</v>
      </c>
      <c r="K139" s="122">
        <v>8.9922796214685768E-2</v>
      </c>
      <c r="L139" s="122">
        <v>0</v>
      </c>
      <c r="M139" s="122">
        <v>0.13291332076375129</v>
      </c>
      <c r="N139" s="122">
        <v>0.24953666662198884</v>
      </c>
      <c r="O139" s="122">
        <v>0.30367326765981673</v>
      </c>
      <c r="P139" s="122">
        <v>0.3337436904489488</v>
      </c>
      <c r="Q139" s="122">
        <v>0.18342996064091951</v>
      </c>
      <c r="R139" s="122">
        <v>0.15968669738196178</v>
      </c>
      <c r="S139" s="122">
        <v>0.21741221833889343</v>
      </c>
      <c r="T139" s="122">
        <v>0.23201706614032239</v>
      </c>
      <c r="U139" s="122">
        <v>0.15367393820178007</v>
      </c>
      <c r="V139" s="122">
        <v>0.1041572297555841</v>
      </c>
      <c r="W139" s="122">
        <v>6.3586058936892606E-2</v>
      </c>
      <c r="X139" s="122">
        <v>1.2468169385798955E-2</v>
      </c>
      <c r="Y139" s="122">
        <v>4.3628455998313546E-2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2.7097333364216554E-2</v>
      </c>
      <c r="D140" s="98">
        <v>2.4289425770815633E-2</v>
      </c>
      <c r="E140" s="98">
        <v>1.2887335967915282E-2</v>
      </c>
      <c r="F140" s="98">
        <v>1.6435390577154031E-2</v>
      </c>
      <c r="G140" s="98">
        <v>2.9044528137526202E-2</v>
      </c>
      <c r="H140" s="98">
        <v>2.3493713644963065E-2</v>
      </c>
      <c r="I140" s="98">
        <v>2.607951672006124E-2</v>
      </c>
      <c r="J140" s="98">
        <v>5.7454112797389765E-3</v>
      </c>
      <c r="K140" s="98">
        <v>5.6375852573042808E-3</v>
      </c>
      <c r="L140" s="98">
        <v>0</v>
      </c>
      <c r="M140" s="98">
        <v>5.7635116844460257E-3</v>
      </c>
      <c r="N140" s="98">
        <v>9.670085922500191E-3</v>
      </c>
      <c r="O140" s="98">
        <v>1.1225561914495873E-2</v>
      </c>
      <c r="P140" s="98">
        <v>6.5246670289930671E-3</v>
      </c>
      <c r="Q140" s="98">
        <v>6.1712197452224136E-3</v>
      </c>
      <c r="R140" s="98">
        <v>4.2796365282534374E-3</v>
      </c>
      <c r="S140" s="98">
        <v>2.6561197214912246E-3</v>
      </c>
      <c r="T140" s="98">
        <v>2.9232757234958498E-4</v>
      </c>
      <c r="U140" s="98">
        <v>6.6891045137996777E-3</v>
      </c>
      <c r="V140" s="98">
        <v>1.954144440141063E-3</v>
      </c>
      <c r="W140" s="98">
        <v>4.105167998772653E-3</v>
      </c>
      <c r="X140" s="98">
        <v>3.7066543244197871E-4</v>
      </c>
      <c r="Y140" s="98">
        <v>3.7737530293943482E-4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0.31458731145357899</v>
      </c>
      <c r="D141" s="33">
        <v>0.34979782093376222</v>
      </c>
      <c r="E141" s="33">
        <v>0.36886815040992421</v>
      </c>
      <c r="F141" s="33">
        <v>0.27532992553657237</v>
      </c>
      <c r="G141" s="33">
        <v>0.37141817583570785</v>
      </c>
      <c r="H141" s="33">
        <v>0.26940840132460331</v>
      </c>
      <c r="I141" s="33">
        <v>0.34022018949051264</v>
      </c>
      <c r="J141" s="33">
        <v>5.5782362722003744E-2</v>
      </c>
      <c r="K141" s="33">
        <v>8.4285210957381493E-2</v>
      </c>
      <c r="L141" s="33">
        <v>0</v>
      </c>
      <c r="M141" s="33">
        <v>0.12714980907930526</v>
      </c>
      <c r="N141" s="33">
        <v>0.23986658069948866</v>
      </c>
      <c r="O141" s="33">
        <v>0.29244770574532086</v>
      </c>
      <c r="P141" s="33">
        <v>0.32721902341995573</v>
      </c>
      <c r="Q141" s="33">
        <v>0.1772587408956971</v>
      </c>
      <c r="R141" s="33">
        <v>0.15540706085370834</v>
      </c>
      <c r="S141" s="33">
        <v>0.21475609861740222</v>
      </c>
      <c r="T141" s="33">
        <v>0.23172473856797279</v>
      </c>
      <c r="U141" s="33">
        <v>0.1469848336879804</v>
      </c>
      <c r="V141" s="33">
        <v>0.10220308531544303</v>
      </c>
      <c r="W141" s="33">
        <v>5.9480890938119958E-2</v>
      </c>
      <c r="X141" s="33">
        <v>1.2097503953356976E-2</v>
      </c>
      <c r="Y141" s="33">
        <v>4.325108069537411E-2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0.16913844348870147</v>
      </c>
      <c r="D143" s="117">
        <f t="shared" si="49"/>
        <v>0.35083515342486382</v>
      </c>
      <c r="E143" s="117">
        <f t="shared" si="49"/>
        <v>0.33076336324996025</v>
      </c>
      <c r="F143" s="117">
        <f t="shared" si="49"/>
        <v>0.2868390461603012</v>
      </c>
      <c r="G143" s="117">
        <f t="shared" si="49"/>
        <v>0.2874472061045848</v>
      </c>
      <c r="H143" s="117">
        <f t="shared" si="49"/>
        <v>0.27438680446411873</v>
      </c>
      <c r="I143" s="117">
        <f t="shared" si="49"/>
        <v>0.27283102255293123</v>
      </c>
      <c r="J143" s="117">
        <f t="shared" si="49"/>
        <v>0.12047102065134695</v>
      </c>
      <c r="K143" s="117">
        <f t="shared" si="49"/>
        <v>4.6637632562136926E-2</v>
      </c>
      <c r="L143" s="117">
        <f t="shared" si="49"/>
        <v>0</v>
      </c>
      <c r="M143" s="117">
        <f t="shared" si="49"/>
        <v>0.2663386896829118</v>
      </c>
      <c r="N143" s="117">
        <f t="shared" si="49"/>
        <v>0.61373268270663328</v>
      </c>
      <c r="O143" s="117">
        <f t="shared" si="49"/>
        <v>1.2618388619475827</v>
      </c>
      <c r="P143" s="117">
        <f t="shared" si="49"/>
        <v>2.8708620077153597</v>
      </c>
      <c r="Q143" s="117">
        <f t="shared" si="49"/>
        <v>3.0279728509091011</v>
      </c>
      <c r="R143" s="117">
        <f t="shared" ref="R143:V143" si="50">R144+R146+R148+R157</f>
        <v>1.6401542870655068</v>
      </c>
      <c r="S143" s="117">
        <f t="shared" si="50"/>
        <v>1.6261555732785553</v>
      </c>
      <c r="T143" s="117">
        <f t="shared" si="50"/>
        <v>1.9865134478880617</v>
      </c>
      <c r="U143" s="117">
        <f t="shared" si="50"/>
        <v>1.9221101742855389</v>
      </c>
      <c r="V143" s="117">
        <f t="shared" si="50"/>
        <v>3.1313994766848046</v>
      </c>
      <c r="W143" s="117">
        <f t="shared" ref="W143:Y143" si="51">W144+W146+W148+W157</f>
        <v>4.1519329193853309</v>
      </c>
      <c r="X143" s="117">
        <f t="shared" si="51"/>
        <v>7.1767934719878417</v>
      </c>
      <c r="Y143" s="117">
        <f t="shared" si="51"/>
        <v>5.4805050989797683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0.153607693720759</v>
      </c>
      <c r="D144" s="122">
        <f t="shared" si="52"/>
        <v>0.31860845973339935</v>
      </c>
      <c r="E144" s="122">
        <f t="shared" si="52"/>
        <v>0.29738706929628234</v>
      </c>
      <c r="F144" s="122">
        <f t="shared" si="52"/>
        <v>0.25417963026628865</v>
      </c>
      <c r="G144" s="122">
        <f t="shared" si="52"/>
        <v>0.2525519450521167</v>
      </c>
      <c r="H144" s="122">
        <f t="shared" si="52"/>
        <v>0.23733576867716216</v>
      </c>
      <c r="I144" s="122">
        <f t="shared" si="52"/>
        <v>0.22671773728383915</v>
      </c>
      <c r="J144" s="122">
        <f t="shared" si="52"/>
        <v>0.10270521968649052</v>
      </c>
      <c r="K144" s="122">
        <f t="shared" si="52"/>
        <v>4.0771985828461227E-2</v>
      </c>
      <c r="L144" s="122">
        <f t="shared" si="52"/>
        <v>0</v>
      </c>
      <c r="M144" s="122">
        <f t="shared" si="52"/>
        <v>0.2348078173014419</v>
      </c>
      <c r="N144" s="122">
        <f t="shared" si="52"/>
        <v>0.52625825803806148</v>
      </c>
      <c r="O144" s="122">
        <f t="shared" si="52"/>
        <v>1.0734012289528463</v>
      </c>
      <c r="P144" s="122">
        <f t="shared" si="52"/>
        <v>2.4042912463529427</v>
      </c>
      <c r="Q144" s="122">
        <f t="shared" si="52"/>
        <v>2.5350565670755292</v>
      </c>
      <c r="R144" s="122">
        <f t="shared" si="52"/>
        <v>1.3341123483243165</v>
      </c>
      <c r="S144" s="122">
        <f t="shared" si="52"/>
        <v>1.310613898859077</v>
      </c>
      <c r="T144" s="122">
        <f t="shared" si="52"/>
        <v>1.5159581725622482</v>
      </c>
      <c r="U144" s="122">
        <f t="shared" si="52"/>
        <v>1.3868967648943449</v>
      </c>
      <c r="V144" s="122">
        <f t="shared" si="52"/>
        <v>2.2832062466819147</v>
      </c>
      <c r="W144" s="122">
        <f t="shared" si="52"/>
        <v>2.8609536312017956</v>
      </c>
      <c r="X144" s="122">
        <f t="shared" si="52"/>
        <v>5.0817949641231861</v>
      </c>
      <c r="Y144" s="122">
        <f t="shared" si="52"/>
        <v>3.5788622720197747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0.153607693720759</v>
      </c>
      <c r="D145" s="98">
        <v>0.31860845973339935</v>
      </c>
      <c r="E145" s="98">
        <v>0.29738706929628234</v>
      </c>
      <c r="F145" s="98">
        <v>0.25417963026628865</v>
      </c>
      <c r="G145" s="98">
        <v>0.2525519450521167</v>
      </c>
      <c r="H145" s="98">
        <v>0.23733576867716216</v>
      </c>
      <c r="I145" s="98">
        <v>0.22671773728383915</v>
      </c>
      <c r="J145" s="98">
        <v>0.10270521968649052</v>
      </c>
      <c r="K145" s="98">
        <v>4.0771985828461227E-2</v>
      </c>
      <c r="L145" s="98">
        <v>0</v>
      </c>
      <c r="M145" s="98">
        <v>0.2348078173014419</v>
      </c>
      <c r="N145" s="98">
        <v>0.52625825803806148</v>
      </c>
      <c r="O145" s="98">
        <v>1.0734012289528463</v>
      </c>
      <c r="P145" s="98">
        <v>2.4042912463529427</v>
      </c>
      <c r="Q145" s="98">
        <v>2.5350565670755292</v>
      </c>
      <c r="R145" s="98">
        <v>1.3341123483243165</v>
      </c>
      <c r="S145" s="98">
        <v>1.310613898859077</v>
      </c>
      <c r="T145" s="98">
        <v>1.5159581725622482</v>
      </c>
      <c r="U145" s="98">
        <v>1.3868967648943449</v>
      </c>
      <c r="V145" s="98">
        <v>2.2832062466819147</v>
      </c>
      <c r="W145" s="98">
        <v>2.8609536312017956</v>
      </c>
      <c r="X145" s="98">
        <v>5.0817949641231861</v>
      </c>
      <c r="Y145" s="98">
        <v>3.5788622720197747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2.4497514944102897E-4</v>
      </c>
      <c r="D146" s="122">
        <f t="shared" si="53"/>
        <v>8.4116953880219395E-4</v>
      </c>
      <c r="E146" s="122">
        <f t="shared" si="53"/>
        <v>1.2193179315323425E-3</v>
      </c>
      <c r="F146" s="122">
        <f t="shared" si="53"/>
        <v>1.3162553483857325E-3</v>
      </c>
      <c r="G146" s="122">
        <f t="shared" si="53"/>
        <v>1.9008263496004723E-3</v>
      </c>
      <c r="H146" s="122">
        <f t="shared" si="53"/>
        <v>2.7060463618785381E-3</v>
      </c>
      <c r="I146" s="122">
        <f t="shared" si="53"/>
        <v>4.4474626025589985E-3</v>
      </c>
      <c r="J146" s="122">
        <f t="shared" si="53"/>
        <v>1.6023758184318441E-3</v>
      </c>
      <c r="K146" s="122">
        <f t="shared" si="53"/>
        <v>7.6894172924221347E-4</v>
      </c>
      <c r="L146" s="122">
        <f t="shared" si="53"/>
        <v>0</v>
      </c>
      <c r="M146" s="122">
        <f t="shared" si="53"/>
        <v>5.0091785940858408E-3</v>
      </c>
      <c r="N146" s="122">
        <f t="shared" si="53"/>
        <v>2.0076828812420518E-2</v>
      </c>
      <c r="O146" s="122">
        <f t="shared" si="53"/>
        <v>3.7370807138547443E-2</v>
      </c>
      <c r="P146" s="122">
        <f t="shared" si="53"/>
        <v>7.4695607061279923E-2</v>
      </c>
      <c r="Q146" s="122">
        <f t="shared" si="53"/>
        <v>0.10881302562733443</v>
      </c>
      <c r="R146" s="122">
        <f t="shared" si="53"/>
        <v>6.6585499473162821E-2</v>
      </c>
      <c r="S146" s="122">
        <f t="shared" si="53"/>
        <v>6.5395754302626327E-2</v>
      </c>
      <c r="T146" s="122">
        <f t="shared" si="53"/>
        <v>9.2736627620679898E-2</v>
      </c>
      <c r="U146" s="122">
        <f t="shared" si="53"/>
        <v>9.3268229576578571E-2</v>
      </c>
      <c r="V146" s="122">
        <f t="shared" si="53"/>
        <v>0.1600921996961584</v>
      </c>
      <c r="W146" s="122">
        <f t="shared" si="53"/>
        <v>0.1230233116743078</v>
      </c>
      <c r="X146" s="122">
        <f t="shared" si="53"/>
        <v>0.25645590300469873</v>
      </c>
      <c r="Y146" s="122">
        <f t="shared" si="53"/>
        <v>0.19225126525143918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2.4497514944102897E-4</v>
      </c>
      <c r="D147" s="98">
        <v>8.4116953880219395E-4</v>
      </c>
      <c r="E147" s="98">
        <v>1.2193179315323425E-3</v>
      </c>
      <c r="F147" s="98">
        <v>1.3162553483857325E-3</v>
      </c>
      <c r="G147" s="98">
        <v>1.9008263496004723E-3</v>
      </c>
      <c r="H147" s="98">
        <v>2.7060463618785381E-3</v>
      </c>
      <c r="I147" s="98">
        <v>4.4474626025589985E-3</v>
      </c>
      <c r="J147" s="98">
        <v>1.6023758184318441E-3</v>
      </c>
      <c r="K147" s="98">
        <v>7.6894172924221347E-4</v>
      </c>
      <c r="L147" s="98">
        <v>0</v>
      </c>
      <c r="M147" s="98">
        <v>5.0091785940858408E-3</v>
      </c>
      <c r="N147" s="98">
        <v>2.0076828812420518E-2</v>
      </c>
      <c r="O147" s="98">
        <v>3.7370807138547443E-2</v>
      </c>
      <c r="P147" s="98">
        <v>7.4695607061279923E-2</v>
      </c>
      <c r="Q147" s="98">
        <v>0.10881302562733443</v>
      </c>
      <c r="R147" s="98">
        <v>6.6585499473162821E-2</v>
      </c>
      <c r="S147" s="98">
        <v>6.5395754302626327E-2</v>
      </c>
      <c r="T147" s="98">
        <v>9.2736627620679898E-2</v>
      </c>
      <c r="U147" s="98">
        <v>9.3268229576578571E-2</v>
      </c>
      <c r="V147" s="98">
        <v>0.1600921996961584</v>
      </c>
      <c r="W147" s="98">
        <v>0.1230233116743078</v>
      </c>
      <c r="X147" s="98">
        <v>0.25645590300469873</v>
      </c>
      <c r="Y147" s="98">
        <v>0.19225126525143918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1.1358056146642754E-2</v>
      </c>
      <c r="D148" s="122">
        <v>2.3968819502181521E-2</v>
      </c>
      <c r="E148" s="122">
        <v>2.4129288582585933E-2</v>
      </c>
      <c r="F148" s="122">
        <v>2.3053971500420246E-2</v>
      </c>
      <c r="G148" s="122">
        <v>2.44298870110763E-2</v>
      </c>
      <c r="H148" s="122">
        <v>2.6241154937988426E-2</v>
      </c>
      <c r="I148" s="122">
        <v>3.1599676372492363E-2</v>
      </c>
      <c r="J148" s="122">
        <v>1.2472554336795874E-2</v>
      </c>
      <c r="K148" s="122">
        <v>3.7845331770530255E-3</v>
      </c>
      <c r="L148" s="122">
        <v>0</v>
      </c>
      <c r="M148" s="122">
        <v>1.9519207532984903E-2</v>
      </c>
      <c r="N148" s="122">
        <v>5.0519538467741605E-2</v>
      </c>
      <c r="O148" s="122">
        <v>0.11955287349264876</v>
      </c>
      <c r="P148" s="122">
        <v>0.30098488616174202</v>
      </c>
      <c r="Q148" s="122">
        <v>0.29990836660596742</v>
      </c>
      <c r="R148" s="122">
        <v>0.18714031279322235</v>
      </c>
      <c r="S148" s="122">
        <v>0.1896201624875668</v>
      </c>
      <c r="T148" s="122">
        <v>0.30139377264624589</v>
      </c>
      <c r="U148" s="122">
        <v>0.36024884017168313</v>
      </c>
      <c r="V148" s="122">
        <v>0.54493238332485916</v>
      </c>
      <c r="W148" s="122">
        <v>0.94308454514463891</v>
      </c>
      <c r="X148" s="122">
        <v>1.3636706369581226</v>
      </c>
      <c r="Y148" s="122">
        <v>1.3013869455350087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4.5682542276986931E-3</v>
      </c>
      <c r="D149" s="98">
        <v>4.8481228962670916E-3</v>
      </c>
      <c r="E149" s="98">
        <v>3.951033540697927E-3</v>
      </c>
      <c r="F149" s="98">
        <v>3.1183409513817688E-3</v>
      </c>
      <c r="G149" s="98">
        <v>2.8806998393757872E-3</v>
      </c>
      <c r="H149" s="98">
        <v>3.1918266421044708E-3</v>
      </c>
      <c r="I149" s="98">
        <v>3.2355778108574891E-3</v>
      </c>
      <c r="J149" s="98">
        <v>9.5758535339159415E-4</v>
      </c>
      <c r="K149" s="98">
        <v>2.1083091340751863E-4</v>
      </c>
      <c r="L149" s="98">
        <v>0</v>
      </c>
      <c r="M149" s="98">
        <v>9.4159309906958631E-4</v>
      </c>
      <c r="N149" s="98">
        <v>2.0403963264385896E-3</v>
      </c>
      <c r="O149" s="98">
        <v>4.9949208256428717E-3</v>
      </c>
      <c r="P149" s="98">
        <v>3.4088576647142862E-3</v>
      </c>
      <c r="Q149" s="98">
        <v>1.2625665929930226E-2</v>
      </c>
      <c r="R149" s="98">
        <v>1.088521174341762E-2</v>
      </c>
      <c r="S149" s="98">
        <v>6.7195154642543829E-3</v>
      </c>
      <c r="T149" s="98">
        <v>2.7999054107537152E-2</v>
      </c>
      <c r="U149" s="98">
        <v>1.3120433123314139E-2</v>
      </c>
      <c r="V149" s="98">
        <v>5.7384947872839209E-2</v>
      </c>
      <c r="W149" s="98">
        <v>3.2815559300610274E-2</v>
      </c>
      <c r="X149" s="98">
        <v>0.16869676824713345</v>
      </c>
      <c r="Y149" s="98">
        <v>0.1143128404986197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6.452190523909176E-4</v>
      </c>
      <c r="U150" s="98">
        <v>0</v>
      </c>
      <c r="V150" s="98">
        <v>1.0646159165546084E-4</v>
      </c>
      <c r="W150" s="98">
        <v>0</v>
      </c>
      <c r="X150" s="98">
        <v>5.0697735806154876E-4</v>
      </c>
      <c r="Y150" s="98">
        <v>7.0913208175659012E-4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1.9698870376996642E-4</v>
      </c>
      <c r="U151" s="101">
        <v>0</v>
      </c>
      <c r="V151" s="101">
        <v>3.2449069052391105E-5</v>
      </c>
      <c r="W151" s="101">
        <v>0</v>
      </c>
      <c r="X151" s="101">
        <v>1.2152014111702997E-4</v>
      </c>
      <c r="Y151" s="101">
        <v>2.7266739691071397E-4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4.4823034862095115E-4</v>
      </c>
      <c r="U152" s="104">
        <v>0</v>
      </c>
      <c r="V152" s="104">
        <v>7.4012522603069728E-5</v>
      </c>
      <c r="W152" s="104">
        <v>0</v>
      </c>
      <c r="X152" s="104">
        <v>3.8545721694451874E-4</v>
      </c>
      <c r="Y152" s="104">
        <v>4.364646848458761E-4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6.7898019189440604E-3</v>
      </c>
      <c r="D153" s="101">
        <v>1.9120696605914429E-2</v>
      </c>
      <c r="E153" s="101">
        <v>2.0178255041888006E-2</v>
      </c>
      <c r="F153" s="101">
        <v>1.9935630549038477E-2</v>
      </c>
      <c r="G153" s="101">
        <v>2.1549187171700512E-2</v>
      </c>
      <c r="H153" s="101">
        <v>2.3049328295883954E-2</v>
      </c>
      <c r="I153" s="101">
        <v>2.8364098561634875E-2</v>
      </c>
      <c r="J153" s="101">
        <v>1.151496898340428E-2</v>
      </c>
      <c r="K153" s="101">
        <v>3.5737022636455067E-3</v>
      </c>
      <c r="L153" s="101">
        <v>0</v>
      </c>
      <c r="M153" s="101">
        <v>1.7837810774039481E-2</v>
      </c>
      <c r="N153" s="101">
        <v>4.8111925288308849E-2</v>
      </c>
      <c r="O153" s="101">
        <v>0.11358718186444627</v>
      </c>
      <c r="P153" s="101">
        <v>0.29757602849702774</v>
      </c>
      <c r="Q153" s="101">
        <v>0.28522669397774553</v>
      </c>
      <c r="R153" s="101">
        <v>0.16642895474694014</v>
      </c>
      <c r="S153" s="101">
        <v>0.11356103949012528</v>
      </c>
      <c r="T153" s="101">
        <v>7.3745022432101404E-2</v>
      </c>
      <c r="U153" s="101">
        <v>0.3456077542525377</v>
      </c>
      <c r="V153" s="101">
        <v>0.35262703615223373</v>
      </c>
      <c r="W153" s="101">
        <v>0.85356655244231205</v>
      </c>
      <c r="X153" s="101">
        <v>0.62573525318038492</v>
      </c>
      <c r="Y153" s="101">
        <v>0.89394369310887756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7.3980365987583695E-4</v>
      </c>
      <c r="N154" s="104">
        <v>3.6721685299416203E-4</v>
      </c>
      <c r="O154" s="104">
        <v>9.7077080255961222E-4</v>
      </c>
      <c r="P154" s="104">
        <v>0</v>
      </c>
      <c r="Q154" s="104">
        <v>2.0560066982916211E-3</v>
      </c>
      <c r="R154" s="104">
        <v>9.8261463028645989E-3</v>
      </c>
      <c r="S154" s="104">
        <v>6.9339607533187131E-2</v>
      </c>
      <c r="T154" s="104">
        <v>0.19900447705421645</v>
      </c>
      <c r="U154" s="104">
        <v>1.5206527958313155E-3</v>
      </c>
      <c r="V154" s="104">
        <v>0.1348139377081308</v>
      </c>
      <c r="W154" s="104">
        <v>5.6702433401716539E-2</v>
      </c>
      <c r="X154" s="104">
        <v>0.56873163817254269</v>
      </c>
      <c r="Y154" s="104">
        <v>0.29242127984575478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2.1328451063787015E-4</v>
      </c>
      <c r="N155" s="98">
        <v>1.1317548591960928E-4</v>
      </c>
      <c r="O155" s="98">
        <v>3.3852820576890029E-4</v>
      </c>
      <c r="P155" s="98">
        <v>0</v>
      </c>
      <c r="Q155" s="98">
        <v>6.3267851395854544E-4</v>
      </c>
      <c r="R155" s="98">
        <v>3.0443414066500113E-3</v>
      </c>
      <c r="S155" s="98">
        <v>1.9460013156345518E-2</v>
      </c>
      <c r="T155" s="98">
        <v>6.0425204911305382E-2</v>
      </c>
      <c r="U155" s="98">
        <v>4.4177633503641442E-4</v>
      </c>
      <c r="V155" s="98">
        <v>4.0683956981403688E-2</v>
      </c>
      <c r="W155" s="98">
        <v>2.3652465283923792E-2</v>
      </c>
      <c r="X155" s="98">
        <v>0.1355405022055936</v>
      </c>
      <c r="Y155" s="98">
        <v>0.1132533704175361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5.2651914923796674E-4</v>
      </c>
      <c r="N156" s="98">
        <v>2.5404136707455276E-4</v>
      </c>
      <c r="O156" s="98">
        <v>6.3224259679071199E-4</v>
      </c>
      <c r="P156" s="98">
        <v>0</v>
      </c>
      <c r="Q156" s="98">
        <v>1.4233281843330757E-3</v>
      </c>
      <c r="R156" s="98">
        <v>6.7818048962145876E-3</v>
      </c>
      <c r="S156" s="98">
        <v>4.987959437684162E-2</v>
      </c>
      <c r="T156" s="98">
        <v>0.13857927214291108</v>
      </c>
      <c r="U156" s="98">
        <v>1.078876460794901E-3</v>
      </c>
      <c r="V156" s="98">
        <v>9.4129980726727111E-2</v>
      </c>
      <c r="W156" s="98">
        <v>3.3049968117792747E-2</v>
      </c>
      <c r="X156" s="98">
        <v>0.43319113596694903</v>
      </c>
      <c r="Y156" s="98">
        <v>0.17916790942821867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3.9277184718586799E-3</v>
      </c>
      <c r="D157" s="122">
        <v>7.4167046504807132E-3</v>
      </c>
      <c r="E157" s="122">
        <v>8.0276874395596252E-3</v>
      </c>
      <c r="F157" s="122">
        <v>8.2891890452065232E-3</v>
      </c>
      <c r="G157" s="122">
        <v>8.5645476917913192E-3</v>
      </c>
      <c r="H157" s="122">
        <v>8.1038344870895448E-3</v>
      </c>
      <c r="I157" s="122">
        <v>1.0066146294040755E-2</v>
      </c>
      <c r="J157" s="122">
        <v>3.6908708096287115E-3</v>
      </c>
      <c r="K157" s="122">
        <v>1.3121718273804636E-3</v>
      </c>
      <c r="L157" s="122">
        <v>0</v>
      </c>
      <c r="M157" s="122">
        <v>7.0024862543991411E-3</v>
      </c>
      <c r="N157" s="122">
        <v>1.687805738840964E-2</v>
      </c>
      <c r="O157" s="122">
        <v>3.1513952363540244E-2</v>
      </c>
      <c r="P157" s="122">
        <v>9.0890268139394936E-2</v>
      </c>
      <c r="Q157" s="122">
        <v>8.4194891600269606E-2</v>
      </c>
      <c r="R157" s="122">
        <v>5.2316126474805213E-2</v>
      </c>
      <c r="S157" s="122">
        <v>6.0525757629285352E-2</v>
      </c>
      <c r="T157" s="122">
        <v>7.642487505888787E-2</v>
      </c>
      <c r="U157" s="122">
        <v>8.1696339642932422E-2</v>
      </c>
      <c r="V157" s="122">
        <v>0.14316864698187223</v>
      </c>
      <c r="W157" s="122">
        <v>0.2248714313645884</v>
      </c>
      <c r="X157" s="122">
        <v>0.47487196790183489</v>
      </c>
      <c r="Y157" s="122">
        <v>0.40800461617354605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3.1303778615701438E-4</v>
      </c>
      <c r="D158" s="98">
        <v>4.9034168823564354E-4</v>
      </c>
      <c r="E158" s="98">
        <v>2.7166979642509161E-4</v>
      </c>
      <c r="F158" s="98">
        <v>4.7322276301883131E-4</v>
      </c>
      <c r="G158" s="98">
        <v>6.1226936785298985E-4</v>
      </c>
      <c r="H158" s="98">
        <v>6.4581530821963839E-4</v>
      </c>
      <c r="I158" s="98">
        <v>7.2492215967627852E-4</v>
      </c>
      <c r="J158" s="98">
        <v>3.5278841191379678E-4</v>
      </c>
      <c r="K158" s="98">
        <v>7.8299795240337235E-5</v>
      </c>
      <c r="L158" s="98">
        <v>0</v>
      </c>
      <c r="M158" s="98">
        <v>2.9708823115701154E-4</v>
      </c>
      <c r="N158" s="98">
        <v>6.5482471601182397E-4</v>
      </c>
      <c r="O158" s="98">
        <v>1.1639054645316324E-3</v>
      </c>
      <c r="P158" s="98">
        <v>1.7717111514759243E-3</v>
      </c>
      <c r="Q158" s="98">
        <v>2.8354252883454338E-3</v>
      </c>
      <c r="R158" s="98">
        <v>1.3982970834887469E-3</v>
      </c>
      <c r="S158" s="98">
        <v>7.4179920149754935E-4</v>
      </c>
      <c r="T158" s="98">
        <v>9.7442524116528342E-5</v>
      </c>
      <c r="U158" s="98">
        <v>3.5463786861955186E-3</v>
      </c>
      <c r="V158" s="98">
        <v>2.6985804173376587E-3</v>
      </c>
      <c r="W158" s="98">
        <v>1.4517366832023291E-2</v>
      </c>
      <c r="X158" s="98">
        <v>1.4017892717805739E-2</v>
      </c>
      <c r="Y158" s="98">
        <v>3.5850653779246305E-3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3.6146806857016659E-3</v>
      </c>
      <c r="D159" s="33">
        <v>6.9263629622450694E-3</v>
      </c>
      <c r="E159" s="33">
        <v>7.7560176431345339E-3</v>
      </c>
      <c r="F159" s="33">
        <v>7.8159662821876922E-3</v>
      </c>
      <c r="G159" s="33">
        <v>7.9522783239383294E-3</v>
      </c>
      <c r="H159" s="33">
        <v>7.4580191788699065E-3</v>
      </c>
      <c r="I159" s="33">
        <v>9.3412241343644765E-3</v>
      </c>
      <c r="J159" s="33">
        <v>3.3380823977149148E-3</v>
      </c>
      <c r="K159" s="33">
        <v>1.2338720321401263E-3</v>
      </c>
      <c r="L159" s="33">
        <v>0</v>
      </c>
      <c r="M159" s="33">
        <v>6.7053980232421291E-3</v>
      </c>
      <c r="N159" s="33">
        <v>1.6223232672397815E-2</v>
      </c>
      <c r="O159" s="33">
        <v>3.0350046899008609E-2</v>
      </c>
      <c r="P159" s="33">
        <v>8.9118556987919012E-2</v>
      </c>
      <c r="Q159" s="33">
        <v>8.1359466311924172E-2</v>
      </c>
      <c r="R159" s="33">
        <v>5.0917829391316463E-2</v>
      </c>
      <c r="S159" s="33">
        <v>5.9783958427787803E-2</v>
      </c>
      <c r="T159" s="33">
        <v>7.6327432534771339E-2</v>
      </c>
      <c r="U159" s="33">
        <v>7.8149960956736902E-2</v>
      </c>
      <c r="V159" s="33">
        <v>0.14047006656453456</v>
      </c>
      <c r="W159" s="33">
        <v>0.21035406453256511</v>
      </c>
      <c r="X159" s="33">
        <v>0.46085407518402915</v>
      </c>
      <c r="Y159" s="33">
        <v>0.40441955079562142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0.10951074619950765</v>
      </c>
      <c r="G161" s="117">
        <f t="shared" si="54"/>
        <v>1.8149338065279301</v>
      </c>
      <c r="H161" s="117">
        <f t="shared" si="54"/>
        <v>2.2343583887649983</v>
      </c>
      <c r="I161" s="117">
        <f t="shared" si="54"/>
        <v>2.6500786128864808</v>
      </c>
      <c r="J161" s="117">
        <f t="shared" si="54"/>
        <v>0.92722656577030171</v>
      </c>
      <c r="K161" s="117">
        <f t="shared" si="54"/>
        <v>7.1054649959927732E-2</v>
      </c>
      <c r="L161" s="117">
        <f t="shared" si="54"/>
        <v>0</v>
      </c>
      <c r="M161" s="117">
        <f t="shared" si="54"/>
        <v>1.7272741702694159</v>
      </c>
      <c r="N161" s="117">
        <f t="shared" si="54"/>
        <v>3.0471728114275933</v>
      </c>
      <c r="O161" s="117">
        <f t="shared" si="54"/>
        <v>2.579041931691084</v>
      </c>
      <c r="P161" s="117">
        <f t="shared" si="54"/>
        <v>0.26176584972515976</v>
      </c>
      <c r="Q161" s="117">
        <f t="shared" si="54"/>
        <v>1.2113763958935986</v>
      </c>
      <c r="R161" s="117">
        <f t="shared" ref="R161:V161" si="55">R162+R164+R166+R175</f>
        <v>2.230204860355486E-2</v>
      </c>
      <c r="S161" s="117">
        <f t="shared" si="55"/>
        <v>0.31469101810733835</v>
      </c>
      <c r="T161" s="117">
        <f t="shared" si="55"/>
        <v>0.22845652868356245</v>
      </c>
      <c r="U161" s="117">
        <f t="shared" si="55"/>
        <v>1.9025681395688232</v>
      </c>
      <c r="V161" s="117">
        <f t="shared" si="55"/>
        <v>2.8368441338017862</v>
      </c>
      <c r="W161" s="117">
        <f t="shared" ref="W161:Y161" si="56">W162+W164+W166+W175</f>
        <v>1.6529613941078287</v>
      </c>
      <c r="X161" s="117">
        <f t="shared" si="56"/>
        <v>2.5325232837771914</v>
      </c>
      <c r="Y161" s="117">
        <f t="shared" si="56"/>
        <v>2.067255459623941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9.7019163452718923E-2</v>
      </c>
      <c r="G162" s="122">
        <f t="shared" si="57"/>
        <v>1.5895355602594492</v>
      </c>
      <c r="H162" s="122">
        <f t="shared" si="57"/>
        <v>1.9243708803023796</v>
      </c>
      <c r="I162" s="122">
        <f t="shared" si="57"/>
        <v>2.2088735458259601</v>
      </c>
      <c r="J162" s="122">
        <f t="shared" si="57"/>
        <v>0.79215344329159076</v>
      </c>
      <c r="K162" s="122">
        <f t="shared" si="57"/>
        <v>6.1905218471374278E-2</v>
      </c>
      <c r="L162" s="122">
        <f t="shared" si="57"/>
        <v>0</v>
      </c>
      <c r="M162" s="122">
        <f t="shared" si="57"/>
        <v>1.5468630421846976</v>
      </c>
      <c r="N162" s="122">
        <f t="shared" si="57"/>
        <v>2.6913295673009818</v>
      </c>
      <c r="O162" s="122">
        <f t="shared" si="57"/>
        <v>2.2342022451631043</v>
      </c>
      <c r="P162" s="122">
        <f t="shared" si="57"/>
        <v>0.22460245305470644</v>
      </c>
      <c r="Q162" s="122">
        <f t="shared" si="57"/>
        <v>1.0100121720444883</v>
      </c>
      <c r="R162" s="122">
        <f t="shared" si="57"/>
        <v>1.8470296098061612E-2</v>
      </c>
      <c r="S162" s="122">
        <f t="shared" si="57"/>
        <v>0.22866161725885023</v>
      </c>
      <c r="T162" s="122">
        <f t="shared" si="57"/>
        <v>0.15599482332804684</v>
      </c>
      <c r="U162" s="122">
        <f t="shared" si="57"/>
        <v>1.3755001412442729</v>
      </c>
      <c r="V162" s="122">
        <f t="shared" si="57"/>
        <v>2.2443675425305067</v>
      </c>
      <c r="W162" s="122">
        <f t="shared" si="57"/>
        <v>1.1610693913323178</v>
      </c>
      <c r="X162" s="122">
        <f t="shared" si="57"/>
        <v>1.7935690279900554</v>
      </c>
      <c r="Y162" s="122">
        <f t="shared" si="57"/>
        <v>1.3281529655783633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9.7019163452718923E-2</v>
      </c>
      <c r="G163" s="33">
        <v>1.5895355602594492</v>
      </c>
      <c r="H163" s="33">
        <v>1.9243708803023796</v>
      </c>
      <c r="I163" s="33">
        <v>2.2088735458259601</v>
      </c>
      <c r="J163" s="33">
        <v>0.79215344329159076</v>
      </c>
      <c r="K163" s="33">
        <v>6.1905218471374278E-2</v>
      </c>
      <c r="L163" s="33">
        <v>0</v>
      </c>
      <c r="M163" s="33">
        <v>1.5468630421846976</v>
      </c>
      <c r="N163" s="33">
        <v>2.6913295673009818</v>
      </c>
      <c r="O163" s="33">
        <v>2.2342022451631043</v>
      </c>
      <c r="P163" s="33">
        <v>0.22460245305470644</v>
      </c>
      <c r="Q163" s="33">
        <v>1.0100121720444883</v>
      </c>
      <c r="R163" s="33">
        <v>1.8470296098061612E-2</v>
      </c>
      <c r="S163" s="33">
        <v>0.22866161725885023</v>
      </c>
      <c r="T163" s="33">
        <v>0.15599482332804684</v>
      </c>
      <c r="U163" s="33">
        <v>1.3755001412442729</v>
      </c>
      <c r="V163" s="33">
        <v>2.2443675425305067</v>
      </c>
      <c r="W163" s="33">
        <v>1.1610693913323178</v>
      </c>
      <c r="X163" s="33">
        <v>1.7935690279900554</v>
      </c>
      <c r="Y163" s="33">
        <v>1.3281529655783633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5.2038002145482444E-4</v>
      </c>
      <c r="G164" s="122">
        <f t="shared" si="58"/>
        <v>1.2125961195727149E-2</v>
      </c>
      <c r="H164" s="122">
        <f t="shared" si="58"/>
        <v>2.2498842608761557E-2</v>
      </c>
      <c r="I164" s="122">
        <f t="shared" si="58"/>
        <v>4.1926600576207236E-2</v>
      </c>
      <c r="J164" s="122">
        <f t="shared" si="58"/>
        <v>1.224927292312343E-2</v>
      </c>
      <c r="K164" s="122">
        <f t="shared" si="58"/>
        <v>1.1918596803254309E-3</v>
      </c>
      <c r="L164" s="122">
        <f t="shared" si="58"/>
        <v>0</v>
      </c>
      <c r="M164" s="122">
        <f t="shared" si="58"/>
        <v>2.0850170729229105E-2</v>
      </c>
      <c r="N164" s="122">
        <f t="shared" si="58"/>
        <v>8.127565104449333E-2</v>
      </c>
      <c r="O164" s="122">
        <f t="shared" si="58"/>
        <v>6.7851371710925215E-2</v>
      </c>
      <c r="P164" s="122">
        <f t="shared" si="58"/>
        <v>5.8947570088682894E-3</v>
      </c>
      <c r="Q164" s="122">
        <f t="shared" si="58"/>
        <v>4.3788316012381562E-2</v>
      </c>
      <c r="R164" s="122">
        <f t="shared" si="58"/>
        <v>8.3157626460685053E-4</v>
      </c>
      <c r="S164" s="122">
        <f t="shared" si="58"/>
        <v>1.7708938775755443E-2</v>
      </c>
      <c r="T164" s="122">
        <f t="shared" si="58"/>
        <v>1.418324893022163E-2</v>
      </c>
      <c r="U164" s="122">
        <f t="shared" si="58"/>
        <v>8.8018208612474794E-2</v>
      </c>
      <c r="V164" s="122">
        <f t="shared" si="58"/>
        <v>9.2641129863186594E-2</v>
      </c>
      <c r="W164" s="122">
        <f t="shared" si="58"/>
        <v>2.4835909161317025E-2</v>
      </c>
      <c r="X164" s="122">
        <f t="shared" si="58"/>
        <v>4.8877176923895684E-2</v>
      </c>
      <c r="Y164" s="122">
        <f t="shared" si="58"/>
        <v>3.9914000217003975E-2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5.2038002145482444E-4</v>
      </c>
      <c r="G165" s="98">
        <v>1.2125961195727149E-2</v>
      </c>
      <c r="H165" s="98">
        <v>2.2498842608761557E-2</v>
      </c>
      <c r="I165" s="98">
        <v>4.1926600576207236E-2</v>
      </c>
      <c r="J165" s="98">
        <v>1.224927292312343E-2</v>
      </c>
      <c r="K165" s="98">
        <v>1.1918596803254309E-3</v>
      </c>
      <c r="L165" s="98">
        <v>0</v>
      </c>
      <c r="M165" s="98">
        <v>2.0850170729229105E-2</v>
      </c>
      <c r="N165" s="98">
        <v>8.127565104449333E-2</v>
      </c>
      <c r="O165" s="98">
        <v>6.7851371710925215E-2</v>
      </c>
      <c r="P165" s="98">
        <v>5.8947570088682894E-3</v>
      </c>
      <c r="Q165" s="98">
        <v>4.3788316012381562E-2</v>
      </c>
      <c r="R165" s="98">
        <v>8.3157626460685053E-4</v>
      </c>
      <c r="S165" s="98">
        <v>1.7708938775755443E-2</v>
      </c>
      <c r="T165" s="98">
        <v>1.418324893022163E-2</v>
      </c>
      <c r="U165" s="98">
        <v>8.8018208612474794E-2</v>
      </c>
      <c r="V165" s="98">
        <v>9.2641129863186594E-2</v>
      </c>
      <c r="W165" s="98">
        <v>2.4835909161317025E-2</v>
      </c>
      <c r="X165" s="98">
        <v>4.8877176923895684E-2</v>
      </c>
      <c r="Y165" s="98">
        <v>3.9914000217003975E-2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8.8052659561909611E-3</v>
      </c>
      <c r="G166" s="122">
        <v>0.15791061623824951</v>
      </c>
      <c r="H166" s="122">
        <v>0.21965302984883761</v>
      </c>
      <c r="I166" s="122">
        <v>0.30281142711223347</v>
      </c>
      <c r="J166" s="122">
        <v>9.4779920410419438E-2</v>
      </c>
      <c r="K166" s="122">
        <v>5.9080393238154236E-3</v>
      </c>
      <c r="L166" s="122">
        <v>0</v>
      </c>
      <c r="M166" s="122">
        <v>0.11742713737021651</v>
      </c>
      <c r="N166" s="122">
        <v>0.20580795714448086</v>
      </c>
      <c r="O166" s="122">
        <v>0.21920502867706765</v>
      </c>
      <c r="P166" s="122">
        <v>2.4016223356354525E-2</v>
      </c>
      <c r="Q166" s="122">
        <v>0.12303588017468367</v>
      </c>
      <c r="R166" s="122">
        <v>2.3444399328015888E-3</v>
      </c>
      <c r="S166" s="122">
        <v>5.1790412142417808E-2</v>
      </c>
      <c r="T166" s="122">
        <v>4.6488171926641855E-2</v>
      </c>
      <c r="U166" s="122">
        <v>0.35788574082488561</v>
      </c>
      <c r="V166" s="122">
        <v>0.39583603363704106</v>
      </c>
      <c r="W166" s="122">
        <v>0.37712902864625075</v>
      </c>
      <c r="X166" s="122">
        <v>0.51183957932525237</v>
      </c>
      <c r="Y166" s="122">
        <v>0.53230291181037626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1.182818981558602E-3</v>
      </c>
      <c r="G167" s="98">
        <v>1.8534314060889501E-2</v>
      </c>
      <c r="H167" s="98">
        <v>2.6635243013423522E-2</v>
      </c>
      <c r="I167" s="98">
        <v>3.1072704149096918E-2</v>
      </c>
      <c r="J167" s="98">
        <v>7.3414877093355571E-3</v>
      </c>
      <c r="K167" s="98">
        <v>3.1624637011127795E-4</v>
      </c>
      <c r="L167" s="98">
        <v>0</v>
      </c>
      <c r="M167" s="98">
        <v>5.5504435313575616E-3</v>
      </c>
      <c r="N167" s="98">
        <v>8.2611168338733131E-3</v>
      </c>
      <c r="O167" s="98">
        <v>9.2011699419737112E-3</v>
      </c>
      <c r="P167" s="98">
        <v>2.9386704006157641E-4</v>
      </c>
      <c r="Q167" s="98">
        <v>5.1507691853446688E-3</v>
      </c>
      <c r="R167" s="98">
        <v>1.3356088028733276E-4</v>
      </c>
      <c r="S167" s="98">
        <v>1.8620344057572393E-3</v>
      </c>
      <c r="T167" s="98">
        <v>4.2746647492423141E-3</v>
      </c>
      <c r="U167" s="98">
        <v>1.3031781548156613E-2</v>
      </c>
      <c r="V167" s="98">
        <v>4.1657221418801779E-2</v>
      </c>
      <c r="W167" s="98">
        <v>1.307286508723499E-2</v>
      </c>
      <c r="X167" s="98">
        <v>6.3349836186386024E-2</v>
      </c>
      <c r="Y167" s="98">
        <v>4.664151868237619E-2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1.0753650873181961E-4</v>
      </c>
      <c r="U168" s="98">
        <v>0</v>
      </c>
      <c r="V168" s="98">
        <v>1.0646159165546084E-4</v>
      </c>
      <c r="W168" s="98">
        <v>0</v>
      </c>
      <c r="X168" s="98">
        <v>2.0279094322461945E-4</v>
      </c>
      <c r="Y168" s="98">
        <v>3.5456604087829506E-4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3.2831450628327741E-5</v>
      </c>
      <c r="U169" s="101">
        <v>0</v>
      </c>
      <c r="V169" s="101">
        <v>3.2449069052391105E-5</v>
      </c>
      <c r="W169" s="101">
        <v>0</v>
      </c>
      <c r="X169" s="101">
        <v>4.860805644681198E-5</v>
      </c>
      <c r="Y169" s="101">
        <v>1.3633369845535698E-4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7.4705058103491864E-5</v>
      </c>
      <c r="U170" s="104">
        <v>0</v>
      </c>
      <c r="V170" s="104">
        <v>7.4012522603069728E-5</v>
      </c>
      <c r="W170" s="104">
        <v>0</v>
      </c>
      <c r="X170" s="104">
        <v>1.5418288677780748E-4</v>
      </c>
      <c r="Y170" s="104">
        <v>2.1823234242293805E-4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7.6224469746323589E-3</v>
      </c>
      <c r="G171" s="101">
        <v>0.13937630217736</v>
      </c>
      <c r="H171" s="101">
        <v>0.1930177868354141</v>
      </c>
      <c r="I171" s="101">
        <v>0.27173872296313656</v>
      </c>
      <c r="J171" s="101">
        <v>8.7438432701083882E-2</v>
      </c>
      <c r="K171" s="101">
        <v>5.591792953704146E-3</v>
      </c>
      <c r="L171" s="101">
        <v>0</v>
      </c>
      <c r="M171" s="101">
        <v>0.10731457126962463</v>
      </c>
      <c r="N171" s="101">
        <v>0.19612387500525516</v>
      </c>
      <c r="O171" s="101">
        <v>0.20823362962454406</v>
      </c>
      <c r="P171" s="101">
        <v>2.372235631629295E-2</v>
      </c>
      <c r="Q171" s="101">
        <v>0.1170229146319909</v>
      </c>
      <c r="R171" s="101">
        <v>2.0734504328937722E-3</v>
      </c>
      <c r="S171" s="101">
        <v>3.1030790777930313E-2</v>
      </c>
      <c r="T171" s="101">
        <v>1.1372726350974671E-2</v>
      </c>
      <c r="U171" s="101">
        <v>0.34333330648089772</v>
      </c>
      <c r="V171" s="101">
        <v>0.25616940318407594</v>
      </c>
      <c r="W171" s="101">
        <v>0.34142662097692483</v>
      </c>
      <c r="X171" s="101">
        <v>0.23480722598949949</v>
      </c>
      <c r="Y171" s="101">
        <v>0.36570908872915409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4.5621225692343264E-3</v>
      </c>
      <c r="N172" s="104">
        <v>1.4229653053523775E-3</v>
      </c>
      <c r="O172" s="104">
        <v>1.7702291105498812E-3</v>
      </c>
      <c r="P172" s="104">
        <v>0</v>
      </c>
      <c r="Q172" s="104">
        <v>8.62196357348099E-4</v>
      </c>
      <c r="R172" s="104">
        <v>1.3742861962048387E-4</v>
      </c>
      <c r="S172" s="104">
        <v>1.8897586958730252E-2</v>
      </c>
      <c r="T172" s="104">
        <v>3.0733244317693049E-2</v>
      </c>
      <c r="U172" s="104">
        <v>1.5206527958313155E-3</v>
      </c>
      <c r="V172" s="104">
        <v>9.7902947442507882E-2</v>
      </c>
      <c r="W172" s="104">
        <v>2.2629542582090954E-2</v>
      </c>
      <c r="X172" s="104">
        <v>0.2134797262061422</v>
      </c>
      <c r="Y172" s="104">
        <v>0.11959773835796769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1.3152544822668658E-3</v>
      </c>
      <c r="N173" s="98">
        <v>4.3855500793848589E-4</v>
      </c>
      <c r="O173" s="98">
        <v>6.1731613993152418E-4</v>
      </c>
      <c r="P173" s="98">
        <v>0</v>
      </c>
      <c r="Q173" s="98">
        <v>2.653167961761642E-4</v>
      </c>
      <c r="R173" s="98">
        <v>4.2578201491608539E-5</v>
      </c>
      <c r="S173" s="98">
        <v>5.3035675268866198E-3</v>
      </c>
      <c r="T173" s="98">
        <v>9.3317628476261814E-3</v>
      </c>
      <c r="U173" s="98">
        <v>4.4177633503641442E-4</v>
      </c>
      <c r="V173" s="98">
        <v>2.9545011219291699E-2</v>
      </c>
      <c r="W173" s="98">
        <v>9.439532630318789E-3</v>
      </c>
      <c r="X173" s="98">
        <v>5.0876630309627233E-2</v>
      </c>
      <c r="Y173" s="98">
        <v>4.631963505015458E-2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3.246868086967461E-3</v>
      </c>
      <c r="N174" s="33">
        <v>9.8441029741389171E-4</v>
      </c>
      <c r="O174" s="33">
        <v>1.152912970618357E-3</v>
      </c>
      <c r="P174" s="33">
        <v>0</v>
      </c>
      <c r="Q174" s="33">
        <v>5.968795611719348E-4</v>
      </c>
      <c r="R174" s="33">
        <v>9.4850418128875343E-5</v>
      </c>
      <c r="S174" s="33">
        <v>1.3594019431843633E-2</v>
      </c>
      <c r="T174" s="33">
        <v>2.1401481470066867E-2</v>
      </c>
      <c r="U174" s="33">
        <v>1.078876460794901E-3</v>
      </c>
      <c r="V174" s="33">
        <v>6.8357936223216176E-2</v>
      </c>
      <c r="W174" s="33">
        <v>1.3190009951772167E-2</v>
      </c>
      <c r="X174" s="33">
        <v>0.16260309589651495</v>
      </c>
      <c r="Y174" s="33">
        <v>7.3278103307813119E-2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3.1659367691429384E-3</v>
      </c>
      <c r="G175" s="122">
        <v>5.5361668834504135E-2</v>
      </c>
      <c r="H175" s="122">
        <v>6.7835636005019573E-2</v>
      </c>
      <c r="I175" s="122">
        <v>9.646703937208026E-2</v>
      </c>
      <c r="J175" s="122">
        <v>2.8043929145168088E-2</v>
      </c>
      <c r="K175" s="122">
        <v>2.0495324844125935E-3</v>
      </c>
      <c r="L175" s="122">
        <v>0</v>
      </c>
      <c r="M175" s="122">
        <v>4.2133819985272845E-2</v>
      </c>
      <c r="N175" s="122">
        <v>6.8759635937637842E-2</v>
      </c>
      <c r="O175" s="122">
        <v>5.7783286139986859E-2</v>
      </c>
      <c r="P175" s="122">
        <v>7.2524163052305173E-3</v>
      </c>
      <c r="Q175" s="122">
        <v>3.4540027662045142E-2</v>
      </c>
      <c r="R175" s="122">
        <v>6.5573630808480655E-4</v>
      </c>
      <c r="S175" s="122">
        <v>1.6530049930314861E-2</v>
      </c>
      <c r="T175" s="122">
        <v>1.1790284498652132E-2</v>
      </c>
      <c r="U175" s="122">
        <v>8.1164048887189949E-2</v>
      </c>
      <c r="V175" s="122">
        <v>0.10399942777105178</v>
      </c>
      <c r="W175" s="122">
        <v>8.9927064967943157E-2</v>
      </c>
      <c r="X175" s="122">
        <v>0.17823749953798823</v>
      </c>
      <c r="Y175" s="122">
        <v>0.1668855820181972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1.8200875500724287E-4</v>
      </c>
      <c r="G176" s="98">
        <v>4.0180177265352456E-3</v>
      </c>
      <c r="H176" s="98">
        <v>5.4457939503926274E-3</v>
      </c>
      <c r="I176" s="98">
        <v>6.8779200027822528E-3</v>
      </c>
      <c r="J176" s="98">
        <v>2.6207139170739188E-3</v>
      </c>
      <c r="K176" s="98">
        <v>1.2527967238453957E-4</v>
      </c>
      <c r="L176" s="98">
        <v>0</v>
      </c>
      <c r="M176" s="98">
        <v>1.8270926216156212E-3</v>
      </c>
      <c r="N176" s="98">
        <v>2.6649843093504468E-3</v>
      </c>
      <c r="O176" s="98">
        <v>2.144036382031954E-3</v>
      </c>
      <c r="P176" s="98">
        <v>1.3628547319045572E-4</v>
      </c>
      <c r="Q176" s="98">
        <v>1.1675280599069433E-3</v>
      </c>
      <c r="R176" s="98">
        <v>2.1186319446799196E-5</v>
      </c>
      <c r="S176" s="98">
        <v>1.9143205199936757E-4</v>
      </c>
      <c r="T176" s="98">
        <v>1.3920360588075479E-5</v>
      </c>
      <c r="U176" s="98">
        <v>3.5463786861955186E-3</v>
      </c>
      <c r="V176" s="98">
        <v>1.954144440141063E-3</v>
      </c>
      <c r="W176" s="98">
        <v>5.8218746164412178E-3</v>
      </c>
      <c r="X176" s="98">
        <v>5.2567097691771526E-3</v>
      </c>
      <c r="Y176" s="98">
        <v>1.4780532698461198E-3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2.9839280141356955E-3</v>
      </c>
      <c r="G177" s="33">
        <v>5.1343651107968888E-2</v>
      </c>
      <c r="H177" s="33">
        <v>6.238984205462695E-2</v>
      </c>
      <c r="I177" s="33">
        <v>8.9589119369298004E-2</v>
      </c>
      <c r="J177" s="33">
        <v>2.5423215228094168E-2</v>
      </c>
      <c r="K177" s="33">
        <v>1.9242528120280542E-3</v>
      </c>
      <c r="L177" s="33">
        <v>0</v>
      </c>
      <c r="M177" s="33">
        <v>4.0306727363657223E-2</v>
      </c>
      <c r="N177" s="33">
        <v>6.6094651628287399E-2</v>
      </c>
      <c r="O177" s="33">
        <v>5.5639249757954902E-2</v>
      </c>
      <c r="P177" s="33">
        <v>7.1161308320400619E-3</v>
      </c>
      <c r="Q177" s="33">
        <v>3.33724996021382E-2</v>
      </c>
      <c r="R177" s="33">
        <v>6.3454998863800738E-4</v>
      </c>
      <c r="S177" s="33">
        <v>1.6338617878315493E-2</v>
      </c>
      <c r="T177" s="33">
        <v>1.1776364138064056E-2</v>
      </c>
      <c r="U177" s="33">
        <v>7.7617670200994429E-2</v>
      </c>
      <c r="V177" s="33">
        <v>0.10204528333091072</v>
      </c>
      <c r="W177" s="33">
        <v>8.4105190351501935E-2</v>
      </c>
      <c r="X177" s="33">
        <v>0.17298078976881107</v>
      </c>
      <c r="Y177" s="33">
        <v>0.16540752874835107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0.57126500434334015</v>
      </c>
      <c r="D3" s="119">
        <f>IF(RES_hhdet_in_tes!D3=0,"",RES_hhdet_in_tes!D3/RES_hhdet_in_fec!D3)</f>
        <v>0.57474681452756882</v>
      </c>
      <c r="E3" s="119">
        <f>IF(RES_hhdet_in_tes!E3=0,"",RES_hhdet_in_tes!E3/RES_hhdet_in_fec!E3)</f>
        <v>0.58135843631461903</v>
      </c>
      <c r="F3" s="119">
        <f>IF(RES_hhdet_in_tes!F3=0,"",RES_hhdet_in_tes!F3/RES_hhdet_in_fec!F3)</f>
        <v>0.5853731943708157</v>
      </c>
      <c r="G3" s="119">
        <f>IF(RES_hhdet_in_tes!G3=0,"",RES_hhdet_in_tes!G3/RES_hhdet_in_fec!G3)</f>
        <v>0.59163503988237554</v>
      </c>
      <c r="H3" s="119">
        <f>IF(RES_hhdet_in_tes!H3=0,"",RES_hhdet_in_tes!H3/RES_hhdet_in_fec!H3)</f>
        <v>0.59810524530944276</v>
      </c>
      <c r="I3" s="119">
        <f>IF(RES_hhdet_in_tes!I3=0,"",RES_hhdet_in_tes!I3/RES_hhdet_in_fec!I3)</f>
        <v>0.60796771191542209</v>
      </c>
      <c r="J3" s="119">
        <f>IF(RES_hhdet_in_tes!J3=0,"",RES_hhdet_in_tes!J3/RES_hhdet_in_fec!J3)</f>
        <v>0.61241002143314638</v>
      </c>
      <c r="K3" s="119">
        <f>IF(RES_hhdet_in_tes!K3=0,"",RES_hhdet_in_tes!K3/RES_hhdet_in_fec!K3)</f>
        <v>0.62085582768449732</v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0.67805833558370554</v>
      </c>
      <c r="S3" s="119">
        <f>IF(RES_hhdet_in_tes!S3=0,"",RES_hhdet_in_tes!S3/RES_hhdet_in_fec!S3)</f>
        <v>0.69948536135733785</v>
      </c>
      <c r="T3" s="119">
        <f>IF(RES_hhdet_in_tes!T3=0,"",RES_hhdet_in_tes!T3/RES_hhdet_in_fec!T3)</f>
        <v>0.72921468103170828</v>
      </c>
      <c r="U3" s="119">
        <f>IF(RES_hhdet_in_tes!U3=0,"",RES_hhdet_in_tes!U3/RES_hhdet_in_fec!U3)</f>
        <v>0.74043634019572602</v>
      </c>
      <c r="V3" s="119">
        <f>IF(RES_hhdet_in_tes!V3=0,"",RES_hhdet_in_tes!V3/RES_hhdet_in_fec!V3)</f>
        <v>0.7562860845957452</v>
      </c>
      <c r="W3" s="119">
        <f>IF(RES_hhdet_in_tes!W3=0,"",RES_hhdet_in_tes!W3/RES_hhdet_in_fec!W3)</f>
        <v>0.76977518141555779</v>
      </c>
      <c r="X3" s="119">
        <f>IF(RES_hhdet_in_tes!X3=0,"",RES_hhdet_in_tes!X3/RES_hhdet_in_fec!X3)</f>
        <v>0.7852856352871691</v>
      </c>
      <c r="Y3" s="119">
        <f>IF(RES_hhdet_in_tes!Y3=0,"",RES_hhdet_in_tes!Y3/RES_hhdet_in_fec!Y3)</f>
        <v>0.79689649090751091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0.56438421553200258</v>
      </c>
      <c r="D4" s="124">
        <f>IF(RES_hhdet_in_tes!D4=0,"",RES_hhdet_in_tes!D4/RES_hhdet_in_fec!D4)</f>
        <v>0.56972170787394294</v>
      </c>
      <c r="E4" s="124">
        <f>IF(RES_hhdet_in_tes!E4=0,"",RES_hhdet_in_tes!E4/RES_hhdet_in_fec!E4)</f>
        <v>0.57532308041360858</v>
      </c>
      <c r="F4" s="124">
        <f>IF(RES_hhdet_in_tes!F4=0,"",RES_hhdet_in_tes!F4/RES_hhdet_in_fec!F4)</f>
        <v>0.58110972591487231</v>
      </c>
      <c r="G4" s="124">
        <f>IF(RES_hhdet_in_tes!G4=0,"",RES_hhdet_in_tes!G4/RES_hhdet_in_fec!G4)</f>
        <v>0.58711861940983612</v>
      </c>
      <c r="H4" s="124">
        <f>IF(RES_hhdet_in_tes!H4=0,"",RES_hhdet_in_tes!H4/RES_hhdet_in_fec!H4)</f>
        <v>0.59331897671123424</v>
      </c>
      <c r="I4" s="124">
        <f>IF(RES_hhdet_in_tes!I4=0,"",RES_hhdet_in_tes!I4/RES_hhdet_in_fec!I4)</f>
        <v>0.59971995012337287</v>
      </c>
      <c r="J4" s="124">
        <f>IF(RES_hhdet_in_tes!J4=0,"",RES_hhdet_in_tes!J4/RES_hhdet_in_fec!J4)</f>
        <v>0.60632807281032619</v>
      </c>
      <c r="K4" s="124">
        <f>IF(RES_hhdet_in_tes!K4=0,"",RES_hhdet_in_tes!K4/RES_hhdet_in_fec!K4)</f>
        <v>0.61312191082446799</v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0.67260264953197557</v>
      </c>
      <c r="S4" s="124">
        <f>IF(RES_hhdet_in_tes!S4=0,"",RES_hhdet_in_tes!S4/RES_hhdet_in_fec!S4)</f>
        <v>0.69642984175256384</v>
      </c>
      <c r="T4" s="124">
        <f>IF(RES_hhdet_in_tes!T4=0,"",RES_hhdet_in_tes!T4/RES_hhdet_in_fec!T4)</f>
        <v>0.72172412769854444</v>
      </c>
      <c r="U4" s="124">
        <f>IF(RES_hhdet_in_tes!U4=0,"",RES_hhdet_in_tes!U4/RES_hhdet_in_fec!U4)</f>
        <v>0.74483853179026871</v>
      </c>
      <c r="V4" s="124">
        <f>IF(RES_hhdet_in_tes!V4=0,"",RES_hhdet_in_tes!V4/RES_hhdet_in_fec!V4)</f>
        <v>0.76316343958457444</v>
      </c>
      <c r="W4" s="124">
        <f>IF(RES_hhdet_in_tes!W4=0,"",RES_hhdet_in_tes!W4/RES_hhdet_in_fec!W4)</f>
        <v>0.77604955611692339</v>
      </c>
      <c r="X4" s="124">
        <f>IF(RES_hhdet_in_tes!X4=0,"",RES_hhdet_in_tes!X4/RES_hhdet_in_fec!X4)</f>
        <v>0.78342980387621108</v>
      </c>
      <c r="Y4" s="124">
        <f>IF(RES_hhdet_in_tes!Y4=0,"",RES_hhdet_in_tes!Y4/RES_hhdet_in_fec!Y4)</f>
        <v>0.78946572948025806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0.56202472533507153</v>
      </c>
      <c r="D5" s="111">
        <f>IF(RES_hhdet_in_tes!D5=0,"",RES_hhdet_in_tes!D5/RES_hhdet_in_fec!D5)</f>
        <v>0.56742486320785246</v>
      </c>
      <c r="E5" s="111">
        <f>IF(RES_hhdet_in_tes!E5=0,"",RES_hhdet_in_tes!E5/RES_hhdet_in_fec!E5)</f>
        <v>0.57307424849658151</v>
      </c>
      <c r="F5" s="111">
        <f>IF(RES_hhdet_in_tes!F5=0,"",RES_hhdet_in_tes!F5/RES_hhdet_in_fec!F5)</f>
        <v>0.57891097377296519</v>
      </c>
      <c r="G5" s="111">
        <f>IF(RES_hhdet_in_tes!G5=0,"",RES_hhdet_in_tes!G5/RES_hhdet_in_fec!G5)</f>
        <v>0.58496834343343218</v>
      </c>
      <c r="H5" s="111">
        <f>IF(RES_hhdet_in_tes!H5=0,"",RES_hhdet_in_tes!H5/RES_hhdet_in_fec!H5)</f>
        <v>0.59122647416193741</v>
      </c>
      <c r="I5" s="111">
        <f>IF(RES_hhdet_in_tes!I5=0,"",RES_hhdet_in_tes!I5/RES_hhdet_in_fec!I5)</f>
        <v>0.59767761584055101</v>
      </c>
      <c r="J5" s="111">
        <f>IF(RES_hhdet_in_tes!J5=0,"",RES_hhdet_in_tes!J5/RES_hhdet_in_fec!J5)</f>
        <v>0.60432660729259413</v>
      </c>
      <c r="K5" s="111">
        <f>IF(RES_hhdet_in_tes!K5=0,"",RES_hhdet_in_tes!K5/RES_hhdet_in_fec!K5)</f>
        <v>0.61115787222714324</v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0.67097811744113023</v>
      </c>
      <c r="S5" s="111">
        <f>IF(RES_hhdet_in_tes!S5=0,"",RES_hhdet_in_tes!S5/RES_hhdet_in_fec!S5)</f>
        <v>0.69486454088740079</v>
      </c>
      <c r="T5" s="111">
        <f>IF(RES_hhdet_in_tes!T5=0,"",RES_hhdet_in_tes!T5/RES_hhdet_in_fec!T5)</f>
        <v>0.72018222514910635</v>
      </c>
      <c r="U5" s="111">
        <f>IF(RES_hhdet_in_tes!U5=0,"",RES_hhdet_in_tes!U5/RES_hhdet_in_fec!U5)</f>
        <v>0.74338183567555094</v>
      </c>
      <c r="V5" s="111">
        <f>IF(RES_hhdet_in_tes!V5=0,"",RES_hhdet_in_tes!V5/RES_hhdet_in_fec!V5)</f>
        <v>0.76178231273581165</v>
      </c>
      <c r="W5" s="111">
        <f>IF(RES_hhdet_in_tes!W5=0,"",RES_hhdet_in_tes!W5/RES_hhdet_in_fec!W5)</f>
        <v>0.77476033301605662</v>
      </c>
      <c r="X5" s="111">
        <f>IF(RES_hhdet_in_tes!X5=0,"",RES_hhdet_in_tes!X5/RES_hhdet_in_fec!X5)</f>
        <v>0.78218100615683717</v>
      </c>
      <c r="Y5" s="111">
        <f>IF(RES_hhdet_in_tes!Y5=0,"",RES_hhdet_in_tes!Y5/RES_hhdet_in_fec!Y5)</f>
        <v>0.78837523693693579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2.1968043509277422</v>
      </c>
      <c r="D7" s="124">
        <f>IF(RES_hhdet_in_tes!D7=0,"",RES_hhdet_in_tes!D7/RES_hhdet_in_fec!D7)</f>
        <v>2.2860751618479327</v>
      </c>
      <c r="E7" s="124">
        <f>IF(RES_hhdet_in_tes!E7=0,"",RES_hhdet_in_tes!E7/RES_hhdet_in_fec!E7)</f>
        <v>2.3766843138826941</v>
      </c>
      <c r="F7" s="124">
        <f>IF(RES_hhdet_in_tes!F7=0,"",RES_hhdet_in_tes!F7/RES_hhdet_in_fec!F7)</f>
        <v>2.4680211986584553</v>
      </c>
      <c r="G7" s="124">
        <f>IF(RES_hhdet_in_tes!G7=0,"",RES_hhdet_in_tes!G7/RES_hhdet_in_fec!G7)</f>
        <v>2.5606149604005441</v>
      </c>
      <c r="H7" s="124">
        <f>IF(RES_hhdet_in_tes!H7=0,"",RES_hhdet_in_tes!H7/RES_hhdet_in_fec!H7)</f>
        <v>2.6543824379482492</v>
      </c>
      <c r="I7" s="124">
        <f>IF(RES_hhdet_in_tes!I7=0,"",RES_hhdet_in_tes!I7/RES_hhdet_in_fec!I7)</f>
        <v>2.7494345499888357</v>
      </c>
      <c r="J7" s="124">
        <f>IF(RES_hhdet_in_tes!J7=0,"",RES_hhdet_in_tes!J7/RES_hhdet_in_fec!J7)</f>
        <v>2.8462684257394417</v>
      </c>
      <c r="K7" s="124">
        <f>IF(RES_hhdet_in_tes!K7=0,"",RES_hhdet_in_tes!K7/RES_hhdet_in_fec!K7)</f>
        <v>2.9452778329905813</v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>
        <f>IF(RES_hhdet_in_tes!R7=0,"",RES_hhdet_in_tes!R7/RES_hhdet_in_fec!R7)</f>
        <v>3.7517682192490516</v>
      </c>
      <c r="S7" s="124">
        <f>IF(RES_hhdet_in_tes!S7=0,"",RES_hhdet_in_tes!S7/RES_hhdet_in_fec!S7)</f>
        <v>3.7546535722930021</v>
      </c>
      <c r="T7" s="124">
        <f>IF(RES_hhdet_in_tes!T7=0,"",RES_hhdet_in_tes!T7/RES_hhdet_in_fec!T7)</f>
        <v>3.7578595201196143</v>
      </c>
      <c r="U7" s="124">
        <f>IF(RES_hhdet_in_tes!U7=0,"",RES_hhdet_in_tes!U7/RES_hhdet_in_fec!U7)</f>
        <v>3.7614216843714052</v>
      </c>
      <c r="V7" s="124">
        <f>IF(RES_hhdet_in_tes!V7=0,"",RES_hhdet_in_tes!V7/RES_hhdet_in_fec!V7)</f>
        <v>3.7716006986799431</v>
      </c>
      <c r="W7" s="124">
        <f>IF(RES_hhdet_in_tes!W7=0,"",RES_hhdet_in_tes!W7/RES_hhdet_in_fec!W7)</f>
        <v>3.8050101974868964</v>
      </c>
      <c r="X7" s="124">
        <f>IF(RES_hhdet_in_tes!X7=0,"",RES_hhdet_in_tes!X7/RES_hhdet_in_fec!X7)</f>
        <v>3.8463645747695372</v>
      </c>
      <c r="Y7" s="124">
        <f>IF(RES_hhdet_in_tes!Y7=0,"",RES_hhdet_in_tes!Y7/RES_hhdet_in_fec!Y7)</f>
        <v>3.8929783089644658</v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2.1968043509277422</v>
      </c>
      <c r="D8" s="111">
        <f>IF(RES_hhdet_in_tes!D8=0,"",RES_hhdet_in_tes!D8/RES_hhdet_in_fec!D8)</f>
        <v>2.2860751618479327</v>
      </c>
      <c r="E8" s="111">
        <f>IF(RES_hhdet_in_tes!E8=0,"",RES_hhdet_in_tes!E8/RES_hhdet_in_fec!E8)</f>
        <v>2.3766843138826941</v>
      </c>
      <c r="F8" s="111">
        <f>IF(RES_hhdet_in_tes!F8=0,"",RES_hhdet_in_tes!F8/RES_hhdet_in_fec!F8)</f>
        <v>2.4680211986584553</v>
      </c>
      <c r="G8" s="111">
        <f>IF(RES_hhdet_in_tes!G8=0,"",RES_hhdet_in_tes!G8/RES_hhdet_in_fec!G8)</f>
        <v>2.5606149604005441</v>
      </c>
      <c r="H8" s="111">
        <f>IF(RES_hhdet_in_tes!H8=0,"",RES_hhdet_in_tes!H8/RES_hhdet_in_fec!H8)</f>
        <v>2.6543824379482492</v>
      </c>
      <c r="I8" s="111">
        <f>IF(RES_hhdet_in_tes!I8=0,"",RES_hhdet_in_tes!I8/RES_hhdet_in_fec!I8)</f>
        <v>2.7494345499888357</v>
      </c>
      <c r="J8" s="111">
        <f>IF(RES_hhdet_in_tes!J8=0,"",RES_hhdet_in_tes!J8/RES_hhdet_in_fec!J8)</f>
        <v>2.8462684257394417</v>
      </c>
      <c r="K8" s="111">
        <f>IF(RES_hhdet_in_tes!K8=0,"",RES_hhdet_in_tes!K8/RES_hhdet_in_fec!K8)</f>
        <v>2.9452778329905813</v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>
        <f>IF(RES_hhdet_in_tes!R8=0,"",RES_hhdet_in_tes!R8/RES_hhdet_in_fec!R8)</f>
        <v>3.7517682192490516</v>
      </c>
      <c r="S8" s="111">
        <f>IF(RES_hhdet_in_tes!S8=0,"",RES_hhdet_in_tes!S8/RES_hhdet_in_fec!S8)</f>
        <v>3.7546535722930021</v>
      </c>
      <c r="T8" s="111">
        <f>IF(RES_hhdet_in_tes!T8=0,"",RES_hhdet_in_tes!T8/RES_hhdet_in_fec!T8)</f>
        <v>3.7578595201196143</v>
      </c>
      <c r="U8" s="111">
        <f>IF(RES_hhdet_in_tes!U8=0,"",RES_hhdet_in_tes!U8/RES_hhdet_in_fec!U8)</f>
        <v>3.7614216843714052</v>
      </c>
      <c r="V8" s="111">
        <f>IF(RES_hhdet_in_tes!V8=0,"",RES_hhdet_in_tes!V8/RES_hhdet_in_fec!V8)</f>
        <v>3.7716006986799431</v>
      </c>
      <c r="W8" s="111">
        <f>IF(RES_hhdet_in_tes!W8=0,"",RES_hhdet_in_tes!W8/RES_hhdet_in_fec!W8)</f>
        <v>3.8050101974868964</v>
      </c>
      <c r="X8" s="111">
        <f>IF(RES_hhdet_in_tes!X8=0,"",RES_hhdet_in_tes!X8/RES_hhdet_in_fec!X8)</f>
        <v>3.8463645747695372</v>
      </c>
      <c r="Y8" s="111">
        <f>IF(RES_hhdet_in_tes!Y8=0,"",RES_hhdet_in_tes!Y8/RES_hhdet_in_fec!Y8)</f>
        <v>3.8929783089644658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0.60839036106975264</v>
      </c>
      <c r="D9" s="124">
        <f>IF(RES_hhdet_in_tes!D9=0,"",RES_hhdet_in_tes!D9/RES_hhdet_in_fec!D9)</f>
        <v>0.61104145670678822</v>
      </c>
      <c r="E9" s="124">
        <f>IF(RES_hhdet_in_tes!E9=0,"",RES_hhdet_in_tes!E9/RES_hhdet_in_fec!E9)</f>
        <v>0.59678652040011138</v>
      </c>
      <c r="F9" s="124">
        <f>IF(RES_hhdet_in_tes!F9=0,"",RES_hhdet_in_tes!F9/RES_hhdet_in_fec!F9)</f>
        <v>0.59019935789723665</v>
      </c>
      <c r="G9" s="124">
        <f>IF(RES_hhdet_in_tes!G9=0,"",RES_hhdet_in_tes!G9/RES_hhdet_in_fec!G9)</f>
        <v>0.57248768341315703</v>
      </c>
      <c r="H9" s="124">
        <f>IF(RES_hhdet_in_tes!H9=0,"",RES_hhdet_in_tes!H9/RES_hhdet_in_fec!H9)</f>
        <v>0.58490938253706737</v>
      </c>
      <c r="I9" s="124">
        <f>IF(RES_hhdet_in_tes!I9=0,"",RES_hhdet_in_tes!I9/RES_hhdet_in_fec!I9)</f>
        <v>0.60243896483401638</v>
      </c>
      <c r="J9" s="124">
        <f>IF(RES_hhdet_in_tes!J9=0,"",RES_hhdet_in_tes!J9/RES_hhdet_in_fec!J9)</f>
        <v>0.63909403094874384</v>
      </c>
      <c r="K9" s="124">
        <f>IF(RES_hhdet_in_tes!K9=0,"",RES_hhdet_in_tes!K9/RES_hhdet_in_fec!K9)</f>
        <v>0.64405231870570312</v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0.68710938753173567</v>
      </c>
      <c r="S9" s="124">
        <f>IF(RES_hhdet_in_tes!S9=0,"",RES_hhdet_in_tes!S9/RES_hhdet_in_fec!S9)</f>
        <v>0.70885740330552927</v>
      </c>
      <c r="T9" s="124">
        <f>IF(RES_hhdet_in_tes!T9=0,"",RES_hhdet_in_tes!T9/RES_hhdet_in_fec!T9)</f>
        <v>0.75130898379648481</v>
      </c>
      <c r="U9" s="124">
        <f>IF(RES_hhdet_in_tes!U9=0,"",RES_hhdet_in_tes!U9/RES_hhdet_in_fec!U9)</f>
        <v>0.72750896275039967</v>
      </c>
      <c r="V9" s="124">
        <f>IF(RES_hhdet_in_tes!V9=0,"",RES_hhdet_in_tes!V9/RES_hhdet_in_fec!V9)</f>
        <v>0.75390621618277576</v>
      </c>
      <c r="W9" s="124">
        <f>IF(RES_hhdet_in_tes!W9=0,"",RES_hhdet_in_tes!W9/RES_hhdet_in_fec!W9)</f>
        <v>0.745217978361708</v>
      </c>
      <c r="X9" s="124">
        <f>IF(RES_hhdet_in_tes!X9=0,"",RES_hhdet_in_tes!X9/RES_hhdet_in_fec!X9)</f>
        <v>0.77010481729215041</v>
      </c>
      <c r="Y9" s="124">
        <f>IF(RES_hhdet_in_tes!Y9=0,"",RES_hhdet_in_tes!Y9/RES_hhdet_in_fec!Y9)</f>
        <v>0.77489214064861478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0.60839036106975264</v>
      </c>
      <c r="D10" s="111">
        <f>IF(RES_hhdet_in_tes!D10=0,"",RES_hhdet_in_tes!D10/RES_hhdet_in_fec!D10)</f>
        <v>0.61230990419346998</v>
      </c>
      <c r="E10" s="111">
        <f>IF(RES_hhdet_in_tes!E10=0,"",RES_hhdet_in_tes!E10/RES_hhdet_in_fec!E10)</f>
        <v>0.61641035677140821</v>
      </c>
      <c r="F10" s="111">
        <f>IF(RES_hhdet_in_tes!F10=0,"",RES_hhdet_in_tes!F10/RES_hhdet_in_fec!F10)</f>
        <v>0.62064678498139669</v>
      </c>
      <c r="G10" s="111">
        <f>IF(RES_hhdet_in_tes!G10=0,"",RES_hhdet_in_tes!G10/RES_hhdet_in_fec!G10)</f>
        <v>0.62504336191328691</v>
      </c>
      <c r="H10" s="111">
        <f>IF(RES_hhdet_in_tes!H10=0,"",RES_hhdet_in_tes!H10/RES_hhdet_in_fec!H10)</f>
        <v>0.6295856558032028</v>
      </c>
      <c r="I10" s="111">
        <f>IF(RES_hhdet_in_tes!I10=0,"",RES_hhdet_in_tes!I10/RES_hhdet_in_fec!I10)</f>
        <v>0.63426804143894455</v>
      </c>
      <c r="J10" s="111">
        <f>IF(RES_hhdet_in_tes!J10=0,"",RES_hhdet_in_tes!J10/RES_hhdet_in_fec!J10)</f>
        <v>0.63909403094874384</v>
      </c>
      <c r="K10" s="111">
        <f>IF(RES_hhdet_in_tes!K10=0,"",RES_hhdet_in_tes!K10/RES_hhdet_in_fec!K10)</f>
        <v>0.64405231870570312</v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>
        <f>IF(RES_hhdet_in_tes!R10=0,"",RES_hhdet_in_tes!R10/RES_hhdet_in_fec!R10)</f>
        <v>0.68747121583597437</v>
      </c>
      <c r="S10" s="111">
        <f>IF(RES_hhdet_in_tes!S10=0,"",RES_hhdet_in_tes!S10/RES_hhdet_in_fec!S10)</f>
        <v>0.70480852628520041</v>
      </c>
      <c r="T10" s="111">
        <f>IF(RES_hhdet_in_tes!T10=0,"",RES_hhdet_in_tes!T10/RES_hhdet_in_fec!T10)</f>
        <v>0.72318467844912793</v>
      </c>
      <c r="U10" s="111">
        <f>IF(RES_hhdet_in_tes!U10=0,"",RES_hhdet_in_tes!U10/RES_hhdet_in_fec!U10)</f>
        <v>0.74002348443039345</v>
      </c>
      <c r="V10" s="111">
        <f>IF(RES_hhdet_in_tes!V10=0,"",RES_hhdet_in_tes!V10/RES_hhdet_in_fec!V10)</f>
        <v>0.75337896998163911</v>
      </c>
      <c r="W10" s="111">
        <f>IF(RES_hhdet_in_tes!W10=0,"",RES_hhdet_in_tes!W10/RES_hhdet_in_fec!W10)</f>
        <v>0.76279871283770451</v>
      </c>
      <c r="X10" s="111">
        <f>IF(RES_hhdet_in_tes!X10=0,"",RES_hhdet_in_tes!X10/RES_hhdet_in_fec!X10)</f>
        <v>0.77010481729215041</v>
      </c>
      <c r="Y10" s="111">
        <f>IF(RES_hhdet_in_tes!Y10=0,"",RES_hhdet_in_tes!Y10/RES_hhdet_in_fec!Y10)</f>
        <v>0.77620341458053421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>
        <f>IF(RES_hhdet_in_tes!D11=0,"",RES_hhdet_in_tes!D11/RES_hhdet_in_fec!D11)</f>
        <v>0.51571963567903789</v>
      </c>
      <c r="E11" s="111">
        <f>IF(RES_hhdet_in_tes!E11=0,"",RES_hhdet_in_tes!E11/RES_hhdet_in_fec!E11)</f>
        <v>0.51994699371076669</v>
      </c>
      <c r="F11" s="111">
        <f>IF(RES_hhdet_in_tes!F11=0,"",RES_hhdet_in_tes!F11/RES_hhdet_in_fec!F11)</f>
        <v>0.5242447028311944</v>
      </c>
      <c r="G11" s="111">
        <f>IF(RES_hhdet_in_tes!G11=0,"",RES_hhdet_in_tes!G11/RES_hhdet_in_fec!G11)</f>
        <v>0.52901753285947917</v>
      </c>
      <c r="H11" s="111">
        <f>IF(RES_hhdet_in_tes!H11=0,"",RES_hhdet_in_tes!H11/RES_hhdet_in_fec!H11)</f>
        <v>0.53421594512276438</v>
      </c>
      <c r="I11" s="111">
        <f>IF(RES_hhdet_in_tes!I11=0,"",RES_hhdet_in_tes!I11/RES_hhdet_in_fec!I11)</f>
        <v>0.53993967491631822</v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>
        <f>IF(RES_hhdet_in_tes!R11=0,"",RES_hhdet_in_tes!R11/RES_hhdet_in_fec!R11)</f>
        <v>0.79772061593261689</v>
      </c>
      <c r="S11" s="111">
        <f>IF(RES_hhdet_in_tes!S11=0,"",RES_hhdet_in_tes!S11/RES_hhdet_in_fec!S11)</f>
        <v>0.82789500120958037</v>
      </c>
      <c r="T11" s="111">
        <f>IF(RES_hhdet_in_tes!T11=0,"",RES_hhdet_in_tes!T11/RES_hhdet_in_fec!T11)</f>
        <v>0.85494664893773697</v>
      </c>
      <c r="U11" s="111">
        <f>IF(RES_hhdet_in_tes!U11=0,"",RES_hhdet_in_tes!U11/RES_hhdet_in_fec!U11)</f>
        <v>0.87798584411805103</v>
      </c>
      <c r="V11" s="111">
        <f>IF(RES_hhdet_in_tes!V11=0,"",RES_hhdet_in_tes!V11/RES_hhdet_in_fec!V11)</f>
        <v>0.89612287175144989</v>
      </c>
      <c r="W11" s="111">
        <f>IF(RES_hhdet_in_tes!W11=0,"",RES_hhdet_in_tes!W11/RES_hhdet_in_fec!W11)</f>
        <v>0.90727085015571329</v>
      </c>
      <c r="X11" s="111" t="str">
        <f>IF(RES_hhdet_in_tes!X11=0,"",RES_hhdet_in_tes!X11/RES_hhdet_in_fec!X11)</f>
        <v/>
      </c>
      <c r="Y11" s="111">
        <f>IF(RES_hhdet_in_tes!Y11=0,"",RES_hhdet_in_tes!Y11/RES_hhdet_in_fec!Y11)</f>
        <v>0.90993971224798442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>
        <f>IF(RES_hhdet_in_tes!T12=0,"",RES_hhdet_in_tes!T12/RES_hhdet_in_fec!T12)</f>
        <v>0.9507518338566745</v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>
        <f>IF(RES_hhdet_in_tes!T13=0,"",RES_hhdet_in_tes!T13/RES_hhdet_in_fec!T13)</f>
        <v>0.85494664893773686</v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>
        <f>IF(RES_hhdet_in_tes!T14=0,"",RES_hhdet_in_tes!T14/RES_hhdet_in_fec!T14)</f>
        <v>1</v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>
        <f>IF(RES_hhdet_in_tes!D15=0,"",RES_hhdet_in_tes!D15/RES_hhdet_in_fec!D15)</f>
        <v>0.57269789559777007</v>
      </c>
      <c r="E15" s="112">
        <f>IF(RES_hhdet_in_tes!E15=0,"",RES_hhdet_in_tes!E15/RES_hhdet_in_fec!E15)</f>
        <v>0.57418692162339879</v>
      </c>
      <c r="F15" s="112">
        <f>IF(RES_hhdet_in_tes!F15=0,"",RES_hhdet_in_tes!F15/RES_hhdet_in_fec!F15)</f>
        <v>0.57569391345992083</v>
      </c>
      <c r="G15" s="112">
        <f>IF(RES_hhdet_in_tes!G15=0,"",RES_hhdet_in_tes!G15/RES_hhdet_in_fec!G15)</f>
        <v>0.57732059930682944</v>
      </c>
      <c r="H15" s="112">
        <f>IF(RES_hhdet_in_tes!H15=0,"",RES_hhdet_in_tes!H15/RES_hhdet_in_fec!H15)</f>
        <v>0.57905549623356911</v>
      </c>
      <c r="I15" s="112">
        <f>IF(RES_hhdet_in_tes!I15=0,"",RES_hhdet_in_tes!I15/RES_hhdet_in_fec!I15)</f>
        <v>0.58092498723233221</v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0.6614599087955032</v>
      </c>
      <c r="S15" s="112">
        <f>IF(RES_hhdet_in_tes!S15=0,"",RES_hhdet_in_tes!S15/RES_hhdet_in_fec!S15)</f>
        <v>0.67247700094962082</v>
      </c>
      <c r="T15" s="112">
        <f>IF(RES_hhdet_in_tes!T15=0,"",RES_hhdet_in_tes!T15/RES_hhdet_in_fec!T15)</f>
        <v>0.68340859457555625</v>
      </c>
      <c r="U15" s="112">
        <f>IF(RES_hhdet_in_tes!U15=0,"",RES_hhdet_in_tes!U15/RES_hhdet_in_fec!U15)</f>
        <v>0.69436458196191875</v>
      </c>
      <c r="V15" s="112">
        <f>IF(RES_hhdet_in_tes!V15=0,"",RES_hhdet_in_tes!V15/RES_hhdet_in_fec!V15)</f>
        <v>0.70512756954245037</v>
      </c>
      <c r="W15" s="112">
        <f>IF(RES_hhdet_in_tes!W15=0,"",RES_hhdet_in_tes!W15/RES_hhdet_in_fec!W15)</f>
        <v>0.71495774780947152</v>
      </c>
      <c r="X15" s="112" t="str">
        <f>IF(RES_hhdet_in_tes!X15=0,"",RES_hhdet_in_tes!X15/RES_hhdet_in_fec!X15)</f>
        <v/>
      </c>
      <c r="Y15" s="112">
        <f>IF(RES_hhdet_in_tes!Y15=0,"",RES_hhdet_in_tes!Y15/RES_hhdet_in_fec!Y15)</f>
        <v>0.73603255266337675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>
        <f>IF(RES_hhdet_in_tes!R16=0,"",RES_hhdet_in_tes!R16/RES_hhdet_in_fec!R16)</f>
        <v>0.86313417457035058</v>
      </c>
      <c r="S16" s="113">
        <f>IF(RES_hhdet_in_tes!S16=0,"",RES_hhdet_in_tes!S16/RES_hhdet_in_fec!S16)</f>
        <v>0.87974992520687234</v>
      </c>
      <c r="T16" s="113">
        <f>IF(RES_hhdet_in_tes!T16=0,"",RES_hhdet_in_tes!T16/RES_hhdet_in_fec!T16)</f>
        <v>0.87668459222788198</v>
      </c>
      <c r="U16" s="113">
        <f>IF(RES_hhdet_in_tes!U16=0,"",RES_hhdet_in_tes!U16/RES_hhdet_in_fec!U16)</f>
        <v>0.88662241319764246</v>
      </c>
      <c r="V16" s="113">
        <f>IF(RES_hhdet_in_tes!V16=0,"",RES_hhdet_in_tes!V16/RES_hhdet_in_fec!V16)</f>
        <v>0.88794277934242227</v>
      </c>
      <c r="W16" s="113">
        <f>IF(RES_hhdet_in_tes!W16=0,"",RES_hhdet_in_tes!W16/RES_hhdet_in_fec!W16)</f>
        <v>0.85740913973312116</v>
      </c>
      <c r="X16" s="113" t="str">
        <f>IF(RES_hhdet_in_tes!X16=0,"",RES_hhdet_in_tes!X16/RES_hhdet_in_fec!X16)</f>
        <v/>
      </c>
      <c r="Y16" s="113">
        <f>IF(RES_hhdet_in_tes!Y16=0,"",RES_hhdet_in_tes!Y16/RES_hhdet_in_fec!Y16)</f>
        <v>0.87804187455430505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>
        <f>IF(RES_hhdet_in_tes!R17=0,"",RES_hhdet_in_tes!R17/RES_hhdet_in_fec!R17)</f>
        <v>0.6614599087955032</v>
      </c>
      <c r="S17" s="111">
        <f>IF(RES_hhdet_in_tes!S17=0,"",RES_hhdet_in_tes!S17/RES_hhdet_in_fec!S17)</f>
        <v>0.67247700094962082</v>
      </c>
      <c r="T17" s="111">
        <f>IF(RES_hhdet_in_tes!T17=0,"",RES_hhdet_in_tes!T17/RES_hhdet_in_fec!T17)</f>
        <v>0.68340859457555625</v>
      </c>
      <c r="U17" s="111">
        <f>IF(RES_hhdet_in_tes!U17=0,"",RES_hhdet_in_tes!U17/RES_hhdet_in_fec!U17)</f>
        <v>0.69436458196191875</v>
      </c>
      <c r="V17" s="111">
        <f>IF(RES_hhdet_in_tes!V17=0,"",RES_hhdet_in_tes!V17/RES_hhdet_in_fec!V17)</f>
        <v>0.70512756954245037</v>
      </c>
      <c r="W17" s="111">
        <f>IF(RES_hhdet_in_tes!W17=0,"",RES_hhdet_in_tes!W17/RES_hhdet_in_fec!W17)</f>
        <v>0.71495774780947152</v>
      </c>
      <c r="X17" s="111" t="str">
        <f>IF(RES_hhdet_in_tes!X17=0,"",RES_hhdet_in_tes!X17/RES_hhdet_in_fec!X17)</f>
        <v/>
      </c>
      <c r="Y17" s="111">
        <f>IF(RES_hhdet_in_tes!Y17=0,"",RES_hhdet_in_tes!Y17/RES_hhdet_in_fec!Y17)</f>
        <v>0.73603255266337675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X18" s="111" t="str">
        <f>IF(RES_hhdet_in_tes!X18=0,"",RES_hhdet_in_tes!X18/RES_hhdet_in_fec!X18)</f>
        <v/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0.71742249514203105</v>
      </c>
      <c r="D19" s="124">
        <f>IF(RES_hhdet_in_tes!D19=0,"",RES_hhdet_in_tes!D19/RES_hhdet_in_fec!D19)</f>
        <v>0.68624553719822567</v>
      </c>
      <c r="E19" s="124">
        <f>IF(RES_hhdet_in_tes!E19=0,"",RES_hhdet_in_tes!E19/RES_hhdet_in_fec!E19)</f>
        <v>0.70336077386389995</v>
      </c>
      <c r="F19" s="124">
        <f>IF(RES_hhdet_in_tes!F19=0,"",RES_hhdet_in_tes!F19/RES_hhdet_in_fec!F19)</f>
        <v>0.70478923589493336</v>
      </c>
      <c r="G19" s="124">
        <f>IF(RES_hhdet_in_tes!G19=0,"",RES_hhdet_in_tes!G19/RES_hhdet_in_fec!G19)</f>
        <v>0.69510586240858474</v>
      </c>
      <c r="H19" s="124">
        <f>IF(RES_hhdet_in_tes!H19=0,"",RES_hhdet_in_tes!H19/RES_hhdet_in_fec!H19)</f>
        <v>0.69979997590225107</v>
      </c>
      <c r="I19" s="124">
        <f>IF(RES_hhdet_in_tes!I19=0,"",RES_hhdet_in_tes!I19/RES_hhdet_in_fec!I19)</f>
        <v>0.68870458262121292</v>
      </c>
      <c r="J19" s="124">
        <f>IF(RES_hhdet_in_tes!J19=0,"",RES_hhdet_in_tes!J19/RES_hhdet_in_fec!J19)</f>
        <v>0.60263111053913132</v>
      </c>
      <c r="K19" s="124">
        <f>IF(RES_hhdet_in_tes!K19=0,"",RES_hhdet_in_tes!K19/RES_hhdet_in_fec!K19)</f>
        <v>0.6015176255700575</v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0.60110627531215921</v>
      </c>
      <c r="S19" s="124">
        <f>IF(RES_hhdet_in_tes!S19=0,"",RES_hhdet_in_tes!S19/RES_hhdet_in_fec!S19)</f>
        <v>0.6121737486874671</v>
      </c>
      <c r="T19" s="124">
        <f>IF(RES_hhdet_in_tes!T19=0,"",RES_hhdet_in_tes!T19/RES_hhdet_in_fec!T19)</f>
        <v>0.60042838839321211</v>
      </c>
      <c r="U19" s="124">
        <f>IF(RES_hhdet_in_tes!U19=0,"",RES_hhdet_in_tes!U19/RES_hhdet_in_fec!U19)</f>
        <v>0.60233634106869582</v>
      </c>
      <c r="V19" s="124">
        <f>IF(RES_hhdet_in_tes!V19=0,"",RES_hhdet_in_tes!V19/RES_hhdet_in_fec!V19)</f>
        <v>0.59994683735896059</v>
      </c>
      <c r="W19" s="124">
        <f>IF(RES_hhdet_in_tes!W19=0,"",RES_hhdet_in_tes!W19/RES_hhdet_in_fec!W19)</f>
        <v>0.73950043378534713</v>
      </c>
      <c r="X19" s="124">
        <f>IF(RES_hhdet_in_tes!X19=0,"",RES_hhdet_in_tes!X19/RES_hhdet_in_fec!X19)</f>
        <v>0.83175861174922161</v>
      </c>
      <c r="Y19" s="124">
        <f>IF(RES_hhdet_in_tes!Y19=0,"",RES_hhdet_in_tes!Y19/RES_hhdet_in_fec!Y19)</f>
        <v>0.8814858886303597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0.57939753827440355</v>
      </c>
      <c r="D20" s="111">
        <f>IF(RES_hhdet_in_tes!D20=0,"",RES_hhdet_in_tes!D20/RES_hhdet_in_fec!D20)</f>
        <v>0.57968698242560623</v>
      </c>
      <c r="E20" s="111">
        <f>IF(RES_hhdet_in_tes!E20=0,"",RES_hhdet_in_tes!E20/RES_hhdet_in_fec!E20)</f>
        <v>0.57997645264953335</v>
      </c>
      <c r="F20" s="111">
        <f>IF(RES_hhdet_in_tes!F20=0,"",RES_hhdet_in_tes!F20/RES_hhdet_in_fec!F20)</f>
        <v>0.5802659264288319</v>
      </c>
      <c r="G20" s="111">
        <f>IF(RES_hhdet_in_tes!G20=0,"",RES_hhdet_in_tes!G20/RES_hhdet_in_fec!G20)</f>
        <v>0.58055542421957584</v>
      </c>
      <c r="H20" s="111">
        <f>IF(RES_hhdet_in_tes!H20=0,"",RES_hhdet_in_tes!H20/RES_hhdet_in_fec!H20)</f>
        <v>0.58084494351820226</v>
      </c>
      <c r="I20" s="111">
        <f>IF(RES_hhdet_in_tes!I20=0,"",RES_hhdet_in_tes!I20/RES_hhdet_in_fec!I20)</f>
        <v>0.58113448936508805</v>
      </c>
      <c r="J20" s="111">
        <f>IF(RES_hhdet_in_tes!J20=0,"",RES_hhdet_in_tes!J20/RES_hhdet_in_fec!J20)</f>
        <v>0.58142408240888011</v>
      </c>
      <c r="K20" s="111">
        <f>IF(RES_hhdet_in_tes!K20=0,"",RES_hhdet_in_tes!K20/RES_hhdet_in_fec!K20)</f>
        <v>0.58171374020635869</v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>
        <f>IF(RES_hhdet_in_tes!R20=0,"",RES_hhdet_in_tes!R20/RES_hhdet_in_fec!R20)</f>
        <v>0.58565282996099011</v>
      </c>
      <c r="S20" s="111">
        <f>IF(RES_hhdet_in_tes!S20=0,"",RES_hhdet_in_tes!S20/RES_hhdet_in_fec!S20)</f>
        <v>0.58874616331427709</v>
      </c>
      <c r="T20" s="111">
        <f>IF(RES_hhdet_in_tes!T20=0,"",RES_hhdet_in_tes!T20/RES_hhdet_in_fec!T20)</f>
        <v>0.59214015651784047</v>
      </c>
      <c r="U20" s="111">
        <f>IF(RES_hhdet_in_tes!U20=0,"",RES_hhdet_in_tes!U20/RES_hhdet_in_fec!U20)</f>
        <v>0.59523503416999402</v>
      </c>
      <c r="V20" s="111">
        <f>IF(RES_hhdet_in_tes!V20=0,"",RES_hhdet_in_tes!V20/RES_hhdet_in_fec!V20)</f>
        <v>0.59743102086904776</v>
      </c>
      <c r="W20" s="111">
        <f>IF(RES_hhdet_in_tes!W20=0,"",RES_hhdet_in_tes!W20/RES_hhdet_in_fec!W20)</f>
        <v>0.59848642874947156</v>
      </c>
      <c r="X20" s="111">
        <f>IF(RES_hhdet_in_tes!X20=0,"",RES_hhdet_in_tes!X20/RES_hhdet_in_fec!X20)</f>
        <v>0.5988746189671299</v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0.58404625842377289</v>
      </c>
      <c r="D21" s="111">
        <f>IF(RES_hhdet_in_tes!D21=0,"",RES_hhdet_in_tes!D21/RES_hhdet_in_fec!D21)</f>
        <v>0.58438702830589917</v>
      </c>
      <c r="E21" s="111">
        <f>IF(RES_hhdet_in_tes!E21=0,"",RES_hhdet_in_tes!E21/RES_hhdet_in_fec!E21)</f>
        <v>0.5847278288840998</v>
      </c>
      <c r="F21" s="111">
        <f>IF(RES_hhdet_in_tes!F21=0,"",RES_hhdet_in_tes!F21/RES_hhdet_in_fec!F21)</f>
        <v>0.58506863364812856</v>
      </c>
      <c r="G21" s="111">
        <f>IF(RES_hhdet_in_tes!G21=0,"",RES_hhdet_in_tes!G21/RES_hhdet_in_fec!G21)</f>
        <v>0.58540946668143634</v>
      </c>
      <c r="H21" s="111">
        <f>IF(RES_hhdet_in_tes!H21=0,"",RES_hhdet_in_tes!H21/RES_hhdet_in_fec!H21)</f>
        <v>0.58575032503651514</v>
      </c>
      <c r="I21" s="111">
        <f>IF(RES_hhdet_in_tes!I21=0,"",RES_hhdet_in_tes!I21/RES_hhdet_in_fec!I21)</f>
        <v>0.586091214647528</v>
      </c>
      <c r="J21" s="111">
        <f>IF(RES_hhdet_in_tes!J21=0,"",RES_hhdet_in_tes!J21/RES_hhdet_in_fec!J21)</f>
        <v>0.58643215982464592</v>
      </c>
      <c r="K21" s="111">
        <f>IF(RES_hhdet_in_tes!K21=0,"",RES_hhdet_in_tes!K21/RES_hhdet_in_fec!K21)</f>
        <v>0.58677318123790845</v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>
        <f>IF(RES_hhdet_in_tes!R21=0,"",RES_hhdet_in_tes!R21/RES_hhdet_in_fec!R21)</f>
        <v>0.59141077072034354</v>
      </c>
      <c r="S21" s="111">
        <f>IF(RES_hhdet_in_tes!S21=0,"",RES_hhdet_in_tes!S21/RES_hhdet_in_fec!S21)</f>
        <v>0.59505262991078278</v>
      </c>
      <c r="T21" s="111" t="str">
        <f>IF(RES_hhdet_in_tes!T21=0,"",RES_hhdet_in_tes!T21/RES_hhdet_in_fec!T21)</f>
        <v/>
      </c>
      <c r="U21" s="111">
        <f>IF(RES_hhdet_in_tes!U21=0,"",RES_hhdet_in_tes!U21/RES_hhdet_in_fec!U21)</f>
        <v>0.60269214084042622</v>
      </c>
      <c r="V21" s="111">
        <f>IF(RES_hhdet_in_tes!V21=0,"",RES_hhdet_in_tes!V21/RES_hhdet_in_fec!V21)</f>
        <v>0.60527753123604355</v>
      </c>
      <c r="W21" s="111">
        <f>IF(RES_hhdet_in_tes!W21=0,"",RES_hhdet_in_tes!W21/RES_hhdet_in_fec!W21)</f>
        <v>0.60652008948955316</v>
      </c>
      <c r="X21" s="111">
        <f>IF(RES_hhdet_in_tes!X21=0,"",RES_hhdet_in_tes!X21/RES_hhdet_in_fec!X21)</f>
        <v>0.60692109865233701</v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0.74957953668405186</v>
      </c>
      <c r="D22" s="45">
        <f>IF(RES_hhdet_in_tes!D22=0,"",RES_hhdet_in_tes!D22/RES_hhdet_in_fec!D22)</f>
        <v>0.75078934224738658</v>
      </c>
      <c r="E22" s="45">
        <f>IF(RES_hhdet_in_tes!E22=0,"",RES_hhdet_in_tes!E22/RES_hhdet_in_fec!E22)</f>
        <v>0.75205619042289751</v>
      </c>
      <c r="F22" s="45">
        <f>IF(RES_hhdet_in_tes!F22=0,"",RES_hhdet_in_tes!F22/RES_hhdet_in_fec!F22)</f>
        <v>0.75333081713643257</v>
      </c>
      <c r="G22" s="45">
        <f>IF(RES_hhdet_in_tes!G22=0,"",RES_hhdet_in_tes!G22/RES_hhdet_in_fec!G22)</f>
        <v>0.75465797674058999</v>
      </c>
      <c r="H22" s="45">
        <f>IF(RES_hhdet_in_tes!H22=0,"",RES_hhdet_in_tes!H22/RES_hhdet_in_fec!H22)</f>
        <v>0.75603219187236659</v>
      </c>
      <c r="I22" s="45">
        <f>IF(RES_hhdet_in_tes!I22=0,"",RES_hhdet_in_tes!I22/RES_hhdet_in_fec!I22)</f>
        <v>0.75746449000555049</v>
      </c>
      <c r="J22" s="45">
        <f>IF(RES_hhdet_in_tes!J22=0,"",RES_hhdet_in_tes!J22/RES_hhdet_in_fec!J22)</f>
        <v>0.7590000468079029</v>
      </c>
      <c r="K22" s="45">
        <f>IF(RES_hhdet_in_tes!K22=0,"",RES_hhdet_in_tes!K22/RES_hhdet_in_fec!K22)</f>
        <v>0.76067727347963465</v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0.80036820965829591</v>
      </c>
      <c r="S22" s="45">
        <f>IF(RES_hhdet_in_tes!S22=0,"",RES_hhdet_in_tes!S22/RES_hhdet_in_fec!S22)</f>
        <v>0.81487011916022112</v>
      </c>
      <c r="T22" s="45">
        <f>IF(RES_hhdet_in_tes!T22=0,"",RES_hhdet_in_tes!T22/RES_hhdet_in_fec!T22)</f>
        <v>0.83048222109776926</v>
      </c>
      <c r="U22" s="45">
        <f>IF(RES_hhdet_in_tes!U22=0,"",RES_hhdet_in_tes!U22/RES_hhdet_in_fec!U22)</f>
        <v>0.84540202806655329</v>
      </c>
      <c r="V22" s="45">
        <f>IF(RES_hhdet_in_tes!V22=0,"",RES_hhdet_in_tes!V22/RES_hhdet_in_fec!V22)</f>
        <v>0.85782705266216674</v>
      </c>
      <c r="W22" s="45">
        <f>IF(RES_hhdet_in_tes!W22=0,"",RES_hhdet_in_tes!W22/RES_hhdet_in_fec!W22)</f>
        <v>0.86713102850260815</v>
      </c>
      <c r="X22" s="45">
        <f>IF(RES_hhdet_in_tes!X22=0,"",RES_hhdet_in_tes!X22/RES_hhdet_in_fec!X22)</f>
        <v>0.87473909077506684</v>
      </c>
      <c r="Y22" s="45">
        <f>IF(RES_hhdet_in_tes!Y22=0,"",RES_hhdet_in_tes!Y22/RES_hhdet_in_fec!Y22)</f>
        <v>0.8814858886303597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0.54894109092870658</v>
      </c>
      <c r="D24" s="119">
        <f>IF(RES_hhdet_in_tes!D24=0,"",RES_hhdet_in_tes!D24/RES_hhdet_in_fec!D24)</f>
        <v>0.55186359449979672</v>
      </c>
      <c r="E24" s="119">
        <f>IF(RES_hhdet_in_tes!E24=0,"",RES_hhdet_in_tes!E24/RES_hhdet_in_fec!E24)</f>
        <v>0.56323694676583269</v>
      </c>
      <c r="F24" s="119">
        <f>IF(RES_hhdet_in_tes!F24=0,"",RES_hhdet_in_tes!F24/RES_hhdet_in_fec!F24)</f>
        <v>0.58544143881621113</v>
      </c>
      <c r="G24" s="119">
        <f>IF(RES_hhdet_in_tes!G24=0,"",RES_hhdet_in_tes!G24/RES_hhdet_in_fec!G24)</f>
        <v>0.57782445139762728</v>
      </c>
      <c r="H24" s="119">
        <f>IF(RES_hhdet_in_tes!H24=0,"",RES_hhdet_in_tes!H24/RES_hhdet_in_fec!H24)</f>
        <v>0.57394268503574097</v>
      </c>
      <c r="I24" s="119">
        <f>IF(RES_hhdet_in_tes!I24=0,"",RES_hhdet_in_tes!I24/RES_hhdet_in_fec!I24)</f>
        <v>0.58352989278453193</v>
      </c>
      <c r="J24" s="119">
        <f>IF(RES_hhdet_in_tes!J24=0,"",RES_hhdet_in_tes!J24/RES_hhdet_in_fec!J24)</f>
        <v>0.58530602545294752</v>
      </c>
      <c r="K24" s="119">
        <f>IF(RES_hhdet_in_tes!K24=0,"",RES_hhdet_in_tes!K24/RES_hhdet_in_fec!K24)</f>
        <v>0.59275491223280852</v>
      </c>
      <c r="L24" s="119">
        <f>IF(RES_hhdet_in_tes!L24=0,"",RES_hhdet_in_tes!L24/RES_hhdet_in_fec!L24)</f>
        <v>0.6076253992047943</v>
      </c>
      <c r="M24" s="119" t="str">
        <f>IF(RES_hhdet_in_tes!M24=0,"",RES_hhdet_in_tes!M24/RES_hhdet_in_fec!M24)</f>
        <v/>
      </c>
      <c r="N24" s="119" t="str">
        <f>IF(RES_hhdet_in_tes!N24=0,"",RES_hhdet_in_tes!N24/RES_hhdet_in_fec!N24)</f>
        <v/>
      </c>
      <c r="O24" s="119">
        <f>IF(RES_hhdet_in_tes!O24=0,"",RES_hhdet_in_tes!O24/RES_hhdet_in_fec!O24)</f>
        <v>0.66244790880441407</v>
      </c>
      <c r="P24" s="119">
        <f>IF(RES_hhdet_in_tes!P24=0,"",RES_hhdet_in_tes!P24/RES_hhdet_in_fec!P24)</f>
        <v>0.68971457240207756</v>
      </c>
      <c r="Q24" s="119" t="str">
        <f>IF(RES_hhdet_in_tes!Q24=0,"",RES_hhdet_in_tes!Q24/RES_hhdet_in_fec!Q24)</f>
        <v/>
      </c>
      <c r="R24" s="119">
        <f>IF(RES_hhdet_in_tes!R24=0,"",RES_hhdet_in_tes!R24/RES_hhdet_in_fec!R24)</f>
        <v>0.73596122051883872</v>
      </c>
      <c r="S24" s="119">
        <f>IF(RES_hhdet_in_tes!S24=0,"",RES_hhdet_in_tes!S24/RES_hhdet_in_fec!S24)</f>
        <v>0.74774271040811113</v>
      </c>
      <c r="T24" s="119">
        <f>IF(RES_hhdet_in_tes!T24=0,"",RES_hhdet_in_tes!T24/RES_hhdet_in_fec!T24)</f>
        <v>0.76408020752425987</v>
      </c>
      <c r="U24" s="119">
        <f>IF(RES_hhdet_in_tes!U24=0,"",RES_hhdet_in_tes!U24/RES_hhdet_in_fec!U24)</f>
        <v>0.74178556961245501</v>
      </c>
      <c r="V24" s="119">
        <f>IF(RES_hhdet_in_tes!V24=0,"",RES_hhdet_in_tes!V24/RES_hhdet_in_fec!V24)</f>
        <v>0.75665014782577789</v>
      </c>
      <c r="W24" s="119">
        <f>IF(RES_hhdet_in_tes!W24=0,"",RES_hhdet_in_tes!W24/RES_hhdet_in_fec!W24)</f>
        <v>0.74762698790971882</v>
      </c>
      <c r="X24" s="119">
        <f>IF(RES_hhdet_in_tes!X24=0,"",RES_hhdet_in_tes!X24/RES_hhdet_in_fec!X24)</f>
        <v>0.76952849340245</v>
      </c>
      <c r="Y24" s="119" t="str">
        <f>IF(RES_hhdet_in_tes!Y24=0,"",RES_hhdet_in_tes!Y24/RES_hhdet_in_fec!Y24)</f>
        <v/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0.54400572723993856</v>
      </c>
      <c r="D25" s="124">
        <f>IF(RES_hhdet_in_tes!D25=0,"",RES_hhdet_in_tes!D25/RES_hhdet_in_fec!D25)</f>
        <v>0.54869374730819076</v>
      </c>
      <c r="E25" s="124">
        <f>IF(RES_hhdet_in_tes!E25=0,"",RES_hhdet_in_tes!E25/RES_hhdet_in_fec!E25)</f>
        <v>0.5536759171728326</v>
      </c>
      <c r="F25" s="124">
        <f>IF(RES_hhdet_in_tes!F25=0,"",RES_hhdet_in_tes!F25/RES_hhdet_in_fec!F25)</f>
        <v>0.5586258318292191</v>
      </c>
      <c r="G25" s="124">
        <f>IF(RES_hhdet_in_tes!G25=0,"",RES_hhdet_in_tes!G25/RES_hhdet_in_fec!G25)</f>
        <v>0.56380664829618676</v>
      </c>
      <c r="H25" s="124">
        <f>IF(RES_hhdet_in_tes!H25=0,"",RES_hhdet_in_tes!H25/RES_hhdet_in_fec!H25)</f>
        <v>0.56915655813569033</v>
      </c>
      <c r="I25" s="124">
        <f>IF(RES_hhdet_in_tes!I25=0,"",RES_hhdet_in_tes!I25/RES_hhdet_in_fec!I25)</f>
        <v>0.57477690261102332</v>
      </c>
      <c r="J25" s="124">
        <f>IF(RES_hhdet_in_tes!J25=0,"",RES_hhdet_in_tes!J25/RES_hhdet_in_fec!J25)</f>
        <v>0.58092162774900569</v>
      </c>
      <c r="K25" s="124">
        <f>IF(RES_hhdet_in_tes!K25=0,"",RES_hhdet_in_tes!K25/RES_hhdet_in_fec!K25)</f>
        <v>0.58778325978916912</v>
      </c>
      <c r="L25" s="124">
        <f>IF(RES_hhdet_in_tes!L25=0,"",RES_hhdet_in_tes!L25/RES_hhdet_in_fec!L25)</f>
        <v>0.59524606152657489</v>
      </c>
      <c r="M25" s="124" t="str">
        <f>IF(RES_hhdet_in_tes!M25=0,"",RES_hhdet_in_tes!M25/RES_hhdet_in_fec!M25)</f>
        <v/>
      </c>
      <c r="N25" s="124" t="str">
        <f>IF(RES_hhdet_in_tes!N25=0,"",RES_hhdet_in_tes!N25/RES_hhdet_in_fec!N25)</f>
        <v/>
      </c>
      <c r="O25" s="124">
        <f>IF(RES_hhdet_in_tes!O25=0,"",RES_hhdet_in_tes!O25/RES_hhdet_in_fec!O25)</f>
        <v>0.66109967271161463</v>
      </c>
      <c r="P25" s="124">
        <f>IF(RES_hhdet_in_tes!P25=0,"",RES_hhdet_in_tes!P25/RES_hhdet_in_fec!P25)</f>
        <v>0.6960348244915846</v>
      </c>
      <c r="Q25" s="124" t="str">
        <f>IF(RES_hhdet_in_tes!Q25=0,"",RES_hhdet_in_tes!Q25/RES_hhdet_in_fec!Q25)</f>
        <v/>
      </c>
      <c r="R25" s="124">
        <f>IF(RES_hhdet_in_tes!R25=0,"",RES_hhdet_in_tes!R25/RES_hhdet_in_fec!R25)</f>
        <v>0.73428720396125913</v>
      </c>
      <c r="S25" s="124">
        <f>IF(RES_hhdet_in_tes!S25=0,"",RES_hhdet_in_tes!S25/RES_hhdet_in_fec!S25)</f>
        <v>0.73914287064162032</v>
      </c>
      <c r="T25" s="124">
        <f>IF(RES_hhdet_in_tes!T25=0,"",RES_hhdet_in_tes!T25/RES_hhdet_in_fec!T25)</f>
        <v>0.74080729768757592</v>
      </c>
      <c r="U25" s="124">
        <f>IF(RES_hhdet_in_tes!U25=0,"",RES_hhdet_in_tes!U25/RES_hhdet_in_fec!U25)</f>
        <v>0.74131636991060812</v>
      </c>
      <c r="V25" s="124">
        <f>IF(RES_hhdet_in_tes!V25=0,"",RES_hhdet_in_tes!V25/RES_hhdet_in_fec!V25)</f>
        <v>0.74301616814878679</v>
      </c>
      <c r="W25" s="124">
        <f>IF(RES_hhdet_in_tes!W25=0,"",RES_hhdet_in_tes!W25/RES_hhdet_in_fec!W25)</f>
        <v>0.74554625002900421</v>
      </c>
      <c r="X25" s="124">
        <f>IF(RES_hhdet_in_tes!X25=0,"",RES_hhdet_in_tes!X25/RES_hhdet_in_fec!X25)</f>
        <v>0.74765416104798388</v>
      </c>
      <c r="Y25" s="124" t="str">
        <f>IF(RES_hhdet_in_tes!Y25=0,"",RES_hhdet_in_tes!Y25/RES_hhdet_in_fec!Y25)</f>
        <v/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0.53809396895868766</v>
      </c>
      <c r="D26" s="111">
        <f>IF(RES_hhdet_in_tes!D26=0,"",RES_hhdet_in_tes!D26/RES_hhdet_in_fec!D26)</f>
        <v>0.54293099672291167</v>
      </c>
      <c r="E26" s="111">
        <f>IF(RES_hhdet_in_tes!E26=0,"",RES_hhdet_in_tes!E26/RES_hhdet_in_fec!E26)</f>
        <v>0.54802552539407567</v>
      </c>
      <c r="F26" s="111">
        <f>IF(RES_hhdet_in_tes!F26=0,"",RES_hhdet_in_tes!F26/RES_hhdet_in_fec!F26)</f>
        <v>0.55309222005294723</v>
      </c>
      <c r="G26" s="111">
        <f>IF(RES_hhdet_in_tes!G26=0,"",RES_hhdet_in_tes!G26/RES_hhdet_in_fec!G26)</f>
        <v>0.55838551934016045</v>
      </c>
      <c r="H26" s="111">
        <f>IF(RES_hhdet_in_tes!H26=0,"",RES_hhdet_in_tes!H26/RES_hhdet_in_fec!H26)</f>
        <v>0.5638709202280473</v>
      </c>
      <c r="I26" s="111">
        <f>IF(RES_hhdet_in_tes!I26=0,"",RES_hhdet_in_tes!I26/RES_hhdet_in_fec!I26)</f>
        <v>0.56960764051418566</v>
      </c>
      <c r="J26" s="111">
        <f>IF(RES_hhdet_in_tes!J26=0,"",RES_hhdet_in_tes!J26/RES_hhdet_in_fec!J26)</f>
        <v>0.57584607184191716</v>
      </c>
      <c r="K26" s="111">
        <f>IF(RES_hhdet_in_tes!K26=0,"",RES_hhdet_in_tes!K26/RES_hhdet_in_fec!K26)</f>
        <v>0.58279437518317689</v>
      </c>
      <c r="L26" s="111">
        <f>IF(RES_hhdet_in_tes!L26=0,"",RES_hhdet_in_tes!L26/RES_hhdet_in_fec!L26)</f>
        <v>0.59049972815831353</v>
      </c>
      <c r="M26" s="111" t="str">
        <f>IF(RES_hhdet_in_tes!M26=0,"",RES_hhdet_in_tes!M26/RES_hhdet_in_fec!M26)</f>
        <v/>
      </c>
      <c r="N26" s="111" t="str">
        <f>IF(RES_hhdet_in_tes!N26=0,"",RES_hhdet_in_tes!N26/RES_hhdet_in_fec!N26)</f>
        <v/>
      </c>
      <c r="O26" s="111">
        <f>IF(RES_hhdet_in_tes!O26=0,"",RES_hhdet_in_tes!O26/RES_hhdet_in_fec!O26)</f>
        <v>0.65678958938491405</v>
      </c>
      <c r="P26" s="111">
        <f>IF(RES_hhdet_in_tes!P26=0,"",RES_hhdet_in_tes!P26/RES_hhdet_in_fec!P26)</f>
        <v>0.69197347930236996</v>
      </c>
      <c r="Q26" s="111" t="str">
        <f>IF(RES_hhdet_in_tes!Q26=0,"",RES_hhdet_in_tes!Q26/RES_hhdet_in_fec!Q26)</f>
        <v/>
      </c>
      <c r="R26" s="111">
        <f>IF(RES_hhdet_in_tes!R26=0,"",RES_hhdet_in_tes!R26/RES_hhdet_in_fec!R26)</f>
        <v>0.73069769540248652</v>
      </c>
      <c r="S26" s="111">
        <f>IF(RES_hhdet_in_tes!S26=0,"",RES_hhdet_in_tes!S26/RES_hhdet_in_fec!S26)</f>
        <v>0.73558317306050514</v>
      </c>
      <c r="T26" s="111">
        <f>IF(RES_hhdet_in_tes!T26=0,"",RES_hhdet_in_tes!T26/RES_hhdet_in_fec!T26)</f>
        <v>0.73713238314447871</v>
      </c>
      <c r="U26" s="111">
        <f>IF(RES_hhdet_in_tes!U26=0,"",RES_hhdet_in_tes!U26/RES_hhdet_in_fec!U26)</f>
        <v>0.73765281350043876</v>
      </c>
      <c r="V26" s="111">
        <f>IF(RES_hhdet_in_tes!V26=0,"",RES_hhdet_in_tes!V26/RES_hhdet_in_fec!V26)</f>
        <v>0.73937980430461026</v>
      </c>
      <c r="W26" s="111">
        <f>IF(RES_hhdet_in_tes!W26=0,"",RES_hhdet_in_tes!W26/RES_hhdet_in_fec!W26)</f>
        <v>0.74203885819257098</v>
      </c>
      <c r="X26" s="111">
        <f>IF(RES_hhdet_in_tes!X26=0,"",RES_hhdet_in_tes!X26/RES_hhdet_in_fec!X26)</f>
        <v>0.7441931104925652</v>
      </c>
      <c r="Y26" s="111" t="str">
        <f>IF(RES_hhdet_in_tes!Y26=0,"",RES_hhdet_in_tes!Y26/RES_hhdet_in_fec!Y26)</f>
        <v/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 t="str">
        <f>IF(RES_hhdet_in_tes!M27=0,"",RES_hhdet_in_tes!M27/RES_hhdet_in_fec!M27)</f>
        <v/>
      </c>
      <c r="N27" s="111" t="str">
        <f>IF(RES_hhdet_in_tes!N27=0,"",RES_hhdet_in_tes!N27/RES_hhdet_in_fec!N27)</f>
        <v/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 t="str">
        <f>IF(RES_hhdet_in_tes!Q27=0,"",RES_hhdet_in_tes!Q27/RES_hhdet_in_fec!Q27)</f>
        <v/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 t="str">
        <f>IF(RES_hhdet_in_tes!Y27=0,"",RES_hhdet_in_tes!Y27/RES_hhdet_in_fec!Y27)</f>
        <v/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2.1968043509277422</v>
      </c>
      <c r="D28" s="124">
        <f>IF(RES_hhdet_in_tes!D28=0,"",RES_hhdet_in_tes!D28/RES_hhdet_in_fec!D28)</f>
        <v>2.2860751618479327</v>
      </c>
      <c r="E28" s="124">
        <f>IF(RES_hhdet_in_tes!E28=0,"",RES_hhdet_in_tes!E28/RES_hhdet_in_fec!E28)</f>
        <v>2.3766843138826941</v>
      </c>
      <c r="F28" s="124">
        <f>IF(RES_hhdet_in_tes!F28=0,"",RES_hhdet_in_tes!F28/RES_hhdet_in_fec!F28)</f>
        <v>2.4680211986584553</v>
      </c>
      <c r="G28" s="124">
        <f>IF(RES_hhdet_in_tes!G28=0,"",RES_hhdet_in_tes!G28/RES_hhdet_in_fec!G28)</f>
        <v>2.5606149604005441</v>
      </c>
      <c r="H28" s="124">
        <f>IF(RES_hhdet_in_tes!H28=0,"",RES_hhdet_in_tes!H28/RES_hhdet_in_fec!H28)</f>
        <v>2.6543824379482492</v>
      </c>
      <c r="I28" s="124">
        <f>IF(RES_hhdet_in_tes!I28=0,"",RES_hhdet_in_tes!I28/RES_hhdet_in_fec!I28)</f>
        <v>2.7494345499888357</v>
      </c>
      <c r="J28" s="124">
        <f>IF(RES_hhdet_in_tes!J28=0,"",RES_hhdet_in_tes!J28/RES_hhdet_in_fec!J28)</f>
        <v>2.8462684257394417</v>
      </c>
      <c r="K28" s="124">
        <f>IF(RES_hhdet_in_tes!K28=0,"",RES_hhdet_in_tes!K28/RES_hhdet_in_fec!K28)</f>
        <v>2.9452778329905813</v>
      </c>
      <c r="L28" s="124">
        <f>IF(RES_hhdet_in_tes!L28=0,"",RES_hhdet_in_tes!L28/RES_hhdet_in_fec!L28)</f>
        <v>3.0465149895892489</v>
      </c>
      <c r="M28" s="124" t="str">
        <f>IF(RES_hhdet_in_tes!M28=0,"",RES_hhdet_in_tes!M28/RES_hhdet_in_fec!M28)</f>
        <v/>
      </c>
      <c r="N28" s="124" t="str">
        <f>IF(RES_hhdet_in_tes!N28=0,"",RES_hhdet_in_tes!N28/RES_hhdet_in_fec!N28)</f>
        <v/>
      </c>
      <c r="O28" s="124">
        <f>IF(RES_hhdet_in_tes!O28=0,"",RES_hhdet_in_tes!O28/RES_hhdet_in_fec!O28)</f>
        <v>3.4497979589683103</v>
      </c>
      <c r="P28" s="124">
        <f>IF(RES_hhdet_in_tes!P28=0,"",RES_hhdet_in_tes!P28/RES_hhdet_in_fec!P28)</f>
        <v>3.6059532501077598</v>
      </c>
      <c r="Q28" s="124" t="str">
        <f>IF(RES_hhdet_in_tes!Q28=0,"",RES_hhdet_in_tes!Q28/RES_hhdet_in_fec!Q28)</f>
        <v/>
      </c>
      <c r="R28" s="124">
        <f>IF(RES_hhdet_in_tes!R28=0,"",RES_hhdet_in_tes!R28/RES_hhdet_in_fec!R28)</f>
        <v>3.7517682192490516</v>
      </c>
      <c r="S28" s="124">
        <f>IF(RES_hhdet_in_tes!S28=0,"",RES_hhdet_in_tes!S28/RES_hhdet_in_fec!S28)</f>
        <v>3.7546535722930021</v>
      </c>
      <c r="T28" s="124">
        <f>IF(RES_hhdet_in_tes!T28=0,"",RES_hhdet_in_tes!T28/RES_hhdet_in_fec!T28)</f>
        <v>3.7578595201196143</v>
      </c>
      <c r="U28" s="124">
        <f>IF(RES_hhdet_in_tes!U28=0,"",RES_hhdet_in_tes!U28/RES_hhdet_in_fec!U28)</f>
        <v>3.7614216843714052</v>
      </c>
      <c r="V28" s="124">
        <f>IF(RES_hhdet_in_tes!V28=0,"",RES_hhdet_in_tes!V28/RES_hhdet_in_fec!V28)</f>
        <v>3.7716006986799431</v>
      </c>
      <c r="W28" s="124">
        <f>IF(RES_hhdet_in_tes!W28=0,"",RES_hhdet_in_tes!W28/RES_hhdet_in_fec!W28)</f>
        <v>3.8050101974868964</v>
      </c>
      <c r="X28" s="124">
        <f>IF(RES_hhdet_in_tes!X28=0,"",RES_hhdet_in_tes!X28/RES_hhdet_in_fec!X28)</f>
        <v>3.8463645747695372</v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2.1968043509277422</v>
      </c>
      <c r="D29" s="111">
        <f>IF(RES_hhdet_in_tes!D29=0,"",RES_hhdet_in_tes!D29/RES_hhdet_in_fec!D29)</f>
        <v>2.2860751618479327</v>
      </c>
      <c r="E29" s="111">
        <f>IF(RES_hhdet_in_tes!E29=0,"",RES_hhdet_in_tes!E29/RES_hhdet_in_fec!E29)</f>
        <v>2.3766843138826941</v>
      </c>
      <c r="F29" s="111">
        <f>IF(RES_hhdet_in_tes!F29=0,"",RES_hhdet_in_tes!F29/RES_hhdet_in_fec!F29)</f>
        <v>2.4680211986584553</v>
      </c>
      <c r="G29" s="111">
        <f>IF(RES_hhdet_in_tes!G29=0,"",RES_hhdet_in_tes!G29/RES_hhdet_in_fec!G29)</f>
        <v>2.5606149604005441</v>
      </c>
      <c r="H29" s="111">
        <f>IF(RES_hhdet_in_tes!H29=0,"",RES_hhdet_in_tes!H29/RES_hhdet_in_fec!H29)</f>
        <v>2.6543824379482492</v>
      </c>
      <c r="I29" s="111">
        <f>IF(RES_hhdet_in_tes!I29=0,"",RES_hhdet_in_tes!I29/RES_hhdet_in_fec!I29)</f>
        <v>2.7494345499888357</v>
      </c>
      <c r="J29" s="111">
        <f>IF(RES_hhdet_in_tes!J29=0,"",RES_hhdet_in_tes!J29/RES_hhdet_in_fec!J29)</f>
        <v>2.8462684257394417</v>
      </c>
      <c r="K29" s="111">
        <f>IF(RES_hhdet_in_tes!K29=0,"",RES_hhdet_in_tes!K29/RES_hhdet_in_fec!K29)</f>
        <v>2.9452778329905813</v>
      </c>
      <c r="L29" s="111">
        <f>IF(RES_hhdet_in_tes!L29=0,"",RES_hhdet_in_tes!L29/RES_hhdet_in_fec!L29)</f>
        <v>3.0465149895892489</v>
      </c>
      <c r="M29" s="111" t="str">
        <f>IF(RES_hhdet_in_tes!M29=0,"",RES_hhdet_in_tes!M29/RES_hhdet_in_fec!M29)</f>
        <v/>
      </c>
      <c r="N29" s="111" t="str">
        <f>IF(RES_hhdet_in_tes!N29=0,"",RES_hhdet_in_tes!N29/RES_hhdet_in_fec!N29)</f>
        <v/>
      </c>
      <c r="O29" s="111">
        <f>IF(RES_hhdet_in_tes!O29=0,"",RES_hhdet_in_tes!O29/RES_hhdet_in_fec!O29)</f>
        <v>3.4497979589683103</v>
      </c>
      <c r="P29" s="111">
        <f>IF(RES_hhdet_in_tes!P29=0,"",RES_hhdet_in_tes!P29/RES_hhdet_in_fec!P29)</f>
        <v>3.6059532501077598</v>
      </c>
      <c r="Q29" s="111" t="str">
        <f>IF(RES_hhdet_in_tes!Q29=0,"",RES_hhdet_in_tes!Q29/RES_hhdet_in_fec!Q29)</f>
        <v/>
      </c>
      <c r="R29" s="111">
        <f>IF(RES_hhdet_in_tes!R29=0,"",RES_hhdet_in_tes!R29/RES_hhdet_in_fec!R29)</f>
        <v>3.7517682192490516</v>
      </c>
      <c r="S29" s="111">
        <f>IF(RES_hhdet_in_tes!S29=0,"",RES_hhdet_in_tes!S29/RES_hhdet_in_fec!S29)</f>
        <v>3.7546535722930021</v>
      </c>
      <c r="T29" s="111">
        <f>IF(RES_hhdet_in_tes!T29=0,"",RES_hhdet_in_tes!T29/RES_hhdet_in_fec!T29)</f>
        <v>3.7578595201196143</v>
      </c>
      <c r="U29" s="111">
        <f>IF(RES_hhdet_in_tes!U29=0,"",RES_hhdet_in_tes!U29/RES_hhdet_in_fec!U29)</f>
        <v>3.7614216843714052</v>
      </c>
      <c r="V29" s="111">
        <f>IF(RES_hhdet_in_tes!V29=0,"",RES_hhdet_in_tes!V29/RES_hhdet_in_fec!V29)</f>
        <v>3.7716006986799431</v>
      </c>
      <c r="W29" s="111">
        <f>IF(RES_hhdet_in_tes!W29=0,"",RES_hhdet_in_tes!W29/RES_hhdet_in_fec!W29)</f>
        <v>3.8050101974868964</v>
      </c>
      <c r="X29" s="111">
        <f>IF(RES_hhdet_in_tes!X29=0,"",RES_hhdet_in_tes!X29/RES_hhdet_in_fec!X29)</f>
        <v>3.8463645747695372</v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0.54585729178002884</v>
      </c>
      <c r="D30" s="124">
        <f>IF(RES_hhdet_in_tes!D30=0,"",RES_hhdet_in_tes!D30/RES_hhdet_in_fec!D30)</f>
        <v>0.56022752313358082</v>
      </c>
      <c r="E30" s="124">
        <f>IF(RES_hhdet_in_tes!E30=0,"",RES_hhdet_in_tes!E30/RES_hhdet_in_fec!E30)</f>
        <v>0.56478120478667537</v>
      </c>
      <c r="F30" s="124">
        <f>IF(RES_hhdet_in_tes!F30=0,"",RES_hhdet_in_tes!F30/RES_hhdet_in_fec!F30)</f>
        <v>0.56816305216016194</v>
      </c>
      <c r="G30" s="124">
        <f>IF(RES_hhdet_in_tes!G30=0,"",RES_hhdet_in_tes!G30/RES_hhdet_in_fec!G30)</f>
        <v>0.57111344938652442</v>
      </c>
      <c r="H30" s="124">
        <f>IF(RES_hhdet_in_tes!H30=0,"",RES_hhdet_in_tes!H30/RES_hhdet_in_fec!H30)</f>
        <v>0.57320534941895973</v>
      </c>
      <c r="I30" s="124">
        <f>IF(RES_hhdet_in_tes!I30=0,"",RES_hhdet_in_tes!I30/RES_hhdet_in_fec!I30)</f>
        <v>0.57639464124076423</v>
      </c>
      <c r="J30" s="124">
        <f>IF(RES_hhdet_in_tes!J30=0,"",RES_hhdet_in_tes!J30/RES_hhdet_in_fec!J30)</f>
        <v>0.57997409638980935</v>
      </c>
      <c r="K30" s="124">
        <f>IF(RES_hhdet_in_tes!K30=0,"",RES_hhdet_in_tes!K30/RES_hhdet_in_fec!K30)</f>
        <v>0.58389872671930299</v>
      </c>
      <c r="L30" s="124">
        <f>IF(RES_hhdet_in_tes!L30=0,"",RES_hhdet_in_tes!L30/RES_hhdet_in_fec!L30)</f>
        <v>0.71410029171130629</v>
      </c>
      <c r="M30" s="124" t="str">
        <f>IF(RES_hhdet_in_tes!M30=0,"",RES_hhdet_in_tes!M30/RES_hhdet_in_fec!M30)</f>
        <v/>
      </c>
      <c r="N30" s="124" t="str">
        <f>IF(RES_hhdet_in_tes!N30=0,"",RES_hhdet_in_tes!N30/RES_hhdet_in_fec!N30)</f>
        <v/>
      </c>
      <c r="O30" s="124">
        <f>IF(RES_hhdet_in_tes!O30=0,"",RES_hhdet_in_tes!O30/RES_hhdet_in_fec!O30)</f>
        <v>0.61941279513361469</v>
      </c>
      <c r="P30" s="124">
        <f>IF(RES_hhdet_in_tes!P30=0,"",RES_hhdet_in_tes!P30/RES_hhdet_in_fec!P30)</f>
        <v>0.63328486561323794</v>
      </c>
      <c r="Q30" s="124" t="str">
        <f>IF(RES_hhdet_in_tes!Q30=0,"",RES_hhdet_in_tes!Q30/RES_hhdet_in_fec!Q30)</f>
        <v/>
      </c>
      <c r="R30" s="124">
        <f>IF(RES_hhdet_in_tes!R30=0,"",RES_hhdet_in_tes!R30/RES_hhdet_in_fec!R30)</f>
        <v>0.67765397067924338</v>
      </c>
      <c r="S30" s="124">
        <f>IF(RES_hhdet_in_tes!S30=0,"",RES_hhdet_in_tes!S30/RES_hhdet_in_fec!S30)</f>
        <v>0.74053760510024935</v>
      </c>
      <c r="T30" s="124">
        <f>IF(RES_hhdet_in_tes!T30=0,"",RES_hhdet_in_tes!T30/RES_hhdet_in_fec!T30)</f>
        <v>0.8181346086339033</v>
      </c>
      <c r="U30" s="124">
        <f>IF(RES_hhdet_in_tes!U30=0,"",RES_hhdet_in_tes!U30/RES_hhdet_in_fec!U30)</f>
        <v>0.69909131213536069</v>
      </c>
      <c r="V30" s="124">
        <f>IF(RES_hhdet_in_tes!V30=0,"",RES_hhdet_in_tes!V30/RES_hhdet_in_fec!V30)</f>
        <v>0.76083884560404824</v>
      </c>
      <c r="W30" s="124">
        <f>IF(RES_hhdet_in_tes!W30=0,"",RES_hhdet_in_tes!W30/RES_hhdet_in_fec!W30)</f>
        <v>0.72738329886917397</v>
      </c>
      <c r="X30" s="124">
        <f>IF(RES_hhdet_in_tes!X30=0,"",RES_hhdet_in_tes!X30/RES_hhdet_in_fec!X30)</f>
        <v>0.81763304806110515</v>
      </c>
      <c r="Y30" s="124" t="str">
        <f>IF(RES_hhdet_in_tes!Y30=0,"",RES_hhdet_in_tes!Y30/RES_hhdet_in_fec!Y30)</f>
        <v/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0.51200818563110018</v>
      </c>
      <c r="D31" s="111">
        <f>IF(RES_hhdet_in_tes!D31=0,"",RES_hhdet_in_tes!D31/RES_hhdet_in_fec!D31)</f>
        <v>0.51571963567903789</v>
      </c>
      <c r="E31" s="111">
        <f>IF(RES_hhdet_in_tes!E31=0,"",RES_hhdet_in_tes!E31/RES_hhdet_in_fec!E31)</f>
        <v>0.51994699371076669</v>
      </c>
      <c r="F31" s="111">
        <f>IF(RES_hhdet_in_tes!F31=0,"",RES_hhdet_in_tes!F31/RES_hhdet_in_fec!F31)</f>
        <v>0.52424470283119429</v>
      </c>
      <c r="G31" s="111">
        <f>IF(RES_hhdet_in_tes!G31=0,"",RES_hhdet_in_tes!G31/RES_hhdet_in_fec!G31)</f>
        <v>0.52901753285947917</v>
      </c>
      <c r="H31" s="111">
        <f>IF(RES_hhdet_in_tes!H31=0,"",RES_hhdet_in_tes!H31/RES_hhdet_in_fec!H31)</f>
        <v>0.53421594512276438</v>
      </c>
      <c r="I31" s="111">
        <f>IF(RES_hhdet_in_tes!I31=0,"",RES_hhdet_in_tes!I31/RES_hhdet_in_fec!I31)</f>
        <v>0.53993967491631822</v>
      </c>
      <c r="J31" s="111">
        <f>IF(RES_hhdet_in_tes!J31=0,"",RES_hhdet_in_tes!J31/RES_hhdet_in_fec!J31)</f>
        <v>0.5465973025414621</v>
      </c>
      <c r="K31" s="111">
        <f>IF(RES_hhdet_in_tes!K31=0,"",RES_hhdet_in_tes!K31/RES_hhdet_in_fec!K31)</f>
        <v>0.55453622872372077</v>
      </c>
      <c r="L31" s="111">
        <f>IF(RES_hhdet_in_tes!L31=0,"",RES_hhdet_in_tes!L31/RES_hhdet_in_fec!L31)</f>
        <v>0.56384939739987905</v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>
        <f>IF(RES_hhdet_in_tes!O31=0,"",RES_hhdet_in_tes!O31/RES_hhdet_in_fec!O31)</f>
        <v>0.65988240582388524</v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>
        <f>IF(RES_hhdet_in_tes!R31=0,"",RES_hhdet_in_tes!R31/RES_hhdet_in_fec!R31)</f>
        <v>0.79772061593261701</v>
      </c>
      <c r="S31" s="111">
        <f>IF(RES_hhdet_in_tes!S31=0,"",RES_hhdet_in_tes!S31/RES_hhdet_in_fec!S31)</f>
        <v>0.82789500120958048</v>
      </c>
      <c r="T31" s="111">
        <f>IF(RES_hhdet_in_tes!T31=0,"",RES_hhdet_in_tes!T31/RES_hhdet_in_fec!T31)</f>
        <v>0.85494664893773697</v>
      </c>
      <c r="U31" s="111">
        <f>IF(RES_hhdet_in_tes!U31=0,"",RES_hhdet_in_tes!U31/RES_hhdet_in_fec!U31)</f>
        <v>0.87798584411805103</v>
      </c>
      <c r="V31" s="111">
        <f>IF(RES_hhdet_in_tes!V31=0,"",RES_hhdet_in_tes!V31/RES_hhdet_in_fec!V31)</f>
        <v>0.89612287175145</v>
      </c>
      <c r="W31" s="111">
        <f>IF(RES_hhdet_in_tes!W31=0,"",RES_hhdet_in_tes!W31/RES_hhdet_in_fec!W31)</f>
        <v>0.90727085015571329</v>
      </c>
      <c r="X31" s="111">
        <f>IF(RES_hhdet_in_tes!X31=0,"",RES_hhdet_in_tes!X31/RES_hhdet_in_fec!X31)</f>
        <v>0.90904256115934334</v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0.57133774683796323</v>
      </c>
      <c r="D35" s="112">
        <f>IF(RES_hhdet_in_tes!D35=0,"",RES_hhdet_in_tes!D35/RES_hhdet_in_fec!D35)</f>
        <v>0.57269789559777007</v>
      </c>
      <c r="E35" s="112">
        <f>IF(RES_hhdet_in_tes!E35=0,"",RES_hhdet_in_tes!E35/RES_hhdet_in_fec!E35)</f>
        <v>0.57418692162339879</v>
      </c>
      <c r="F35" s="112">
        <f>IF(RES_hhdet_in_tes!F35=0,"",RES_hhdet_in_tes!F35/RES_hhdet_in_fec!F35)</f>
        <v>0.57569391345992083</v>
      </c>
      <c r="G35" s="112">
        <f>IF(RES_hhdet_in_tes!G35=0,"",RES_hhdet_in_tes!G35/RES_hhdet_in_fec!G35)</f>
        <v>0.57732059930682944</v>
      </c>
      <c r="H35" s="112">
        <f>IF(RES_hhdet_in_tes!H35=0,"",RES_hhdet_in_tes!H35/RES_hhdet_in_fec!H35)</f>
        <v>0.57905549623356911</v>
      </c>
      <c r="I35" s="112">
        <f>IF(RES_hhdet_in_tes!I35=0,"",RES_hhdet_in_tes!I35/RES_hhdet_in_fec!I35)</f>
        <v>0.58092498723233221</v>
      </c>
      <c r="J35" s="112">
        <f>IF(RES_hhdet_in_tes!J35=0,"",RES_hhdet_in_tes!J35/RES_hhdet_in_fec!J35)</f>
        <v>0.58303486010834793</v>
      </c>
      <c r="K35" s="112">
        <f>IF(RES_hhdet_in_tes!K35=0,"",RES_hhdet_in_tes!K35/RES_hhdet_in_fec!K35)</f>
        <v>0.58547856935058995</v>
      </c>
      <c r="L35" s="112">
        <f>IF(RES_hhdet_in_tes!L35=0,"",RES_hhdet_in_tes!L35/RES_hhdet_in_fec!L35)</f>
        <v>0.5882882463197957</v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>
        <f>IF(RES_hhdet_in_tes!O35=0,"",RES_hhdet_in_tes!O35/RES_hhdet_in_fec!O35)</f>
        <v>0.61586810104553069</v>
      </c>
      <c r="P35" s="112">
        <f>IF(RES_hhdet_in_tes!P35=0,"",RES_hhdet_in_tes!P35/RES_hhdet_in_fec!P35)</f>
        <v>0.63328486561323794</v>
      </c>
      <c r="Q35" s="112" t="str">
        <f>IF(RES_hhdet_in_tes!Q35=0,"",RES_hhdet_in_tes!Q35/RES_hhdet_in_fec!Q35)</f>
        <v/>
      </c>
      <c r="R35" s="112">
        <f>IF(RES_hhdet_in_tes!R35=0,"",RES_hhdet_in_tes!R35/RES_hhdet_in_fec!R35)</f>
        <v>0.6614599087955032</v>
      </c>
      <c r="S35" s="112">
        <f>IF(RES_hhdet_in_tes!S35=0,"",RES_hhdet_in_tes!S35/RES_hhdet_in_fec!S35)</f>
        <v>0.67247700094962082</v>
      </c>
      <c r="T35" s="112">
        <f>IF(RES_hhdet_in_tes!T35=0,"",RES_hhdet_in_tes!T35/RES_hhdet_in_fec!T35)</f>
        <v>0.68340859457555625</v>
      </c>
      <c r="U35" s="112">
        <f>IF(RES_hhdet_in_tes!U35=0,"",RES_hhdet_in_tes!U35/RES_hhdet_in_fec!U35)</f>
        <v>0.69436458196191875</v>
      </c>
      <c r="V35" s="112">
        <f>IF(RES_hhdet_in_tes!V35=0,"",RES_hhdet_in_tes!V35/RES_hhdet_in_fec!V35)</f>
        <v>0.70512756954245037</v>
      </c>
      <c r="W35" s="112">
        <f>IF(RES_hhdet_in_tes!W35=0,"",RES_hhdet_in_tes!W35/RES_hhdet_in_fec!W35)</f>
        <v>0.71495774780947152</v>
      </c>
      <c r="X35" s="112">
        <f>IF(RES_hhdet_in_tes!X35=0,"",RES_hhdet_in_tes!X35/RES_hhdet_in_fec!X35)</f>
        <v>0.72586073153354491</v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>
        <f>IF(RES_hhdet_in_tes!L36=0,"",RES_hhdet_in_tes!L36/RES_hhdet_in_fec!L36)</f>
        <v>0.81095262517489553</v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>
        <f>IF(RES_hhdet_in_tes!O36=0,"",RES_hhdet_in_tes!O36/RES_hhdet_in_fec!O36)</f>
        <v>0.82135133205650257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>
        <f>IF(RES_hhdet_in_tes!R36=0,"",RES_hhdet_in_tes!R36/RES_hhdet_in_fec!R36)</f>
        <v>0.86313417457035058</v>
      </c>
      <c r="S36" s="113">
        <f>IF(RES_hhdet_in_tes!S36=0,"",RES_hhdet_in_tes!S36/RES_hhdet_in_fec!S36)</f>
        <v>0.87974992520687256</v>
      </c>
      <c r="T36" s="113">
        <f>IF(RES_hhdet_in_tes!T36=0,"",RES_hhdet_in_tes!T36/RES_hhdet_in_fec!T36)</f>
        <v>0.87668459222788198</v>
      </c>
      <c r="U36" s="113" t="str">
        <f>IF(RES_hhdet_in_tes!U36=0,"",RES_hhdet_in_tes!U36/RES_hhdet_in_fec!U36)</f>
        <v/>
      </c>
      <c r="V36" s="113">
        <f>IF(RES_hhdet_in_tes!V36=0,"",RES_hhdet_in_tes!V36/RES_hhdet_in_fec!V36)</f>
        <v>0.88794277934242216</v>
      </c>
      <c r="W36" s="113">
        <f>IF(RES_hhdet_in_tes!W36=0,"",RES_hhdet_in_tes!W36/RES_hhdet_in_fec!W36)</f>
        <v>0.85740913973312127</v>
      </c>
      <c r="X36" s="113">
        <f>IF(RES_hhdet_in_tes!X36=0,"",RES_hhdet_in_tes!X36/RES_hhdet_in_fec!X36)</f>
        <v>0.91742471432954908</v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>
        <f>IF(RES_hhdet_in_tes!L37=0,"",RES_hhdet_in_tes!L37/RES_hhdet_in_fec!L37)</f>
        <v>0.5882882463197957</v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>
        <f>IF(RES_hhdet_in_tes!O37=0,"",RES_hhdet_in_tes!O37/RES_hhdet_in_fec!O37)</f>
        <v>0.6158681010455308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>
        <f>IF(RES_hhdet_in_tes!R37=0,"",RES_hhdet_in_tes!R37/RES_hhdet_in_fec!R37)</f>
        <v>0.6614599087955032</v>
      </c>
      <c r="S37" s="111">
        <f>IF(RES_hhdet_in_tes!S37=0,"",RES_hhdet_in_tes!S37/RES_hhdet_in_fec!S37)</f>
        <v>0.67247700094962082</v>
      </c>
      <c r="T37" s="111">
        <f>IF(RES_hhdet_in_tes!T37=0,"",RES_hhdet_in_tes!T37/RES_hhdet_in_fec!T37)</f>
        <v>0.68340859457555625</v>
      </c>
      <c r="U37" s="111" t="str">
        <f>IF(RES_hhdet_in_tes!U37=0,"",RES_hhdet_in_tes!U37/RES_hhdet_in_fec!U37)</f>
        <v/>
      </c>
      <c r="V37" s="111">
        <f>IF(RES_hhdet_in_tes!V37=0,"",RES_hhdet_in_tes!V37/RES_hhdet_in_fec!V37)</f>
        <v>0.70512756954245037</v>
      </c>
      <c r="W37" s="111">
        <f>IF(RES_hhdet_in_tes!W37=0,"",RES_hhdet_in_tes!W37/RES_hhdet_in_fec!W37)</f>
        <v>0.71495774780947152</v>
      </c>
      <c r="X37" s="111">
        <f>IF(RES_hhdet_in_tes!X37=0,"",RES_hhdet_in_tes!X37/RES_hhdet_in_fec!X37)</f>
        <v>0.72586073153354491</v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>
        <f>IF(RES_hhdet_in_tes!L38=0,"",RES_hhdet_in_tes!L38/RES_hhdet_in_fec!L38)</f>
        <v>1</v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 t="str">
        <f>IF(RES_hhdet_in_tes!U38=0,"",RES_hhdet_in_tes!U38/RES_hhdet_in_fec!U38)</f>
        <v/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0.73314310634173963</v>
      </c>
      <c r="D39" s="124">
        <f>IF(RES_hhdet_in_tes!D39=0,"",RES_hhdet_in_tes!D39/RES_hhdet_in_fec!D39)</f>
        <v>0.73790100424412841</v>
      </c>
      <c r="E39" s="124">
        <f>IF(RES_hhdet_in_tes!E39=0,"",RES_hhdet_in_tes!E39/RES_hhdet_in_fec!E39)</f>
        <v>0.74621412127083886</v>
      </c>
      <c r="F39" s="124">
        <f>IF(RES_hhdet_in_tes!F39=0,"",RES_hhdet_in_tes!F39/RES_hhdet_in_fec!F39)</f>
        <v>0.74160416304566057</v>
      </c>
      <c r="G39" s="124">
        <f>IF(RES_hhdet_in_tes!G39=0,"",RES_hhdet_in_tes!G39/RES_hhdet_in_fec!G39)</f>
        <v>0.73870480820522433</v>
      </c>
      <c r="H39" s="124">
        <f>IF(RES_hhdet_in_tes!H39=0,"",RES_hhdet_in_tes!H39/RES_hhdet_in_fec!H39)</f>
        <v>0.73879047706142986</v>
      </c>
      <c r="I39" s="124">
        <f>IF(RES_hhdet_in_tes!I39=0,"",RES_hhdet_in_tes!I39/RES_hhdet_in_fec!I39)</f>
        <v>0.74209784960524405</v>
      </c>
      <c r="J39" s="124">
        <f>IF(RES_hhdet_in_tes!J39=0,"",RES_hhdet_in_tes!J39/RES_hhdet_in_fec!J39)</f>
        <v>0.73930302993499086</v>
      </c>
      <c r="K39" s="124">
        <f>IF(RES_hhdet_in_tes!K39=0,"",RES_hhdet_in_tes!K39/RES_hhdet_in_fec!K39)</f>
        <v>0.74600589222078895</v>
      </c>
      <c r="L39" s="124">
        <f>IF(RES_hhdet_in_tes!L39=0,"",RES_hhdet_in_tes!L39/RES_hhdet_in_fec!L39)</f>
        <v>0.7544178071050649</v>
      </c>
      <c r="M39" s="124" t="str">
        <f>IF(RES_hhdet_in_tes!M39=0,"",RES_hhdet_in_tes!M39/RES_hhdet_in_fec!M39)</f>
        <v/>
      </c>
      <c r="N39" s="124" t="str">
        <f>IF(RES_hhdet_in_tes!N39=0,"",RES_hhdet_in_tes!N39/RES_hhdet_in_fec!N39)</f>
        <v/>
      </c>
      <c r="O39" s="124">
        <f>IF(RES_hhdet_in_tes!O39=0,"",RES_hhdet_in_tes!O39/RES_hhdet_in_fec!O39)</f>
        <v>0.76394977864272906</v>
      </c>
      <c r="P39" s="124">
        <f>IF(RES_hhdet_in_tes!P39=0,"",RES_hhdet_in_tes!P39/RES_hhdet_in_fec!P39)</f>
        <v>0.78026225268387039</v>
      </c>
      <c r="Q39" s="124" t="str">
        <f>IF(RES_hhdet_in_tes!Q39=0,"",RES_hhdet_in_tes!Q39/RES_hhdet_in_fec!Q39)</f>
        <v/>
      </c>
      <c r="R39" s="124">
        <f>IF(RES_hhdet_in_tes!R39=0,"",RES_hhdet_in_tes!R39/RES_hhdet_in_fec!R39)</f>
        <v>0.79419732688935518</v>
      </c>
      <c r="S39" s="124">
        <f>IF(RES_hhdet_in_tes!S39=0,"",RES_hhdet_in_tes!S39/RES_hhdet_in_fec!S39)</f>
        <v>0.81487011916022112</v>
      </c>
      <c r="T39" s="124">
        <f>IF(RES_hhdet_in_tes!T39=0,"",RES_hhdet_in_tes!T39/RES_hhdet_in_fec!T39)</f>
        <v>0.83048222109776915</v>
      </c>
      <c r="U39" s="124">
        <f>IF(RES_hhdet_in_tes!U39=0,"",RES_hhdet_in_tes!U39/RES_hhdet_in_fec!U39)</f>
        <v>0.82990032555241822</v>
      </c>
      <c r="V39" s="124">
        <f>IF(RES_hhdet_in_tes!V39=0,"",RES_hhdet_in_tes!V39/RES_hhdet_in_fec!V39)</f>
        <v>0.85093566872503579</v>
      </c>
      <c r="W39" s="124">
        <f>IF(RES_hhdet_in_tes!W39=0,"",RES_hhdet_in_tes!W39/RES_hhdet_in_fec!W39)</f>
        <v>0.8432613324027961</v>
      </c>
      <c r="X39" s="124">
        <f>IF(RES_hhdet_in_tes!X39=0,"",RES_hhdet_in_tes!X39/RES_hhdet_in_fec!X39)</f>
        <v>0.86497894234771588</v>
      </c>
      <c r="Y39" s="124" t="str">
        <f>IF(RES_hhdet_in_tes!Y39=0,"",RES_hhdet_in_tes!Y39/RES_hhdet_in_fec!Y39)</f>
        <v/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0.584046258423773</v>
      </c>
      <c r="D40" s="111">
        <f>IF(RES_hhdet_in_tes!D40=0,"",RES_hhdet_in_tes!D40/RES_hhdet_in_fec!D40)</f>
        <v>0.58438702830589917</v>
      </c>
      <c r="E40" s="111">
        <f>IF(RES_hhdet_in_tes!E40=0,"",RES_hhdet_in_tes!E40/RES_hhdet_in_fec!E40)</f>
        <v>0.5847278288840998</v>
      </c>
      <c r="F40" s="111">
        <f>IF(RES_hhdet_in_tes!F40=0,"",RES_hhdet_in_tes!F40/RES_hhdet_in_fec!F40)</f>
        <v>0.58506863364812856</v>
      </c>
      <c r="G40" s="111">
        <f>IF(RES_hhdet_in_tes!G40=0,"",RES_hhdet_in_tes!G40/RES_hhdet_in_fec!G40)</f>
        <v>0.58540946668143634</v>
      </c>
      <c r="H40" s="111">
        <f>IF(RES_hhdet_in_tes!H40=0,"",RES_hhdet_in_tes!H40/RES_hhdet_in_fec!H40)</f>
        <v>0.58575032503651514</v>
      </c>
      <c r="I40" s="111">
        <f>IF(RES_hhdet_in_tes!I40=0,"",RES_hhdet_in_tes!I40/RES_hhdet_in_fec!I40)</f>
        <v>0.586091214647528</v>
      </c>
      <c r="J40" s="111">
        <f>IF(RES_hhdet_in_tes!J40=0,"",RES_hhdet_in_tes!J40/RES_hhdet_in_fec!J40)</f>
        <v>0.5864321598246458</v>
      </c>
      <c r="K40" s="111">
        <f>IF(RES_hhdet_in_tes!K40=0,"",RES_hhdet_in_tes!K40/RES_hhdet_in_fec!K40)</f>
        <v>0.58677318123790845</v>
      </c>
      <c r="L40" s="111">
        <f>IF(RES_hhdet_in_tes!L40=0,"",RES_hhdet_in_tes!L40/RES_hhdet_in_fec!L40)</f>
        <v>0.58711428441739832</v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>
        <f>IF(RES_hhdet_in_tes!O40=0,"",RES_hhdet_in_tes!O40/RES_hhdet_in_fec!O40)</f>
        <v>0.58760466936981937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>
        <f>IF(RES_hhdet_in_tes!R40=0,"",RES_hhdet_in_tes!R40/RES_hhdet_in_fec!R40)</f>
        <v>0.59141077072034354</v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>
        <f>IF(RES_hhdet_in_tes!U40=0,"",RES_hhdet_in_tes!U40/RES_hhdet_in_fec!U40)</f>
        <v>0.60269214084042622</v>
      </c>
      <c r="V40" s="111">
        <f>IF(RES_hhdet_in_tes!V40=0,"",RES_hhdet_in_tes!V40/RES_hhdet_in_fec!V40)</f>
        <v>0.60527753123604355</v>
      </c>
      <c r="W40" s="111">
        <f>IF(RES_hhdet_in_tes!W40=0,"",RES_hhdet_in_tes!W40/RES_hhdet_in_fec!W40)</f>
        <v>0.60652008948955316</v>
      </c>
      <c r="X40" s="111">
        <f>IF(RES_hhdet_in_tes!X40=0,"",RES_hhdet_in_tes!X40/RES_hhdet_in_fec!X40)</f>
        <v>0.60692109865233701</v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0.74957953668405186</v>
      </c>
      <c r="D41" s="45">
        <f>IF(RES_hhdet_in_tes!D41=0,"",RES_hhdet_in_tes!D41/RES_hhdet_in_fec!D41)</f>
        <v>0.75078934224738669</v>
      </c>
      <c r="E41" s="45">
        <f>IF(RES_hhdet_in_tes!E41=0,"",RES_hhdet_in_tes!E41/RES_hhdet_in_fec!E41)</f>
        <v>0.75205619042289751</v>
      </c>
      <c r="F41" s="45">
        <f>IF(RES_hhdet_in_tes!F41=0,"",RES_hhdet_in_tes!F41/RES_hhdet_in_fec!F41)</f>
        <v>0.75333081713643257</v>
      </c>
      <c r="G41" s="45">
        <f>IF(RES_hhdet_in_tes!G41=0,"",RES_hhdet_in_tes!G41/RES_hhdet_in_fec!G41)</f>
        <v>0.75465797674058999</v>
      </c>
      <c r="H41" s="45">
        <f>IF(RES_hhdet_in_tes!H41=0,"",RES_hhdet_in_tes!H41/RES_hhdet_in_fec!H41)</f>
        <v>0.75603219187236659</v>
      </c>
      <c r="I41" s="45">
        <f>IF(RES_hhdet_in_tes!I41=0,"",RES_hhdet_in_tes!I41/RES_hhdet_in_fec!I41)</f>
        <v>0.75746449000555049</v>
      </c>
      <c r="J41" s="45">
        <f>IF(RES_hhdet_in_tes!J41=0,"",RES_hhdet_in_tes!J41/RES_hhdet_in_fec!J41)</f>
        <v>0.75900004680790301</v>
      </c>
      <c r="K41" s="45">
        <f>IF(RES_hhdet_in_tes!K41=0,"",RES_hhdet_in_tes!K41/RES_hhdet_in_fec!K41)</f>
        <v>0.76067727347963465</v>
      </c>
      <c r="L41" s="45">
        <f>IF(RES_hhdet_in_tes!L41=0,"",RES_hhdet_in_tes!L41/RES_hhdet_in_fec!L41)</f>
        <v>0.76250644659158162</v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>
        <f>IF(RES_hhdet_in_tes!O41=0,"",RES_hhdet_in_tes!O41/RES_hhdet_in_fec!O41)</f>
        <v>0.77368059648813858</v>
      </c>
      <c r="P41" s="45">
        <f>IF(RES_hhdet_in_tes!P41=0,"",RES_hhdet_in_tes!P41/RES_hhdet_in_fec!P41)</f>
        <v>0.78026225268387039</v>
      </c>
      <c r="Q41" s="45" t="str">
        <f>IF(RES_hhdet_in_tes!Q41=0,"",RES_hhdet_in_tes!Q41/RES_hhdet_in_fec!Q41)</f>
        <v/>
      </c>
      <c r="R41" s="45">
        <f>IF(RES_hhdet_in_tes!R41=0,"",RES_hhdet_in_tes!R41/RES_hhdet_in_fec!R41)</f>
        <v>0.80036820965829591</v>
      </c>
      <c r="S41" s="45">
        <f>IF(RES_hhdet_in_tes!S41=0,"",RES_hhdet_in_tes!S41/RES_hhdet_in_fec!S41)</f>
        <v>0.81487011916022112</v>
      </c>
      <c r="T41" s="45">
        <f>IF(RES_hhdet_in_tes!T41=0,"",RES_hhdet_in_tes!T41/RES_hhdet_in_fec!T41)</f>
        <v>0.83048222109776915</v>
      </c>
      <c r="U41" s="45">
        <f>IF(RES_hhdet_in_tes!U41=0,"",RES_hhdet_in_tes!U41/RES_hhdet_in_fec!U41)</f>
        <v>0.84540202806655329</v>
      </c>
      <c r="V41" s="45">
        <f>IF(RES_hhdet_in_tes!V41=0,"",RES_hhdet_in_tes!V41/RES_hhdet_in_fec!V41)</f>
        <v>0.85782705266216674</v>
      </c>
      <c r="W41" s="45">
        <f>IF(RES_hhdet_in_tes!W41=0,"",RES_hhdet_in_tes!W41/RES_hhdet_in_fec!W41)</f>
        <v>0.86713102850260815</v>
      </c>
      <c r="X41" s="45">
        <f>IF(RES_hhdet_in_tes!X41=0,"",RES_hhdet_in_tes!X41/RES_hhdet_in_fec!X41)</f>
        <v>0.87473909077506684</v>
      </c>
      <c r="Y41" s="45" t="str">
        <f>IF(RES_hhdet_in_tes!Y41=0,"",RES_hhdet_in_tes!Y41/RES_hhdet_in_fec!Y41)</f>
        <v/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X43" s="119" t="str">
        <f>IF(RES_hhdet_in_tes!X43=0,"",RES_hhdet_in_tes!X43/RES_hhdet_in_fec!X43)</f>
        <v/>
      </c>
      <c r="Y43" s="119" t="str">
        <f>IF(RES_hhdet_in_tes!Y43=0,"",RES_hhdet_in_tes!Y43/RES_hhdet_in_fec!Y43)</f>
        <v/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X44" s="124" t="str">
        <f>IF(RES_hhdet_in_tes!X44=0,"",RES_hhdet_in_tes!X44/RES_hhdet_in_fec!X44)</f>
        <v/>
      </c>
      <c r="Y44" s="124" t="str">
        <f>IF(RES_hhdet_in_tes!Y44=0,"",RES_hhdet_in_tes!Y44/RES_hhdet_in_fec!Y44)</f>
        <v/>
      </c>
      <c r="DA44" s="130" t="s">
        <v>3627</v>
      </c>
    </row>
    <row r="45" spans="1:105" ht="12" customHeight="1" x14ac:dyDescent="0.25">
      <c r="A45" s="97" t="s">
        <v>211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X45" s="111" t="str">
        <f>IF(RES_hhdet_in_tes!X45=0,"",RES_hhdet_in_tes!X45/RES_hhdet_in_fec!X45)</f>
        <v/>
      </c>
      <c r="Y45" s="111" t="str">
        <f>IF(RES_hhdet_in_tes!Y45=0,"",RES_hhdet_in_tes!Y45/RES_hhdet_in_fec!Y45)</f>
        <v/>
      </c>
      <c r="DA45" s="63" t="s">
        <v>3628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X46" s="111" t="str">
        <f>IF(RES_hhdet_in_tes!X46=0,"",RES_hhdet_in_tes!X46/RES_hhdet_in_fec!X46)</f>
        <v/>
      </c>
      <c r="Y46" s="111" t="str">
        <f>IF(RES_hhdet_in_tes!Y46=0,"",RES_hhdet_in_tes!Y46/RES_hhdet_in_fec!Y46)</f>
        <v/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X47" s="124" t="str">
        <f>IF(RES_hhdet_in_tes!X47=0,"",RES_hhdet_in_tes!X47/RES_hhdet_in_fec!X47)</f>
        <v/>
      </c>
      <c r="Y47" s="124" t="str">
        <f>IF(RES_hhdet_in_tes!Y47=0,"",RES_hhdet_in_tes!Y47/RES_hhdet_in_fec!Y47)</f>
        <v/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X48" s="111" t="str">
        <f>IF(RES_hhdet_in_tes!X48=0,"",RES_hhdet_in_tes!X48/RES_hhdet_in_fec!X48)</f>
        <v/>
      </c>
      <c r="Y48" s="111" t="str">
        <f>IF(RES_hhdet_in_tes!Y48=0,"",RES_hhdet_in_tes!Y48/RES_hhdet_in_fec!Y48)</f>
        <v/>
      </c>
      <c r="DA48" s="63" t="s">
        <v>3631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X49" s="124" t="str">
        <f>IF(RES_hhdet_in_tes!X49=0,"",RES_hhdet_in_tes!X49/RES_hhdet_in_fec!X49)</f>
        <v/>
      </c>
      <c r="Y49" s="124" t="str">
        <f>IF(RES_hhdet_in_tes!Y49=0,"",RES_hhdet_in_tes!Y49/RES_hhdet_in_fec!Y49)</f>
        <v/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 t="str">
        <f>IF(RES_hhdet_in_tes!Y50=0,"",RES_hhdet_in_tes!Y50/RES_hhdet_in_fec!Y50)</f>
        <v/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X58" s="124" t="str">
        <f>IF(RES_hhdet_in_tes!X58=0,"",RES_hhdet_in_tes!X58/RES_hhdet_in_fec!X58)</f>
        <v/>
      </c>
      <c r="Y58" s="124" t="str">
        <f>IF(RES_hhdet_in_tes!Y58=0,"",RES_hhdet_in_tes!Y58/RES_hhdet_in_fec!Y58)</f>
        <v/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X60" s="45" t="str">
        <f>IF(RES_hhdet_in_tes!X60=0,"",RES_hhdet_in_tes!X60/RES_hhdet_in_fec!X60)</f>
        <v/>
      </c>
      <c r="Y60" s="45" t="str">
        <f>IF(RES_hhdet_in_tes!Y60=0,"",RES_hhdet_in_tes!Y60/RES_hhdet_in_fec!Y60)</f>
        <v/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0.48614419394189445</v>
      </c>
      <c r="D62" s="119">
        <f>IF(RES_hhdet_in_tes!D62=0,"",RES_hhdet_in_tes!D62/RES_hhdet_in_fec!D62)</f>
        <v>0.49231634512699118</v>
      </c>
      <c r="E62" s="119">
        <f>IF(RES_hhdet_in_tes!E62=0,"",RES_hhdet_in_tes!E62/RES_hhdet_in_fec!E62)</f>
        <v>0.49731419313099179</v>
      </c>
      <c r="F62" s="119">
        <f>IF(RES_hhdet_in_tes!F62=0,"",RES_hhdet_in_tes!F62/RES_hhdet_in_fec!F62)</f>
        <v>0.502629218878621</v>
      </c>
      <c r="G62" s="119">
        <f>IF(RES_hhdet_in_tes!G62=0,"",RES_hhdet_in_tes!G62/RES_hhdet_in_fec!G62)</f>
        <v>0.50793084708599967</v>
      </c>
      <c r="H62" s="119">
        <f>IF(RES_hhdet_in_tes!H62=0,"",RES_hhdet_in_tes!H62/RES_hhdet_in_fec!H62)</f>
        <v>0.51369838373646703</v>
      </c>
      <c r="I62" s="119">
        <f>IF(RES_hhdet_in_tes!I62=0,"",RES_hhdet_in_tes!I62/RES_hhdet_in_fec!I62)</f>
        <v>0.52119705553177198</v>
      </c>
      <c r="J62" s="119">
        <f>IF(RES_hhdet_in_tes!J62=0,"",RES_hhdet_in_tes!J62/RES_hhdet_in_fec!J62)</f>
        <v>0.52560776064283277</v>
      </c>
      <c r="K62" s="119">
        <f>IF(RES_hhdet_in_tes!K62=0,"",RES_hhdet_in_tes!K62/RES_hhdet_in_fec!K62)</f>
        <v>0.53339454645832762</v>
      </c>
      <c r="L62" s="119" t="str">
        <f>IF(RES_hhdet_in_tes!L62=0,"",RES_hhdet_in_tes!L62/RES_hhdet_in_fec!L62)</f>
        <v/>
      </c>
      <c r="M62" s="119">
        <f>IF(RES_hhdet_in_tes!M62=0,"",RES_hhdet_in_tes!M62/RES_hhdet_in_fec!M62)</f>
        <v>0.55160467070525532</v>
      </c>
      <c r="N62" s="119">
        <f>IF(RES_hhdet_in_tes!N62=0,"",RES_hhdet_in_tes!N62/RES_hhdet_in_fec!N62)</f>
        <v>0.57620446949685</v>
      </c>
      <c r="O62" s="119">
        <f>IF(RES_hhdet_in_tes!O62=0,"",RES_hhdet_in_tes!O62/RES_hhdet_in_fec!O62)</f>
        <v>0.60591019490482512</v>
      </c>
      <c r="P62" s="119">
        <f>IF(RES_hhdet_in_tes!P62=0,"",RES_hhdet_in_tes!P62/RES_hhdet_in_fec!P62)</f>
        <v>0.64316437541322224</v>
      </c>
      <c r="Q62" s="119">
        <f>IF(RES_hhdet_in_tes!Q62=0,"",RES_hhdet_in_tes!Q62/RES_hhdet_in_fec!Q62)</f>
        <v>0.67619167660355717</v>
      </c>
      <c r="R62" s="119">
        <f>IF(RES_hhdet_in_tes!R62=0,"",RES_hhdet_in_tes!R62/RES_hhdet_in_fec!R62)</f>
        <v>0.69231710666817603</v>
      </c>
      <c r="S62" s="119">
        <f>IF(RES_hhdet_in_tes!S62=0,"",RES_hhdet_in_tes!S62/RES_hhdet_in_fec!S62)</f>
        <v>0.70146459503323155</v>
      </c>
      <c r="T62" s="119">
        <f>IF(RES_hhdet_in_tes!T62=0,"",RES_hhdet_in_tes!T62/RES_hhdet_in_fec!T62)</f>
        <v>0.71858357064545886</v>
      </c>
      <c r="U62" s="119">
        <f>IF(RES_hhdet_in_tes!U62=0,"",RES_hhdet_in_tes!U62/RES_hhdet_in_fec!U62)</f>
        <v>0.7184287560743613</v>
      </c>
      <c r="V62" s="119">
        <f>IF(RES_hhdet_in_tes!V62=0,"",RES_hhdet_in_tes!V62/RES_hhdet_in_fec!V62)</f>
        <v>0.73095463206249778</v>
      </c>
      <c r="W62" s="119">
        <f>IF(RES_hhdet_in_tes!W62=0,"",RES_hhdet_in_tes!W62/RES_hhdet_in_fec!W62)</f>
        <v>0.7306619213099349</v>
      </c>
      <c r="X62" s="119">
        <f>IF(RES_hhdet_in_tes!X62=0,"",RES_hhdet_in_tes!X62/RES_hhdet_in_fec!X62)</f>
        <v>0.73503346694379434</v>
      </c>
      <c r="Y62" s="119">
        <f>IF(RES_hhdet_in_tes!Y62=0,"",RES_hhdet_in_tes!Y62/RES_hhdet_in_fec!Y62)</f>
        <v>0.74043388333908866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0.48125308080405005</v>
      </c>
      <c r="D63" s="124">
        <f>IF(RES_hhdet_in_tes!D63=0,"",RES_hhdet_in_tes!D63/RES_hhdet_in_fec!D63)</f>
        <v>0.48559683066776915</v>
      </c>
      <c r="E63" s="124">
        <f>IF(RES_hhdet_in_tes!E63=0,"",RES_hhdet_in_tes!E63/RES_hhdet_in_fec!E63)</f>
        <v>0.49026040934686821</v>
      </c>
      <c r="F63" s="124">
        <f>IF(RES_hhdet_in_tes!F63=0,"",RES_hhdet_in_tes!F63/RES_hhdet_in_fec!F63)</f>
        <v>0.49490174269199733</v>
      </c>
      <c r="G63" s="124">
        <f>IF(RES_hhdet_in_tes!G63=0,"",RES_hhdet_in_tes!G63/RES_hhdet_in_fec!G63)</f>
        <v>0.49980073326225966</v>
      </c>
      <c r="H63" s="124">
        <f>IF(RES_hhdet_in_tes!H63=0,"",RES_hhdet_in_tes!H63/RES_hhdet_in_fec!H63)</f>
        <v>0.50489490201561116</v>
      </c>
      <c r="I63" s="124">
        <f>IF(RES_hhdet_in_tes!I63=0,"",RES_hhdet_in_tes!I63/RES_hhdet_in_fec!I63)</f>
        <v>0.51029232703677152</v>
      </c>
      <c r="J63" s="124">
        <f>IF(RES_hhdet_in_tes!J63=0,"",RES_hhdet_in_tes!J63/RES_hhdet_in_fec!J63)</f>
        <v>0.51626749122462934</v>
      </c>
      <c r="K63" s="124">
        <f>IF(RES_hhdet_in_tes!K63=0,"",RES_hhdet_in_tes!K63/RES_hhdet_in_fec!K63)</f>
        <v>0.52303242341436917</v>
      </c>
      <c r="L63" s="124" t="str">
        <f>IF(RES_hhdet_in_tes!L63=0,"",RES_hhdet_in_tes!L63/RES_hhdet_in_fec!L63)</f>
        <v/>
      </c>
      <c r="M63" s="124">
        <f>IF(RES_hhdet_in_tes!M63=0,"",RES_hhdet_in_tes!M63/RES_hhdet_in_fec!M63)</f>
        <v>0.5445903266853459</v>
      </c>
      <c r="N63" s="124">
        <f>IF(RES_hhdet_in_tes!N63=0,"",RES_hhdet_in_tes!N63/RES_hhdet_in_fec!N63)</f>
        <v>0.56694733238654038</v>
      </c>
      <c r="O63" s="124">
        <f>IF(RES_hhdet_in_tes!O63=0,"",RES_hhdet_in_tes!O63/RES_hhdet_in_fec!O63)</f>
        <v>0.59884400094015011</v>
      </c>
      <c r="P63" s="124">
        <f>IF(RES_hhdet_in_tes!P63=0,"",RES_hhdet_in_tes!P63/RES_hhdet_in_fec!P63)</f>
        <v>0.63632250597767981</v>
      </c>
      <c r="Q63" s="124">
        <f>IF(RES_hhdet_in_tes!Q63=0,"",RES_hhdet_in_tes!Q63/RES_hhdet_in_fec!Q63)</f>
        <v>0.66777135938952359</v>
      </c>
      <c r="R63" s="124">
        <f>IF(RES_hhdet_in_tes!R63=0,"",RES_hhdet_in_tes!R63/RES_hhdet_in_fec!R63)</f>
        <v>0.68377849132242785</v>
      </c>
      <c r="S63" s="124">
        <f>IF(RES_hhdet_in_tes!S63=0,"",RES_hhdet_in_tes!S63/RES_hhdet_in_fec!S63)</f>
        <v>0.69608169258615948</v>
      </c>
      <c r="T63" s="124">
        <f>IF(RES_hhdet_in_tes!T63=0,"",RES_hhdet_in_tes!T63/RES_hhdet_in_fec!T63)</f>
        <v>0.70622032785473499</v>
      </c>
      <c r="U63" s="124">
        <f>IF(RES_hhdet_in_tes!U63=0,"",RES_hhdet_in_tes!U63/RES_hhdet_in_fec!U63)</f>
        <v>0.71493445274134082</v>
      </c>
      <c r="V63" s="124">
        <f>IF(RES_hhdet_in_tes!V63=0,"",RES_hhdet_in_tes!V63/RES_hhdet_in_fec!V63)</f>
        <v>0.72287144416265758</v>
      </c>
      <c r="W63" s="124">
        <f>IF(RES_hhdet_in_tes!W63=0,"",RES_hhdet_in_tes!W63/RES_hhdet_in_fec!W63)</f>
        <v>0.72875626558031703</v>
      </c>
      <c r="X63" s="124">
        <f>IF(RES_hhdet_in_tes!X63=0,"",RES_hhdet_in_tes!X63/RES_hhdet_in_fec!X63)</f>
        <v>0.73230710428381007</v>
      </c>
      <c r="Y63" s="124">
        <f>IF(RES_hhdet_in_tes!Y63=0,"",RES_hhdet_in_tes!Y63/RES_hhdet_in_fec!Y63)</f>
        <v>0.73444994757003446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0.47531243225273501</v>
      </c>
      <c r="D64" s="111">
        <f>IF(RES_hhdet_in_tes!D64=0,"",RES_hhdet_in_tes!D64/RES_hhdet_in_fec!D64)</f>
        <v>0.47979225199015041</v>
      </c>
      <c r="E64" s="111">
        <f>IF(RES_hhdet_in_tes!E64=0,"",RES_hhdet_in_tes!E64/RES_hhdet_in_fec!E64)</f>
        <v>0.48455458333232482</v>
      </c>
      <c r="F64" s="111">
        <f>IF(RES_hhdet_in_tes!F64=0,"",RES_hhdet_in_tes!F64/RES_hhdet_in_fec!F64)</f>
        <v>0.48929958993087641</v>
      </c>
      <c r="G64" s="111">
        <f>IF(RES_hhdet_in_tes!G64=0,"",RES_hhdet_in_tes!G64/RES_hhdet_in_fec!G64)</f>
        <v>0.49429762416127215</v>
      </c>
      <c r="H64" s="111">
        <f>IF(RES_hhdet_in_tes!H64=0,"",RES_hhdet_in_tes!H64/RES_hhdet_in_fec!H64)</f>
        <v>0.49951414460265953</v>
      </c>
      <c r="I64" s="111">
        <f>IF(RES_hhdet_in_tes!I64=0,"",RES_hhdet_in_tes!I64/RES_hhdet_in_fec!I64)</f>
        <v>0.50501424137823647</v>
      </c>
      <c r="J64" s="111">
        <f>IF(RES_hhdet_in_tes!J64=0,"",RES_hhdet_in_tes!J64/RES_hhdet_in_fec!J64)</f>
        <v>0.51106793987714727</v>
      </c>
      <c r="K64" s="111">
        <f>IF(RES_hhdet_in_tes!K64=0,"",RES_hhdet_in_tes!K64/RES_hhdet_in_fec!K64)</f>
        <v>0.51790263490254862</v>
      </c>
      <c r="L64" s="111" t="str">
        <f>IF(RES_hhdet_in_tes!L64=0,"",RES_hhdet_in_tes!L64/RES_hhdet_in_fec!L64)</f>
        <v/>
      </c>
      <c r="M64" s="111">
        <f>IF(RES_hhdet_in_tes!M64=0,"",RES_hhdet_in_tes!M64/RES_hhdet_in_fec!M64)</f>
        <v>0.5397719455500416</v>
      </c>
      <c r="N64" s="111">
        <f>IF(RES_hhdet_in_tes!N64=0,"",RES_hhdet_in_tes!N64/RES_hhdet_in_fec!N64)</f>
        <v>0.56226262256884463</v>
      </c>
      <c r="O64" s="111">
        <f>IF(RES_hhdet_in_tes!O64=0,"",RES_hhdet_in_tes!O64/RES_hhdet_in_fec!O64)</f>
        <v>0.59422812727263796</v>
      </c>
      <c r="P64" s="111">
        <f>IF(RES_hhdet_in_tes!P64=0,"",RES_hhdet_in_tes!P64/RES_hhdet_in_fec!P64)</f>
        <v>0.63188528263441179</v>
      </c>
      <c r="Q64" s="111">
        <f>IF(RES_hhdet_in_tes!Q64=0,"",RES_hhdet_in_tes!Q64/RES_hhdet_in_fec!Q64)</f>
        <v>0.66365354413089106</v>
      </c>
      <c r="R64" s="111">
        <f>IF(RES_hhdet_in_tes!R64=0,"",RES_hhdet_in_tes!R64/RES_hhdet_in_fec!R64)</f>
        <v>0.67980419692957228</v>
      </c>
      <c r="S64" s="111">
        <f>IF(RES_hhdet_in_tes!S64=0,"",RES_hhdet_in_tes!S64/RES_hhdet_in_fec!S64)</f>
        <v>0.69217909342873107</v>
      </c>
      <c r="T64" s="111">
        <f>IF(RES_hhdet_in_tes!T64=0,"",RES_hhdet_in_tes!T64/RES_hhdet_in_fec!T64)</f>
        <v>0.70225212570202467</v>
      </c>
      <c r="U64" s="111">
        <f>IF(RES_hhdet_in_tes!U64=0,"",RES_hhdet_in_tes!U64/RES_hhdet_in_fec!U64)</f>
        <v>0.71104290402230841</v>
      </c>
      <c r="V64" s="111">
        <f>IF(RES_hhdet_in_tes!V64=0,"",RES_hhdet_in_tes!V64/RES_hhdet_in_fec!V64)</f>
        <v>0.71905780996966162</v>
      </c>
      <c r="W64" s="111">
        <f>IF(RES_hhdet_in_tes!W64=0,"",RES_hhdet_in_tes!W64/RES_hhdet_in_fec!W64)</f>
        <v>0.72510277438916759</v>
      </c>
      <c r="X64" s="111">
        <f>IF(RES_hhdet_in_tes!X64=0,"",RES_hhdet_in_tes!X64/RES_hhdet_in_fec!X64)</f>
        <v>0.72871193884147734</v>
      </c>
      <c r="Y64" s="111">
        <f>IF(RES_hhdet_in_tes!Y64=0,"",RES_hhdet_in_tes!Y64/RES_hhdet_in_fec!Y64)</f>
        <v>0.73126042707028971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 t="str">
        <f>IF(RES_hhdet_in_tes!L65=0,"",RES_hhdet_in_tes!L65/RES_hhdet_in_fec!L65)</f>
        <v/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2.1968043509277417</v>
      </c>
      <c r="D66" s="124">
        <f>IF(RES_hhdet_in_tes!D66=0,"",RES_hhdet_in_tes!D66/RES_hhdet_in_fec!D66)</f>
        <v>2.2860751618479327</v>
      </c>
      <c r="E66" s="124">
        <f>IF(RES_hhdet_in_tes!E66=0,"",RES_hhdet_in_tes!E66/RES_hhdet_in_fec!E66)</f>
        <v>2.3766843138826941</v>
      </c>
      <c r="F66" s="124">
        <f>IF(RES_hhdet_in_tes!F66=0,"",RES_hhdet_in_tes!F66/RES_hhdet_in_fec!F66)</f>
        <v>2.4680211986584553</v>
      </c>
      <c r="G66" s="124">
        <f>IF(RES_hhdet_in_tes!G66=0,"",RES_hhdet_in_tes!G66/RES_hhdet_in_fec!G66)</f>
        <v>2.5606149604005441</v>
      </c>
      <c r="H66" s="124">
        <f>IF(RES_hhdet_in_tes!H66=0,"",RES_hhdet_in_tes!H66/RES_hhdet_in_fec!H66)</f>
        <v>2.6543824379482492</v>
      </c>
      <c r="I66" s="124">
        <f>IF(RES_hhdet_in_tes!I66=0,"",RES_hhdet_in_tes!I66/RES_hhdet_in_fec!I66)</f>
        <v>2.7494345499888357</v>
      </c>
      <c r="J66" s="124">
        <f>IF(RES_hhdet_in_tes!J66=0,"",RES_hhdet_in_tes!J66/RES_hhdet_in_fec!J66)</f>
        <v>2.8462684257394417</v>
      </c>
      <c r="K66" s="124">
        <f>IF(RES_hhdet_in_tes!K66=0,"",RES_hhdet_in_tes!K66/RES_hhdet_in_fec!K66)</f>
        <v>2.9452778329905813</v>
      </c>
      <c r="L66" s="124" t="str">
        <f>IF(RES_hhdet_in_tes!L66=0,"",RES_hhdet_in_tes!L66/RES_hhdet_in_fec!L66)</f>
        <v/>
      </c>
      <c r="M66" s="124">
        <f>IF(RES_hhdet_in_tes!M66=0,"",RES_hhdet_in_tes!M66/RES_hhdet_in_fec!M66)</f>
        <v>3.162525308876134</v>
      </c>
      <c r="N66" s="124">
        <f>IF(RES_hhdet_in_tes!N66=0,"",RES_hhdet_in_tes!N66/RES_hhdet_in_fec!N66)</f>
        <v>3.2970329481107283</v>
      </c>
      <c r="O66" s="124">
        <f>IF(RES_hhdet_in_tes!O66=0,"",RES_hhdet_in_tes!O66/RES_hhdet_in_fec!O66)</f>
        <v>3.4497979589683099</v>
      </c>
      <c r="P66" s="124">
        <f>IF(RES_hhdet_in_tes!P66=0,"",RES_hhdet_in_tes!P66/RES_hhdet_in_fec!P66)</f>
        <v>3.6059532501077598</v>
      </c>
      <c r="Q66" s="124">
        <f>IF(RES_hhdet_in_tes!Q66=0,"",RES_hhdet_in_tes!Q66/RES_hhdet_in_fec!Q66)</f>
        <v>3.7258000418534962</v>
      </c>
      <c r="R66" s="124">
        <f>IF(RES_hhdet_in_tes!R66=0,"",RES_hhdet_in_tes!R66/RES_hhdet_in_fec!R66)</f>
        <v>3.7517682192490516</v>
      </c>
      <c r="S66" s="124">
        <f>IF(RES_hhdet_in_tes!S66=0,"",RES_hhdet_in_tes!S66/RES_hhdet_in_fec!S66)</f>
        <v>3.7546535722930021</v>
      </c>
      <c r="T66" s="124">
        <f>IF(RES_hhdet_in_tes!T66=0,"",RES_hhdet_in_tes!T66/RES_hhdet_in_fec!T66)</f>
        <v>3.7578595201196143</v>
      </c>
      <c r="U66" s="124">
        <f>IF(RES_hhdet_in_tes!U66=0,"",RES_hhdet_in_tes!U66/RES_hhdet_in_fec!U66)</f>
        <v>3.7614216843714052</v>
      </c>
      <c r="V66" s="124">
        <f>IF(RES_hhdet_in_tes!V66=0,"",RES_hhdet_in_tes!V66/RES_hhdet_in_fec!V66)</f>
        <v>3.7716006986799431</v>
      </c>
      <c r="W66" s="124">
        <f>IF(RES_hhdet_in_tes!W66=0,"",RES_hhdet_in_tes!W66/RES_hhdet_in_fec!W66)</f>
        <v>3.8050101974868964</v>
      </c>
      <c r="X66" s="124">
        <f>IF(RES_hhdet_in_tes!X66=0,"",RES_hhdet_in_tes!X66/RES_hhdet_in_fec!X66)</f>
        <v>3.8463645747695372</v>
      </c>
      <c r="Y66" s="124">
        <f>IF(RES_hhdet_in_tes!Y66=0,"",RES_hhdet_in_tes!Y66/RES_hhdet_in_fec!Y66)</f>
        <v>3.8929783089644663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2.1968043509277417</v>
      </c>
      <c r="D67" s="111">
        <f>IF(RES_hhdet_in_tes!D67=0,"",RES_hhdet_in_tes!D67/RES_hhdet_in_fec!D67)</f>
        <v>2.2860751618479327</v>
      </c>
      <c r="E67" s="111">
        <f>IF(RES_hhdet_in_tes!E67=0,"",RES_hhdet_in_tes!E67/RES_hhdet_in_fec!E67)</f>
        <v>2.3766843138826941</v>
      </c>
      <c r="F67" s="111">
        <f>IF(RES_hhdet_in_tes!F67=0,"",RES_hhdet_in_tes!F67/RES_hhdet_in_fec!F67)</f>
        <v>2.4680211986584553</v>
      </c>
      <c r="G67" s="111">
        <f>IF(RES_hhdet_in_tes!G67=0,"",RES_hhdet_in_tes!G67/RES_hhdet_in_fec!G67)</f>
        <v>2.5606149604005441</v>
      </c>
      <c r="H67" s="111">
        <f>IF(RES_hhdet_in_tes!H67=0,"",RES_hhdet_in_tes!H67/RES_hhdet_in_fec!H67)</f>
        <v>2.6543824379482492</v>
      </c>
      <c r="I67" s="111">
        <f>IF(RES_hhdet_in_tes!I67=0,"",RES_hhdet_in_tes!I67/RES_hhdet_in_fec!I67)</f>
        <v>2.7494345499888357</v>
      </c>
      <c r="J67" s="111">
        <f>IF(RES_hhdet_in_tes!J67=0,"",RES_hhdet_in_tes!J67/RES_hhdet_in_fec!J67)</f>
        <v>2.8462684257394417</v>
      </c>
      <c r="K67" s="111">
        <f>IF(RES_hhdet_in_tes!K67=0,"",RES_hhdet_in_tes!K67/RES_hhdet_in_fec!K67)</f>
        <v>2.9452778329905813</v>
      </c>
      <c r="L67" s="111" t="str">
        <f>IF(RES_hhdet_in_tes!L67=0,"",RES_hhdet_in_tes!L67/RES_hhdet_in_fec!L67)</f>
        <v/>
      </c>
      <c r="M67" s="111">
        <f>IF(RES_hhdet_in_tes!M67=0,"",RES_hhdet_in_tes!M67/RES_hhdet_in_fec!M67)</f>
        <v>3.162525308876134</v>
      </c>
      <c r="N67" s="111">
        <f>IF(RES_hhdet_in_tes!N67=0,"",RES_hhdet_in_tes!N67/RES_hhdet_in_fec!N67)</f>
        <v>3.2970329481107283</v>
      </c>
      <c r="O67" s="111">
        <f>IF(RES_hhdet_in_tes!O67=0,"",RES_hhdet_in_tes!O67/RES_hhdet_in_fec!O67)</f>
        <v>3.4497979589683099</v>
      </c>
      <c r="P67" s="111">
        <f>IF(RES_hhdet_in_tes!P67=0,"",RES_hhdet_in_tes!P67/RES_hhdet_in_fec!P67)</f>
        <v>3.6059532501077598</v>
      </c>
      <c r="Q67" s="111">
        <f>IF(RES_hhdet_in_tes!Q67=0,"",RES_hhdet_in_tes!Q67/RES_hhdet_in_fec!Q67)</f>
        <v>3.7258000418534962</v>
      </c>
      <c r="R67" s="111">
        <f>IF(RES_hhdet_in_tes!R67=0,"",RES_hhdet_in_tes!R67/RES_hhdet_in_fec!R67)</f>
        <v>3.7517682192490516</v>
      </c>
      <c r="S67" s="111">
        <f>IF(RES_hhdet_in_tes!S67=0,"",RES_hhdet_in_tes!S67/RES_hhdet_in_fec!S67)</f>
        <v>3.7546535722930021</v>
      </c>
      <c r="T67" s="111">
        <f>IF(RES_hhdet_in_tes!T67=0,"",RES_hhdet_in_tes!T67/RES_hhdet_in_fec!T67)</f>
        <v>3.7578595201196143</v>
      </c>
      <c r="U67" s="111">
        <f>IF(RES_hhdet_in_tes!U67=0,"",RES_hhdet_in_tes!U67/RES_hhdet_in_fec!U67)</f>
        <v>3.7614216843714052</v>
      </c>
      <c r="V67" s="111">
        <f>IF(RES_hhdet_in_tes!V67=0,"",RES_hhdet_in_tes!V67/RES_hhdet_in_fec!V67)</f>
        <v>3.7716006986799431</v>
      </c>
      <c r="W67" s="111">
        <f>IF(RES_hhdet_in_tes!W67=0,"",RES_hhdet_in_tes!W67/RES_hhdet_in_fec!W67)</f>
        <v>3.8050101974868964</v>
      </c>
      <c r="X67" s="111">
        <f>IF(RES_hhdet_in_tes!X67=0,"",RES_hhdet_in_tes!X67/RES_hhdet_in_fec!X67)</f>
        <v>3.8463645747695372</v>
      </c>
      <c r="Y67" s="111">
        <f>IF(RES_hhdet_in_tes!Y67=0,"",RES_hhdet_in_tes!Y67/RES_hhdet_in_fec!Y67)</f>
        <v>3.8929783089644663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0.51812244413705999</v>
      </c>
      <c r="D68" s="124">
        <f>IF(RES_hhdet_in_tes!D68=0,"",RES_hhdet_in_tes!D68/RES_hhdet_in_fec!D68)</f>
        <v>0.54333130017532871</v>
      </c>
      <c r="E68" s="124">
        <f>IF(RES_hhdet_in_tes!E68=0,"",RES_hhdet_in_tes!E68/RES_hhdet_in_fec!E68)</f>
        <v>0.54043907851471118</v>
      </c>
      <c r="F68" s="124">
        <f>IF(RES_hhdet_in_tes!F68=0,"",RES_hhdet_in_tes!F68/RES_hhdet_in_fec!F68)</f>
        <v>0.54581997841548224</v>
      </c>
      <c r="G68" s="124">
        <f>IF(RES_hhdet_in_tes!G68=0,"",RES_hhdet_in_tes!G68/RES_hhdet_in_fec!G68)</f>
        <v>0.55052722148843114</v>
      </c>
      <c r="H68" s="124">
        <f>IF(RES_hhdet_in_tes!H68=0,"",RES_hhdet_in_tes!H68/RES_hhdet_in_fec!H68)</f>
        <v>0.55858893098952267</v>
      </c>
      <c r="I68" s="124">
        <f>IF(RES_hhdet_in_tes!I68=0,"",RES_hhdet_in_tes!I68/RES_hhdet_in_fec!I68)</f>
        <v>0.55452198292667232</v>
      </c>
      <c r="J68" s="124">
        <f>IF(RES_hhdet_in_tes!J68=0,"",RES_hhdet_in_tes!J68/RES_hhdet_in_fec!J68)</f>
        <v>0.55580726446208462</v>
      </c>
      <c r="K68" s="124">
        <f>IF(RES_hhdet_in_tes!K68=0,"",RES_hhdet_in_tes!K68/RES_hhdet_in_fec!K68)</f>
        <v>0.5661280166102497</v>
      </c>
      <c r="L68" s="124" t="str">
        <f>IF(RES_hhdet_in_tes!L68=0,"",RES_hhdet_in_tes!L68/RES_hhdet_in_fec!L68)</f>
        <v/>
      </c>
      <c r="M68" s="124">
        <f>IF(RES_hhdet_in_tes!M68=0,"",RES_hhdet_in_tes!M68/RES_hhdet_in_fec!M68)</f>
        <v>0.59357199620884116</v>
      </c>
      <c r="N68" s="124">
        <f>IF(RES_hhdet_in_tes!N68=0,"",RES_hhdet_in_tes!N68/RES_hhdet_in_fec!N68)</f>
        <v>0.60919729355801666</v>
      </c>
      <c r="O68" s="124">
        <f>IF(RES_hhdet_in_tes!O68=0,"",RES_hhdet_in_tes!O68/RES_hhdet_in_fec!O68)</f>
        <v>0.63749784269199627</v>
      </c>
      <c r="P68" s="124">
        <f>IF(RES_hhdet_in_tes!P68=0,"",RES_hhdet_in_tes!P68/RES_hhdet_in_fec!P68)</f>
        <v>0.6711612179249723</v>
      </c>
      <c r="Q68" s="124">
        <f>IF(RES_hhdet_in_tes!Q68=0,"",RES_hhdet_in_tes!Q68/RES_hhdet_in_fec!Q68)</f>
        <v>0.6944003809160193</v>
      </c>
      <c r="R68" s="124">
        <f>IF(RES_hhdet_in_tes!R68=0,"",RES_hhdet_in_tes!R68/RES_hhdet_in_fec!R68)</f>
        <v>0.71682468965450563</v>
      </c>
      <c r="S68" s="124">
        <f>IF(RES_hhdet_in_tes!S68=0,"",RES_hhdet_in_tes!S68/RES_hhdet_in_fec!S68)</f>
        <v>0.73221780639699241</v>
      </c>
      <c r="T68" s="124">
        <f>IF(RES_hhdet_in_tes!T68=0,"",RES_hhdet_in_tes!T68/RES_hhdet_in_fec!T68)</f>
        <v>0.75956874103029992</v>
      </c>
      <c r="U68" s="124">
        <f>IF(RES_hhdet_in_tes!U68=0,"",RES_hhdet_in_tes!U68/RES_hhdet_in_fec!U68)</f>
        <v>0.7268470955602695</v>
      </c>
      <c r="V68" s="124">
        <f>IF(RES_hhdet_in_tes!V68=0,"",RES_hhdet_in_tes!V68/RES_hhdet_in_fec!V68)</f>
        <v>0.76398987816452923</v>
      </c>
      <c r="W68" s="124">
        <f>IF(RES_hhdet_in_tes!W68=0,"",RES_hhdet_in_tes!W68/RES_hhdet_in_fec!W68)</f>
        <v>0.75457888189717925</v>
      </c>
      <c r="X68" s="124">
        <f>IF(RES_hhdet_in_tes!X68=0,"",RES_hhdet_in_tes!X68/RES_hhdet_in_fec!X68)</f>
        <v>0.77220452001102813</v>
      </c>
      <c r="Y68" s="124">
        <f>IF(RES_hhdet_in_tes!Y68=0,"",RES_hhdet_in_tes!Y68/RES_hhdet_in_fec!Y68)</f>
        <v>0.77332473780472377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0.50641534600278126</v>
      </c>
      <c r="D69" s="111">
        <f>IF(RES_hhdet_in_tes!D69=0,"",RES_hhdet_in_tes!D69/RES_hhdet_in_fec!D69)</f>
        <v>0.51278360833177616</v>
      </c>
      <c r="E69" s="111">
        <f>IF(RES_hhdet_in_tes!E69=0,"",RES_hhdet_in_tes!E69/RES_hhdet_in_fec!E69)</f>
        <v>0.51944031545820946</v>
      </c>
      <c r="F69" s="111">
        <f>IF(RES_hhdet_in_tes!F69=0,"",RES_hhdet_in_tes!F69/RES_hhdet_in_fec!F69)</f>
        <v>0.52614830715622951</v>
      </c>
      <c r="G69" s="111">
        <f>IF(RES_hhdet_in_tes!G69=0,"",RES_hhdet_in_tes!G69/RES_hhdet_in_fec!G69)</f>
        <v>0.53311987735619992</v>
      </c>
      <c r="H69" s="111">
        <f>IF(RES_hhdet_in_tes!H69=0,"",RES_hhdet_in_tes!H69/RES_hhdet_in_fec!H69)</f>
        <v>0.54032684084005245</v>
      </c>
      <c r="I69" s="111">
        <f>IF(RES_hhdet_in_tes!I69=0,"",RES_hhdet_in_tes!I69/RES_hhdet_in_fec!I69)</f>
        <v>0.5478192511275044</v>
      </c>
      <c r="J69" s="111">
        <f>IF(RES_hhdet_in_tes!J69=0,"",RES_hhdet_in_tes!J69/RES_hhdet_in_fec!J69)</f>
        <v>0.55580726446208462</v>
      </c>
      <c r="K69" s="111">
        <f>IF(RES_hhdet_in_tes!K69=0,"",RES_hhdet_in_tes!K69/RES_hhdet_in_fec!K69)</f>
        <v>0.5644666097379073</v>
      </c>
      <c r="L69" s="111" t="str">
        <f>IF(RES_hhdet_in_tes!L69=0,"",RES_hhdet_in_tes!L69/RES_hhdet_in_fec!L69)</f>
        <v/>
      </c>
      <c r="M69" s="111">
        <f>IF(RES_hhdet_in_tes!M69=0,"",RES_hhdet_in_tes!M69/RES_hhdet_in_fec!M69)</f>
        <v>0.58829903868299238</v>
      </c>
      <c r="N69" s="111">
        <f>IF(RES_hhdet_in_tes!N69=0,"",RES_hhdet_in_tes!N69/RES_hhdet_in_fec!N69)</f>
        <v>0.60919729355801666</v>
      </c>
      <c r="O69" s="111">
        <f>IF(RES_hhdet_in_tes!O69=0,"",RES_hhdet_in_tes!O69/RES_hhdet_in_fec!O69)</f>
        <v>0.63749784269199627</v>
      </c>
      <c r="P69" s="111">
        <f>IF(RES_hhdet_in_tes!P69=0,"",RES_hhdet_in_tes!P69/RES_hhdet_in_fec!P69)</f>
        <v>0.67040386187426027</v>
      </c>
      <c r="Q69" s="111">
        <f>IF(RES_hhdet_in_tes!Q69=0,"",RES_hhdet_in_tes!Q69/RES_hhdet_in_fec!Q69)</f>
        <v>0.69921389116486599</v>
      </c>
      <c r="R69" s="111">
        <f>IF(RES_hhdet_in_tes!R69=0,"",RES_hhdet_in_tes!R69/RES_hhdet_in_fec!R69)</f>
        <v>0.71682468965450563</v>
      </c>
      <c r="S69" s="111">
        <f>IF(RES_hhdet_in_tes!S69=0,"",RES_hhdet_in_tes!S69/RES_hhdet_in_fec!S69)</f>
        <v>0.73182227557511748</v>
      </c>
      <c r="T69" s="111">
        <f>IF(RES_hhdet_in_tes!T69=0,"",RES_hhdet_in_tes!T69/RES_hhdet_in_fec!T69)</f>
        <v>0.74444205625289994</v>
      </c>
      <c r="U69" s="111">
        <f>IF(RES_hhdet_in_tes!U69=0,"",RES_hhdet_in_tes!U69/RES_hhdet_in_fec!U69)</f>
        <v>0.75490820390359259</v>
      </c>
      <c r="V69" s="111">
        <f>IF(RES_hhdet_in_tes!V69=0,"",RES_hhdet_in_tes!V69/RES_hhdet_in_fec!V69)</f>
        <v>0.76341733233077669</v>
      </c>
      <c r="W69" s="111">
        <f>IF(RES_hhdet_in_tes!W69=0,"",RES_hhdet_in_tes!W69/RES_hhdet_in_fec!W69)</f>
        <v>0.7690487229661136</v>
      </c>
      <c r="X69" s="111">
        <f>IF(RES_hhdet_in_tes!X69=0,"",RES_hhdet_in_tes!X69/RES_hhdet_in_fec!X69)</f>
        <v>0.77155185288966521</v>
      </c>
      <c r="Y69" s="111">
        <f>IF(RES_hhdet_in_tes!Y69=0,"",RES_hhdet_in_tes!Y69/RES_hhdet_in_fec!Y69)</f>
        <v>0.77301950842571487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>
        <f>IF(RES_hhdet_in_tes!P70=0,"",RES_hhdet_in_tes!P70/RES_hhdet_in_fec!P70)</f>
        <v>0.86953221061148211</v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0.90675780032300857</v>
      </c>
      <c r="T70" s="111">
        <f>IF(RES_hhdet_in_tes!T70=0,"",RES_hhdet_in_tes!T70/RES_hhdet_in_fec!T70)</f>
        <v>0.9046342834994846</v>
      </c>
      <c r="U70" s="111">
        <f>IF(RES_hhdet_in_tes!U70=0,"",RES_hhdet_in_tes!U70/RES_hhdet_in_fec!U70)</f>
        <v>0.91361338709258544</v>
      </c>
      <c r="V70" s="111">
        <f>IF(RES_hhdet_in_tes!V70=0,"",RES_hhdet_in_tes!V70/RES_hhdet_in_fec!V70)</f>
        <v>0.91246799524286626</v>
      </c>
      <c r="W70" s="111" t="str">
        <f>IF(RES_hhdet_in_tes!W70=0,"",RES_hhdet_in_tes!W70/RES_hhdet_in_fec!W70)</f>
        <v/>
      </c>
      <c r="X70" s="111">
        <f>IF(RES_hhdet_in_tes!X70=0,"",RES_hhdet_in_tes!X70/RES_hhdet_in_fec!X70)</f>
        <v>0.93240133693067651</v>
      </c>
      <c r="Y70" s="111">
        <f>IF(RES_hhdet_in_tes!Y70=0,"",RES_hhdet_in_tes!Y70/RES_hhdet_in_fec!Y70)</f>
        <v>0.89774078034958527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>
        <f>IF(RES_hhdet_in_tes!P71=0,"",RES_hhdet_in_tes!P71/RES_hhdet_in_fec!P71)</f>
        <v>0.67040386187426027</v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0.73182227557511748</v>
      </c>
      <c r="T71" s="112">
        <f>IF(RES_hhdet_in_tes!T71=0,"",RES_hhdet_in_tes!T71/RES_hhdet_in_fec!T71)</f>
        <v>0.74444205625289994</v>
      </c>
      <c r="U71" s="112">
        <f>IF(RES_hhdet_in_tes!U71=0,"",RES_hhdet_in_tes!U71/RES_hhdet_in_fec!U71)</f>
        <v>0.75490820390359259</v>
      </c>
      <c r="V71" s="112">
        <f>IF(RES_hhdet_in_tes!V71=0,"",RES_hhdet_in_tes!V71/RES_hhdet_in_fec!V71)</f>
        <v>0.76341733233077669</v>
      </c>
      <c r="W71" s="112" t="str">
        <f>IF(RES_hhdet_in_tes!W71=0,"",RES_hhdet_in_tes!W71/RES_hhdet_in_fec!W71)</f>
        <v/>
      </c>
      <c r="X71" s="112">
        <f>IF(RES_hhdet_in_tes!X71=0,"",RES_hhdet_in_tes!X71/RES_hhdet_in_fec!X71)</f>
        <v>0.77155185288966532</v>
      </c>
      <c r="Y71" s="112">
        <f>IF(RES_hhdet_in_tes!Y71=0,"",RES_hhdet_in_tes!Y71/RES_hhdet_in_fec!Y71)</f>
        <v>0.77301950842571487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>
        <f>IF(RES_hhdet_in_tes!P72=0,"",RES_hhdet_in_tes!P72/RES_hhdet_in_fec!P72)</f>
        <v>1</v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 t="str">
        <f>IF(RES_hhdet_in_tes!W72=0,"",RES_hhdet_in_tes!W72/RES_hhdet_in_fec!W72)</f>
        <v/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0.57133774683796323</v>
      </c>
      <c r="D73" s="112">
        <f>IF(RES_hhdet_in_tes!D73=0,"",RES_hhdet_in_tes!D73/RES_hhdet_in_fec!D73)</f>
        <v>0.57269789559777007</v>
      </c>
      <c r="E73" s="112">
        <f>IF(RES_hhdet_in_tes!E73=0,"",RES_hhdet_in_tes!E73/RES_hhdet_in_fec!E73)</f>
        <v>0.57418692162339879</v>
      </c>
      <c r="F73" s="112">
        <f>IF(RES_hhdet_in_tes!F73=0,"",RES_hhdet_in_tes!F73/RES_hhdet_in_fec!F73)</f>
        <v>0.57569391345992083</v>
      </c>
      <c r="G73" s="112">
        <f>IF(RES_hhdet_in_tes!G73=0,"",RES_hhdet_in_tes!G73/RES_hhdet_in_fec!G73)</f>
        <v>0.57732059930682944</v>
      </c>
      <c r="H73" s="112">
        <f>IF(RES_hhdet_in_tes!H73=0,"",RES_hhdet_in_tes!H73/RES_hhdet_in_fec!H73)</f>
        <v>0.57905549623356911</v>
      </c>
      <c r="I73" s="112">
        <f>IF(RES_hhdet_in_tes!I73=0,"",RES_hhdet_in_tes!I73/RES_hhdet_in_fec!I73)</f>
        <v>0.58092498723233221</v>
      </c>
      <c r="J73" s="112" t="str">
        <f>IF(RES_hhdet_in_tes!J73=0,"",RES_hhdet_in_tes!J73/RES_hhdet_in_fec!J73)</f>
        <v/>
      </c>
      <c r="K73" s="112">
        <f>IF(RES_hhdet_in_tes!K73=0,"",RES_hhdet_in_tes!K73/RES_hhdet_in_fec!K73)</f>
        <v>0.58547856935058995</v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0.59362978064831584</v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>
        <f>IF(RES_hhdet_in_tes!Q73=0,"",RES_hhdet_in_tes!Q73/RES_hhdet_in_fec!Q73)</f>
        <v>0.65008833783942688</v>
      </c>
      <c r="R73" s="112" t="str">
        <f>IF(RES_hhdet_in_tes!R73=0,"",RES_hhdet_in_tes!R73/RES_hhdet_in_fec!R73)</f>
        <v/>
      </c>
      <c r="S73" s="112">
        <f>IF(RES_hhdet_in_tes!S73=0,"",RES_hhdet_in_tes!S73/RES_hhdet_in_fec!S73)</f>
        <v>0.67247700094962082</v>
      </c>
      <c r="T73" s="112">
        <f>IF(RES_hhdet_in_tes!T73=0,"",RES_hhdet_in_tes!T73/RES_hhdet_in_fec!T73)</f>
        <v>0.68340859457555625</v>
      </c>
      <c r="U73" s="112">
        <f>IF(RES_hhdet_in_tes!U73=0,"",RES_hhdet_in_tes!U73/RES_hhdet_in_fec!U73)</f>
        <v>0.69436458196191875</v>
      </c>
      <c r="V73" s="112">
        <f>IF(RES_hhdet_in_tes!V73=0,"",RES_hhdet_in_tes!V73/RES_hhdet_in_fec!V73)</f>
        <v>0.70512756954245037</v>
      </c>
      <c r="W73" s="112">
        <f>IF(RES_hhdet_in_tes!W73=0,"",RES_hhdet_in_tes!W73/RES_hhdet_in_fec!W73)</f>
        <v>0.71495774780947152</v>
      </c>
      <c r="X73" s="112" t="str">
        <f>IF(RES_hhdet_in_tes!X73=0,"",RES_hhdet_in_tes!X73/RES_hhdet_in_fec!X73)</f>
        <v/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0.83517391090252535</v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>
        <f>IF(RES_hhdet_in_tes!Q74=0,"",RES_hhdet_in_tes!Q74/RES_hhdet_in_fec!Q74)</f>
        <v>0.85790359501122204</v>
      </c>
      <c r="R74" s="113" t="str">
        <f>IF(RES_hhdet_in_tes!R74=0,"",RES_hhdet_in_tes!R74/RES_hhdet_in_fec!R74)</f>
        <v/>
      </c>
      <c r="S74" s="113">
        <f>IF(RES_hhdet_in_tes!S74=0,"",RES_hhdet_in_tes!S74/RES_hhdet_in_fec!S74)</f>
        <v>0.87974992520687245</v>
      </c>
      <c r="T74" s="113">
        <f>IF(RES_hhdet_in_tes!T74=0,"",RES_hhdet_in_tes!T74/RES_hhdet_in_fec!T74)</f>
        <v>0.87668459222788209</v>
      </c>
      <c r="U74" s="113">
        <f>IF(RES_hhdet_in_tes!U74=0,"",RES_hhdet_in_tes!U74/RES_hhdet_in_fec!U74)</f>
        <v>0.88662241319764246</v>
      </c>
      <c r="V74" s="113">
        <f>IF(RES_hhdet_in_tes!V74=0,"",RES_hhdet_in_tes!V74/RES_hhdet_in_fec!V74)</f>
        <v>0.88794277934242227</v>
      </c>
      <c r="W74" s="113">
        <f>IF(RES_hhdet_in_tes!W74=0,"",RES_hhdet_in_tes!W74/RES_hhdet_in_fec!W74)</f>
        <v>0.85740913973312116</v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0.59362978064831584</v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>
        <f>IF(RES_hhdet_in_tes!Q75=0,"",RES_hhdet_in_tes!Q75/RES_hhdet_in_fec!Q75)</f>
        <v>0.65008833783942688</v>
      </c>
      <c r="R75" s="111" t="str">
        <f>IF(RES_hhdet_in_tes!R75=0,"",RES_hhdet_in_tes!R75/RES_hhdet_in_fec!R75)</f>
        <v/>
      </c>
      <c r="S75" s="111">
        <f>IF(RES_hhdet_in_tes!S75=0,"",RES_hhdet_in_tes!S75/RES_hhdet_in_fec!S75)</f>
        <v>0.67247700094962082</v>
      </c>
      <c r="T75" s="111">
        <f>IF(RES_hhdet_in_tes!T75=0,"",RES_hhdet_in_tes!T75/RES_hhdet_in_fec!T75)</f>
        <v>0.68340859457555625</v>
      </c>
      <c r="U75" s="111">
        <f>IF(RES_hhdet_in_tes!U75=0,"",RES_hhdet_in_tes!U75/RES_hhdet_in_fec!U75)</f>
        <v>0.69436458196191875</v>
      </c>
      <c r="V75" s="111">
        <f>IF(RES_hhdet_in_tes!V75=0,"",RES_hhdet_in_tes!V75/RES_hhdet_in_fec!V75)</f>
        <v>0.70512756954245048</v>
      </c>
      <c r="W75" s="111">
        <f>IF(RES_hhdet_in_tes!W75=0,"",RES_hhdet_in_tes!W75/RES_hhdet_in_fec!W75)</f>
        <v>0.71495774780947152</v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>
        <f>IF(RES_hhdet_in_tes!Q76=0,"",RES_hhdet_in_tes!Q76/RES_hhdet_in_fec!Q76)</f>
        <v>1</v>
      </c>
      <c r="R76" s="111" t="str">
        <f>IF(RES_hhdet_in_tes!R76=0,"",RES_hhdet_in_tes!R76/RES_hhdet_in_fec!R76)</f>
        <v/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0.60134603303532796</v>
      </c>
      <c r="D77" s="124">
        <f>IF(RES_hhdet_in_tes!D77=0,"",RES_hhdet_in_tes!D77/RES_hhdet_in_fec!D77)</f>
        <v>0.60688971570176298</v>
      </c>
      <c r="E77" s="124">
        <f>IF(RES_hhdet_in_tes!E77=0,"",RES_hhdet_in_tes!E77/RES_hhdet_in_fec!E77)</f>
        <v>0.58998659128905817</v>
      </c>
      <c r="F77" s="124">
        <f>IF(RES_hhdet_in_tes!F77=0,"",RES_hhdet_in_tes!F77/RES_hhdet_in_fec!F77)</f>
        <v>0.59719411503300424</v>
      </c>
      <c r="G77" s="124">
        <f>IF(RES_hhdet_in_tes!G77=0,"",RES_hhdet_in_tes!G77/RES_hhdet_in_fec!G77)</f>
        <v>0.59120645104326319</v>
      </c>
      <c r="H77" s="124">
        <f>IF(RES_hhdet_in_tes!H77=0,"",RES_hhdet_in_tes!H77/RES_hhdet_in_fec!H77)</f>
        <v>0.58803034875544957</v>
      </c>
      <c r="I77" s="124">
        <f>IF(RES_hhdet_in_tes!I77=0,"",RES_hhdet_in_tes!I77/RES_hhdet_in_fec!I77)</f>
        <v>0.58876143062579878</v>
      </c>
      <c r="J77" s="124">
        <f>IF(RES_hhdet_in_tes!J77=0,"",RES_hhdet_in_tes!J77/RES_hhdet_in_fec!J77)</f>
        <v>0.59895899281089149</v>
      </c>
      <c r="K77" s="124">
        <f>IF(RES_hhdet_in_tes!K77=0,"",RES_hhdet_in_tes!K77/RES_hhdet_in_fec!K77)</f>
        <v>0.58761355124112269</v>
      </c>
      <c r="L77" s="124" t="str">
        <f>IF(RES_hhdet_in_tes!L77=0,"",RES_hhdet_in_tes!L77/RES_hhdet_in_fec!L77)</f>
        <v/>
      </c>
      <c r="M77" s="124">
        <f>IF(RES_hhdet_in_tes!M77=0,"",RES_hhdet_in_tes!M77/RES_hhdet_in_fec!M77)</f>
        <v>0.67930301090952583</v>
      </c>
      <c r="N77" s="124">
        <f>IF(RES_hhdet_in_tes!N77=0,"",RES_hhdet_in_tes!N77/RES_hhdet_in_fec!N77)</f>
        <v>0.58871610973567245</v>
      </c>
      <c r="O77" s="124">
        <f>IF(RES_hhdet_in_tes!O77=0,"",RES_hhdet_in_tes!O77/RES_hhdet_in_fec!O77)</f>
        <v>0.6385419633557754</v>
      </c>
      <c r="P77" s="124">
        <f>IF(RES_hhdet_in_tes!P77=0,"",RES_hhdet_in_tes!P77/RES_hhdet_in_fec!P77)</f>
        <v>0.61771747663329424</v>
      </c>
      <c r="Q77" s="124">
        <f>IF(RES_hhdet_in_tes!Q77=0,"",RES_hhdet_in_tes!Q77/RES_hhdet_in_fec!Q77)</f>
        <v>0.6018049608083611</v>
      </c>
      <c r="R77" s="124">
        <f>IF(RES_hhdet_in_tes!R77=0,"",RES_hhdet_in_tes!R77/RES_hhdet_in_fec!R77)</f>
        <v>0.62089422438170305</v>
      </c>
      <c r="S77" s="124">
        <f>IF(RES_hhdet_in_tes!S77=0,"",RES_hhdet_in_tes!S77/RES_hhdet_in_fec!S77)</f>
        <v>0.60668964834090511</v>
      </c>
      <c r="T77" s="124">
        <f>IF(RES_hhdet_in_tes!T77=0,"",RES_hhdet_in_tes!T77/RES_hhdet_in_fec!T77)</f>
        <v>0.60641053178006588</v>
      </c>
      <c r="U77" s="124">
        <f>IF(RES_hhdet_in_tes!U77=0,"",RES_hhdet_in_tes!U77/RES_hhdet_in_fec!U77)</f>
        <v>0.63021955775390992</v>
      </c>
      <c r="V77" s="124">
        <f>IF(RES_hhdet_in_tes!V77=0,"",RES_hhdet_in_tes!V77/RES_hhdet_in_fec!V77)</f>
        <v>0.63149375130110252</v>
      </c>
      <c r="W77" s="124">
        <f>IF(RES_hhdet_in_tes!W77=0,"",RES_hhdet_in_tes!W77/RES_hhdet_in_fec!W77)</f>
        <v>0.65587491629629846</v>
      </c>
      <c r="X77" s="124">
        <f>IF(RES_hhdet_in_tes!X77=0,"",RES_hhdet_in_tes!X77/RES_hhdet_in_fec!X77)</f>
        <v>0.63253988856332732</v>
      </c>
      <c r="Y77" s="124">
        <f>IF(RES_hhdet_in_tes!Y77=0,"",RES_hhdet_in_tes!Y77/RES_hhdet_in_fec!Y77)</f>
        <v>0.66094746528465098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0.58326447978436613</v>
      </c>
      <c r="D78" s="111">
        <f>IF(RES_hhdet_in_tes!D78=0,"",RES_hhdet_in_tes!D78/RES_hhdet_in_fec!D78)</f>
        <v>0.58373197848353919</v>
      </c>
      <c r="E78" s="111">
        <f>IF(RES_hhdet_in_tes!E78=0,"",RES_hhdet_in_tes!E78/RES_hhdet_in_fec!E78)</f>
        <v>0.58419951929434111</v>
      </c>
      <c r="F78" s="111">
        <f>IF(RES_hhdet_in_tes!F78=0,"",RES_hhdet_in_tes!F78/RES_hhdet_in_fec!F78)</f>
        <v>0.58466706584763783</v>
      </c>
      <c r="G78" s="111">
        <f>IF(RES_hhdet_in_tes!G78=0,"",RES_hhdet_in_tes!G78/RES_hhdet_in_fec!G78)</f>
        <v>0.58513465118326768</v>
      </c>
      <c r="H78" s="111">
        <f>IF(RES_hhdet_in_tes!H78=0,"",RES_hhdet_in_tes!H78/RES_hhdet_in_fec!H78)</f>
        <v>0.58560227125757514</v>
      </c>
      <c r="I78" s="111">
        <f>IF(RES_hhdet_in_tes!I78=0,"",RES_hhdet_in_tes!I78/RES_hhdet_in_fec!I78)</f>
        <v>0.58606993421157716</v>
      </c>
      <c r="J78" s="111">
        <f>IF(RES_hhdet_in_tes!J78=0,"",RES_hhdet_in_tes!J78/RES_hhdet_in_fec!J78)</f>
        <v>0.58653767339614782</v>
      </c>
      <c r="K78" s="111">
        <f>IF(RES_hhdet_in_tes!K78=0,"",RES_hhdet_in_tes!K78/RES_hhdet_in_fec!K78)</f>
        <v>0.58700551716830174</v>
      </c>
      <c r="L78" s="111" t="str">
        <f>IF(RES_hhdet_in_tes!L78=0,"",RES_hhdet_in_tes!L78/RES_hhdet_in_fec!L78)</f>
        <v/>
      </c>
      <c r="M78" s="111">
        <f>IF(RES_hhdet_in_tes!M78=0,"",RES_hhdet_in_tes!M78/RES_hhdet_in_fec!M78)</f>
        <v>0.58782885894799164</v>
      </c>
      <c r="N78" s="111">
        <f>IF(RES_hhdet_in_tes!N78=0,"",RES_hhdet_in_tes!N78/RES_hhdet_in_fec!N78)</f>
        <v>0.58802750291202988</v>
      </c>
      <c r="O78" s="111">
        <f>IF(RES_hhdet_in_tes!O78=0,"",RES_hhdet_in_tes!O78/RES_hhdet_in_fec!O78)</f>
        <v>0.58814622719120857</v>
      </c>
      <c r="P78" s="111">
        <f>IF(RES_hhdet_in_tes!P78=0,"",RES_hhdet_in_tes!P78/RES_hhdet_in_fec!P78)</f>
        <v>0.58847750766566864</v>
      </c>
      <c r="Q78" s="111">
        <f>IF(RES_hhdet_in_tes!Q78=0,"",RES_hhdet_in_tes!Q78/RES_hhdet_in_fec!Q78)</f>
        <v>0.58982589658533047</v>
      </c>
      <c r="R78" s="111">
        <f>IF(RES_hhdet_in_tes!R78=0,"",RES_hhdet_in_tes!R78/RES_hhdet_in_fec!R78)</f>
        <v>0.59336777851842237</v>
      </c>
      <c r="S78" s="111">
        <f>IF(RES_hhdet_in_tes!S78=0,"",RES_hhdet_in_tes!S78/RES_hhdet_in_fec!S78)</f>
        <v>0.59836400771414389</v>
      </c>
      <c r="T78" s="111">
        <f>IF(RES_hhdet_in_tes!T78=0,"",RES_hhdet_in_tes!T78/RES_hhdet_in_fec!T78)</f>
        <v>0.60384585076080577</v>
      </c>
      <c r="U78" s="111">
        <f>IF(RES_hhdet_in_tes!U78=0,"",RES_hhdet_in_tes!U78/RES_hhdet_in_fec!U78)</f>
        <v>0.60884457424673255</v>
      </c>
      <c r="V78" s="111">
        <f>IF(RES_hhdet_in_tes!V78=0,"",RES_hhdet_in_tes!V78/RES_hhdet_in_fec!V78)</f>
        <v>0.61239144476024177</v>
      </c>
      <c r="W78" s="111">
        <f>IF(RES_hhdet_in_tes!W78=0,"",RES_hhdet_in_tes!W78/RES_hhdet_in_fec!W78)</f>
        <v>0.61409609765837347</v>
      </c>
      <c r="X78" s="111">
        <f>IF(RES_hhdet_in_tes!X78=0,"",RES_hhdet_in_tes!X78/RES_hhdet_in_fec!X78)</f>
        <v>0.6145021158039522</v>
      </c>
      <c r="Y78" s="111">
        <f>IF(RES_hhdet_in_tes!Y78=0,"",RES_hhdet_in_tes!Y78/RES_hhdet_in_fec!Y78)</f>
        <v>0.61454271761851009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0.74957953668405186</v>
      </c>
      <c r="D79" s="45">
        <f>IF(RES_hhdet_in_tes!D79=0,"",RES_hhdet_in_tes!D79/RES_hhdet_in_fec!D79)</f>
        <v>0.75078934224738658</v>
      </c>
      <c r="E79" s="45">
        <f>IF(RES_hhdet_in_tes!E79=0,"",RES_hhdet_in_tes!E79/RES_hhdet_in_fec!E79)</f>
        <v>0.75205619042289751</v>
      </c>
      <c r="F79" s="45">
        <f>IF(RES_hhdet_in_tes!F79=0,"",RES_hhdet_in_tes!F79/RES_hhdet_in_fec!F79)</f>
        <v>0.75333081713643268</v>
      </c>
      <c r="G79" s="45">
        <f>IF(RES_hhdet_in_tes!G79=0,"",RES_hhdet_in_tes!G79/RES_hhdet_in_fec!G79)</f>
        <v>0.75465797674058999</v>
      </c>
      <c r="H79" s="45">
        <f>IF(RES_hhdet_in_tes!H79=0,"",RES_hhdet_in_tes!H79/RES_hhdet_in_fec!H79)</f>
        <v>0.75603219187236659</v>
      </c>
      <c r="I79" s="45">
        <f>IF(RES_hhdet_in_tes!I79=0,"",RES_hhdet_in_tes!I79/RES_hhdet_in_fec!I79)</f>
        <v>0.75746449000555049</v>
      </c>
      <c r="J79" s="45">
        <f>IF(RES_hhdet_in_tes!J79=0,"",RES_hhdet_in_tes!J79/RES_hhdet_in_fec!J79)</f>
        <v>0.7590000468079029</v>
      </c>
      <c r="K79" s="45">
        <f>IF(RES_hhdet_in_tes!K79=0,"",RES_hhdet_in_tes!K79/RES_hhdet_in_fec!K79)</f>
        <v>0.76067727347963465</v>
      </c>
      <c r="L79" s="45" t="str">
        <f>IF(RES_hhdet_in_tes!L79=0,"",RES_hhdet_in_tes!L79/RES_hhdet_in_fec!L79)</f>
        <v/>
      </c>
      <c r="M79" s="45">
        <f>IF(RES_hhdet_in_tes!M79=0,"",RES_hhdet_in_tes!M79/RES_hhdet_in_fec!M79)</f>
        <v>0.7651217599352671</v>
      </c>
      <c r="N79" s="45">
        <f>IF(RES_hhdet_in_tes!N79=0,"",RES_hhdet_in_tes!N79/RES_hhdet_in_fec!N79)</f>
        <v>0.76870376245548933</v>
      </c>
      <c r="O79" s="45">
        <f>IF(RES_hhdet_in_tes!O79=0,"",RES_hhdet_in_tes!O79/RES_hhdet_in_fec!O79)</f>
        <v>0.77368059648813858</v>
      </c>
      <c r="P79" s="45">
        <f>IF(RES_hhdet_in_tes!P79=0,"",RES_hhdet_in_tes!P79/RES_hhdet_in_fec!P79)</f>
        <v>0.78026225268387039</v>
      </c>
      <c r="Q79" s="45">
        <f>IF(RES_hhdet_in_tes!Q79=0,"",RES_hhdet_in_tes!Q79/RES_hhdet_in_fec!Q79)</f>
        <v>0.78877897999642288</v>
      </c>
      <c r="R79" s="45">
        <f>IF(RES_hhdet_in_tes!R79=0,"",RES_hhdet_in_tes!R79/RES_hhdet_in_fec!R79)</f>
        <v>0.80036820965829591</v>
      </c>
      <c r="S79" s="45">
        <f>IF(RES_hhdet_in_tes!S79=0,"",RES_hhdet_in_tes!S79/RES_hhdet_in_fec!S79)</f>
        <v>0.81487011916022123</v>
      </c>
      <c r="T79" s="45">
        <f>IF(RES_hhdet_in_tes!T79=0,"",RES_hhdet_in_tes!T79/RES_hhdet_in_fec!T79)</f>
        <v>0.83048222109776915</v>
      </c>
      <c r="U79" s="45">
        <f>IF(RES_hhdet_in_tes!U79=0,"",RES_hhdet_in_tes!U79/RES_hhdet_in_fec!U79)</f>
        <v>0.84540202806655329</v>
      </c>
      <c r="V79" s="45">
        <f>IF(RES_hhdet_in_tes!V79=0,"",RES_hhdet_in_tes!V79/RES_hhdet_in_fec!V79)</f>
        <v>0.85782705266216674</v>
      </c>
      <c r="W79" s="45">
        <f>IF(RES_hhdet_in_tes!W79=0,"",RES_hhdet_in_tes!W79/RES_hhdet_in_fec!W79)</f>
        <v>0.86713102850260815</v>
      </c>
      <c r="X79" s="45">
        <f>IF(RES_hhdet_in_tes!X79=0,"",RES_hhdet_in_tes!X79/RES_hhdet_in_fec!X79)</f>
        <v>0.87473909077506684</v>
      </c>
      <c r="Y79" s="45">
        <f>IF(RES_hhdet_in_tes!Y79=0,"",RES_hhdet_in_tes!Y79/RES_hhdet_in_fec!Y79)</f>
        <v>0.8814858886303597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0.50235969987666118</v>
      </c>
      <c r="D81" s="119">
        <f>IF(RES_hhdet_in_tes!D81=0,"",RES_hhdet_in_tes!D81/RES_hhdet_in_fec!D81)</f>
        <v>0.5144001537637346</v>
      </c>
      <c r="E81" s="119">
        <f>IF(RES_hhdet_in_tes!E81=0,"",RES_hhdet_in_tes!E81/RES_hhdet_in_fec!E81)</f>
        <v>0.5262271648870841</v>
      </c>
      <c r="F81" s="119">
        <f>IF(RES_hhdet_in_tes!F81=0,"",RES_hhdet_in_tes!F81/RES_hhdet_in_fec!F81)</f>
        <v>0.53456477613208708</v>
      </c>
      <c r="G81" s="119">
        <f>IF(RES_hhdet_in_tes!G81=0,"",RES_hhdet_in_tes!G81/RES_hhdet_in_fec!G81)</f>
        <v>0.54460770499659017</v>
      </c>
      <c r="H81" s="119">
        <f>IF(RES_hhdet_in_tes!H81=0,"",RES_hhdet_in_tes!H81/RES_hhdet_in_fec!H81)</f>
        <v>0.55673411782252624</v>
      </c>
      <c r="I81" s="119">
        <f>IF(RES_hhdet_in_tes!I81=0,"",RES_hhdet_in_tes!I81/RES_hhdet_in_fec!I81)</f>
        <v>0.56593047757406323</v>
      </c>
      <c r="J81" s="119">
        <f>IF(RES_hhdet_in_tes!J81=0,"",RES_hhdet_in_tes!J81/RES_hhdet_in_fec!J81)</f>
        <v>0.58269894887813312</v>
      </c>
      <c r="K81" s="119">
        <f>IF(RES_hhdet_in_tes!K81=0,"",RES_hhdet_in_tes!K81/RES_hhdet_in_fec!K81)</f>
        <v>0.60548026275022016</v>
      </c>
      <c r="L81" s="119">
        <f>IF(RES_hhdet_in_tes!L81=0,"",RES_hhdet_in_tes!L81/RES_hhdet_in_fec!L81)</f>
        <v>0.59368895794582555</v>
      </c>
      <c r="M81" s="119">
        <f>IF(RES_hhdet_in_tes!M81=0,"",RES_hhdet_in_tes!M81/RES_hhdet_in_fec!M81)</f>
        <v>0.59848313864775793</v>
      </c>
      <c r="N81" s="119">
        <f>IF(RES_hhdet_in_tes!N81=0,"",RES_hhdet_in_tes!N81/RES_hhdet_in_fec!N81)</f>
        <v>0.61005762263011032</v>
      </c>
      <c r="O81" s="119">
        <f>IF(RES_hhdet_in_tes!O81=0,"",RES_hhdet_in_tes!O81/RES_hhdet_in_fec!O81)</f>
        <v>0.61550422980223773</v>
      </c>
      <c r="P81" s="119" t="str">
        <f>IF(RES_hhdet_in_tes!P81=0,"",RES_hhdet_in_tes!P81/RES_hhdet_in_fec!P81)</f>
        <v/>
      </c>
      <c r="Q81" s="119">
        <f>IF(RES_hhdet_in_tes!Q81=0,"",RES_hhdet_in_tes!Q81/RES_hhdet_in_fec!Q81)</f>
        <v>0.63649280037473999</v>
      </c>
      <c r="R81" s="119">
        <f>IF(RES_hhdet_in_tes!R81=0,"",RES_hhdet_in_tes!R81/RES_hhdet_in_fec!R81)</f>
        <v>0.64636221945875527</v>
      </c>
      <c r="S81" s="119">
        <f>IF(RES_hhdet_in_tes!S81=0,"",RES_hhdet_in_tes!S81/RES_hhdet_in_fec!S81)</f>
        <v>0.6634914744615984</v>
      </c>
      <c r="T81" s="119" t="str">
        <f>IF(RES_hhdet_in_tes!T81=0,"",RES_hhdet_in_tes!T81/RES_hhdet_in_fec!T81)</f>
        <v/>
      </c>
      <c r="U81" s="119" t="str">
        <f>IF(RES_hhdet_in_tes!U81=0,"",RES_hhdet_in_tes!U81/RES_hhdet_in_fec!U81)</f>
        <v/>
      </c>
      <c r="V81" s="119">
        <f>IF(RES_hhdet_in_tes!V81=0,"",RES_hhdet_in_tes!V81/RES_hhdet_in_fec!V81)</f>
        <v>0.69543730112256241</v>
      </c>
      <c r="W81" s="119">
        <f>IF(RES_hhdet_in_tes!W81=0,"",RES_hhdet_in_tes!W81/RES_hhdet_in_fec!W81)</f>
        <v>0.69985981516016937</v>
      </c>
      <c r="X81" s="119">
        <f>IF(RES_hhdet_in_tes!X81=0,"",RES_hhdet_in_tes!X81/RES_hhdet_in_fec!X81)</f>
        <v>0.71555865340541558</v>
      </c>
      <c r="Y81" s="119">
        <f>IF(RES_hhdet_in_tes!Y81=0,"",RES_hhdet_in_tes!Y81/RES_hhdet_in_fec!Y81)</f>
        <v>0.72876249903169232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0.49688370749618149</v>
      </c>
      <c r="D82" s="124">
        <f>IF(RES_hhdet_in_tes!D82=0,"",RES_hhdet_in_tes!D82/RES_hhdet_in_fec!D82)</f>
        <v>0.50652253204696729</v>
      </c>
      <c r="E82" s="124">
        <f>IF(RES_hhdet_in_tes!E82=0,"",RES_hhdet_in_tes!E82/RES_hhdet_in_fec!E82)</f>
        <v>0.5162674417125156</v>
      </c>
      <c r="F82" s="124">
        <f>IF(RES_hhdet_in_tes!F82=0,"",RES_hhdet_in_tes!F82/RES_hhdet_in_fec!F82)</f>
        <v>0.52609186014429687</v>
      </c>
      <c r="G82" s="124">
        <f>IF(RES_hhdet_in_tes!G82=0,"",RES_hhdet_in_tes!G82/RES_hhdet_in_fec!G82)</f>
        <v>0.53598993023811758</v>
      </c>
      <c r="H82" s="124">
        <f>IF(RES_hhdet_in_tes!H82=0,"",RES_hhdet_in_tes!H82/RES_hhdet_in_fec!H82)</f>
        <v>0.54593904974009311</v>
      </c>
      <c r="I82" s="124">
        <f>IF(RES_hhdet_in_tes!I82=0,"",RES_hhdet_in_tes!I82/RES_hhdet_in_fec!I82)</f>
        <v>0.55594152366091876</v>
      </c>
      <c r="J82" s="124">
        <f>IF(RES_hhdet_in_tes!J82=0,"",RES_hhdet_in_tes!J82/RES_hhdet_in_fec!J82)</f>
        <v>0.56596656757981512</v>
      </c>
      <c r="K82" s="124">
        <f>IF(RES_hhdet_in_tes!K82=0,"",RES_hhdet_in_tes!K82/RES_hhdet_in_fec!K82)</f>
        <v>0.57596507075565839</v>
      </c>
      <c r="L82" s="124">
        <f>IF(RES_hhdet_in_tes!L82=0,"",RES_hhdet_in_tes!L82/RES_hhdet_in_fec!L82)</f>
        <v>0.585832627316201</v>
      </c>
      <c r="M82" s="124">
        <f>IF(RES_hhdet_in_tes!M82=0,"",RES_hhdet_in_tes!M82/RES_hhdet_in_fec!M82)</f>
        <v>0.59495164032994285</v>
      </c>
      <c r="N82" s="124">
        <f>IF(RES_hhdet_in_tes!N82=0,"",RES_hhdet_in_tes!N82/RES_hhdet_in_fec!N82)</f>
        <v>0.60284315709248026</v>
      </c>
      <c r="O82" s="124">
        <f>IF(RES_hhdet_in_tes!O82=0,"",RES_hhdet_in_tes!O82/RES_hhdet_in_fec!O82)</f>
        <v>0.60932884691776024</v>
      </c>
      <c r="P82" s="124" t="str">
        <f>IF(RES_hhdet_in_tes!P82=0,"",RES_hhdet_in_tes!P82/RES_hhdet_in_fec!P82)</f>
        <v/>
      </c>
      <c r="Q82" s="124">
        <f>IF(RES_hhdet_in_tes!Q82=0,"",RES_hhdet_in_tes!Q82/RES_hhdet_in_fec!Q82)</f>
        <v>0.62150865043476411</v>
      </c>
      <c r="R82" s="124">
        <f>IF(RES_hhdet_in_tes!R82=0,"",RES_hhdet_in_tes!R82/RES_hhdet_in_fec!R82)</f>
        <v>0.63146791878753283</v>
      </c>
      <c r="S82" s="124">
        <f>IF(RES_hhdet_in_tes!S82=0,"",RES_hhdet_in_tes!S82/RES_hhdet_in_fec!S82)</f>
        <v>0.64270081499715825</v>
      </c>
      <c r="T82" s="124" t="str">
        <f>IF(RES_hhdet_in_tes!T82=0,"",RES_hhdet_in_tes!T82/RES_hhdet_in_fec!T82)</f>
        <v/>
      </c>
      <c r="U82" s="124" t="str">
        <f>IF(RES_hhdet_in_tes!U82=0,"",RES_hhdet_in_tes!U82/RES_hhdet_in_fec!U82)</f>
        <v/>
      </c>
      <c r="V82" s="124">
        <f>IF(RES_hhdet_in_tes!V82=0,"",RES_hhdet_in_tes!V82/RES_hhdet_in_fec!V82)</f>
        <v>0.6733028974729689</v>
      </c>
      <c r="W82" s="124">
        <f>IF(RES_hhdet_in_tes!W82=0,"",RES_hhdet_in_tes!W82/RES_hhdet_in_fec!W82)</f>
        <v>0.68029874902322596</v>
      </c>
      <c r="X82" s="124">
        <f>IF(RES_hhdet_in_tes!X82=0,"",RES_hhdet_in_tes!X82/RES_hhdet_in_fec!X82)</f>
        <v>0.68679517819270774</v>
      </c>
      <c r="Y82" s="124">
        <f>IF(RES_hhdet_in_tes!Y82=0,"",RES_hhdet_in_tes!Y82/RES_hhdet_in_fec!Y82)</f>
        <v>0.69275924187557536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0.49448608061138516</v>
      </c>
      <c r="D83" s="111">
        <f>IF(RES_hhdet_in_tes!D83=0,"",RES_hhdet_in_tes!D83/RES_hhdet_in_fec!D83)</f>
        <v>0.50418192543483675</v>
      </c>
      <c r="E83" s="111">
        <f>IF(RES_hhdet_in_tes!E83=0,"",RES_hhdet_in_tes!E83/RES_hhdet_in_fec!E83)</f>
        <v>0.51397007356158042</v>
      </c>
      <c r="F83" s="111">
        <f>IF(RES_hhdet_in_tes!F83=0,"",RES_hhdet_in_tes!F83/RES_hhdet_in_fec!F83)</f>
        <v>0.52384095169445433</v>
      </c>
      <c r="G83" s="111">
        <f>IF(RES_hhdet_in_tes!G83=0,"",RES_hhdet_in_tes!G83/RES_hhdet_in_fec!G83)</f>
        <v>0.53378482071117772</v>
      </c>
      <c r="H83" s="111">
        <f>IF(RES_hhdet_in_tes!H83=0,"",RES_hhdet_in_tes!H83/RES_hhdet_in_fec!H83)</f>
        <v>0.5437902113480978</v>
      </c>
      <c r="I83" s="111">
        <f>IF(RES_hhdet_in_tes!I83=0,"",RES_hhdet_in_tes!I83/RES_hhdet_in_fec!I83)</f>
        <v>0.55384199436860126</v>
      </c>
      <c r="J83" s="111">
        <f>IF(RES_hhdet_in_tes!J83=0,"",RES_hhdet_in_tes!J83/RES_hhdet_in_fec!J83)</f>
        <v>0.56390748864538731</v>
      </c>
      <c r="K83" s="111">
        <f>IF(RES_hhdet_in_tes!K83=0,"",RES_hhdet_in_tes!K83/RES_hhdet_in_fec!K83)</f>
        <v>0.57394348004622442</v>
      </c>
      <c r="L83" s="111">
        <f>IF(RES_hhdet_in_tes!L83=0,"",RES_hhdet_in_tes!L83/RES_hhdet_in_fec!L83)</f>
        <v>0.58391161371092637</v>
      </c>
      <c r="M83" s="111">
        <f>IF(RES_hhdet_in_tes!M83=0,"",RES_hhdet_in_tes!M83/RES_hhdet_in_fec!M83)</f>
        <v>0.593068164414289</v>
      </c>
      <c r="N83" s="111">
        <f>IF(RES_hhdet_in_tes!N83=0,"",RES_hhdet_in_tes!N83/RES_hhdet_in_fec!N83)</f>
        <v>0.60100617999629258</v>
      </c>
      <c r="O83" s="111">
        <f>IF(RES_hhdet_in_tes!O83=0,"",RES_hhdet_in_tes!O83/RES_hhdet_in_fec!O83)</f>
        <v>0.60749062333852977</v>
      </c>
      <c r="P83" s="111" t="str">
        <f>IF(RES_hhdet_in_tes!P83=0,"",RES_hhdet_in_tes!P83/RES_hhdet_in_fec!P83)</f>
        <v/>
      </c>
      <c r="Q83" s="111">
        <f>IF(RES_hhdet_in_tes!Q83=0,"",RES_hhdet_in_tes!Q83/RES_hhdet_in_fec!Q83)</f>
        <v>0.61975628265694049</v>
      </c>
      <c r="R83" s="111">
        <f>IF(RES_hhdet_in_tes!R83=0,"",RES_hhdet_in_tes!R83/RES_hhdet_in_fec!R83)</f>
        <v>0.62975163389275157</v>
      </c>
      <c r="S83" s="111">
        <f>IF(RES_hhdet_in_tes!S83=0,"",RES_hhdet_in_tes!S83/RES_hhdet_in_fec!S83)</f>
        <v>0.64100128230892828</v>
      </c>
      <c r="T83" s="111" t="str">
        <f>IF(RES_hhdet_in_tes!T83=0,"",RES_hhdet_in_tes!T83/RES_hhdet_in_fec!T83)</f>
        <v/>
      </c>
      <c r="U83" s="111" t="str">
        <f>IF(RES_hhdet_in_tes!U83=0,"",RES_hhdet_in_tes!U83/RES_hhdet_in_fec!U83)</f>
        <v/>
      </c>
      <c r="V83" s="111">
        <f>IF(RES_hhdet_in_tes!V83=0,"",RES_hhdet_in_tes!V83/RES_hhdet_in_fec!V83)</f>
        <v>0.67162322375968686</v>
      </c>
      <c r="W83" s="111">
        <f>IF(RES_hhdet_in_tes!W83=0,"",RES_hhdet_in_tes!W83/RES_hhdet_in_fec!W83)</f>
        <v>0.67868653630253917</v>
      </c>
      <c r="X83" s="111">
        <f>IF(RES_hhdet_in_tes!X83=0,"",RES_hhdet_in_tes!X83/RES_hhdet_in_fec!X83)</f>
        <v>0.6852130553177409</v>
      </c>
      <c r="Y83" s="111">
        <f>IF(RES_hhdet_in_tes!Y83=0,"",RES_hhdet_in_tes!Y83/RES_hhdet_in_fec!Y83)</f>
        <v>0.69136366968055574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 t="str">
        <f>IF(RES_hhdet_in_tes!P84=0,"",RES_hhdet_in_tes!P84/RES_hhdet_in_fec!P84)</f>
        <v/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 t="str">
        <f>IF(RES_hhdet_in_tes!T84=0,"",RES_hhdet_in_tes!T84/RES_hhdet_in_fec!T84)</f>
        <v/>
      </c>
      <c r="U84" s="111" t="str">
        <f>IF(RES_hhdet_in_tes!U84=0,"",RES_hhdet_in_tes!U84/RES_hhdet_in_fec!U84)</f>
        <v/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2.1968043509277422</v>
      </c>
      <c r="D85" s="124">
        <f>IF(RES_hhdet_in_tes!D85=0,"",RES_hhdet_in_tes!D85/RES_hhdet_in_fec!D85)</f>
        <v>2.2860751618479327</v>
      </c>
      <c r="E85" s="124">
        <f>IF(RES_hhdet_in_tes!E85=0,"",RES_hhdet_in_tes!E85/RES_hhdet_in_fec!E85)</f>
        <v>2.3766843138826941</v>
      </c>
      <c r="F85" s="124">
        <f>IF(RES_hhdet_in_tes!F85=0,"",RES_hhdet_in_tes!F85/RES_hhdet_in_fec!F85)</f>
        <v>2.4680211986584553</v>
      </c>
      <c r="G85" s="124">
        <f>IF(RES_hhdet_in_tes!G85=0,"",RES_hhdet_in_tes!G85/RES_hhdet_in_fec!G85)</f>
        <v>2.5606149604005441</v>
      </c>
      <c r="H85" s="124">
        <f>IF(RES_hhdet_in_tes!H85=0,"",RES_hhdet_in_tes!H85/RES_hhdet_in_fec!H85)</f>
        <v>2.6543824379482488</v>
      </c>
      <c r="I85" s="124">
        <f>IF(RES_hhdet_in_tes!I85=0,"",RES_hhdet_in_tes!I85/RES_hhdet_in_fec!I85)</f>
        <v>2.7494345499888357</v>
      </c>
      <c r="J85" s="124">
        <f>IF(RES_hhdet_in_tes!J85=0,"",RES_hhdet_in_tes!J85/RES_hhdet_in_fec!J85)</f>
        <v>2.8462684257394417</v>
      </c>
      <c r="K85" s="124">
        <f>IF(RES_hhdet_in_tes!K85=0,"",RES_hhdet_in_tes!K85/RES_hhdet_in_fec!K85)</f>
        <v>2.9452778329905813</v>
      </c>
      <c r="L85" s="124">
        <f>IF(RES_hhdet_in_tes!L85=0,"",RES_hhdet_in_tes!L85/RES_hhdet_in_fec!L85)</f>
        <v>3.0465149895892489</v>
      </c>
      <c r="M85" s="124">
        <f>IF(RES_hhdet_in_tes!M85=0,"",RES_hhdet_in_tes!M85/RES_hhdet_in_fec!M85)</f>
        <v>3.162525308876134</v>
      </c>
      <c r="N85" s="124">
        <f>IF(RES_hhdet_in_tes!N85=0,"",RES_hhdet_in_tes!N85/RES_hhdet_in_fec!N85)</f>
        <v>3.2970329481107283</v>
      </c>
      <c r="O85" s="124">
        <f>IF(RES_hhdet_in_tes!O85=0,"",RES_hhdet_in_tes!O85/RES_hhdet_in_fec!O85)</f>
        <v>3.4497979589683103</v>
      </c>
      <c r="P85" s="124" t="str">
        <f>IF(RES_hhdet_in_tes!P85=0,"",RES_hhdet_in_tes!P85/RES_hhdet_in_fec!P85)</f>
        <v/>
      </c>
      <c r="Q85" s="124">
        <f>IF(RES_hhdet_in_tes!Q85=0,"",RES_hhdet_in_tes!Q85/RES_hhdet_in_fec!Q85)</f>
        <v>3.7258000418534962</v>
      </c>
      <c r="R85" s="124">
        <f>IF(RES_hhdet_in_tes!R85=0,"",RES_hhdet_in_tes!R85/RES_hhdet_in_fec!R85)</f>
        <v>3.7517682192490516</v>
      </c>
      <c r="S85" s="124">
        <f>IF(RES_hhdet_in_tes!S85=0,"",RES_hhdet_in_tes!S85/RES_hhdet_in_fec!S85)</f>
        <v>3.7546535722930017</v>
      </c>
      <c r="T85" s="124" t="str">
        <f>IF(RES_hhdet_in_tes!T85=0,"",RES_hhdet_in_tes!T85/RES_hhdet_in_fec!T85)</f>
        <v/>
      </c>
      <c r="U85" s="124" t="str">
        <f>IF(RES_hhdet_in_tes!U85=0,"",RES_hhdet_in_tes!U85/RES_hhdet_in_fec!U85)</f>
        <v/>
      </c>
      <c r="V85" s="124">
        <f>IF(RES_hhdet_in_tes!V85=0,"",RES_hhdet_in_tes!V85/RES_hhdet_in_fec!V85)</f>
        <v>3.7716006986799431</v>
      </c>
      <c r="W85" s="124">
        <f>IF(RES_hhdet_in_tes!W85=0,"",RES_hhdet_in_tes!W85/RES_hhdet_in_fec!W85)</f>
        <v>3.8050101974868964</v>
      </c>
      <c r="X85" s="124">
        <f>IF(RES_hhdet_in_tes!X85=0,"",RES_hhdet_in_tes!X85/RES_hhdet_in_fec!X85)</f>
        <v>3.8463645747695372</v>
      </c>
      <c r="Y85" s="124">
        <f>IF(RES_hhdet_in_tes!Y85=0,"",RES_hhdet_in_tes!Y85/RES_hhdet_in_fec!Y85)</f>
        <v>3.8929783089644663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2.1968043509277422</v>
      </c>
      <c r="D86" s="111">
        <f>IF(RES_hhdet_in_tes!D86=0,"",RES_hhdet_in_tes!D86/RES_hhdet_in_fec!D86)</f>
        <v>2.2860751618479327</v>
      </c>
      <c r="E86" s="111">
        <f>IF(RES_hhdet_in_tes!E86=0,"",RES_hhdet_in_tes!E86/RES_hhdet_in_fec!E86)</f>
        <v>2.3766843138826941</v>
      </c>
      <c r="F86" s="111">
        <f>IF(RES_hhdet_in_tes!F86=0,"",RES_hhdet_in_tes!F86/RES_hhdet_in_fec!F86)</f>
        <v>2.4680211986584553</v>
      </c>
      <c r="G86" s="111">
        <f>IF(RES_hhdet_in_tes!G86=0,"",RES_hhdet_in_tes!G86/RES_hhdet_in_fec!G86)</f>
        <v>2.5606149604005441</v>
      </c>
      <c r="H86" s="111">
        <f>IF(RES_hhdet_in_tes!H86=0,"",RES_hhdet_in_tes!H86/RES_hhdet_in_fec!H86)</f>
        <v>2.6543824379482488</v>
      </c>
      <c r="I86" s="111">
        <f>IF(RES_hhdet_in_tes!I86=0,"",RES_hhdet_in_tes!I86/RES_hhdet_in_fec!I86)</f>
        <v>2.7494345499888357</v>
      </c>
      <c r="J86" s="111">
        <f>IF(RES_hhdet_in_tes!J86=0,"",RES_hhdet_in_tes!J86/RES_hhdet_in_fec!J86)</f>
        <v>2.8462684257394417</v>
      </c>
      <c r="K86" s="111">
        <f>IF(RES_hhdet_in_tes!K86=0,"",RES_hhdet_in_tes!K86/RES_hhdet_in_fec!K86)</f>
        <v>2.9452778329905813</v>
      </c>
      <c r="L86" s="111">
        <f>IF(RES_hhdet_in_tes!L86=0,"",RES_hhdet_in_tes!L86/RES_hhdet_in_fec!L86)</f>
        <v>3.0465149895892489</v>
      </c>
      <c r="M86" s="111">
        <f>IF(RES_hhdet_in_tes!M86=0,"",RES_hhdet_in_tes!M86/RES_hhdet_in_fec!M86)</f>
        <v>3.162525308876134</v>
      </c>
      <c r="N86" s="111">
        <f>IF(RES_hhdet_in_tes!N86=0,"",RES_hhdet_in_tes!N86/RES_hhdet_in_fec!N86)</f>
        <v>3.2970329481107283</v>
      </c>
      <c r="O86" s="111">
        <f>IF(RES_hhdet_in_tes!O86=0,"",RES_hhdet_in_tes!O86/RES_hhdet_in_fec!O86)</f>
        <v>3.4497979589683103</v>
      </c>
      <c r="P86" s="111" t="str">
        <f>IF(RES_hhdet_in_tes!P86=0,"",RES_hhdet_in_tes!P86/RES_hhdet_in_fec!P86)</f>
        <v/>
      </c>
      <c r="Q86" s="111">
        <f>IF(RES_hhdet_in_tes!Q86=0,"",RES_hhdet_in_tes!Q86/RES_hhdet_in_fec!Q86)</f>
        <v>3.7258000418534962</v>
      </c>
      <c r="R86" s="111">
        <f>IF(RES_hhdet_in_tes!R86=0,"",RES_hhdet_in_tes!R86/RES_hhdet_in_fec!R86)</f>
        <v>3.7517682192490516</v>
      </c>
      <c r="S86" s="111">
        <f>IF(RES_hhdet_in_tes!S86=0,"",RES_hhdet_in_tes!S86/RES_hhdet_in_fec!S86)</f>
        <v>3.7546535722930017</v>
      </c>
      <c r="T86" s="111" t="str">
        <f>IF(RES_hhdet_in_tes!T86=0,"",RES_hhdet_in_tes!T86/RES_hhdet_in_fec!T86)</f>
        <v/>
      </c>
      <c r="U86" s="111" t="str">
        <f>IF(RES_hhdet_in_tes!U86=0,"",RES_hhdet_in_tes!U86/RES_hhdet_in_fec!U86)</f>
        <v/>
      </c>
      <c r="V86" s="111">
        <f>IF(RES_hhdet_in_tes!V86=0,"",RES_hhdet_in_tes!V86/RES_hhdet_in_fec!V86)</f>
        <v>3.7716006986799431</v>
      </c>
      <c r="W86" s="111">
        <f>IF(RES_hhdet_in_tes!W86=0,"",RES_hhdet_in_tes!W86/RES_hhdet_in_fec!W86)</f>
        <v>3.8050101974868964</v>
      </c>
      <c r="X86" s="111">
        <f>IF(RES_hhdet_in_tes!X86=0,"",RES_hhdet_in_tes!X86/RES_hhdet_in_fec!X86)</f>
        <v>3.8463645747695372</v>
      </c>
      <c r="Y86" s="111">
        <f>IF(RES_hhdet_in_tes!Y86=0,"",RES_hhdet_in_tes!Y86/RES_hhdet_in_fec!Y86)</f>
        <v>3.8929783089644663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0.54508261078990583</v>
      </c>
      <c r="D87" s="124">
        <f>IF(RES_hhdet_in_tes!D87=0,"",RES_hhdet_in_tes!D87/RES_hhdet_in_fec!D87)</f>
        <v>0.55981681526203753</v>
      </c>
      <c r="E87" s="124">
        <f>IF(RES_hhdet_in_tes!E87=0,"",RES_hhdet_in_tes!E87/RES_hhdet_in_fec!E87)</f>
        <v>0.56428710347143496</v>
      </c>
      <c r="F87" s="124">
        <f>IF(RES_hhdet_in_tes!F87=0,"",RES_hhdet_in_tes!F87/RES_hhdet_in_fec!F87)</f>
        <v>0.5680455177687308</v>
      </c>
      <c r="G87" s="124">
        <f>IF(RES_hhdet_in_tes!G87=0,"",RES_hhdet_in_tes!G87/RES_hhdet_in_fec!G87)</f>
        <v>0.57112125554395754</v>
      </c>
      <c r="H87" s="124">
        <f>IF(RES_hhdet_in_tes!H87=0,"",RES_hhdet_in_tes!H87/RES_hhdet_in_fec!H87)</f>
        <v>0.57320186323387068</v>
      </c>
      <c r="I87" s="124">
        <f>IF(RES_hhdet_in_tes!I87=0,"",RES_hhdet_in_tes!I87/RES_hhdet_in_fec!I87)</f>
        <v>0.57645709299231129</v>
      </c>
      <c r="J87" s="124">
        <f>IF(RES_hhdet_in_tes!J87=0,"",RES_hhdet_in_tes!J87/RES_hhdet_in_fec!J87)</f>
        <v>0.58008690418903708</v>
      </c>
      <c r="K87" s="124">
        <f>IF(RES_hhdet_in_tes!K87=0,"",RES_hhdet_in_tes!K87/RES_hhdet_in_fec!K87)</f>
        <v>0.5837679339710089</v>
      </c>
      <c r="L87" s="124">
        <f>IF(RES_hhdet_in_tes!L87=0,"",RES_hhdet_in_tes!L87/RES_hhdet_in_fec!L87)</f>
        <v>0.70617059409496075</v>
      </c>
      <c r="M87" s="124">
        <f>IF(RES_hhdet_in_tes!M87=0,"",RES_hhdet_in_tes!M87/RES_hhdet_in_fec!M87)</f>
        <v>0.60059906763322135</v>
      </c>
      <c r="N87" s="124">
        <f>IF(RES_hhdet_in_tes!N87=0,"",RES_hhdet_in_tes!N87/RES_hhdet_in_fec!N87)</f>
        <v>0.60411494305290725</v>
      </c>
      <c r="O87" s="124">
        <f>IF(RES_hhdet_in_tes!O87=0,"",RES_hhdet_in_tes!O87/RES_hhdet_in_fec!O87)</f>
        <v>0.61904849045126986</v>
      </c>
      <c r="P87" s="124" t="str">
        <f>IF(RES_hhdet_in_tes!P87=0,"",RES_hhdet_in_tes!P87/RES_hhdet_in_fec!P87)</f>
        <v/>
      </c>
      <c r="Q87" s="124">
        <f>IF(RES_hhdet_in_tes!Q87=0,"",RES_hhdet_in_tes!Q87/RES_hhdet_in_fec!Q87)</f>
        <v>0.65537900746481825</v>
      </c>
      <c r="R87" s="124">
        <f>IF(RES_hhdet_in_tes!R87=0,"",RES_hhdet_in_tes!R87/RES_hhdet_in_fec!R87)</f>
        <v>0.6764247837711157</v>
      </c>
      <c r="S87" s="124">
        <f>IF(RES_hhdet_in_tes!S87=0,"",RES_hhdet_in_tes!S87/RES_hhdet_in_fec!S87)</f>
        <v>0.74120048862783361</v>
      </c>
      <c r="T87" s="124" t="str">
        <f>IF(RES_hhdet_in_tes!T87=0,"",RES_hhdet_in_tes!T87/RES_hhdet_in_fec!T87)</f>
        <v/>
      </c>
      <c r="U87" s="124" t="str">
        <f>IF(RES_hhdet_in_tes!U87=0,"",RES_hhdet_in_tes!U87/RES_hhdet_in_fec!U87)</f>
        <v/>
      </c>
      <c r="V87" s="124">
        <f>IF(RES_hhdet_in_tes!V87=0,"",RES_hhdet_in_tes!V87/RES_hhdet_in_fec!V87)</f>
        <v>0.72465971392061657</v>
      </c>
      <c r="W87" s="124">
        <f>IF(RES_hhdet_in_tes!W87=0,"",RES_hhdet_in_tes!W87/RES_hhdet_in_fec!W87)</f>
        <v>0.73262135343523893</v>
      </c>
      <c r="X87" s="124">
        <f>IF(RES_hhdet_in_tes!X87=0,"",RES_hhdet_in_tes!X87/RES_hhdet_in_fec!X87)</f>
        <v>0.76374462943666643</v>
      </c>
      <c r="Y87" s="124">
        <f>IF(RES_hhdet_in_tes!Y87=0,"",RES_hhdet_in_tes!Y87/RES_hhdet_in_fec!Y87)</f>
        <v>0.76229685808517433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0.50880362125123368</v>
      </c>
      <c r="D88" s="111">
        <f>IF(RES_hhdet_in_tes!D88=0,"",RES_hhdet_in_tes!D88/RES_hhdet_in_fec!D88)</f>
        <v>0.52058510478354647</v>
      </c>
      <c r="E88" s="111">
        <f>IF(RES_hhdet_in_tes!E88=0,"",RES_hhdet_in_tes!E88/RES_hhdet_in_fec!E88)</f>
        <v>0.53247874665456152</v>
      </c>
      <c r="F88" s="111">
        <f>IF(RES_hhdet_in_tes!F88=0,"",RES_hhdet_in_tes!F88/RES_hhdet_in_fec!F88)</f>
        <v>0.54447291428919986</v>
      </c>
      <c r="G88" s="111">
        <f>IF(RES_hhdet_in_tes!G88=0,"",RES_hhdet_in_tes!G88/RES_hhdet_in_fec!G88)</f>
        <v>0.5565557736172122</v>
      </c>
      <c r="H88" s="111">
        <f>IF(RES_hhdet_in_tes!H88=0,"",RES_hhdet_in_tes!H88/RES_hhdet_in_fec!H88)</f>
        <v>0.56871338826241713</v>
      </c>
      <c r="I88" s="111">
        <f>IF(RES_hhdet_in_tes!I88=0,"",RES_hhdet_in_tes!I88/RES_hhdet_in_fec!I88)</f>
        <v>0.5809273745919018</v>
      </c>
      <c r="J88" s="111">
        <f>IF(RES_hhdet_in_tes!J88=0,"",RES_hhdet_in_tes!J88/RES_hhdet_in_fec!J88)</f>
        <v>0.59315802155726116</v>
      </c>
      <c r="K88" s="111">
        <f>IF(RES_hhdet_in_tes!K88=0,"",RES_hhdet_in_tes!K88/RES_hhdet_in_fec!K88)</f>
        <v>0.60535281938791607</v>
      </c>
      <c r="L88" s="111">
        <f>IF(RES_hhdet_in_tes!L88=0,"",RES_hhdet_in_tes!L88/RES_hhdet_in_fec!L88)</f>
        <v>0.61746516284606678</v>
      </c>
      <c r="M88" s="111">
        <f>IF(RES_hhdet_in_tes!M88=0,"",RES_hhdet_in_tes!M88/RES_hhdet_in_fec!M88)</f>
        <v>0.62859134661744132</v>
      </c>
      <c r="N88" s="111">
        <f>IF(RES_hhdet_in_tes!N88=0,"",RES_hhdet_in_tes!N88/RES_hhdet_in_fec!N88)</f>
        <v>0.63823688050969329</v>
      </c>
      <c r="O88" s="111">
        <f>IF(RES_hhdet_in_tes!O88=0,"",RES_hhdet_in_tes!O88/RES_hhdet_in_fec!O88)</f>
        <v>0.6461161694054891</v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0.66102025109244944</v>
      </c>
      <c r="R88" s="111">
        <f>IF(RES_hhdet_in_tes!R88=0,"",RES_hhdet_in_tes!R88/RES_hhdet_in_fec!R88)</f>
        <v>0.67316566679666545</v>
      </c>
      <c r="S88" s="111">
        <f>IF(RES_hhdet_in_tes!S88=0,"",RES_hhdet_in_tes!S88/RES_hhdet_in_fec!S88)</f>
        <v>0.68683518708838076</v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>
        <f>IF(RES_hhdet_in_tes!V88=0,"",RES_hhdet_in_tes!V88/RES_hhdet_in_fec!V88)</f>
        <v>0.72404410549608345</v>
      </c>
      <c r="W88" s="111">
        <f>IF(RES_hhdet_in_tes!W88=0,"",RES_hhdet_in_tes!W88/RES_hhdet_in_fec!W88)</f>
        <v>0.73262678208821674</v>
      </c>
      <c r="X88" s="111">
        <f>IF(RES_hhdet_in_tes!X88=0,"",RES_hhdet_in_tes!X88/RES_hhdet_in_fec!X88)</f>
        <v>0.73967201190873755</v>
      </c>
      <c r="Y88" s="111">
        <f>IF(RES_hhdet_in_tes!Y88=0,"",RES_hhdet_in_tes!Y88/RES_hhdet_in_fec!Y88)</f>
        <v>0.74631146114997882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>
        <f>IF(RES_hhdet_in_tes!L89=0,"",RES_hhdet_in_tes!L89/RES_hhdet_in_fec!L89)</f>
        <v>0.8288155255892844</v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>
        <f>IF(RES_hhdet_in_tes!V89=0,"",RES_hhdet_in_tes!V89/RES_hhdet_in_fec!V89)</f>
        <v>0.8955004634201027</v>
      </c>
      <c r="W89" s="111" t="str">
        <f>IF(RES_hhdet_in_tes!W89=0,"",RES_hhdet_in_tes!W89/RES_hhdet_in_fec!W89)</f>
        <v/>
      </c>
      <c r="X89" s="111">
        <f>IF(RES_hhdet_in_tes!X89=0,"",RES_hhdet_in_tes!X89/RES_hhdet_in_fec!X89)</f>
        <v>0.92090181204045429</v>
      </c>
      <c r="Y89" s="111">
        <f>IF(RES_hhdet_in_tes!Y89=0,"",RES_hhdet_in_tes!Y89/RES_hhdet_in_fec!Y89)</f>
        <v>0.88388411736213224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>
        <f>IF(RES_hhdet_in_tes!L90=0,"",RES_hhdet_in_tes!L90/RES_hhdet_in_fec!L90)</f>
        <v>0.61746516284606678</v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>
        <f>IF(RES_hhdet_in_tes!V90=0,"",RES_hhdet_in_tes!V90/RES_hhdet_in_fec!V90)</f>
        <v>0.72404410549608345</v>
      </c>
      <c r="W90" s="112" t="str">
        <f>IF(RES_hhdet_in_tes!W90=0,"",RES_hhdet_in_tes!W90/RES_hhdet_in_fec!W90)</f>
        <v/>
      </c>
      <c r="X90" s="112">
        <f>IF(RES_hhdet_in_tes!X90=0,"",RES_hhdet_in_tes!X90/RES_hhdet_in_fec!X90)</f>
        <v>0.73967201190873755</v>
      </c>
      <c r="Y90" s="112">
        <f>IF(RES_hhdet_in_tes!Y90=0,"",RES_hhdet_in_tes!Y90/RES_hhdet_in_fec!Y90)</f>
        <v>0.74631146114997882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>
        <f>IF(RES_hhdet_in_tes!L91=0,"",RES_hhdet_in_tes!L91/RES_hhdet_in_fec!L91)</f>
        <v>1</v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>
        <f>IF(RES_hhdet_in_tes!V91=0,"",RES_hhdet_in_tes!V91/RES_hhdet_in_fec!V91)</f>
        <v>1</v>
      </c>
      <c r="W91" s="113" t="str">
        <f>IF(RES_hhdet_in_tes!W91=0,"",RES_hhdet_in_tes!W91/RES_hhdet_in_fec!W91)</f>
        <v/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0.51200818563110018</v>
      </c>
      <c r="D92" s="112">
        <f>IF(RES_hhdet_in_tes!D92=0,"",RES_hhdet_in_tes!D92/RES_hhdet_in_fec!D92)</f>
        <v>0.51571963567903789</v>
      </c>
      <c r="E92" s="112">
        <f>IF(RES_hhdet_in_tes!E92=0,"",RES_hhdet_in_tes!E92/RES_hhdet_in_fec!E92)</f>
        <v>0.51994699371076669</v>
      </c>
      <c r="F92" s="112">
        <f>IF(RES_hhdet_in_tes!F92=0,"",RES_hhdet_in_tes!F92/RES_hhdet_in_fec!F92)</f>
        <v>0.5242447028311944</v>
      </c>
      <c r="G92" s="112">
        <f>IF(RES_hhdet_in_tes!G92=0,"",RES_hhdet_in_tes!G92/RES_hhdet_in_fec!G92)</f>
        <v>0.52901753285947917</v>
      </c>
      <c r="H92" s="112">
        <f>IF(RES_hhdet_in_tes!H92=0,"",RES_hhdet_in_tes!H92/RES_hhdet_in_fec!H92)</f>
        <v>0.53421594512276438</v>
      </c>
      <c r="I92" s="112">
        <f>IF(RES_hhdet_in_tes!I92=0,"",RES_hhdet_in_tes!I92/RES_hhdet_in_fec!I92)</f>
        <v>0.53993967491631822</v>
      </c>
      <c r="J92" s="112">
        <f>IF(RES_hhdet_in_tes!J92=0,"",RES_hhdet_in_tes!J92/RES_hhdet_in_fec!J92)</f>
        <v>0.5465973025414621</v>
      </c>
      <c r="K92" s="112">
        <f>IF(RES_hhdet_in_tes!K92=0,"",RES_hhdet_in_tes!K92/RES_hhdet_in_fec!K92)</f>
        <v>0.55453622872372077</v>
      </c>
      <c r="L92" s="112">
        <f>IF(RES_hhdet_in_tes!L92=0,"",RES_hhdet_in_tes!L92/RES_hhdet_in_fec!L92)</f>
        <v>0.56384939739987905</v>
      </c>
      <c r="M92" s="112">
        <f>IF(RES_hhdet_in_tes!M92=0,"",RES_hhdet_in_tes!M92/RES_hhdet_in_fec!M92)</f>
        <v>0.58283488227892766</v>
      </c>
      <c r="N92" s="112">
        <f>IF(RES_hhdet_in_tes!N92=0,"",RES_hhdet_in_tes!N92/RES_hhdet_in_fec!N92)</f>
        <v>0.61413032147579372</v>
      </c>
      <c r="O92" s="112">
        <f>IF(RES_hhdet_in_tes!O92=0,"",RES_hhdet_in_tes!O92/RES_hhdet_in_fec!O92)</f>
        <v>0.65988240582388524</v>
      </c>
      <c r="P92" s="112" t="str">
        <f>IF(RES_hhdet_in_tes!P92=0,"",RES_hhdet_in_tes!P92/RES_hhdet_in_fec!P92)</f>
        <v/>
      </c>
      <c r="Q92" s="112">
        <f>IF(RES_hhdet_in_tes!Q92=0,"",RES_hhdet_in_tes!Q92/RES_hhdet_in_fec!Q92)</f>
        <v>0.76531320810597459</v>
      </c>
      <c r="R92" s="112">
        <f>IF(RES_hhdet_in_tes!R92=0,"",RES_hhdet_in_tes!R92/RES_hhdet_in_fec!R92)</f>
        <v>0.79772061593261701</v>
      </c>
      <c r="S92" s="112">
        <f>IF(RES_hhdet_in_tes!S92=0,"",RES_hhdet_in_tes!S92/RES_hhdet_in_fec!S92)</f>
        <v>0.82789500120958048</v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X92" s="112">
        <f>IF(RES_hhdet_in_tes!X92=0,"",RES_hhdet_in_tes!X92/RES_hhdet_in_fec!X92)</f>
        <v>0.90904256115934334</v>
      </c>
      <c r="Y92" s="112">
        <f>IF(RES_hhdet_in_tes!Y92=0,"",RES_hhdet_in_tes!Y92/RES_hhdet_in_fec!Y92)</f>
        <v>0.90993971224798442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>
        <f>IF(RES_hhdet_in_tes!L93=0,"",RES_hhdet_in_tes!L93/RES_hhdet_in_fec!L93)</f>
        <v>0.7945075492729754</v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>
        <f>IF(RES_hhdet_in_tes!X93=0,"",RES_hhdet_in_tes!X93/RES_hhdet_in_fec!X93)</f>
        <v>0.97657817554693316</v>
      </c>
      <c r="Y93" s="113">
        <f>IF(RES_hhdet_in_tes!Y93=0,"",RES_hhdet_in_tes!Y93/RES_hhdet_in_fec!Y93)</f>
        <v>0.96333886784827338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>
        <f>IF(RES_hhdet_in_tes!L94=0,"",RES_hhdet_in_tes!L94/RES_hhdet_in_fec!L94)</f>
        <v>0.56384939739987905</v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>
        <f>IF(RES_hhdet_in_tes!X94=0,"",RES_hhdet_in_tes!X94/RES_hhdet_in_fec!X94)</f>
        <v>0.90904256115934334</v>
      </c>
      <c r="Y94" s="111">
        <f>IF(RES_hhdet_in_tes!Y94=0,"",RES_hhdet_in_tes!Y94/RES_hhdet_in_fec!Y94)</f>
        <v>0.90993971224798431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>
        <f>IF(RES_hhdet_in_tes!L95=0,"",RES_hhdet_in_tes!L95/RES_hhdet_in_fec!L95)</f>
        <v>1</v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0.57133774683796323</v>
      </c>
      <c r="D96" s="112">
        <f>IF(RES_hhdet_in_tes!D96=0,"",RES_hhdet_in_tes!D96/RES_hhdet_in_fec!D96)</f>
        <v>0.57269789559777007</v>
      </c>
      <c r="E96" s="112">
        <f>IF(RES_hhdet_in_tes!E96=0,"",RES_hhdet_in_tes!E96/RES_hhdet_in_fec!E96)</f>
        <v>0.57418692162339879</v>
      </c>
      <c r="F96" s="112">
        <f>IF(RES_hhdet_in_tes!F96=0,"",RES_hhdet_in_tes!F96/RES_hhdet_in_fec!F96)</f>
        <v>0.57569391345992083</v>
      </c>
      <c r="G96" s="112">
        <f>IF(RES_hhdet_in_tes!G96=0,"",RES_hhdet_in_tes!G96/RES_hhdet_in_fec!G96)</f>
        <v>0.57732059930682944</v>
      </c>
      <c r="H96" s="112">
        <f>IF(RES_hhdet_in_tes!H96=0,"",RES_hhdet_in_tes!H96/RES_hhdet_in_fec!H96)</f>
        <v>0.57905549623356911</v>
      </c>
      <c r="I96" s="112">
        <f>IF(RES_hhdet_in_tes!I96=0,"",RES_hhdet_in_tes!I96/RES_hhdet_in_fec!I96)</f>
        <v>0.58092498723233221</v>
      </c>
      <c r="J96" s="112">
        <f>IF(RES_hhdet_in_tes!J96=0,"",RES_hhdet_in_tes!J96/RES_hhdet_in_fec!J96)</f>
        <v>0.58303486010834793</v>
      </c>
      <c r="K96" s="112">
        <f>IF(RES_hhdet_in_tes!K96=0,"",RES_hhdet_in_tes!K96/RES_hhdet_in_fec!K96)</f>
        <v>0.58547856935058995</v>
      </c>
      <c r="L96" s="112">
        <f>IF(RES_hhdet_in_tes!L96=0,"",RES_hhdet_in_tes!L96/RES_hhdet_in_fec!L96)</f>
        <v>0.5882882463197957</v>
      </c>
      <c r="M96" s="112">
        <f>IF(RES_hhdet_in_tes!M96=0,"",RES_hhdet_in_tes!M96/RES_hhdet_in_fec!M96)</f>
        <v>0.59362978064831584</v>
      </c>
      <c r="N96" s="112">
        <f>IF(RES_hhdet_in_tes!N96=0,"",RES_hhdet_in_tes!N96/RES_hhdet_in_fec!N96)</f>
        <v>0.60243748968668687</v>
      </c>
      <c r="O96" s="112">
        <f>IF(RES_hhdet_in_tes!O96=0,"",RES_hhdet_in_tes!O96/RES_hhdet_in_fec!O96)</f>
        <v>0.6158681010455308</v>
      </c>
      <c r="P96" s="112" t="str">
        <f>IF(RES_hhdet_in_tes!P96=0,"",RES_hhdet_in_tes!P96/RES_hhdet_in_fec!P96)</f>
        <v/>
      </c>
      <c r="Q96" s="112">
        <f>IF(RES_hhdet_in_tes!Q96=0,"",RES_hhdet_in_tes!Q96/RES_hhdet_in_fec!Q96)</f>
        <v>0.65008833783942688</v>
      </c>
      <c r="R96" s="112">
        <f>IF(RES_hhdet_in_tes!R96=0,"",RES_hhdet_in_tes!R96/RES_hhdet_in_fec!R96)</f>
        <v>0.6614599087955032</v>
      </c>
      <c r="S96" s="112">
        <f>IF(RES_hhdet_in_tes!S96=0,"",RES_hhdet_in_tes!S96/RES_hhdet_in_fec!S96)</f>
        <v>0.67247700094962082</v>
      </c>
      <c r="T96" s="112" t="str">
        <f>IF(RES_hhdet_in_tes!T96=0,"",RES_hhdet_in_tes!T96/RES_hhdet_in_fec!T96)</f>
        <v/>
      </c>
      <c r="U96" s="112" t="str">
        <f>IF(RES_hhdet_in_tes!U96=0,"",RES_hhdet_in_tes!U96/RES_hhdet_in_fec!U96)</f>
        <v/>
      </c>
      <c r="V96" s="112">
        <f>IF(RES_hhdet_in_tes!V96=0,"",RES_hhdet_in_tes!V96/RES_hhdet_in_fec!V96)</f>
        <v>0.70512756954245037</v>
      </c>
      <c r="W96" s="112">
        <f>IF(RES_hhdet_in_tes!W96=0,"",RES_hhdet_in_tes!W96/RES_hhdet_in_fec!W96)</f>
        <v>0.71495774780947152</v>
      </c>
      <c r="X96" s="112">
        <f>IF(RES_hhdet_in_tes!X96=0,"",RES_hhdet_in_tes!X96/RES_hhdet_in_fec!X96)</f>
        <v>0.72586073153354491</v>
      </c>
      <c r="Y96" s="112">
        <f>IF(RES_hhdet_in_tes!Y96=0,"",RES_hhdet_in_tes!Y96/RES_hhdet_in_fec!Y96)</f>
        <v>0.73603255266337664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>
        <f>IF(RES_hhdet_in_tes!L97=0,"",RES_hhdet_in_tes!L97/RES_hhdet_in_fec!L97)</f>
        <v>0.81095262517489553</v>
      </c>
      <c r="M97" s="113">
        <f>IF(RES_hhdet_in_tes!M97=0,"",RES_hhdet_in_tes!M97/RES_hhdet_in_fec!M97)</f>
        <v>0.83517391090252546</v>
      </c>
      <c r="N97" s="113">
        <f>IF(RES_hhdet_in_tes!N97=0,"",RES_hhdet_in_tes!N97/RES_hhdet_in_fec!N97)</f>
        <v>0.83098786781910805</v>
      </c>
      <c r="O97" s="113">
        <f>IF(RES_hhdet_in_tes!O97=0,"",RES_hhdet_in_tes!O97/RES_hhdet_in_fec!O97)</f>
        <v>0.82135133205650257</v>
      </c>
      <c r="P97" s="113" t="str">
        <f>IF(RES_hhdet_in_tes!P97=0,"",RES_hhdet_in_tes!P97/RES_hhdet_in_fec!P97)</f>
        <v/>
      </c>
      <c r="Q97" s="113">
        <f>IF(RES_hhdet_in_tes!Q97=0,"",RES_hhdet_in_tes!Q97/RES_hhdet_in_fec!Q97)</f>
        <v>0.85790359501122193</v>
      </c>
      <c r="R97" s="113">
        <f>IF(RES_hhdet_in_tes!R97=0,"",RES_hhdet_in_tes!R97/RES_hhdet_in_fec!R97)</f>
        <v>0.86313417457035058</v>
      </c>
      <c r="S97" s="113">
        <f>IF(RES_hhdet_in_tes!S97=0,"",RES_hhdet_in_tes!S97/RES_hhdet_in_fec!S97)</f>
        <v>0.87974992520687256</v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X97" s="113">
        <f>IF(RES_hhdet_in_tes!X97=0,"",RES_hhdet_in_tes!X97/RES_hhdet_in_fec!X97)</f>
        <v>0.91742471432954897</v>
      </c>
      <c r="Y97" s="113">
        <f>IF(RES_hhdet_in_tes!Y97=0,"",RES_hhdet_in_tes!Y97/RES_hhdet_in_fec!Y97)</f>
        <v>0.87804187455430494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>
        <f>IF(RES_hhdet_in_tes!L98=0,"",RES_hhdet_in_tes!L98/RES_hhdet_in_fec!L98)</f>
        <v>0.5882882463197957</v>
      </c>
      <c r="M98" s="111">
        <f>IF(RES_hhdet_in_tes!M98=0,"",RES_hhdet_in_tes!M98/RES_hhdet_in_fec!M98)</f>
        <v>0.59362978064831584</v>
      </c>
      <c r="N98" s="111">
        <f>IF(RES_hhdet_in_tes!N98=0,"",RES_hhdet_in_tes!N98/RES_hhdet_in_fec!N98)</f>
        <v>0.60243748968668687</v>
      </c>
      <c r="O98" s="111">
        <f>IF(RES_hhdet_in_tes!O98=0,"",RES_hhdet_in_tes!O98/RES_hhdet_in_fec!O98)</f>
        <v>0.6158681010455308</v>
      </c>
      <c r="P98" s="111" t="str">
        <f>IF(RES_hhdet_in_tes!P98=0,"",RES_hhdet_in_tes!P98/RES_hhdet_in_fec!P98)</f>
        <v/>
      </c>
      <c r="Q98" s="111">
        <f>IF(RES_hhdet_in_tes!Q98=0,"",RES_hhdet_in_tes!Q98/RES_hhdet_in_fec!Q98)</f>
        <v>0.65008833783942688</v>
      </c>
      <c r="R98" s="111">
        <f>IF(RES_hhdet_in_tes!R98=0,"",RES_hhdet_in_tes!R98/RES_hhdet_in_fec!R98)</f>
        <v>0.6614599087955032</v>
      </c>
      <c r="S98" s="111">
        <f>IF(RES_hhdet_in_tes!S98=0,"",RES_hhdet_in_tes!S98/RES_hhdet_in_fec!S98)</f>
        <v>0.67247700094962082</v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X98" s="111">
        <f>IF(RES_hhdet_in_tes!X98=0,"",RES_hhdet_in_tes!X98/RES_hhdet_in_fec!X98)</f>
        <v>0.72586073153354491</v>
      </c>
      <c r="Y98" s="111">
        <f>IF(RES_hhdet_in_tes!Y98=0,"",RES_hhdet_in_tes!Y98/RES_hhdet_in_fec!Y98)</f>
        <v>0.73603255266337675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 t="str">
        <f>IF(RES_hhdet_in_tes!P99=0,"",RES_hhdet_in_tes!P99/RES_hhdet_in_fec!P99)</f>
        <v/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0.72818559417782402</v>
      </c>
      <c r="D100" s="124">
        <f>IF(RES_hhdet_in_tes!D100=0,"",RES_hhdet_in_tes!D100/RES_hhdet_in_fec!D100)</f>
        <v>0.73295556894506519</v>
      </c>
      <c r="E100" s="124">
        <f>IF(RES_hhdet_in_tes!E100=0,"",RES_hhdet_in_tes!E100/RES_hhdet_in_fec!E100)</f>
        <v>0.74237910762372705</v>
      </c>
      <c r="F100" s="124">
        <f>IF(RES_hhdet_in_tes!F100=0,"",RES_hhdet_in_tes!F100/RES_hhdet_in_fec!F100)</f>
        <v>0.73862684053881389</v>
      </c>
      <c r="G100" s="124">
        <f>IF(RES_hhdet_in_tes!G100=0,"",RES_hhdet_in_tes!G100/RES_hhdet_in_fec!G100)</f>
        <v>0.73649521267104989</v>
      </c>
      <c r="H100" s="124">
        <f>IF(RES_hhdet_in_tes!H100=0,"",RES_hhdet_in_tes!H100/RES_hhdet_in_fec!H100)</f>
        <v>0.73658898817408835</v>
      </c>
      <c r="I100" s="124">
        <f>IF(RES_hhdet_in_tes!I100=0,"",RES_hhdet_in_tes!I100/RES_hhdet_in_fec!I100)</f>
        <v>0.73947373710832409</v>
      </c>
      <c r="J100" s="124">
        <f>IF(RES_hhdet_in_tes!J100=0,"",RES_hhdet_in_tes!J100/RES_hhdet_in_fec!J100)</f>
        <v>0.73580086369760855</v>
      </c>
      <c r="K100" s="124">
        <f>IF(RES_hhdet_in_tes!K100=0,"",RES_hhdet_in_tes!K100/RES_hhdet_in_fec!K100)</f>
        <v>0.745149484445771</v>
      </c>
      <c r="L100" s="124">
        <f>IF(RES_hhdet_in_tes!L100=0,"",RES_hhdet_in_tes!L100/RES_hhdet_in_fec!L100)</f>
        <v>0.73642677909272136</v>
      </c>
      <c r="M100" s="124">
        <f>IF(RES_hhdet_in_tes!M100=0,"",RES_hhdet_in_tes!M100/RES_hhdet_in_fec!M100)</f>
        <v>0.74283767673925483</v>
      </c>
      <c r="N100" s="124">
        <f>IF(RES_hhdet_in_tes!N100=0,"",RES_hhdet_in_tes!N100/RES_hhdet_in_fec!N100)</f>
        <v>0.75812510938058553</v>
      </c>
      <c r="O100" s="124">
        <f>IF(RES_hhdet_in_tes!O100=0,"",RES_hhdet_in_tes!O100/RES_hhdet_in_fec!O100)</f>
        <v>0.76366442708100002</v>
      </c>
      <c r="P100" s="124" t="str">
        <f>IF(RES_hhdet_in_tes!P100=0,"",RES_hhdet_in_tes!P100/RES_hhdet_in_fec!P100)</f>
        <v/>
      </c>
      <c r="Q100" s="124">
        <f>IF(RES_hhdet_in_tes!Q100=0,"",RES_hhdet_in_tes!Q100/RES_hhdet_in_fec!Q100)</f>
        <v>0.7774990965810612</v>
      </c>
      <c r="R100" s="124">
        <f>IF(RES_hhdet_in_tes!R100=0,"",RES_hhdet_in_tes!R100/RES_hhdet_in_fec!R100)</f>
        <v>0.7859136088961165</v>
      </c>
      <c r="S100" s="124">
        <f>IF(RES_hhdet_in_tes!S100=0,"",RES_hhdet_in_tes!S100/RES_hhdet_in_fec!S100)</f>
        <v>0.80395262935123457</v>
      </c>
      <c r="T100" s="124" t="str">
        <f>IF(RES_hhdet_in_tes!T100=0,"",RES_hhdet_in_tes!T100/RES_hhdet_in_fec!T100)</f>
        <v/>
      </c>
      <c r="U100" s="124" t="str">
        <f>IF(RES_hhdet_in_tes!U100=0,"",RES_hhdet_in_tes!U100/RES_hhdet_in_fec!U100)</f>
        <v/>
      </c>
      <c r="V100" s="124">
        <f>IF(RES_hhdet_in_tes!V100=0,"",RES_hhdet_in_tes!V100/RES_hhdet_in_fec!V100)</f>
        <v>0.84465771657903665</v>
      </c>
      <c r="W100" s="124">
        <f>IF(RES_hhdet_in_tes!W100=0,"",RES_hhdet_in_tes!W100/RES_hhdet_in_fec!W100)</f>
        <v>0.84299864630639476</v>
      </c>
      <c r="X100" s="124">
        <f>IF(RES_hhdet_in_tes!X100=0,"",RES_hhdet_in_tes!X100/RES_hhdet_in_fec!X100)</f>
        <v>0.86294342778544308</v>
      </c>
      <c r="Y100" s="124">
        <f>IF(RES_hhdet_in_tes!Y100=0,"",RES_hhdet_in_tes!Y100/RES_hhdet_in_fec!Y100)</f>
        <v>0.874361290316236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0.57351261770222051</v>
      </c>
      <c r="D101" s="111">
        <f>IF(RES_hhdet_in_tes!D101=0,"",RES_hhdet_in_tes!D101/RES_hhdet_in_fec!D101)</f>
        <v>0.57379912197928273</v>
      </c>
      <c r="E101" s="111">
        <f>IF(RES_hhdet_in_tes!E101=0,"",RES_hhdet_in_tes!E101/RES_hhdet_in_fec!E101)</f>
        <v>0.57408565206424955</v>
      </c>
      <c r="F101" s="111">
        <f>IF(RES_hhdet_in_tes!F101=0,"",RES_hhdet_in_tes!F101/RES_hhdet_in_fec!F101)</f>
        <v>0.57437218566847581</v>
      </c>
      <c r="G101" s="111">
        <f>IF(RES_hhdet_in_tes!G101=0,"",RES_hhdet_in_tes!G101/RES_hhdet_in_fec!G101)</f>
        <v>0.57465874304026421</v>
      </c>
      <c r="H101" s="111">
        <f>IF(RES_hhdet_in_tes!H101=0,"",RES_hhdet_in_tes!H101/RES_hhdet_in_fec!H101)</f>
        <v>0.57494532170148016</v>
      </c>
      <c r="I101" s="111">
        <f>IF(RES_hhdet_in_tes!I101=0,"",RES_hhdet_in_tes!I101/RES_hhdet_in_fec!I101)</f>
        <v>0.57523192664130585</v>
      </c>
      <c r="J101" s="111">
        <f>IF(RES_hhdet_in_tes!J101=0,"",RES_hhdet_in_tes!J101/RES_hhdet_in_fec!J101)</f>
        <v>0.57551857829866038</v>
      </c>
      <c r="K101" s="111">
        <f>IF(RES_hhdet_in_tes!K101=0,"",RES_hhdet_in_tes!K101/RES_hhdet_in_fec!K101)</f>
        <v>0.57580529405200065</v>
      </c>
      <c r="L101" s="111">
        <f>IF(RES_hhdet_in_tes!L101=0,"",RES_hhdet_in_tes!L101/RES_hhdet_in_fec!L101)</f>
        <v>0.57609207855077627</v>
      </c>
      <c r="M101" s="111">
        <f>IF(RES_hhdet_in_tes!M101=0,"",RES_hhdet_in_tes!M101/RES_hhdet_in_fec!M101)</f>
        <v>0.5763098750097283</v>
      </c>
      <c r="N101" s="111">
        <f>IF(RES_hhdet_in_tes!N101=0,"",RES_hhdet_in_tes!N101/RES_hhdet_in_fec!N101)</f>
        <v>0.57643161298549206</v>
      </c>
      <c r="O101" s="111">
        <f>IF(RES_hhdet_in_tes!O101=0,"",RES_hhdet_in_tes!O101/RES_hhdet_in_fec!O101)</f>
        <v>0.57650437257570264</v>
      </c>
      <c r="P101" s="111" t="str">
        <f>IF(RES_hhdet_in_tes!P101=0,"",RES_hhdet_in_tes!P101/RES_hhdet_in_fec!P101)</f>
        <v/>
      </c>
      <c r="Q101" s="111">
        <f>IF(RES_hhdet_in_tes!Q101=0,"",RES_hhdet_in_tes!Q101/RES_hhdet_in_fec!Q101)</f>
        <v>0.5775337496976447</v>
      </c>
      <c r="R101" s="111">
        <f>IF(RES_hhdet_in_tes!R101=0,"",RES_hhdet_in_tes!R101/RES_hhdet_in_fec!R101)</f>
        <v>0.57970437460948965</v>
      </c>
      <c r="S101" s="111">
        <f>IF(RES_hhdet_in_tes!S101=0,"",RES_hhdet_in_tes!S101/RES_hhdet_in_fec!S101)</f>
        <v>0.58276628908388106</v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>
        <f>IF(RES_hhdet_in_tes!V101=0,"",RES_hhdet_in_tes!V101/RES_hhdet_in_fec!V101)</f>
        <v>0.5913629348436158</v>
      </c>
      <c r="W101" s="111">
        <f>IF(RES_hhdet_in_tes!W101=0,"",RES_hhdet_in_tes!W101/RES_hhdet_in_fec!W101)</f>
        <v>0.59240762298303751</v>
      </c>
      <c r="X101" s="111">
        <f>IF(RES_hhdet_in_tes!X101=0,"",RES_hhdet_in_tes!X101/RES_hhdet_in_fec!X101)</f>
        <v>0.59279163133518842</v>
      </c>
      <c r="Y101" s="111">
        <f>IF(RES_hhdet_in_tes!Y101=0,"",RES_hhdet_in_tes!Y101/RES_hhdet_in_fec!Y101)</f>
        <v>0.59283003217040364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0.584046258423773</v>
      </c>
      <c r="D102" s="111">
        <f>IF(RES_hhdet_in_tes!D102=0,"",RES_hhdet_in_tes!D102/RES_hhdet_in_fec!D102)</f>
        <v>0.58438702830589917</v>
      </c>
      <c r="E102" s="111">
        <f>IF(RES_hhdet_in_tes!E102=0,"",RES_hhdet_in_tes!E102/RES_hhdet_in_fec!E102)</f>
        <v>0.5847278288840998</v>
      </c>
      <c r="F102" s="111">
        <f>IF(RES_hhdet_in_tes!F102=0,"",RES_hhdet_in_tes!F102/RES_hhdet_in_fec!F102)</f>
        <v>0.58506863364812856</v>
      </c>
      <c r="G102" s="111">
        <f>IF(RES_hhdet_in_tes!G102=0,"",RES_hhdet_in_tes!G102/RES_hhdet_in_fec!G102)</f>
        <v>0.58540946668143634</v>
      </c>
      <c r="H102" s="111">
        <f>IF(RES_hhdet_in_tes!H102=0,"",RES_hhdet_in_tes!H102/RES_hhdet_in_fec!H102)</f>
        <v>0.58575032503651514</v>
      </c>
      <c r="I102" s="111">
        <f>IF(RES_hhdet_in_tes!I102=0,"",RES_hhdet_in_tes!I102/RES_hhdet_in_fec!I102)</f>
        <v>0.586091214647528</v>
      </c>
      <c r="J102" s="111">
        <f>IF(RES_hhdet_in_tes!J102=0,"",RES_hhdet_in_tes!J102/RES_hhdet_in_fec!J102)</f>
        <v>0.58643215982464592</v>
      </c>
      <c r="K102" s="111">
        <f>IF(RES_hhdet_in_tes!K102=0,"",RES_hhdet_in_tes!K102/RES_hhdet_in_fec!K102)</f>
        <v>0.58677318123790845</v>
      </c>
      <c r="L102" s="111">
        <f>IF(RES_hhdet_in_tes!L102=0,"",RES_hhdet_in_tes!L102/RES_hhdet_in_fec!L102)</f>
        <v>0.58711428441739832</v>
      </c>
      <c r="M102" s="111">
        <f>IF(RES_hhdet_in_tes!M102=0,"",RES_hhdet_in_tes!M102/RES_hhdet_in_fec!M102)</f>
        <v>0.58737333281418203</v>
      </c>
      <c r="N102" s="111">
        <f>IF(RES_hhdet_in_tes!N102=0,"",RES_hhdet_in_tes!N102/RES_hhdet_in_fec!N102)</f>
        <v>0.58751812868276965</v>
      </c>
      <c r="O102" s="111">
        <f>IF(RES_hhdet_in_tes!O102=0,"",RES_hhdet_in_tes!O102/RES_hhdet_in_fec!O102)</f>
        <v>0.58760466936981937</v>
      </c>
      <c r="P102" s="111" t="str">
        <f>IF(RES_hhdet_in_tes!P102=0,"",RES_hhdet_in_tes!P102/RES_hhdet_in_fec!P102)</f>
        <v/>
      </c>
      <c r="Q102" s="111">
        <f>IF(RES_hhdet_in_tes!Q102=0,"",RES_hhdet_in_tes!Q102/RES_hhdet_in_fec!Q102)</f>
        <v>0.58882901660855702</v>
      </c>
      <c r="R102" s="111">
        <f>IF(RES_hhdet_in_tes!R102=0,"",RES_hhdet_in_tes!R102/RES_hhdet_in_fec!R102)</f>
        <v>0.59141077072034354</v>
      </c>
      <c r="S102" s="111">
        <f>IF(RES_hhdet_in_tes!S102=0,"",RES_hhdet_in_tes!S102/RES_hhdet_in_fec!S102)</f>
        <v>0.59505262991078278</v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>
        <f>IF(RES_hhdet_in_tes!V102=0,"",RES_hhdet_in_tes!V102/RES_hhdet_in_fec!V102)</f>
        <v>0.60527753123604355</v>
      </c>
      <c r="W102" s="111">
        <f>IF(RES_hhdet_in_tes!W102=0,"",RES_hhdet_in_tes!W102/RES_hhdet_in_fec!W102)</f>
        <v>0.60652008948955316</v>
      </c>
      <c r="X102" s="111">
        <f>IF(RES_hhdet_in_tes!X102=0,"",RES_hhdet_in_tes!X102/RES_hhdet_in_fec!X102)</f>
        <v>0.60692109865233701</v>
      </c>
      <c r="Y102" s="111">
        <f>IF(RES_hhdet_in_tes!Y102=0,"",RES_hhdet_in_tes!Y102/RES_hhdet_in_fec!Y102)</f>
        <v>0.60696119956861549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0.74957953668405186</v>
      </c>
      <c r="D103" s="45">
        <f>IF(RES_hhdet_in_tes!D103=0,"",RES_hhdet_in_tes!D103/RES_hhdet_in_fec!D103)</f>
        <v>0.75078934224738658</v>
      </c>
      <c r="E103" s="45">
        <f>IF(RES_hhdet_in_tes!E103=0,"",RES_hhdet_in_tes!E103/RES_hhdet_in_fec!E103)</f>
        <v>0.75205619042289751</v>
      </c>
      <c r="F103" s="45">
        <f>IF(RES_hhdet_in_tes!F103=0,"",RES_hhdet_in_tes!F103/RES_hhdet_in_fec!F103)</f>
        <v>0.75333081713643257</v>
      </c>
      <c r="G103" s="45">
        <f>IF(RES_hhdet_in_tes!G103=0,"",RES_hhdet_in_tes!G103/RES_hhdet_in_fec!G103)</f>
        <v>0.7546579767405901</v>
      </c>
      <c r="H103" s="45">
        <f>IF(RES_hhdet_in_tes!H103=0,"",RES_hhdet_in_tes!H103/RES_hhdet_in_fec!H103)</f>
        <v>0.75603219187236659</v>
      </c>
      <c r="I103" s="45">
        <f>IF(RES_hhdet_in_tes!I103=0,"",RES_hhdet_in_tes!I103/RES_hhdet_in_fec!I103)</f>
        <v>0.75746449000555049</v>
      </c>
      <c r="J103" s="45">
        <f>IF(RES_hhdet_in_tes!J103=0,"",RES_hhdet_in_tes!J103/RES_hhdet_in_fec!J103)</f>
        <v>0.75900004680790301</v>
      </c>
      <c r="K103" s="45">
        <f>IF(RES_hhdet_in_tes!K103=0,"",RES_hhdet_in_tes!K103/RES_hhdet_in_fec!K103)</f>
        <v>0.76067727347963465</v>
      </c>
      <c r="L103" s="45">
        <f>IF(RES_hhdet_in_tes!L103=0,"",RES_hhdet_in_tes!L103/RES_hhdet_in_fec!L103)</f>
        <v>0.76250644659158162</v>
      </c>
      <c r="M103" s="45">
        <f>IF(RES_hhdet_in_tes!M103=0,"",RES_hhdet_in_tes!M103/RES_hhdet_in_fec!M103)</f>
        <v>0.7651217599352671</v>
      </c>
      <c r="N103" s="45">
        <f>IF(RES_hhdet_in_tes!N103=0,"",RES_hhdet_in_tes!N103/RES_hhdet_in_fec!N103)</f>
        <v>0.76870376245548933</v>
      </c>
      <c r="O103" s="45">
        <f>IF(RES_hhdet_in_tes!O103=0,"",RES_hhdet_in_tes!O103/RES_hhdet_in_fec!O103)</f>
        <v>0.77368059648813858</v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0.78877897999642288</v>
      </c>
      <c r="R103" s="45">
        <f>IF(RES_hhdet_in_tes!R103=0,"",RES_hhdet_in_tes!R103/RES_hhdet_in_fec!R103)</f>
        <v>0.80036820965829591</v>
      </c>
      <c r="S103" s="45">
        <f>IF(RES_hhdet_in_tes!S103=0,"",RES_hhdet_in_tes!S103/RES_hhdet_in_fec!S103)</f>
        <v>0.81487011916022101</v>
      </c>
      <c r="T103" s="45" t="str">
        <f>IF(RES_hhdet_in_tes!T103=0,"",RES_hhdet_in_tes!T103/RES_hhdet_in_fec!T103)</f>
        <v/>
      </c>
      <c r="U103" s="45" t="str">
        <f>IF(RES_hhdet_in_tes!U103=0,"",RES_hhdet_in_tes!U103/RES_hhdet_in_fec!U103)</f>
        <v/>
      </c>
      <c r="V103" s="45">
        <f>IF(RES_hhdet_in_tes!V103=0,"",RES_hhdet_in_tes!V103/RES_hhdet_in_fec!V103)</f>
        <v>0.85782705266216674</v>
      </c>
      <c r="W103" s="45">
        <f>IF(RES_hhdet_in_tes!W103=0,"",RES_hhdet_in_tes!W103/RES_hhdet_in_fec!W103)</f>
        <v>0.86713102850260815</v>
      </c>
      <c r="X103" s="45">
        <f>IF(RES_hhdet_in_tes!X103=0,"",RES_hhdet_in_tes!X103/RES_hhdet_in_fec!X103)</f>
        <v>0.87473909077506684</v>
      </c>
      <c r="Y103" s="45">
        <f>IF(RES_hhdet_in_tes!Y103=0,"",RES_hhdet_in_tes!Y103/RES_hhdet_in_fec!Y103)</f>
        <v>0.88148588863035982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0.69177032983039854</v>
      </c>
      <c r="D124" s="119">
        <f>IF(RES_hhdet_in_tes!D124=0,"",RES_hhdet_in_tes!D124/RES_hhdet_in_fec!D124)</f>
        <v>0.69466879477837551</v>
      </c>
      <c r="E124" s="119">
        <f>IF(RES_hhdet_in_tes!E124=0,"",RES_hhdet_in_tes!E124/RES_hhdet_in_fec!E124)</f>
        <v>0.69716522422421745</v>
      </c>
      <c r="F124" s="119">
        <f>IF(RES_hhdet_in_tes!F124=0,"",RES_hhdet_in_tes!F124/RES_hhdet_in_fec!F124)</f>
        <v>0.69844269540355519</v>
      </c>
      <c r="G124" s="119">
        <f>IF(RES_hhdet_in_tes!G124=0,"",RES_hhdet_in_tes!G124/RES_hhdet_in_fec!G124)</f>
        <v>0.70073795159837204</v>
      </c>
      <c r="H124" s="119">
        <f>IF(RES_hhdet_in_tes!H124=0,"",RES_hhdet_in_tes!H124/RES_hhdet_in_fec!H124)</f>
        <v>0.70232459384976453</v>
      </c>
      <c r="I124" s="119">
        <f>IF(RES_hhdet_in_tes!I124=0,"",RES_hhdet_in_tes!I124/RES_hhdet_in_fec!I124)</f>
        <v>0.70709825776763935</v>
      </c>
      <c r="J124" s="119">
        <f>IF(RES_hhdet_in_tes!J124=0,"",RES_hhdet_in_tes!J124/RES_hhdet_in_fec!J124)</f>
        <v>0.70845493173169105</v>
      </c>
      <c r="K124" s="119">
        <f>IF(RES_hhdet_in_tes!K124=0,"",RES_hhdet_in_tes!K124/RES_hhdet_in_fec!K124)</f>
        <v>0.71435597121984185</v>
      </c>
      <c r="L124" s="119" t="str">
        <f>IF(RES_hhdet_in_tes!L124=0,"",RES_hhdet_in_tes!L124/RES_hhdet_in_fec!L124)</f>
        <v/>
      </c>
      <c r="M124" s="119">
        <f>IF(RES_hhdet_in_tes!M124=0,"",RES_hhdet_in_tes!M124/RES_hhdet_in_fec!M124)</f>
        <v>0.71331670823553639</v>
      </c>
      <c r="N124" s="119">
        <f>IF(RES_hhdet_in_tes!N124=0,"",RES_hhdet_in_tes!N124/RES_hhdet_in_fec!N124)</f>
        <v>0.72140027001183205</v>
      </c>
      <c r="O124" s="119">
        <f>IF(RES_hhdet_in_tes!O124=0,"",RES_hhdet_in_tes!O124/RES_hhdet_in_fec!O124)</f>
        <v>0.72217630976681157</v>
      </c>
      <c r="P124" s="119">
        <f>IF(RES_hhdet_in_tes!P124=0,"",RES_hhdet_in_tes!P124/RES_hhdet_in_fec!P124)</f>
        <v>0.73570200979256983</v>
      </c>
      <c r="Q124" s="119">
        <f>IF(RES_hhdet_in_tes!Q124=0,"",RES_hhdet_in_tes!Q124/RES_hhdet_in_fec!Q124)</f>
        <v>0.74496465047252047</v>
      </c>
      <c r="R124" s="119">
        <f>IF(RES_hhdet_in_tes!R124=0,"",RES_hhdet_in_tes!R124/RES_hhdet_in_fec!R124)</f>
        <v>0.74882081467059292</v>
      </c>
      <c r="S124" s="119">
        <f>IF(RES_hhdet_in_tes!S124=0,"",RES_hhdet_in_tes!S124/RES_hhdet_in_fec!S124)</f>
        <v>0.75266443707885078</v>
      </c>
      <c r="T124" s="119">
        <f>IF(RES_hhdet_in_tes!T124=0,"",RES_hhdet_in_tes!T124/RES_hhdet_in_fec!T124)</f>
        <v>0.76486090260401518</v>
      </c>
      <c r="U124" s="119">
        <f>IF(RES_hhdet_in_tes!U124=0,"",RES_hhdet_in_tes!U124/RES_hhdet_in_fec!U124)</f>
        <v>0.75522504806936319</v>
      </c>
      <c r="V124" s="119">
        <f>IF(RES_hhdet_in_tes!V124=0,"",RES_hhdet_in_tes!V124/RES_hhdet_in_fec!V124)</f>
        <v>0.76477027641731654</v>
      </c>
      <c r="W124" s="119">
        <f>IF(RES_hhdet_in_tes!W124=0,"",RES_hhdet_in_tes!W124/RES_hhdet_in_fec!W124)</f>
        <v>0.75485471095241141</v>
      </c>
      <c r="X124" s="119">
        <f>IF(RES_hhdet_in_tes!X124=0,"",RES_hhdet_in_tes!X124/RES_hhdet_in_fec!X124)</f>
        <v>0.78061481863969406</v>
      </c>
      <c r="Y124" s="119">
        <f>IF(RES_hhdet_in_tes!Y124=0,"",RES_hhdet_in_tes!Y124/RES_hhdet_in_fec!Y124)</f>
        <v>0.79003770531955975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0.68839200354035779</v>
      </c>
      <c r="D125" s="124">
        <f>IF(RES_hhdet_in_tes!D125=0,"",RES_hhdet_in_tes!D125/RES_hhdet_in_fec!D125)</f>
        <v>0.69000719713316871</v>
      </c>
      <c r="E125" s="124">
        <f>IF(RES_hhdet_in_tes!E125=0,"",RES_hhdet_in_tes!E125/RES_hhdet_in_fec!E125)</f>
        <v>0.69167343197886699</v>
      </c>
      <c r="F125" s="124">
        <f>IF(RES_hhdet_in_tes!F125=0,"",RES_hhdet_in_tes!F125/RES_hhdet_in_fec!F125)</f>
        <v>0.6933451314759389</v>
      </c>
      <c r="G125" s="124">
        <f>IF(RES_hhdet_in_tes!G125=0,"",RES_hhdet_in_tes!G125/RES_hhdet_in_fec!G125)</f>
        <v>0.69505866821594953</v>
      </c>
      <c r="H125" s="124">
        <f>IF(RES_hhdet_in_tes!H125=0,"",RES_hhdet_in_tes!H125/RES_hhdet_in_fec!H125)</f>
        <v>0.69680499832752207</v>
      </c>
      <c r="I125" s="124">
        <f>IF(RES_hhdet_in_tes!I125=0,"",RES_hhdet_in_tes!I125/RES_hhdet_in_fec!I125)</f>
        <v>0.69860010761779656</v>
      </c>
      <c r="J125" s="124">
        <f>IF(RES_hhdet_in_tes!J125=0,"",RES_hhdet_in_tes!J125/RES_hhdet_in_fec!J125)</f>
        <v>0.70047983443327566</v>
      </c>
      <c r="K125" s="124">
        <f>IF(RES_hhdet_in_tes!K125=0,"",RES_hhdet_in_tes!K125/RES_hhdet_in_fec!K125)</f>
        <v>0.70247142604108825</v>
      </c>
      <c r="L125" s="124" t="str">
        <f>IF(RES_hhdet_in_tes!L125=0,"",RES_hhdet_in_tes!L125/RES_hhdet_in_fec!L125)</f>
        <v/>
      </c>
      <c r="M125" s="124">
        <f>IF(RES_hhdet_in_tes!M125=0,"",RES_hhdet_in_tes!M125/RES_hhdet_in_fec!M125)</f>
        <v>0.70748014398683301</v>
      </c>
      <c r="N125" s="124">
        <f>IF(RES_hhdet_in_tes!N125=0,"",RES_hhdet_in_tes!N125/RES_hhdet_in_fec!N125)</f>
        <v>0.71143798711827932</v>
      </c>
      <c r="O125" s="124">
        <f>IF(RES_hhdet_in_tes!O125=0,"",RES_hhdet_in_tes!O125/RES_hhdet_in_fec!O125)</f>
        <v>0.71664526130306672</v>
      </c>
      <c r="P125" s="124">
        <f>IF(RES_hhdet_in_tes!P125=0,"",RES_hhdet_in_tes!P125/RES_hhdet_in_fec!P125)</f>
        <v>0.72270673607912128</v>
      </c>
      <c r="Q125" s="124">
        <f>IF(RES_hhdet_in_tes!Q125=0,"",RES_hhdet_in_tes!Q125/RES_hhdet_in_fec!Q125)</f>
        <v>0.72840249316230976</v>
      </c>
      <c r="R125" s="124">
        <f>IF(RES_hhdet_in_tes!R125=0,"",RES_hhdet_in_tes!R125/RES_hhdet_in_fec!R125)</f>
        <v>0.73277880262467621</v>
      </c>
      <c r="S125" s="124">
        <f>IF(RES_hhdet_in_tes!S125=0,"",RES_hhdet_in_tes!S125/RES_hhdet_in_fec!S125)</f>
        <v>0.73704576949223144</v>
      </c>
      <c r="T125" s="124">
        <f>IF(RES_hhdet_in_tes!T125=0,"",RES_hhdet_in_tes!T125/RES_hhdet_in_fec!T125)</f>
        <v>0.74118864370568394</v>
      </c>
      <c r="U125" s="124">
        <f>IF(RES_hhdet_in_tes!U125=0,"",RES_hhdet_in_tes!U125/RES_hhdet_in_fec!U125)</f>
        <v>0.74512763106844326</v>
      </c>
      <c r="V125" s="124">
        <f>IF(RES_hhdet_in_tes!V125=0,"",RES_hhdet_in_tes!V125/RES_hhdet_in_fec!V125)</f>
        <v>0.74886101665923366</v>
      </c>
      <c r="W125" s="124">
        <f>IF(RES_hhdet_in_tes!W125=0,"",RES_hhdet_in_tes!W125/RES_hhdet_in_fec!W125)</f>
        <v>0.75228135717230382</v>
      </c>
      <c r="X125" s="124">
        <f>IF(RES_hhdet_in_tes!X125=0,"",RES_hhdet_in_tes!X125/RES_hhdet_in_fec!X125)</f>
        <v>0.75626900115802442</v>
      </c>
      <c r="Y125" s="124">
        <f>IF(RES_hhdet_in_tes!Y125=0,"",RES_hhdet_in_tes!Y125/RES_hhdet_in_fec!Y125)</f>
        <v>0.76003312929502842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0.68735990315604667</v>
      </c>
      <c r="D126" s="111">
        <f>IF(RES_hhdet_in_tes!D126=0,"",RES_hhdet_in_tes!D126/RES_hhdet_in_fec!D126)</f>
        <v>0.68900254371105096</v>
      </c>
      <c r="E126" s="111">
        <f>IF(RES_hhdet_in_tes!E126=0,"",RES_hhdet_in_tes!E126/RES_hhdet_in_fec!E126)</f>
        <v>0.69068953127553212</v>
      </c>
      <c r="F126" s="111">
        <f>IF(RES_hhdet_in_tes!F126=0,"",RES_hhdet_in_tes!F126/RES_hhdet_in_fec!F126)</f>
        <v>0.69238256615948712</v>
      </c>
      <c r="G126" s="111">
        <f>IF(RES_hhdet_in_tes!G126=0,"",RES_hhdet_in_tes!G126/RES_hhdet_in_fec!G126)</f>
        <v>0.69411644203072176</v>
      </c>
      <c r="H126" s="111">
        <f>IF(RES_hhdet_in_tes!H126=0,"",RES_hhdet_in_tes!H126/RES_hhdet_in_fec!H126)</f>
        <v>0.69588690058724478</v>
      </c>
      <c r="I126" s="111">
        <f>IF(RES_hhdet_in_tes!I126=0,"",RES_hhdet_in_tes!I126/RES_hhdet_in_fec!I126)</f>
        <v>0.69770251498981983</v>
      </c>
      <c r="J126" s="111">
        <f>IF(RES_hhdet_in_tes!J126=0,"",RES_hhdet_in_tes!J126/RES_hhdet_in_fec!J126)</f>
        <v>0.69959840645204385</v>
      </c>
      <c r="K126" s="111">
        <f>IF(RES_hhdet_in_tes!K126=0,"",RES_hhdet_in_tes!K126/RES_hhdet_in_fec!K126)</f>
        <v>0.70160443724345067</v>
      </c>
      <c r="L126" s="111" t="str">
        <f>IF(RES_hhdet_in_tes!L126=0,"",RES_hhdet_in_tes!L126/RES_hhdet_in_fec!L126)</f>
        <v/>
      </c>
      <c r="M126" s="111">
        <f>IF(RES_hhdet_in_tes!M126=0,"",RES_hhdet_in_tes!M126/RES_hhdet_in_fec!M126)</f>
        <v>0.70666976075809196</v>
      </c>
      <c r="N126" s="111">
        <f>IF(RES_hhdet_in_tes!N126=0,"",RES_hhdet_in_tes!N126/RES_hhdet_in_fec!N126)</f>
        <v>0.71064889627656658</v>
      </c>
      <c r="O126" s="111">
        <f>IF(RES_hhdet_in_tes!O126=0,"",RES_hhdet_in_tes!O126/RES_hhdet_in_fec!O126)</f>
        <v>0.71585970772275398</v>
      </c>
      <c r="P126" s="111">
        <f>IF(RES_hhdet_in_tes!P126=0,"",RES_hhdet_in_tes!P126/RES_hhdet_in_fec!P126)</f>
        <v>0.7219336582321344</v>
      </c>
      <c r="Q126" s="111">
        <f>IF(RES_hhdet_in_tes!Q126=0,"",RES_hhdet_in_tes!Q126/RES_hhdet_in_fec!Q126)</f>
        <v>0.72766429117637033</v>
      </c>
      <c r="R126" s="111">
        <f>IF(RES_hhdet_in_tes!R126=0,"",RES_hhdet_in_tes!R126/RES_hhdet_in_fec!R126)</f>
        <v>0.73205548393669284</v>
      </c>
      <c r="S126" s="111">
        <f>IF(RES_hhdet_in_tes!S126=0,"",RES_hhdet_in_tes!S126/RES_hhdet_in_fec!S126)</f>
        <v>0.73632738042423762</v>
      </c>
      <c r="T126" s="111">
        <f>IF(RES_hhdet_in_tes!T126=0,"",RES_hhdet_in_tes!T126/RES_hhdet_in_fec!T126)</f>
        <v>0.7404514376583593</v>
      </c>
      <c r="U126" s="111">
        <f>IF(RES_hhdet_in_tes!U126=0,"",RES_hhdet_in_tes!U126/RES_hhdet_in_fec!U126)</f>
        <v>0.74439911265842651</v>
      </c>
      <c r="V126" s="111">
        <f>IF(RES_hhdet_in_tes!V126=0,"",RES_hhdet_in_tes!V126/RES_hhdet_in_fec!V126)</f>
        <v>0.7481418624438021</v>
      </c>
      <c r="W126" s="111">
        <f>IF(RES_hhdet_in_tes!W126=0,"",RES_hhdet_in_tes!W126/RES_hhdet_in_fec!W126)</f>
        <v>0.75158965639304531</v>
      </c>
      <c r="X126" s="111">
        <f>IF(RES_hhdet_in_tes!X126=0,"",RES_hhdet_in_tes!X126/RES_hhdet_in_fec!X126)</f>
        <v>0.7555901833594878</v>
      </c>
      <c r="Y126" s="111">
        <f>IF(RES_hhdet_in_tes!Y126=0,"",RES_hhdet_in_tes!Y126/RES_hhdet_in_fec!Y126)</f>
        <v>0.75943447166131306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 t="str">
        <f>IF(RES_hhdet_in_tes!L127=0,"",RES_hhdet_in_tes!L127/RES_hhdet_in_fec!L127)</f>
        <v/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2.1968043509277422</v>
      </c>
      <c r="D128" s="124">
        <f>IF(RES_hhdet_in_tes!D128=0,"",RES_hhdet_in_tes!D128/RES_hhdet_in_fec!D128)</f>
        <v>2.2860751618479327</v>
      </c>
      <c r="E128" s="124">
        <f>IF(RES_hhdet_in_tes!E128=0,"",RES_hhdet_in_tes!E128/RES_hhdet_in_fec!E128)</f>
        <v>2.3766843138826941</v>
      </c>
      <c r="F128" s="124">
        <f>IF(RES_hhdet_in_tes!F128=0,"",RES_hhdet_in_tes!F128/RES_hhdet_in_fec!F128)</f>
        <v>2.4680211986584553</v>
      </c>
      <c r="G128" s="124">
        <f>IF(RES_hhdet_in_tes!G128=0,"",RES_hhdet_in_tes!G128/RES_hhdet_in_fec!G128)</f>
        <v>2.5606149604005441</v>
      </c>
      <c r="H128" s="124">
        <f>IF(RES_hhdet_in_tes!H128=0,"",RES_hhdet_in_tes!H128/RES_hhdet_in_fec!H128)</f>
        <v>2.6543824379482492</v>
      </c>
      <c r="I128" s="124">
        <f>IF(RES_hhdet_in_tes!I128=0,"",RES_hhdet_in_tes!I128/RES_hhdet_in_fec!I128)</f>
        <v>2.7494345499888357</v>
      </c>
      <c r="J128" s="124">
        <f>IF(RES_hhdet_in_tes!J128=0,"",RES_hhdet_in_tes!J128/RES_hhdet_in_fec!J128)</f>
        <v>2.8462684257394417</v>
      </c>
      <c r="K128" s="124">
        <f>IF(RES_hhdet_in_tes!K128=0,"",RES_hhdet_in_tes!K128/RES_hhdet_in_fec!K128)</f>
        <v>2.9452778329905813</v>
      </c>
      <c r="L128" s="124" t="str">
        <f>IF(RES_hhdet_in_tes!L128=0,"",RES_hhdet_in_tes!L128/RES_hhdet_in_fec!L128)</f>
        <v/>
      </c>
      <c r="M128" s="124">
        <f>IF(RES_hhdet_in_tes!M128=0,"",RES_hhdet_in_tes!M128/RES_hhdet_in_fec!M128)</f>
        <v>3.162525308876134</v>
      </c>
      <c r="N128" s="124">
        <f>IF(RES_hhdet_in_tes!N128=0,"",RES_hhdet_in_tes!N128/RES_hhdet_in_fec!N128)</f>
        <v>3.2970329481107283</v>
      </c>
      <c r="O128" s="124">
        <f>IF(RES_hhdet_in_tes!O128=0,"",RES_hhdet_in_tes!O128/RES_hhdet_in_fec!O128)</f>
        <v>3.4497979589683099</v>
      </c>
      <c r="P128" s="124">
        <f>IF(RES_hhdet_in_tes!P128=0,"",RES_hhdet_in_tes!P128/RES_hhdet_in_fec!P128)</f>
        <v>3.6059532501077598</v>
      </c>
      <c r="Q128" s="124">
        <f>IF(RES_hhdet_in_tes!Q128=0,"",RES_hhdet_in_tes!Q128/RES_hhdet_in_fec!Q128)</f>
        <v>3.7258000418534962</v>
      </c>
      <c r="R128" s="124">
        <f>IF(RES_hhdet_in_tes!R128=0,"",RES_hhdet_in_tes!R128/RES_hhdet_in_fec!R128)</f>
        <v>3.7517682192490516</v>
      </c>
      <c r="S128" s="124">
        <f>IF(RES_hhdet_in_tes!S128=0,"",RES_hhdet_in_tes!S128/RES_hhdet_in_fec!S128)</f>
        <v>3.7546535722930021</v>
      </c>
      <c r="T128" s="124">
        <f>IF(RES_hhdet_in_tes!T128=0,"",RES_hhdet_in_tes!T128/RES_hhdet_in_fec!T128)</f>
        <v>3.7578595201196139</v>
      </c>
      <c r="U128" s="124">
        <f>IF(RES_hhdet_in_tes!U128=0,"",RES_hhdet_in_tes!U128/RES_hhdet_in_fec!U128)</f>
        <v>3.7614216843714052</v>
      </c>
      <c r="V128" s="124">
        <f>IF(RES_hhdet_in_tes!V128=0,"",RES_hhdet_in_tes!V128/RES_hhdet_in_fec!V128)</f>
        <v>3.7716006986799431</v>
      </c>
      <c r="W128" s="124">
        <f>IF(RES_hhdet_in_tes!W128=0,"",RES_hhdet_in_tes!W128/RES_hhdet_in_fec!W128)</f>
        <v>3.8050101974868964</v>
      </c>
      <c r="X128" s="124">
        <f>IF(RES_hhdet_in_tes!X128=0,"",RES_hhdet_in_tes!X128/RES_hhdet_in_fec!X128)</f>
        <v>3.8463645747695372</v>
      </c>
      <c r="Y128" s="124">
        <f>IF(RES_hhdet_in_tes!Y128=0,"",RES_hhdet_in_tes!Y128/RES_hhdet_in_fec!Y128)</f>
        <v>3.8929783089644667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2.1968043509277422</v>
      </c>
      <c r="D129" s="111">
        <f>IF(RES_hhdet_in_tes!D129=0,"",RES_hhdet_in_tes!D129/RES_hhdet_in_fec!D129)</f>
        <v>2.2860751618479327</v>
      </c>
      <c r="E129" s="111">
        <f>IF(RES_hhdet_in_tes!E129=0,"",RES_hhdet_in_tes!E129/RES_hhdet_in_fec!E129)</f>
        <v>2.3766843138826941</v>
      </c>
      <c r="F129" s="111">
        <f>IF(RES_hhdet_in_tes!F129=0,"",RES_hhdet_in_tes!F129/RES_hhdet_in_fec!F129)</f>
        <v>2.4680211986584553</v>
      </c>
      <c r="G129" s="111">
        <f>IF(RES_hhdet_in_tes!G129=0,"",RES_hhdet_in_tes!G129/RES_hhdet_in_fec!G129)</f>
        <v>2.5606149604005441</v>
      </c>
      <c r="H129" s="111">
        <f>IF(RES_hhdet_in_tes!H129=0,"",RES_hhdet_in_tes!H129/RES_hhdet_in_fec!H129)</f>
        <v>2.6543824379482492</v>
      </c>
      <c r="I129" s="111">
        <f>IF(RES_hhdet_in_tes!I129=0,"",RES_hhdet_in_tes!I129/RES_hhdet_in_fec!I129)</f>
        <v>2.7494345499888357</v>
      </c>
      <c r="J129" s="111">
        <f>IF(RES_hhdet_in_tes!J129=0,"",RES_hhdet_in_tes!J129/RES_hhdet_in_fec!J129)</f>
        <v>2.8462684257394417</v>
      </c>
      <c r="K129" s="111">
        <f>IF(RES_hhdet_in_tes!K129=0,"",RES_hhdet_in_tes!K129/RES_hhdet_in_fec!K129)</f>
        <v>2.9452778329905813</v>
      </c>
      <c r="L129" s="111" t="str">
        <f>IF(RES_hhdet_in_tes!L129=0,"",RES_hhdet_in_tes!L129/RES_hhdet_in_fec!L129)</f>
        <v/>
      </c>
      <c r="M129" s="111">
        <f>IF(RES_hhdet_in_tes!M129=0,"",RES_hhdet_in_tes!M129/RES_hhdet_in_fec!M129)</f>
        <v>3.162525308876134</v>
      </c>
      <c r="N129" s="111">
        <f>IF(RES_hhdet_in_tes!N129=0,"",RES_hhdet_in_tes!N129/RES_hhdet_in_fec!N129)</f>
        <v>3.2970329481107283</v>
      </c>
      <c r="O129" s="111">
        <f>IF(RES_hhdet_in_tes!O129=0,"",RES_hhdet_in_tes!O129/RES_hhdet_in_fec!O129)</f>
        <v>3.4497979589683099</v>
      </c>
      <c r="P129" s="111">
        <f>IF(RES_hhdet_in_tes!P129=0,"",RES_hhdet_in_tes!P129/RES_hhdet_in_fec!P129)</f>
        <v>3.6059532501077598</v>
      </c>
      <c r="Q129" s="111">
        <f>IF(RES_hhdet_in_tes!Q129=0,"",RES_hhdet_in_tes!Q129/RES_hhdet_in_fec!Q129)</f>
        <v>3.7258000418534962</v>
      </c>
      <c r="R129" s="111">
        <f>IF(RES_hhdet_in_tes!R129=0,"",RES_hhdet_in_tes!R129/RES_hhdet_in_fec!R129)</f>
        <v>3.7517682192490516</v>
      </c>
      <c r="S129" s="111">
        <f>IF(RES_hhdet_in_tes!S129=0,"",RES_hhdet_in_tes!S129/RES_hhdet_in_fec!S129)</f>
        <v>3.7546535722930021</v>
      </c>
      <c r="T129" s="111">
        <f>IF(RES_hhdet_in_tes!T129=0,"",RES_hhdet_in_tes!T129/RES_hhdet_in_fec!T129)</f>
        <v>3.7578595201196139</v>
      </c>
      <c r="U129" s="111">
        <f>IF(RES_hhdet_in_tes!U129=0,"",RES_hhdet_in_tes!U129/RES_hhdet_in_fec!U129)</f>
        <v>3.7614216843714052</v>
      </c>
      <c r="V129" s="111">
        <f>IF(RES_hhdet_in_tes!V129=0,"",RES_hhdet_in_tes!V129/RES_hhdet_in_fec!V129)</f>
        <v>3.7716006986799431</v>
      </c>
      <c r="W129" s="111">
        <f>IF(RES_hhdet_in_tes!W129=0,"",RES_hhdet_in_tes!W129/RES_hhdet_in_fec!W129)</f>
        <v>3.8050101974868964</v>
      </c>
      <c r="X129" s="111">
        <f>IF(RES_hhdet_in_tes!X129=0,"",RES_hhdet_in_tes!X129/RES_hhdet_in_fec!X129)</f>
        <v>3.8463645747695372</v>
      </c>
      <c r="Y129" s="111">
        <f>IF(RES_hhdet_in_tes!Y129=0,"",RES_hhdet_in_tes!Y129/RES_hhdet_in_fec!Y129)</f>
        <v>3.8929783089644667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0.71985135121864097</v>
      </c>
      <c r="D130" s="124">
        <f>IF(RES_hhdet_in_tes!D130=0,"",RES_hhdet_in_tes!D130/RES_hhdet_in_fec!D130)</f>
        <v>0.73031058197629595</v>
      </c>
      <c r="E130" s="124">
        <f>IF(RES_hhdet_in_tes!E130=0,"",RES_hhdet_in_tes!E130/RES_hhdet_in_fec!E130)</f>
        <v>0.7236072778353444</v>
      </c>
      <c r="F130" s="124">
        <f>IF(RES_hhdet_in_tes!F130=0,"",RES_hhdet_in_tes!F130/RES_hhdet_in_fec!F130)</f>
        <v>0.71703069870059266</v>
      </c>
      <c r="G130" s="124">
        <f>IF(RES_hhdet_in_tes!G130=0,"",RES_hhdet_in_tes!G130/RES_hhdet_in_fec!G130)</f>
        <v>0.72114180528576377</v>
      </c>
      <c r="H130" s="124">
        <f>IF(RES_hhdet_in_tes!H130=0,"",RES_hhdet_in_tes!H130/RES_hhdet_in_fec!H130)</f>
        <v>0.71794863603879733</v>
      </c>
      <c r="I130" s="124">
        <f>IF(RES_hhdet_in_tes!I130=0,"",RES_hhdet_in_tes!I130/RES_hhdet_in_fec!I130)</f>
        <v>0.72322197915819919</v>
      </c>
      <c r="J130" s="124">
        <f>IF(RES_hhdet_in_tes!J130=0,"",RES_hhdet_in_tes!J130/RES_hhdet_in_fec!J130)</f>
        <v>0.7303399974592838</v>
      </c>
      <c r="K130" s="124">
        <f>IF(RES_hhdet_in_tes!K130=0,"",RES_hhdet_in_tes!K130/RES_hhdet_in_fec!K130)</f>
        <v>0.75756194418715528</v>
      </c>
      <c r="L130" s="124" t="str">
        <f>IF(RES_hhdet_in_tes!L130=0,"",RES_hhdet_in_tes!L130/RES_hhdet_in_fec!L130)</f>
        <v/>
      </c>
      <c r="M130" s="124">
        <f>IF(RES_hhdet_in_tes!M130=0,"",RES_hhdet_in_tes!M130/RES_hhdet_in_fec!M130)</f>
        <v>0.76391743454317584</v>
      </c>
      <c r="N130" s="124">
        <f>IF(RES_hhdet_in_tes!N130=0,"",RES_hhdet_in_tes!N130/RES_hhdet_in_fec!N130)</f>
        <v>0.75107821446738932</v>
      </c>
      <c r="O130" s="124">
        <f>IF(RES_hhdet_in_tes!O130=0,"",RES_hhdet_in_tes!O130/RES_hhdet_in_fec!O130)</f>
        <v>0.73045654018572403</v>
      </c>
      <c r="P130" s="124">
        <f>IF(RES_hhdet_in_tes!P130=0,"",RES_hhdet_in_tes!P130/RES_hhdet_in_fec!P130)</f>
        <v>0.7856458209255569</v>
      </c>
      <c r="Q130" s="124">
        <f>IF(RES_hhdet_in_tes!Q130=0,"",RES_hhdet_in_tes!Q130/RES_hhdet_in_fec!Q130)</f>
        <v>0.79136616338727461</v>
      </c>
      <c r="R130" s="124">
        <f>IF(RES_hhdet_in_tes!R130=0,"",RES_hhdet_in_tes!R130/RES_hhdet_in_fec!R130)</f>
        <v>0.79612352734464065</v>
      </c>
      <c r="S130" s="124">
        <f>IF(RES_hhdet_in_tes!S130=0,"",RES_hhdet_in_tes!S130/RES_hhdet_in_fec!S130)</f>
        <v>0.80079401966205932</v>
      </c>
      <c r="T130" s="124">
        <f>IF(RES_hhdet_in_tes!T130=0,"",RES_hhdet_in_tes!T130/RES_hhdet_in_fec!T130)</f>
        <v>0.8097099694939397</v>
      </c>
      <c r="U130" s="124">
        <f>IF(RES_hhdet_in_tes!U130=0,"",RES_hhdet_in_tes!U130/RES_hhdet_in_fec!U130)</f>
        <v>0.74933313421222425</v>
      </c>
      <c r="V130" s="124">
        <f>IF(RES_hhdet_in_tes!V130=0,"",RES_hhdet_in_tes!V130/RES_hhdet_in_fec!V130)</f>
        <v>0.78379617540084678</v>
      </c>
      <c r="W130" s="124">
        <f>IF(RES_hhdet_in_tes!W130=0,"",RES_hhdet_in_tes!W130/RES_hhdet_in_fec!W130)</f>
        <v>0.73586281817084331</v>
      </c>
      <c r="X130" s="124">
        <f>IF(RES_hhdet_in_tes!X130=0,"",RES_hhdet_in_tes!X130/RES_hhdet_in_fec!X130)</f>
        <v>0.82175446944176589</v>
      </c>
      <c r="Y130" s="124">
        <f>IF(RES_hhdet_in_tes!Y130=0,"",RES_hhdet_in_tes!Y130/RES_hhdet_in_fec!Y130)</f>
        <v>0.82600379610803754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0.74750375280523929</v>
      </c>
      <c r="D131" s="111">
        <f>IF(RES_hhdet_in_tes!D131=0,"",RES_hhdet_in_tes!D131/RES_hhdet_in_fec!D131)</f>
        <v>0.74929140367903435</v>
      </c>
      <c r="E131" s="111">
        <f>IF(RES_hhdet_in_tes!E131=0,"",RES_hhdet_in_tes!E131/RES_hhdet_in_fec!E131)</f>
        <v>0.7511273164625939</v>
      </c>
      <c r="F131" s="111">
        <f>IF(RES_hhdet_in_tes!F131=0,"",RES_hhdet_in_tes!F131/RES_hhdet_in_fec!F131)</f>
        <v>0.75296981041566668</v>
      </c>
      <c r="G131" s="111">
        <f>IF(RES_hhdet_in_tes!G131=0,"",RES_hhdet_in_tes!G131/RES_hhdet_in_fec!G131)</f>
        <v>0.75485675074891334</v>
      </c>
      <c r="H131" s="111">
        <f>IF(RES_hhdet_in_tes!H131=0,"",RES_hhdet_in_tes!H131/RES_hhdet_in_fec!H131)</f>
        <v>0.75678350324260046</v>
      </c>
      <c r="I131" s="111">
        <f>IF(RES_hhdet_in_tes!I131=0,"",RES_hhdet_in_tes!I131/RES_hhdet_in_fec!I131)</f>
        <v>0.75875939788574087</v>
      </c>
      <c r="J131" s="111">
        <f>IF(RES_hhdet_in_tes!J131=0,"",RES_hhdet_in_tes!J131/RES_hhdet_in_fec!J131)</f>
        <v>0.76082265635013202</v>
      </c>
      <c r="K131" s="111">
        <f>IF(RES_hhdet_in_tes!K131=0,"",RES_hhdet_in_tes!K131/RES_hhdet_in_fec!K131)</f>
        <v>0.7630057771102966</v>
      </c>
      <c r="L131" s="111" t="str">
        <f>IF(RES_hhdet_in_tes!L131=0,"",RES_hhdet_in_tes!L131/RES_hhdet_in_fec!L131)</f>
        <v/>
      </c>
      <c r="M131" s="111">
        <f>IF(RES_hhdet_in_tes!M131=0,"",RES_hhdet_in_tes!M131/RES_hhdet_in_fec!M131)</f>
        <v>0.76851826125018718</v>
      </c>
      <c r="N131" s="111">
        <f>IF(RES_hhdet_in_tes!N131=0,"",RES_hhdet_in_tes!N131/RES_hhdet_in_fec!N131)</f>
        <v>0.77284867003309388</v>
      </c>
      <c r="O131" s="111">
        <f>IF(RES_hhdet_in_tes!O131=0,"",RES_hhdet_in_tes!O131/RES_hhdet_in_fec!O131)</f>
        <v>0.77851948560292683</v>
      </c>
      <c r="P131" s="111">
        <f>IF(RES_hhdet_in_tes!P131=0,"",RES_hhdet_in_tes!P131/RES_hhdet_in_fec!P131)</f>
        <v>0.78512963710710215</v>
      </c>
      <c r="Q131" s="111">
        <f>IF(RES_hhdet_in_tes!Q131=0,"",RES_hhdet_in_tes!Q131/RES_hhdet_in_fec!Q131)</f>
        <v>0.79136616338727461</v>
      </c>
      <c r="R131" s="111">
        <f>IF(RES_hhdet_in_tes!R131=0,"",RES_hhdet_in_tes!R131/RES_hhdet_in_fec!R131)</f>
        <v>0.7961450053262964</v>
      </c>
      <c r="S131" s="111">
        <f>IF(RES_hhdet_in_tes!S131=0,"",RES_hhdet_in_tes!S131/RES_hhdet_in_fec!S131)</f>
        <v>0.80079401966205932</v>
      </c>
      <c r="T131" s="111">
        <f>IF(RES_hhdet_in_tes!T131=0,"",RES_hhdet_in_tes!T131/RES_hhdet_in_fec!T131)</f>
        <v>0.80528214367415563</v>
      </c>
      <c r="U131" s="111">
        <f>IF(RES_hhdet_in_tes!U131=0,"",RES_hhdet_in_tes!U131/RES_hhdet_in_fec!U131)</f>
        <v>0.80957831464219199</v>
      </c>
      <c r="V131" s="111">
        <f>IF(RES_hhdet_in_tes!V131=0,"",RES_hhdet_in_tes!V131/RES_hhdet_in_fec!V131)</f>
        <v>0.81365146984576908</v>
      </c>
      <c r="W131" s="111">
        <f>IF(RES_hhdet_in_tes!W131=0,"",RES_hhdet_in_tes!W131/RES_hhdet_in_fec!W131)</f>
        <v>0.81740363086922163</v>
      </c>
      <c r="X131" s="111">
        <f>IF(RES_hhdet_in_tes!X131=0,"",RES_hhdet_in_tes!X131/RES_hhdet_in_fec!X131)</f>
        <v>0.82175446944176589</v>
      </c>
      <c r="Y131" s="111">
        <f>IF(RES_hhdet_in_tes!Y131=0,"",RES_hhdet_in_tes!Y131/RES_hhdet_in_fec!Y131)</f>
        <v>0.82593538809769895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>
        <f>IF(RES_hhdet_in_tes!P132=0,"",RES_hhdet_in_tes!P132/RES_hhdet_in_fec!P132)</f>
        <v>0.92298907462364244</v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>
        <f>IF(RES_hhdet_in_tes!T132=0,"",RES_hhdet_in_tes!T132/RES_hhdet_in_fec!T132)</f>
        <v>0.93111905511352522</v>
      </c>
      <c r="U132" s="111">
        <f>IF(RES_hhdet_in_tes!U132=0,"",RES_hhdet_in_tes!U132/RES_hhdet_in_fec!U132)</f>
        <v>0.9357514862378008</v>
      </c>
      <c r="V132" s="111">
        <f>IF(RES_hhdet_in_tes!V132=0,"",RES_hhdet_in_tes!V132/RES_hhdet_in_fec!V132)</f>
        <v>0.93385644668875079</v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>
        <f>IF(RES_hhdet_in_tes!Y132=0,"",RES_hhdet_in_tes!Y132/RES_hhdet_in_fec!Y132)</f>
        <v>0.92460431901900619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>
        <f>IF(RES_hhdet_in_tes!P133=0,"",RES_hhdet_in_tes!P133/RES_hhdet_in_fec!P133)</f>
        <v>0.78512963710710215</v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>
        <f>IF(RES_hhdet_in_tes!T133=0,"",RES_hhdet_in_tes!T133/RES_hhdet_in_fec!T133)</f>
        <v>0.80528214367415563</v>
      </c>
      <c r="U133" s="112">
        <f>IF(RES_hhdet_in_tes!U133=0,"",RES_hhdet_in_tes!U133/RES_hhdet_in_fec!U133)</f>
        <v>0.80957831464219199</v>
      </c>
      <c r="V133" s="112">
        <f>IF(RES_hhdet_in_tes!V133=0,"",RES_hhdet_in_tes!V133/RES_hhdet_in_fec!V133)</f>
        <v>0.81365146984576908</v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>
        <f>IF(RES_hhdet_in_tes!Y133=0,"",RES_hhdet_in_tes!Y133/RES_hhdet_in_fec!Y133)</f>
        <v>0.82593538809769906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0.57133774683796323</v>
      </c>
      <c r="D135" s="112">
        <f>IF(RES_hhdet_in_tes!D135=0,"",RES_hhdet_in_tes!D135/RES_hhdet_in_fec!D135)</f>
        <v>0.57269789559777007</v>
      </c>
      <c r="E135" s="112">
        <f>IF(RES_hhdet_in_tes!E135=0,"",RES_hhdet_in_tes!E135/RES_hhdet_in_fec!E135)</f>
        <v>0.57418692162339879</v>
      </c>
      <c r="F135" s="112">
        <f>IF(RES_hhdet_in_tes!F135=0,"",RES_hhdet_in_tes!F135/RES_hhdet_in_fec!F135)</f>
        <v>0.57569391345992083</v>
      </c>
      <c r="G135" s="112">
        <f>IF(RES_hhdet_in_tes!G135=0,"",RES_hhdet_in_tes!G135/RES_hhdet_in_fec!G135)</f>
        <v>0.57732059930682944</v>
      </c>
      <c r="H135" s="112">
        <f>IF(RES_hhdet_in_tes!H135=0,"",RES_hhdet_in_tes!H135/RES_hhdet_in_fec!H135)</f>
        <v>0.57905549623356911</v>
      </c>
      <c r="I135" s="112">
        <f>IF(RES_hhdet_in_tes!I135=0,"",RES_hhdet_in_tes!I135/RES_hhdet_in_fec!I135)</f>
        <v>0.58092498723233221</v>
      </c>
      <c r="J135" s="112">
        <f>IF(RES_hhdet_in_tes!J135=0,"",RES_hhdet_in_tes!J135/RES_hhdet_in_fec!J135)</f>
        <v>0.58303486010834793</v>
      </c>
      <c r="K135" s="112">
        <f>IF(RES_hhdet_in_tes!K135=0,"",RES_hhdet_in_tes!K135/RES_hhdet_in_fec!K135)</f>
        <v>0.58547856935058995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0.59362978064831584</v>
      </c>
      <c r="N135" s="112">
        <f>IF(RES_hhdet_in_tes!N135=0,"",RES_hhdet_in_tes!N135/RES_hhdet_in_fec!N135)</f>
        <v>0.60243748968668687</v>
      </c>
      <c r="O135" s="112">
        <f>IF(RES_hhdet_in_tes!O135=0,"",RES_hhdet_in_tes!O135/RES_hhdet_in_fec!O135)</f>
        <v>0.61586810104553069</v>
      </c>
      <c r="P135" s="112">
        <f>IF(RES_hhdet_in_tes!P135=0,"",RES_hhdet_in_tes!P135/RES_hhdet_in_fec!P135)</f>
        <v>0.63328486561323794</v>
      </c>
      <c r="Q135" s="112" t="str">
        <f>IF(RES_hhdet_in_tes!Q135=0,"",RES_hhdet_in_tes!Q135/RES_hhdet_in_fec!Q135)</f>
        <v/>
      </c>
      <c r="R135" s="112">
        <f>IF(RES_hhdet_in_tes!R135=0,"",RES_hhdet_in_tes!R135/RES_hhdet_in_fec!R135)</f>
        <v>0.6614599087955032</v>
      </c>
      <c r="S135" s="112" t="str">
        <f>IF(RES_hhdet_in_tes!S135=0,"",RES_hhdet_in_tes!S135/RES_hhdet_in_fec!S135)</f>
        <v/>
      </c>
      <c r="T135" s="112">
        <f>IF(RES_hhdet_in_tes!T135=0,"",RES_hhdet_in_tes!T135/RES_hhdet_in_fec!T135)</f>
        <v>0.68340859457555625</v>
      </c>
      <c r="U135" s="112">
        <f>IF(RES_hhdet_in_tes!U135=0,"",RES_hhdet_in_tes!U135/RES_hhdet_in_fec!U135)</f>
        <v>0.69436458196191875</v>
      </c>
      <c r="V135" s="112">
        <f>IF(RES_hhdet_in_tes!V135=0,"",RES_hhdet_in_tes!V135/RES_hhdet_in_fec!V135)</f>
        <v>0.70512756954245037</v>
      </c>
      <c r="W135" s="112">
        <f>IF(RES_hhdet_in_tes!W135=0,"",RES_hhdet_in_tes!W135/RES_hhdet_in_fec!W135)</f>
        <v>0.71495774780947152</v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>
        <f>IF(RES_hhdet_in_tes!M136=0,"",RES_hhdet_in_tes!M136/RES_hhdet_in_fec!M136)</f>
        <v>0.83517391090252535</v>
      </c>
      <c r="N136" s="113">
        <f>IF(RES_hhdet_in_tes!N136=0,"",RES_hhdet_in_tes!N136/RES_hhdet_in_fec!N136)</f>
        <v>0.83098786781910794</v>
      </c>
      <c r="O136" s="113">
        <f>IF(RES_hhdet_in_tes!O136=0,"",RES_hhdet_in_tes!O136/RES_hhdet_in_fec!O136)</f>
        <v>0.82135133205650257</v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>
        <f>IF(RES_hhdet_in_tes!T136=0,"",RES_hhdet_in_tes!T136/RES_hhdet_in_fec!T136)</f>
        <v>0.87668459222788209</v>
      </c>
      <c r="U136" s="113">
        <f>IF(RES_hhdet_in_tes!U136=0,"",RES_hhdet_in_tes!U136/RES_hhdet_in_fec!U136)</f>
        <v>0.88662241319764257</v>
      </c>
      <c r="V136" s="113">
        <f>IF(RES_hhdet_in_tes!V136=0,"",RES_hhdet_in_tes!V136/RES_hhdet_in_fec!V136)</f>
        <v>0.88794277934242227</v>
      </c>
      <c r="W136" s="113">
        <f>IF(RES_hhdet_in_tes!W136=0,"",RES_hhdet_in_tes!W136/RES_hhdet_in_fec!W136)</f>
        <v>0.85740913973312105</v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>
        <f>IF(RES_hhdet_in_tes!M137=0,"",RES_hhdet_in_tes!M137/RES_hhdet_in_fec!M137)</f>
        <v>0.59362978064831584</v>
      </c>
      <c r="N137" s="111">
        <f>IF(RES_hhdet_in_tes!N137=0,"",RES_hhdet_in_tes!N137/RES_hhdet_in_fec!N137)</f>
        <v>0.60243748968668687</v>
      </c>
      <c r="O137" s="111">
        <f>IF(RES_hhdet_in_tes!O137=0,"",RES_hhdet_in_tes!O137/RES_hhdet_in_fec!O137)</f>
        <v>0.6158681010455308</v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>
        <f>IF(RES_hhdet_in_tes!T137=0,"",RES_hhdet_in_tes!T137/RES_hhdet_in_fec!T137)</f>
        <v>0.68340859457555625</v>
      </c>
      <c r="U137" s="111">
        <f>IF(RES_hhdet_in_tes!U137=0,"",RES_hhdet_in_tes!U137/RES_hhdet_in_fec!U137)</f>
        <v>0.69436458196191875</v>
      </c>
      <c r="V137" s="111">
        <f>IF(RES_hhdet_in_tes!V137=0,"",RES_hhdet_in_tes!V137/RES_hhdet_in_fec!V137)</f>
        <v>0.70512756954245037</v>
      </c>
      <c r="W137" s="111">
        <f>IF(RES_hhdet_in_tes!W137=0,"",RES_hhdet_in_tes!W137/RES_hhdet_in_fec!W137)</f>
        <v>0.71495774780947152</v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0.73310158146061222</v>
      </c>
      <c r="D139" s="124">
        <f>IF(RES_hhdet_in_tes!D139=0,"",RES_hhdet_in_tes!D139/RES_hhdet_in_fec!D139)</f>
        <v>0.73716030803108068</v>
      </c>
      <c r="E139" s="124">
        <f>IF(RES_hhdet_in_tes!E139=0,"",RES_hhdet_in_tes!E139/RES_hhdet_in_fec!E139)</f>
        <v>0.74486056347734886</v>
      </c>
      <c r="F139" s="124">
        <f>IF(RES_hhdet_in_tes!F139=0,"",RES_hhdet_in_tes!F139/RES_hhdet_in_fec!F139)</f>
        <v>0.74132110943107599</v>
      </c>
      <c r="G139" s="124">
        <f>IF(RES_hhdet_in_tes!G139=0,"",RES_hhdet_in_tes!G139/RES_hhdet_in_fec!G139)</f>
        <v>0.73915892290587326</v>
      </c>
      <c r="H139" s="124">
        <f>IF(RES_hhdet_in_tes!H139=0,"",RES_hhdet_in_tes!H139/RES_hhdet_in_fec!H139)</f>
        <v>0.73880498592661004</v>
      </c>
      <c r="I139" s="124">
        <f>IF(RES_hhdet_in_tes!I139=0,"",RES_hhdet_in_tes!I139/RES_hhdet_in_fec!I139)</f>
        <v>0.7420171119511938</v>
      </c>
      <c r="J139" s="124">
        <f>IF(RES_hhdet_in_tes!J139=0,"",RES_hhdet_in_tes!J139/RES_hhdet_in_fec!J139)</f>
        <v>0.73870167488433036</v>
      </c>
      <c r="K139" s="124">
        <f>IF(RES_hhdet_in_tes!K139=0,"",RES_hhdet_in_tes!K139/RES_hhdet_in_fec!K139)</f>
        <v>0.74680115979844919</v>
      </c>
      <c r="L139" s="124" t="str">
        <f>IF(RES_hhdet_in_tes!L139=0,"",RES_hhdet_in_tes!L139/RES_hhdet_in_fec!L139)</f>
        <v/>
      </c>
      <c r="M139" s="124">
        <f>IF(RES_hhdet_in_tes!M139=0,"",RES_hhdet_in_tes!M139/RES_hhdet_in_fec!M139)</f>
        <v>0.75521164056641987</v>
      </c>
      <c r="N139" s="124">
        <f>IF(RES_hhdet_in_tes!N139=0,"",RES_hhdet_in_tes!N139/RES_hhdet_in_fec!N139)</f>
        <v>0.75962559807305097</v>
      </c>
      <c r="O139" s="124">
        <f>IF(RES_hhdet_in_tes!O139=0,"",RES_hhdet_in_tes!O139/RES_hhdet_in_fec!O139)</f>
        <v>0.76472872408517822</v>
      </c>
      <c r="P139" s="124">
        <f>IF(RES_hhdet_in_tes!P139=0,"",RES_hhdet_in_tes!P139/RES_hhdet_in_fec!P139)</f>
        <v>0.77530097693605105</v>
      </c>
      <c r="Q139" s="124">
        <f>IF(RES_hhdet_in_tes!Q139=0,"",RES_hhdet_in_tes!Q139/RES_hhdet_in_fec!Q139)</f>
        <v>0.77986945045577016</v>
      </c>
      <c r="R139" s="124">
        <f>IF(RES_hhdet_in_tes!R139=0,"",RES_hhdet_in_tes!R139/RES_hhdet_in_fec!R139)</f>
        <v>0.79286056735416999</v>
      </c>
      <c r="S139" s="124">
        <f>IF(RES_hhdet_in_tes!S139=0,"",RES_hhdet_in_tes!S139/RES_hhdet_in_fec!S139)</f>
        <v>0.81120908845871909</v>
      </c>
      <c r="T139" s="124">
        <f>IF(RES_hhdet_in_tes!T139=0,"",RES_hhdet_in_tes!T139/RES_hhdet_in_fec!T139)</f>
        <v>0.83007817251186844</v>
      </c>
      <c r="U139" s="124">
        <f>IF(RES_hhdet_in_tes!U139=0,"",RES_hhdet_in_tes!U139/RES_hhdet_in_fec!U139)</f>
        <v>0.83083817977457741</v>
      </c>
      <c r="V139" s="124">
        <f>IF(RES_hhdet_in_tes!V139=0,"",RES_hhdet_in_tes!V139/RES_hhdet_in_fec!V139)</f>
        <v>0.85116401158240163</v>
      </c>
      <c r="W139" s="124">
        <f>IF(RES_hhdet_in_tes!W139=0,"",RES_hhdet_in_tes!W139/RES_hhdet_in_fec!W139)</f>
        <v>0.8437255419419627</v>
      </c>
      <c r="X139" s="124">
        <f>IF(RES_hhdet_in_tes!X139=0,"",RES_hhdet_in_tes!X139/RES_hhdet_in_fec!X139)</f>
        <v>0.86341234479489226</v>
      </c>
      <c r="Y139" s="124">
        <f>IF(RES_hhdet_in_tes!Y139=0,"",RES_hhdet_in_tes!Y139/RES_hhdet_in_fec!Y139)</f>
        <v>0.87805075425657086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0.584046258423773</v>
      </c>
      <c r="D140" s="111">
        <f>IF(RES_hhdet_in_tes!D140=0,"",RES_hhdet_in_tes!D140/RES_hhdet_in_fec!D140)</f>
        <v>0.58438702830589917</v>
      </c>
      <c r="E140" s="111">
        <f>IF(RES_hhdet_in_tes!E140=0,"",RES_hhdet_in_tes!E140/RES_hhdet_in_fec!E140)</f>
        <v>0.5847278288840998</v>
      </c>
      <c r="F140" s="111">
        <f>IF(RES_hhdet_in_tes!F140=0,"",RES_hhdet_in_tes!F140/RES_hhdet_in_fec!F140)</f>
        <v>0.58506863364812856</v>
      </c>
      <c r="G140" s="111">
        <f>IF(RES_hhdet_in_tes!G140=0,"",RES_hhdet_in_tes!G140/RES_hhdet_in_fec!G140)</f>
        <v>0.58540946668143634</v>
      </c>
      <c r="H140" s="111">
        <f>IF(RES_hhdet_in_tes!H140=0,"",RES_hhdet_in_tes!H140/RES_hhdet_in_fec!H140)</f>
        <v>0.58575032503651514</v>
      </c>
      <c r="I140" s="111">
        <f>IF(RES_hhdet_in_tes!I140=0,"",RES_hhdet_in_tes!I140/RES_hhdet_in_fec!I140)</f>
        <v>0.586091214647528</v>
      </c>
      <c r="J140" s="111">
        <f>IF(RES_hhdet_in_tes!J140=0,"",RES_hhdet_in_tes!J140/RES_hhdet_in_fec!J140)</f>
        <v>0.58643215982464592</v>
      </c>
      <c r="K140" s="111">
        <f>IF(RES_hhdet_in_tes!K140=0,"",RES_hhdet_in_tes!K140/RES_hhdet_in_fec!K140)</f>
        <v>0.58677318123790845</v>
      </c>
      <c r="L140" s="111" t="str">
        <f>IF(RES_hhdet_in_tes!L140=0,"",RES_hhdet_in_tes!L140/RES_hhdet_in_fec!L140)</f>
        <v/>
      </c>
      <c r="M140" s="111">
        <f>IF(RES_hhdet_in_tes!M140=0,"",RES_hhdet_in_tes!M140/RES_hhdet_in_fec!M140)</f>
        <v>0.58737333281418203</v>
      </c>
      <c r="N140" s="111">
        <f>IF(RES_hhdet_in_tes!N140=0,"",RES_hhdet_in_tes!N140/RES_hhdet_in_fec!N140)</f>
        <v>0.58751812868276965</v>
      </c>
      <c r="O140" s="111">
        <f>IF(RES_hhdet_in_tes!O140=0,"",RES_hhdet_in_tes!O140/RES_hhdet_in_fec!O140)</f>
        <v>0.58760466936981937</v>
      </c>
      <c r="P140" s="111">
        <f>IF(RES_hhdet_in_tes!P140=0,"",RES_hhdet_in_tes!P140/RES_hhdet_in_fec!P140)</f>
        <v>0.58784614685078829</v>
      </c>
      <c r="Q140" s="111">
        <f>IF(RES_hhdet_in_tes!Q140=0,"",RES_hhdet_in_tes!Q140/RES_hhdet_in_fec!Q140)</f>
        <v>0.58882901660855702</v>
      </c>
      <c r="R140" s="111">
        <f>IF(RES_hhdet_in_tes!R140=0,"",RES_hhdet_in_tes!R140/RES_hhdet_in_fec!R140)</f>
        <v>0.59141077072034354</v>
      </c>
      <c r="S140" s="111">
        <f>IF(RES_hhdet_in_tes!S140=0,"",RES_hhdet_in_tes!S140/RES_hhdet_in_fec!S140)</f>
        <v>0.59505262991078278</v>
      </c>
      <c r="T140" s="111">
        <f>IF(RES_hhdet_in_tes!T140=0,"",RES_hhdet_in_tes!T140/RES_hhdet_in_fec!T140)</f>
        <v>0.59904846350807384</v>
      </c>
      <c r="U140" s="111">
        <f>IF(RES_hhdet_in_tes!U140=0,"",RES_hhdet_in_tes!U140/RES_hhdet_in_fec!U140)</f>
        <v>0.60269214084042622</v>
      </c>
      <c r="V140" s="111">
        <f>IF(RES_hhdet_in_tes!V140=0,"",RES_hhdet_in_tes!V140/RES_hhdet_in_fec!V140)</f>
        <v>0.60527753123604355</v>
      </c>
      <c r="W140" s="111">
        <f>IF(RES_hhdet_in_tes!W140=0,"",RES_hhdet_in_tes!W140/RES_hhdet_in_fec!W140)</f>
        <v>0.60652008948955316</v>
      </c>
      <c r="X140" s="111">
        <f>IF(RES_hhdet_in_tes!X140=0,"",RES_hhdet_in_tes!X140/RES_hhdet_in_fec!X140)</f>
        <v>0.60692109865233701</v>
      </c>
      <c r="Y140" s="111">
        <f>IF(RES_hhdet_in_tes!Y140=0,"",RES_hhdet_in_tes!Y140/RES_hhdet_in_fec!Y140)</f>
        <v>0.60696119956861549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0.74957953668405186</v>
      </c>
      <c r="D141" s="45">
        <f>IF(RES_hhdet_in_tes!D141=0,"",RES_hhdet_in_tes!D141/RES_hhdet_in_fec!D141)</f>
        <v>0.75078934224738658</v>
      </c>
      <c r="E141" s="45">
        <f>IF(RES_hhdet_in_tes!E141=0,"",RES_hhdet_in_tes!E141/RES_hhdet_in_fec!E141)</f>
        <v>0.75205619042289751</v>
      </c>
      <c r="F141" s="45">
        <f>IF(RES_hhdet_in_tes!F141=0,"",RES_hhdet_in_tes!F141/RES_hhdet_in_fec!F141)</f>
        <v>0.75333081713643257</v>
      </c>
      <c r="G141" s="45">
        <f>IF(RES_hhdet_in_tes!G141=0,"",RES_hhdet_in_tes!G141/RES_hhdet_in_fec!G141)</f>
        <v>0.75465797674058999</v>
      </c>
      <c r="H141" s="45">
        <f>IF(RES_hhdet_in_tes!H141=0,"",RES_hhdet_in_tes!H141/RES_hhdet_in_fec!H141)</f>
        <v>0.7560321918723667</v>
      </c>
      <c r="I141" s="45">
        <f>IF(RES_hhdet_in_tes!I141=0,"",RES_hhdet_in_tes!I141/RES_hhdet_in_fec!I141)</f>
        <v>0.75746449000555049</v>
      </c>
      <c r="J141" s="45">
        <f>IF(RES_hhdet_in_tes!J141=0,"",RES_hhdet_in_tes!J141/RES_hhdet_in_fec!J141)</f>
        <v>0.7590000468079029</v>
      </c>
      <c r="K141" s="45">
        <f>IF(RES_hhdet_in_tes!K141=0,"",RES_hhdet_in_tes!K141/RES_hhdet_in_fec!K141)</f>
        <v>0.76067727347963465</v>
      </c>
      <c r="L141" s="45" t="str">
        <f>IF(RES_hhdet_in_tes!L141=0,"",RES_hhdet_in_tes!L141/RES_hhdet_in_fec!L141)</f>
        <v/>
      </c>
      <c r="M141" s="45">
        <f>IF(RES_hhdet_in_tes!M141=0,"",RES_hhdet_in_tes!M141/RES_hhdet_in_fec!M141)</f>
        <v>0.7651217599352671</v>
      </c>
      <c r="N141" s="45">
        <f>IF(RES_hhdet_in_tes!N141=0,"",RES_hhdet_in_tes!N141/RES_hhdet_in_fec!N141)</f>
        <v>0.76870376245548933</v>
      </c>
      <c r="O141" s="45">
        <f>IF(RES_hhdet_in_tes!O141=0,"",RES_hhdet_in_tes!O141/RES_hhdet_in_fec!O141)</f>
        <v>0.77368059648813847</v>
      </c>
      <c r="P141" s="45">
        <f>IF(RES_hhdet_in_tes!P141=0,"",RES_hhdet_in_tes!P141/RES_hhdet_in_fec!P141)</f>
        <v>0.78026225268387039</v>
      </c>
      <c r="Q141" s="45">
        <f>IF(RES_hhdet_in_tes!Q141=0,"",RES_hhdet_in_tes!Q141/RES_hhdet_in_fec!Q141)</f>
        <v>0.78877897999642288</v>
      </c>
      <c r="R141" s="45">
        <f>IF(RES_hhdet_in_tes!R141=0,"",RES_hhdet_in_tes!R141/RES_hhdet_in_fec!R141)</f>
        <v>0.80036820965829591</v>
      </c>
      <c r="S141" s="45">
        <f>IF(RES_hhdet_in_tes!S141=0,"",RES_hhdet_in_tes!S141/RES_hhdet_in_fec!S141)</f>
        <v>0.81487011916022112</v>
      </c>
      <c r="T141" s="45">
        <f>IF(RES_hhdet_in_tes!T141=0,"",RES_hhdet_in_tes!T141/RES_hhdet_in_fec!T141)</f>
        <v>0.83048222109776915</v>
      </c>
      <c r="U141" s="45">
        <f>IF(RES_hhdet_in_tes!U141=0,"",RES_hhdet_in_tes!U141/RES_hhdet_in_fec!U141)</f>
        <v>0.84540202806655329</v>
      </c>
      <c r="V141" s="45">
        <f>IF(RES_hhdet_in_tes!V141=0,"",RES_hhdet_in_tes!V141/RES_hhdet_in_fec!V141)</f>
        <v>0.85782705266216674</v>
      </c>
      <c r="W141" s="45">
        <f>IF(RES_hhdet_in_tes!W141=0,"",RES_hhdet_in_tes!W141/RES_hhdet_in_fec!W141)</f>
        <v>0.86713102850260815</v>
      </c>
      <c r="X141" s="45">
        <f>IF(RES_hhdet_in_tes!X141=0,"",RES_hhdet_in_tes!X141/RES_hhdet_in_fec!X141)</f>
        <v>0.87473909077506684</v>
      </c>
      <c r="Y141" s="45">
        <f>IF(RES_hhdet_in_tes!Y141=0,"",RES_hhdet_in_tes!Y141/RES_hhdet_in_fec!Y141)</f>
        <v>0.8814858886303597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1.337838241908283</v>
      </c>
      <c r="D143" s="119">
        <f>IF(RES_hhdet_in_tes!D143=0,"",RES_hhdet_in_tes!D143/RES_hhdet_in_fec!D143)</f>
        <v>1.4063714264890455</v>
      </c>
      <c r="E143" s="119">
        <f>IF(RES_hhdet_in_tes!E143=0,"",RES_hhdet_in_tes!E143/RES_hhdet_in_fec!E143)</f>
        <v>1.4542260739396389</v>
      </c>
      <c r="F143" s="119">
        <f>IF(RES_hhdet_in_tes!F143=0,"",RES_hhdet_in_tes!F143/RES_hhdet_in_fec!F143)</f>
        <v>1.4864088486783795</v>
      </c>
      <c r="G143" s="119">
        <f>IF(RES_hhdet_in_tes!G143=0,"",RES_hhdet_in_tes!G143/RES_hhdet_in_fec!G143)</f>
        <v>1.5289069824034869</v>
      </c>
      <c r="H143" s="119">
        <f>IF(RES_hhdet_in_tes!H143=0,"",RES_hhdet_in_tes!H143/RES_hhdet_in_fec!H143)</f>
        <v>1.552488884377099</v>
      </c>
      <c r="I143" s="119">
        <f>IF(RES_hhdet_in_tes!I143=0,"",RES_hhdet_in_tes!I143/RES_hhdet_in_fec!I143)</f>
        <v>1.5291073277500513</v>
      </c>
      <c r="J143" s="119">
        <f>IF(RES_hhdet_in_tes!J143=0,"",RES_hhdet_in_tes!J143/RES_hhdet_in_fec!J143)</f>
        <v>1.6286816068489869</v>
      </c>
      <c r="K143" s="119">
        <f>IF(RES_hhdet_in_tes!K143=0,"",RES_hhdet_in_tes!K143/RES_hhdet_in_fec!K143)</f>
        <v>1.773649207934638</v>
      </c>
      <c r="L143" s="119" t="str">
        <f>IF(RES_hhdet_in_tes!L143=0,"",RES_hhdet_in_tes!L143/RES_hhdet_in_fec!L143)</f>
        <v/>
      </c>
      <c r="M143" s="119">
        <f>IF(RES_hhdet_in_tes!M143=0,"",RES_hhdet_in_tes!M143/RES_hhdet_in_fec!M143)</f>
        <v>1.9523703875220009</v>
      </c>
      <c r="N143" s="119">
        <f>IF(RES_hhdet_in_tes!N143=0,"",RES_hhdet_in_tes!N143/RES_hhdet_in_fec!N143)</f>
        <v>1.9920970082286673</v>
      </c>
      <c r="O143" s="119">
        <f>IF(RES_hhdet_in_tes!O143=0,"",RES_hhdet_in_tes!O143/RES_hhdet_in_fec!O143)</f>
        <v>2.0395306355171026</v>
      </c>
      <c r="P143" s="119">
        <f>IF(RES_hhdet_in_tes!P143=0,"",RES_hhdet_in_tes!P143/RES_hhdet_in_fec!P143)</f>
        <v>2.06015427281578</v>
      </c>
      <c r="Q143" s="119">
        <f>IF(RES_hhdet_in_tes!Q143=0,"",RES_hhdet_in_tes!Q143/RES_hhdet_in_fec!Q143)</f>
        <v>2.1977951269353295</v>
      </c>
      <c r="R143" s="119">
        <f>IF(RES_hhdet_in_tes!R143=0,"",RES_hhdet_in_tes!R143/RES_hhdet_in_fec!R143)</f>
        <v>2.1237429025939458</v>
      </c>
      <c r="S143" s="119">
        <f>IF(RES_hhdet_in_tes!S143=0,"",RES_hhdet_in_tes!S143/RES_hhdet_in_fec!S143)</f>
        <v>2.1610231190188238</v>
      </c>
      <c r="T143" s="119">
        <f>IF(RES_hhdet_in_tes!T143=0,"",RES_hhdet_in_tes!T143/RES_hhdet_in_fec!T143)</f>
        <v>2.084204950926237</v>
      </c>
      <c r="U143" s="119">
        <f>IF(RES_hhdet_in_tes!U143=0,"",RES_hhdet_in_tes!U143/RES_hhdet_in_fec!U143)</f>
        <v>1.8036151680600228</v>
      </c>
      <c r="V143" s="119">
        <f>IF(RES_hhdet_in_tes!V143=0,"",RES_hhdet_in_tes!V143/RES_hhdet_in_fec!V143)</f>
        <v>1.9216191949406729</v>
      </c>
      <c r="W143" s="119">
        <f>IF(RES_hhdet_in_tes!W143=0,"",RES_hhdet_in_tes!W143/RES_hhdet_in_fec!W143)</f>
        <v>1.6862872586949538</v>
      </c>
      <c r="X143" s="119">
        <f>IF(RES_hhdet_in_tes!X143=0,"",RES_hhdet_in_tes!X143/RES_hhdet_in_fec!X143)</f>
        <v>1.8916688400757589</v>
      </c>
      <c r="Y143" s="119">
        <f>IF(RES_hhdet_in_tes!Y143=0,"",RES_hhdet_in_tes!Y143/RES_hhdet_in_fec!Y143)</f>
        <v>1.6984180468398644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1.5337665811099925</v>
      </c>
      <c r="D144" s="124">
        <f>IF(RES_hhdet_in_tes!D144=0,"",RES_hhdet_in_tes!D144/RES_hhdet_in_fec!D144)</f>
        <v>1.6235568895696846</v>
      </c>
      <c r="E144" s="124">
        <f>IF(RES_hhdet_in_tes!E144=0,"",RES_hhdet_in_tes!E144/RES_hhdet_in_fec!E144)</f>
        <v>1.7148589361919411</v>
      </c>
      <c r="F144" s="124">
        <f>IF(RES_hhdet_in_tes!F144=0,"",RES_hhdet_in_tes!F144/RES_hhdet_in_fec!F144)</f>
        <v>1.8067925015856952</v>
      </c>
      <c r="G144" s="124">
        <f>IF(RES_hhdet_in_tes!G144=0,"",RES_hhdet_in_tes!G144/RES_hhdet_in_fec!G144)</f>
        <v>1.9001595783009124</v>
      </c>
      <c r="H144" s="124">
        <f>IF(RES_hhdet_in_tes!H144=0,"",RES_hhdet_in_tes!H144/RES_hhdet_in_fec!H144)</f>
        <v>1.9948636877411383</v>
      </c>
      <c r="I144" s="124">
        <f>IF(RES_hhdet_in_tes!I144=0,"",RES_hhdet_in_tes!I144/RES_hhdet_in_fec!I144)</f>
        <v>2.0911041949884539</v>
      </c>
      <c r="J144" s="124">
        <f>IF(RES_hhdet_in_tes!J144=0,"",RES_hhdet_in_tes!J144/RES_hhdet_in_fec!J144)</f>
        <v>2.1896939409775475</v>
      </c>
      <c r="K144" s="124">
        <f>IF(RES_hhdet_in_tes!K144=0,"",RES_hhdet_in_tes!K144/RES_hhdet_in_fec!K144)</f>
        <v>2.2913265680181896</v>
      </c>
      <c r="L144" s="124" t="str">
        <f>IF(RES_hhdet_in_tes!L144=0,"",RES_hhdet_in_tes!L144/RES_hhdet_in_fec!L144)</f>
        <v/>
      </c>
      <c r="M144" s="124">
        <f>IF(RES_hhdet_in_tes!M144=0,"",RES_hhdet_in_tes!M144/RES_hhdet_in_fec!M144)</f>
        <v>2.5244212309567402</v>
      </c>
      <c r="N144" s="124">
        <f>IF(RES_hhdet_in_tes!N144=0,"",RES_hhdet_in_tes!N144/RES_hhdet_in_fec!N144)</f>
        <v>2.6829552895668534</v>
      </c>
      <c r="O144" s="124">
        <f>IF(RES_hhdet_in_tes!O144=0,"",RES_hhdet_in_tes!O144/RES_hhdet_in_fec!O144)</f>
        <v>2.8741792604174519</v>
      </c>
      <c r="P144" s="124">
        <f>IF(RES_hhdet_in_tes!P144=0,"",RES_hhdet_in_tes!P144/RES_hhdet_in_fec!P144)</f>
        <v>3.0788117336132483</v>
      </c>
      <c r="Q144" s="124">
        <f>IF(RES_hhdet_in_tes!Q144=0,"",RES_hhdet_in_tes!Q144/RES_hhdet_in_fec!Q144)</f>
        <v>3.2379478645563204</v>
      </c>
      <c r="R144" s="124">
        <f>IF(RES_hhdet_in_tes!R144=0,"",RES_hhdet_in_tes!R144/RES_hhdet_in_fec!R144)</f>
        <v>3.2387193906044072</v>
      </c>
      <c r="S144" s="124">
        <f>IF(RES_hhdet_in_tes!S144=0,"",RES_hhdet_in_tes!S144/RES_hhdet_in_fec!S144)</f>
        <v>3.238805115720861</v>
      </c>
      <c r="T144" s="124">
        <f>IF(RES_hhdet_in_tes!T144=0,"",RES_hhdet_in_tes!T144/RES_hhdet_in_fec!T144)</f>
        <v>3.2389003658502542</v>
      </c>
      <c r="U144" s="124">
        <f>IF(RES_hhdet_in_tes!U144=0,"",RES_hhdet_in_tes!U144/RES_hhdet_in_fec!U144)</f>
        <v>3.239006199327358</v>
      </c>
      <c r="V144" s="124">
        <f>IF(RES_hhdet_in_tes!V144=0,"",RES_hhdet_in_tes!V144/RES_hhdet_in_fec!V144)</f>
        <v>3.2485312122666943</v>
      </c>
      <c r="W144" s="124">
        <f>IF(RES_hhdet_in_tes!W144=0,"",RES_hhdet_in_tes!W144/RES_hhdet_in_fec!W144)</f>
        <v>3.2992652054543665</v>
      </c>
      <c r="X144" s="124">
        <f>IF(RES_hhdet_in_tes!X144=0,"",RES_hhdet_in_tes!X144/RES_hhdet_in_fec!X144)</f>
        <v>3.3672128148320803</v>
      </c>
      <c r="Y144" s="124">
        <f>IF(RES_hhdet_in_tes!Y144=0,"",RES_hhdet_in_tes!Y144/RES_hhdet_in_fec!Y144)</f>
        <v>3.4451856248600663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1.5337665811099925</v>
      </c>
      <c r="D145" s="111">
        <f>IF(RES_hhdet_in_tes!D145=0,"",RES_hhdet_in_tes!D145/RES_hhdet_in_fec!D145)</f>
        <v>1.6235568895696846</v>
      </c>
      <c r="E145" s="111">
        <f>IF(RES_hhdet_in_tes!E145=0,"",RES_hhdet_in_tes!E145/RES_hhdet_in_fec!E145)</f>
        <v>1.7148589361919411</v>
      </c>
      <c r="F145" s="111">
        <f>IF(RES_hhdet_in_tes!F145=0,"",RES_hhdet_in_tes!F145/RES_hhdet_in_fec!F145)</f>
        <v>1.8067925015856952</v>
      </c>
      <c r="G145" s="111">
        <f>IF(RES_hhdet_in_tes!G145=0,"",RES_hhdet_in_tes!G145/RES_hhdet_in_fec!G145)</f>
        <v>1.9001595783009124</v>
      </c>
      <c r="H145" s="111">
        <f>IF(RES_hhdet_in_tes!H145=0,"",RES_hhdet_in_tes!H145/RES_hhdet_in_fec!H145)</f>
        <v>1.9948636877411383</v>
      </c>
      <c r="I145" s="111">
        <f>IF(RES_hhdet_in_tes!I145=0,"",RES_hhdet_in_tes!I145/RES_hhdet_in_fec!I145)</f>
        <v>2.0911041949884539</v>
      </c>
      <c r="J145" s="111">
        <f>IF(RES_hhdet_in_tes!J145=0,"",RES_hhdet_in_tes!J145/RES_hhdet_in_fec!J145)</f>
        <v>2.1896939409775475</v>
      </c>
      <c r="K145" s="111">
        <f>IF(RES_hhdet_in_tes!K145=0,"",RES_hhdet_in_tes!K145/RES_hhdet_in_fec!K145)</f>
        <v>2.2913265680181896</v>
      </c>
      <c r="L145" s="111" t="str">
        <f>IF(RES_hhdet_in_tes!L145=0,"",RES_hhdet_in_tes!L145/RES_hhdet_in_fec!L145)</f>
        <v/>
      </c>
      <c r="M145" s="111">
        <f>IF(RES_hhdet_in_tes!M145=0,"",RES_hhdet_in_tes!M145/RES_hhdet_in_fec!M145)</f>
        <v>2.5244212309567402</v>
      </c>
      <c r="N145" s="111">
        <f>IF(RES_hhdet_in_tes!N145=0,"",RES_hhdet_in_tes!N145/RES_hhdet_in_fec!N145)</f>
        <v>2.6829552895668534</v>
      </c>
      <c r="O145" s="111">
        <f>IF(RES_hhdet_in_tes!O145=0,"",RES_hhdet_in_tes!O145/RES_hhdet_in_fec!O145)</f>
        <v>2.8741792604174519</v>
      </c>
      <c r="P145" s="111">
        <f>IF(RES_hhdet_in_tes!P145=0,"",RES_hhdet_in_tes!P145/RES_hhdet_in_fec!P145)</f>
        <v>3.0788117336132483</v>
      </c>
      <c r="Q145" s="111">
        <f>IF(RES_hhdet_in_tes!Q145=0,"",RES_hhdet_in_tes!Q145/RES_hhdet_in_fec!Q145)</f>
        <v>3.2379478645563204</v>
      </c>
      <c r="R145" s="111">
        <f>IF(RES_hhdet_in_tes!R145=0,"",RES_hhdet_in_tes!R145/RES_hhdet_in_fec!R145)</f>
        <v>3.2387193906044072</v>
      </c>
      <c r="S145" s="111">
        <f>IF(RES_hhdet_in_tes!S145=0,"",RES_hhdet_in_tes!S145/RES_hhdet_in_fec!S145)</f>
        <v>3.238805115720861</v>
      </c>
      <c r="T145" s="111">
        <f>IF(RES_hhdet_in_tes!T145=0,"",RES_hhdet_in_tes!T145/RES_hhdet_in_fec!T145)</f>
        <v>3.2389003658502542</v>
      </c>
      <c r="U145" s="111">
        <f>IF(RES_hhdet_in_tes!U145=0,"",RES_hhdet_in_tes!U145/RES_hhdet_in_fec!U145)</f>
        <v>3.239006199327358</v>
      </c>
      <c r="V145" s="111">
        <f>IF(RES_hhdet_in_tes!V145=0,"",RES_hhdet_in_tes!V145/RES_hhdet_in_fec!V145)</f>
        <v>3.2485312122666943</v>
      </c>
      <c r="W145" s="111">
        <f>IF(RES_hhdet_in_tes!W145=0,"",RES_hhdet_in_tes!W145/RES_hhdet_in_fec!W145)</f>
        <v>3.2992652054543665</v>
      </c>
      <c r="X145" s="111">
        <f>IF(RES_hhdet_in_tes!X145=0,"",RES_hhdet_in_tes!X145/RES_hhdet_in_fec!X145)</f>
        <v>3.3672128148320803</v>
      </c>
      <c r="Y145" s="111">
        <f>IF(RES_hhdet_in_tes!Y145=0,"",RES_hhdet_in_tes!Y145/RES_hhdet_in_fec!Y145)</f>
        <v>3.4451856248600663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2.1968043509277422</v>
      </c>
      <c r="D146" s="124">
        <f>IF(RES_hhdet_in_tes!D146=0,"",RES_hhdet_in_tes!D146/RES_hhdet_in_fec!D146)</f>
        <v>2.2860751618479327</v>
      </c>
      <c r="E146" s="124">
        <f>IF(RES_hhdet_in_tes!E146=0,"",RES_hhdet_in_tes!E146/RES_hhdet_in_fec!E146)</f>
        <v>2.3766843138826941</v>
      </c>
      <c r="F146" s="124">
        <f>IF(RES_hhdet_in_tes!F146=0,"",RES_hhdet_in_tes!F146/RES_hhdet_in_fec!F146)</f>
        <v>2.4680211986584553</v>
      </c>
      <c r="G146" s="124">
        <f>IF(RES_hhdet_in_tes!G146=0,"",RES_hhdet_in_tes!G146/RES_hhdet_in_fec!G146)</f>
        <v>2.5606149604005441</v>
      </c>
      <c r="H146" s="124">
        <f>IF(RES_hhdet_in_tes!H146=0,"",RES_hhdet_in_tes!H146/RES_hhdet_in_fec!H146)</f>
        <v>2.6543824379482492</v>
      </c>
      <c r="I146" s="124">
        <f>IF(RES_hhdet_in_tes!I146=0,"",RES_hhdet_in_tes!I146/RES_hhdet_in_fec!I146)</f>
        <v>2.7494345499888353</v>
      </c>
      <c r="J146" s="124">
        <f>IF(RES_hhdet_in_tes!J146=0,"",RES_hhdet_in_tes!J146/RES_hhdet_in_fec!J146)</f>
        <v>2.8462684257394417</v>
      </c>
      <c r="K146" s="124">
        <f>IF(RES_hhdet_in_tes!K146=0,"",RES_hhdet_in_tes!K146/RES_hhdet_in_fec!K146)</f>
        <v>2.9452778329905813</v>
      </c>
      <c r="L146" s="124" t="str">
        <f>IF(RES_hhdet_in_tes!L146=0,"",RES_hhdet_in_tes!L146/RES_hhdet_in_fec!L146)</f>
        <v/>
      </c>
      <c r="M146" s="124">
        <f>IF(RES_hhdet_in_tes!M146=0,"",RES_hhdet_in_tes!M146/RES_hhdet_in_fec!M146)</f>
        <v>3.1625253088761336</v>
      </c>
      <c r="N146" s="124">
        <f>IF(RES_hhdet_in_tes!N146=0,"",RES_hhdet_in_tes!N146/RES_hhdet_in_fec!N146)</f>
        <v>3.2970329481107288</v>
      </c>
      <c r="O146" s="124">
        <f>IF(RES_hhdet_in_tes!O146=0,"",RES_hhdet_in_tes!O146/RES_hhdet_in_fec!O146)</f>
        <v>3.4497979589683103</v>
      </c>
      <c r="P146" s="124">
        <f>IF(RES_hhdet_in_tes!P146=0,"",RES_hhdet_in_tes!P146/RES_hhdet_in_fec!P146)</f>
        <v>3.6059532501077602</v>
      </c>
      <c r="Q146" s="124">
        <f>IF(RES_hhdet_in_tes!Q146=0,"",RES_hhdet_in_tes!Q146/RES_hhdet_in_fec!Q146)</f>
        <v>3.7258000418534962</v>
      </c>
      <c r="R146" s="124">
        <f>IF(RES_hhdet_in_tes!R146=0,"",RES_hhdet_in_tes!R146/RES_hhdet_in_fec!R146)</f>
        <v>3.751768219249052</v>
      </c>
      <c r="S146" s="124">
        <f>IF(RES_hhdet_in_tes!S146=0,"",RES_hhdet_in_tes!S146/RES_hhdet_in_fec!S146)</f>
        <v>3.7546535722930021</v>
      </c>
      <c r="T146" s="124">
        <f>IF(RES_hhdet_in_tes!T146=0,"",RES_hhdet_in_tes!T146/RES_hhdet_in_fec!T146)</f>
        <v>3.7578595201196143</v>
      </c>
      <c r="U146" s="124">
        <f>IF(RES_hhdet_in_tes!U146=0,"",RES_hhdet_in_tes!U146/RES_hhdet_in_fec!U146)</f>
        <v>3.7614216843714052</v>
      </c>
      <c r="V146" s="124">
        <f>IF(RES_hhdet_in_tes!V146=0,"",RES_hhdet_in_tes!V146/RES_hhdet_in_fec!V146)</f>
        <v>3.7716006986799431</v>
      </c>
      <c r="W146" s="124">
        <f>IF(RES_hhdet_in_tes!W146=0,"",RES_hhdet_in_tes!W146/RES_hhdet_in_fec!W146)</f>
        <v>3.8050101974868964</v>
      </c>
      <c r="X146" s="124">
        <f>IF(RES_hhdet_in_tes!X146=0,"",RES_hhdet_in_tes!X146/RES_hhdet_in_fec!X146)</f>
        <v>3.8463645747695376</v>
      </c>
      <c r="Y146" s="124">
        <f>IF(RES_hhdet_in_tes!Y146=0,"",RES_hhdet_in_tes!Y146/RES_hhdet_in_fec!Y146)</f>
        <v>3.8929783089644663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2.1968043509277422</v>
      </c>
      <c r="D147" s="111">
        <f>IF(RES_hhdet_in_tes!D147=0,"",RES_hhdet_in_tes!D147/RES_hhdet_in_fec!D147)</f>
        <v>2.2860751618479327</v>
      </c>
      <c r="E147" s="111">
        <f>IF(RES_hhdet_in_tes!E147=0,"",RES_hhdet_in_tes!E147/RES_hhdet_in_fec!E147)</f>
        <v>2.3766843138826941</v>
      </c>
      <c r="F147" s="111">
        <f>IF(RES_hhdet_in_tes!F147=0,"",RES_hhdet_in_tes!F147/RES_hhdet_in_fec!F147)</f>
        <v>2.4680211986584553</v>
      </c>
      <c r="G147" s="111">
        <f>IF(RES_hhdet_in_tes!G147=0,"",RES_hhdet_in_tes!G147/RES_hhdet_in_fec!G147)</f>
        <v>2.5606149604005441</v>
      </c>
      <c r="H147" s="111">
        <f>IF(RES_hhdet_in_tes!H147=0,"",RES_hhdet_in_tes!H147/RES_hhdet_in_fec!H147)</f>
        <v>2.6543824379482492</v>
      </c>
      <c r="I147" s="111">
        <f>IF(RES_hhdet_in_tes!I147=0,"",RES_hhdet_in_tes!I147/RES_hhdet_in_fec!I147)</f>
        <v>2.7494345499888353</v>
      </c>
      <c r="J147" s="111">
        <f>IF(RES_hhdet_in_tes!J147=0,"",RES_hhdet_in_tes!J147/RES_hhdet_in_fec!J147)</f>
        <v>2.8462684257394417</v>
      </c>
      <c r="K147" s="111">
        <f>IF(RES_hhdet_in_tes!K147=0,"",RES_hhdet_in_tes!K147/RES_hhdet_in_fec!K147)</f>
        <v>2.9452778329905813</v>
      </c>
      <c r="L147" s="111" t="str">
        <f>IF(RES_hhdet_in_tes!L147=0,"",RES_hhdet_in_tes!L147/RES_hhdet_in_fec!L147)</f>
        <v/>
      </c>
      <c r="M147" s="111">
        <f>IF(RES_hhdet_in_tes!M147=0,"",RES_hhdet_in_tes!M147/RES_hhdet_in_fec!M147)</f>
        <v>3.1625253088761336</v>
      </c>
      <c r="N147" s="111">
        <f>IF(RES_hhdet_in_tes!N147=0,"",RES_hhdet_in_tes!N147/RES_hhdet_in_fec!N147)</f>
        <v>3.2970329481107288</v>
      </c>
      <c r="O147" s="111">
        <f>IF(RES_hhdet_in_tes!O147=0,"",RES_hhdet_in_tes!O147/RES_hhdet_in_fec!O147)</f>
        <v>3.4497979589683103</v>
      </c>
      <c r="P147" s="111">
        <f>IF(RES_hhdet_in_tes!P147=0,"",RES_hhdet_in_tes!P147/RES_hhdet_in_fec!P147)</f>
        <v>3.6059532501077602</v>
      </c>
      <c r="Q147" s="111">
        <f>IF(RES_hhdet_in_tes!Q147=0,"",RES_hhdet_in_tes!Q147/RES_hhdet_in_fec!Q147)</f>
        <v>3.7258000418534962</v>
      </c>
      <c r="R147" s="111">
        <f>IF(RES_hhdet_in_tes!R147=0,"",RES_hhdet_in_tes!R147/RES_hhdet_in_fec!R147)</f>
        <v>3.751768219249052</v>
      </c>
      <c r="S147" s="111">
        <f>IF(RES_hhdet_in_tes!S147=0,"",RES_hhdet_in_tes!S147/RES_hhdet_in_fec!S147)</f>
        <v>3.7546535722930021</v>
      </c>
      <c r="T147" s="111">
        <f>IF(RES_hhdet_in_tes!T147=0,"",RES_hhdet_in_tes!T147/RES_hhdet_in_fec!T147)</f>
        <v>3.7578595201196143</v>
      </c>
      <c r="U147" s="111">
        <f>IF(RES_hhdet_in_tes!U147=0,"",RES_hhdet_in_tes!U147/RES_hhdet_in_fec!U147)</f>
        <v>3.7614216843714052</v>
      </c>
      <c r="V147" s="111">
        <f>IF(RES_hhdet_in_tes!V147=0,"",RES_hhdet_in_tes!V147/RES_hhdet_in_fec!V147)</f>
        <v>3.7716006986799431</v>
      </c>
      <c r="W147" s="111">
        <f>IF(RES_hhdet_in_tes!W147=0,"",RES_hhdet_in_tes!W147/RES_hhdet_in_fec!W147)</f>
        <v>3.8050101974868964</v>
      </c>
      <c r="X147" s="111">
        <f>IF(RES_hhdet_in_tes!X147=0,"",RES_hhdet_in_tes!X147/RES_hhdet_in_fec!X147)</f>
        <v>3.8463645747695376</v>
      </c>
      <c r="Y147" s="111">
        <f>IF(RES_hhdet_in_tes!Y147=0,"",RES_hhdet_in_tes!Y147/RES_hhdet_in_fec!Y147)</f>
        <v>3.8929783089644663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0.54589580571581364</v>
      </c>
      <c r="D148" s="124">
        <f>IF(RES_hhdet_in_tes!D148=0,"",RES_hhdet_in_tes!D148/RES_hhdet_in_fec!D148)</f>
        <v>0.56017947095693776</v>
      </c>
      <c r="E148" s="124">
        <f>IF(RES_hhdet_in_tes!E148=0,"",RES_hhdet_in_tes!E148/RES_hhdet_in_fec!E148)</f>
        <v>0.56454366401308376</v>
      </c>
      <c r="F148" s="124">
        <f>IF(RES_hhdet_in_tes!F148=0,"",RES_hhdet_in_tes!F148/RES_hhdet_in_fec!F148)</f>
        <v>0.56815190563196627</v>
      </c>
      <c r="G148" s="124">
        <f>IF(RES_hhdet_in_tes!G148=0,"",RES_hhdet_in_tes!G148/RES_hhdet_in_fec!G148)</f>
        <v>0.57117099276778127</v>
      </c>
      <c r="H148" s="124">
        <f>IF(RES_hhdet_in_tes!H148=0,"",RES_hhdet_in_tes!H148/RES_hhdet_in_fec!H148)</f>
        <v>0.57320342590104711</v>
      </c>
      <c r="I148" s="124">
        <f>IF(RES_hhdet_in_tes!I148=0,"",RES_hhdet_in_tes!I148/RES_hhdet_in_fec!I148)</f>
        <v>0.57644465890350549</v>
      </c>
      <c r="J148" s="124">
        <f>IF(RES_hhdet_in_tes!J148=0,"",RES_hhdet_in_tes!J148/RES_hhdet_in_fec!J148)</f>
        <v>0.58006605753490448</v>
      </c>
      <c r="K148" s="124">
        <f>IF(RES_hhdet_in_tes!K148=0,"",RES_hhdet_in_tes!K148/RES_hhdet_in_fec!K148)</f>
        <v>0.5836642726046456</v>
      </c>
      <c r="L148" s="124" t="str">
        <f>IF(RES_hhdet_in_tes!L148=0,"",RES_hhdet_in_tes!L148/RES_hhdet_in_fec!L148)</f>
        <v/>
      </c>
      <c r="M148" s="124">
        <f>IF(RES_hhdet_in_tes!M148=0,"",RES_hhdet_in_tes!M148/RES_hhdet_in_fec!M148)</f>
        <v>0.59966731504693305</v>
      </c>
      <c r="N148" s="124">
        <f>IF(RES_hhdet_in_tes!N148=0,"",RES_hhdet_in_tes!N148/RES_hhdet_in_fec!N148)</f>
        <v>0.60410975746439588</v>
      </c>
      <c r="O148" s="124">
        <f>IF(RES_hhdet_in_tes!O148=0,"",RES_hhdet_in_tes!O148/RES_hhdet_in_fec!O148)</f>
        <v>0.61884982898370189</v>
      </c>
      <c r="P148" s="124">
        <f>IF(RES_hhdet_in_tes!P148=0,"",RES_hhdet_in_tes!P148/RES_hhdet_in_fec!P148)</f>
        <v>0.63410885784518789</v>
      </c>
      <c r="Q148" s="124">
        <f>IF(RES_hhdet_in_tes!Q148=0,"",RES_hhdet_in_tes!Q148/RES_hhdet_in_fec!Q148)</f>
        <v>0.65533028335915644</v>
      </c>
      <c r="R148" s="124">
        <f>IF(RES_hhdet_in_tes!R148=0,"",RES_hhdet_in_tes!R148/RES_hhdet_in_fec!R148)</f>
        <v>0.67648040863617676</v>
      </c>
      <c r="S148" s="124">
        <f>IF(RES_hhdet_in_tes!S148=0,"",RES_hhdet_in_tes!S148/RES_hhdet_in_fec!S148)</f>
        <v>0.74127254994684311</v>
      </c>
      <c r="T148" s="124">
        <f>IF(RES_hhdet_in_tes!T148=0,"",RES_hhdet_in_tes!T148/RES_hhdet_in_fec!T148)</f>
        <v>0.81826562186371132</v>
      </c>
      <c r="U148" s="124">
        <f>IF(RES_hhdet_in_tes!U148=0,"",RES_hhdet_in_tes!U148/RES_hhdet_in_fec!U148)</f>
        <v>0.70034007147421573</v>
      </c>
      <c r="V148" s="124">
        <f>IF(RES_hhdet_in_tes!V148=0,"",RES_hhdet_in_tes!V148/RES_hhdet_in_fec!V148)</f>
        <v>0.76101059148172256</v>
      </c>
      <c r="W148" s="124">
        <f>IF(RES_hhdet_in_tes!W148=0,"",RES_hhdet_in_tes!W148/RES_hhdet_in_fec!W148)</f>
        <v>0.72759227074517097</v>
      </c>
      <c r="X148" s="124">
        <f>IF(RES_hhdet_in_tes!X148=0,"",RES_hhdet_in_tes!X148/RES_hhdet_in_fec!X148)</f>
        <v>0.81751061890583721</v>
      </c>
      <c r="Y148" s="124">
        <f>IF(RES_hhdet_in_tes!Y148=0,"",RES_hhdet_in_tes!Y148/RES_hhdet_in_fec!Y148)</f>
        <v>0.77743728313354998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0.51200818563110018</v>
      </c>
      <c r="D149" s="111">
        <f>IF(RES_hhdet_in_tes!D149=0,"",RES_hhdet_in_tes!D149/RES_hhdet_in_fec!D149)</f>
        <v>0.51571963567903789</v>
      </c>
      <c r="E149" s="111">
        <f>IF(RES_hhdet_in_tes!E149=0,"",RES_hhdet_in_tes!E149/RES_hhdet_in_fec!E149)</f>
        <v>0.51994699371076669</v>
      </c>
      <c r="F149" s="111">
        <f>IF(RES_hhdet_in_tes!F149=0,"",RES_hhdet_in_tes!F149/RES_hhdet_in_fec!F149)</f>
        <v>0.5242447028311944</v>
      </c>
      <c r="G149" s="111">
        <f>IF(RES_hhdet_in_tes!G149=0,"",RES_hhdet_in_tes!G149/RES_hhdet_in_fec!G149)</f>
        <v>0.52901753285947917</v>
      </c>
      <c r="H149" s="111">
        <f>IF(RES_hhdet_in_tes!H149=0,"",RES_hhdet_in_tes!H149/RES_hhdet_in_fec!H149)</f>
        <v>0.53421594512276438</v>
      </c>
      <c r="I149" s="111">
        <f>IF(RES_hhdet_in_tes!I149=0,"",RES_hhdet_in_tes!I149/RES_hhdet_in_fec!I149)</f>
        <v>0.53993967491631822</v>
      </c>
      <c r="J149" s="111">
        <f>IF(RES_hhdet_in_tes!J149=0,"",RES_hhdet_in_tes!J149/RES_hhdet_in_fec!J149)</f>
        <v>0.5465973025414621</v>
      </c>
      <c r="K149" s="111">
        <f>IF(RES_hhdet_in_tes!K149=0,"",RES_hhdet_in_tes!K149/RES_hhdet_in_fec!K149)</f>
        <v>0.55453622872372077</v>
      </c>
      <c r="L149" s="111" t="str">
        <f>IF(RES_hhdet_in_tes!L149=0,"",RES_hhdet_in_tes!L149/RES_hhdet_in_fec!L149)</f>
        <v/>
      </c>
      <c r="M149" s="111">
        <f>IF(RES_hhdet_in_tes!M149=0,"",RES_hhdet_in_tes!M149/RES_hhdet_in_fec!M149)</f>
        <v>0.58283488227892766</v>
      </c>
      <c r="N149" s="111">
        <f>IF(RES_hhdet_in_tes!N149=0,"",RES_hhdet_in_tes!N149/RES_hhdet_in_fec!N149)</f>
        <v>0.61413032147579372</v>
      </c>
      <c r="O149" s="111">
        <f>IF(RES_hhdet_in_tes!O149=0,"",RES_hhdet_in_tes!O149/RES_hhdet_in_fec!O149)</f>
        <v>0.65988240582388524</v>
      </c>
      <c r="P149" s="111">
        <f>IF(RES_hhdet_in_tes!P149=0,"",RES_hhdet_in_tes!P149/RES_hhdet_in_fec!P149)</f>
        <v>0.71536174370788164</v>
      </c>
      <c r="Q149" s="111">
        <f>IF(RES_hhdet_in_tes!Q149=0,"",RES_hhdet_in_tes!Q149/RES_hhdet_in_fec!Q149)</f>
        <v>0.76531320810597459</v>
      </c>
      <c r="R149" s="111">
        <f>IF(RES_hhdet_in_tes!R149=0,"",RES_hhdet_in_tes!R149/RES_hhdet_in_fec!R149)</f>
        <v>0.79772061593261701</v>
      </c>
      <c r="S149" s="111">
        <f>IF(RES_hhdet_in_tes!S149=0,"",RES_hhdet_in_tes!S149/RES_hhdet_in_fec!S149)</f>
        <v>0.82789500120958048</v>
      </c>
      <c r="T149" s="111">
        <f>IF(RES_hhdet_in_tes!T149=0,"",RES_hhdet_in_tes!T149/RES_hhdet_in_fec!T149)</f>
        <v>0.85494664893773686</v>
      </c>
      <c r="U149" s="111">
        <f>IF(RES_hhdet_in_tes!U149=0,"",RES_hhdet_in_tes!U149/RES_hhdet_in_fec!U149)</f>
        <v>0.87798584411805103</v>
      </c>
      <c r="V149" s="111">
        <f>IF(RES_hhdet_in_tes!V149=0,"",RES_hhdet_in_tes!V149/RES_hhdet_in_fec!V149)</f>
        <v>0.89612287175145</v>
      </c>
      <c r="W149" s="111">
        <f>IF(RES_hhdet_in_tes!W149=0,"",RES_hhdet_in_tes!W149/RES_hhdet_in_fec!W149)</f>
        <v>0.90727085015571318</v>
      </c>
      <c r="X149" s="111">
        <f>IF(RES_hhdet_in_tes!X149=0,"",RES_hhdet_in_tes!X149/RES_hhdet_in_fec!X149)</f>
        <v>0.90904256115934334</v>
      </c>
      <c r="Y149" s="111">
        <f>IF(RES_hhdet_in_tes!Y149=0,"",RES_hhdet_in_tes!Y149/RES_hhdet_in_fec!Y149)</f>
        <v>0.90993971224798442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>
        <f>IF(RES_hhdet_in_tes!T150=0,"",RES_hhdet_in_tes!T150/RES_hhdet_in_fec!T150)</f>
        <v>0.9507518338566745</v>
      </c>
      <c r="U150" s="111" t="str">
        <f>IF(RES_hhdet_in_tes!U150=0,"",RES_hhdet_in_tes!U150/RES_hhdet_in_fec!U150)</f>
        <v/>
      </c>
      <c r="V150" s="111">
        <f>IF(RES_hhdet_in_tes!V150=0,"",RES_hhdet_in_tes!V150/RES_hhdet_in_fec!V150)</f>
        <v>0.96587424675477496</v>
      </c>
      <c r="W150" s="111" t="str">
        <f>IF(RES_hhdet_in_tes!W150=0,"",RES_hhdet_in_tes!W150/RES_hhdet_in_fec!W150)</f>
        <v/>
      </c>
      <c r="X150" s="111">
        <f>IF(RES_hhdet_in_tes!X150=0,"",RES_hhdet_in_tes!X150/RES_hhdet_in_fec!X150)</f>
        <v>0.97657817554693338</v>
      </c>
      <c r="Y150" s="111">
        <f>IF(RES_hhdet_in_tes!Y150=0,"",RES_hhdet_in_tes!Y150/RES_hhdet_in_fec!Y150)</f>
        <v>0.96333886784827338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>
        <f>IF(RES_hhdet_in_tes!T151=0,"",RES_hhdet_in_tes!T151/RES_hhdet_in_fec!T151)</f>
        <v>0.85494664893773686</v>
      </c>
      <c r="U151" s="112" t="str">
        <f>IF(RES_hhdet_in_tes!U151=0,"",RES_hhdet_in_tes!U151/RES_hhdet_in_fec!U151)</f>
        <v/>
      </c>
      <c r="V151" s="112">
        <f>IF(RES_hhdet_in_tes!V151=0,"",RES_hhdet_in_tes!V151/RES_hhdet_in_fec!V151)</f>
        <v>0.89612287175145</v>
      </c>
      <c r="W151" s="112" t="str">
        <f>IF(RES_hhdet_in_tes!W151=0,"",RES_hhdet_in_tes!W151/RES_hhdet_in_fec!W151)</f>
        <v/>
      </c>
      <c r="X151" s="112">
        <f>IF(RES_hhdet_in_tes!X151=0,"",RES_hhdet_in_tes!X151/RES_hhdet_in_fec!X151)</f>
        <v>0.90904256115934334</v>
      </c>
      <c r="Y151" s="112">
        <f>IF(RES_hhdet_in_tes!Y151=0,"",RES_hhdet_in_tes!Y151/RES_hhdet_in_fec!Y151)</f>
        <v>0.90993971224798431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>
        <f>IF(RES_hhdet_in_tes!T152=0,"",RES_hhdet_in_tes!T152/RES_hhdet_in_fec!T152)</f>
        <v>1</v>
      </c>
      <c r="U152" s="113" t="str">
        <f>IF(RES_hhdet_in_tes!U152=0,"",RES_hhdet_in_tes!U152/RES_hhdet_in_fec!U152)</f>
        <v/>
      </c>
      <c r="V152" s="113">
        <f>IF(RES_hhdet_in_tes!V152=0,"",RES_hhdet_in_tes!V152/RES_hhdet_in_fec!V152)</f>
        <v>1</v>
      </c>
      <c r="W152" s="113" t="str">
        <f>IF(RES_hhdet_in_tes!W152=0,"",RES_hhdet_in_tes!W152/RES_hhdet_in_fec!W152)</f>
        <v/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0.57133774683796323</v>
      </c>
      <c r="D153" s="112">
        <f>IF(RES_hhdet_in_tes!D153=0,"",RES_hhdet_in_tes!D153/RES_hhdet_in_fec!D153)</f>
        <v>0.57269789559777007</v>
      </c>
      <c r="E153" s="112">
        <f>IF(RES_hhdet_in_tes!E153=0,"",RES_hhdet_in_tes!E153/RES_hhdet_in_fec!E153)</f>
        <v>0.57418692162339879</v>
      </c>
      <c r="F153" s="112">
        <f>IF(RES_hhdet_in_tes!F153=0,"",RES_hhdet_in_tes!F153/RES_hhdet_in_fec!F153)</f>
        <v>0.57569391345992083</v>
      </c>
      <c r="G153" s="112">
        <f>IF(RES_hhdet_in_tes!G153=0,"",RES_hhdet_in_tes!G153/RES_hhdet_in_fec!G153)</f>
        <v>0.57732059930682944</v>
      </c>
      <c r="H153" s="112">
        <f>IF(RES_hhdet_in_tes!H153=0,"",RES_hhdet_in_tes!H153/RES_hhdet_in_fec!H153)</f>
        <v>0.57905549623356911</v>
      </c>
      <c r="I153" s="112">
        <f>IF(RES_hhdet_in_tes!I153=0,"",RES_hhdet_in_tes!I153/RES_hhdet_in_fec!I153)</f>
        <v>0.58092498723233221</v>
      </c>
      <c r="J153" s="112">
        <f>IF(RES_hhdet_in_tes!J153=0,"",RES_hhdet_in_tes!J153/RES_hhdet_in_fec!J153)</f>
        <v>0.58303486010834793</v>
      </c>
      <c r="K153" s="112">
        <f>IF(RES_hhdet_in_tes!K153=0,"",RES_hhdet_in_tes!K153/RES_hhdet_in_fec!K153)</f>
        <v>0.58547856935058995</v>
      </c>
      <c r="L153" s="112" t="str">
        <f>IF(RES_hhdet_in_tes!L153=0,"",RES_hhdet_in_tes!L153/RES_hhdet_in_fec!L153)</f>
        <v/>
      </c>
      <c r="M153" s="112">
        <f>IF(RES_hhdet_in_tes!M153=0,"",RES_hhdet_in_tes!M153/RES_hhdet_in_fec!M153)</f>
        <v>0.59362978064831584</v>
      </c>
      <c r="N153" s="112">
        <f>IF(RES_hhdet_in_tes!N153=0,"",RES_hhdet_in_tes!N153/RES_hhdet_in_fec!N153)</f>
        <v>0.60243748968668687</v>
      </c>
      <c r="O153" s="112">
        <f>IF(RES_hhdet_in_tes!O153=0,"",RES_hhdet_in_tes!O153/RES_hhdet_in_fec!O153)</f>
        <v>0.6158681010455308</v>
      </c>
      <c r="P153" s="112">
        <f>IF(RES_hhdet_in_tes!P153=0,"",RES_hhdet_in_tes!P153/RES_hhdet_in_fec!P153)</f>
        <v>0.63328486561323794</v>
      </c>
      <c r="Q153" s="112">
        <f>IF(RES_hhdet_in_tes!Q153=0,"",RES_hhdet_in_tes!Q153/RES_hhdet_in_fec!Q153)</f>
        <v>0.65008833783942688</v>
      </c>
      <c r="R153" s="112">
        <f>IF(RES_hhdet_in_tes!R153=0,"",RES_hhdet_in_tes!R153/RES_hhdet_in_fec!R153)</f>
        <v>0.6614599087955032</v>
      </c>
      <c r="S153" s="112">
        <f>IF(RES_hhdet_in_tes!S153=0,"",RES_hhdet_in_tes!S153/RES_hhdet_in_fec!S153)</f>
        <v>0.67247700094962082</v>
      </c>
      <c r="T153" s="112">
        <f>IF(RES_hhdet_in_tes!T153=0,"",RES_hhdet_in_tes!T153/RES_hhdet_in_fec!T153)</f>
        <v>0.68340859457555636</v>
      </c>
      <c r="U153" s="112">
        <f>IF(RES_hhdet_in_tes!U153=0,"",RES_hhdet_in_tes!U153/RES_hhdet_in_fec!U153)</f>
        <v>0.69436458196191875</v>
      </c>
      <c r="V153" s="112">
        <f>IF(RES_hhdet_in_tes!V153=0,"",RES_hhdet_in_tes!V153/RES_hhdet_in_fec!V153)</f>
        <v>0.70512756954245037</v>
      </c>
      <c r="W153" s="112">
        <f>IF(RES_hhdet_in_tes!W153=0,"",RES_hhdet_in_tes!W153/RES_hhdet_in_fec!W153)</f>
        <v>0.71495774780947152</v>
      </c>
      <c r="X153" s="112">
        <f>IF(RES_hhdet_in_tes!X153=0,"",RES_hhdet_in_tes!X153/RES_hhdet_in_fec!X153)</f>
        <v>0.72586073153354491</v>
      </c>
      <c r="Y153" s="112">
        <f>IF(RES_hhdet_in_tes!Y153=0,"",RES_hhdet_in_tes!Y153/RES_hhdet_in_fec!Y153)</f>
        <v>0.73603255266337675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>
        <f>IF(RES_hhdet_in_tes!M154=0,"",RES_hhdet_in_tes!M154/RES_hhdet_in_fec!M154)</f>
        <v>0.83517391090252546</v>
      </c>
      <c r="N154" s="113">
        <f>IF(RES_hhdet_in_tes!N154=0,"",RES_hhdet_in_tes!N154/RES_hhdet_in_fec!N154)</f>
        <v>0.83098786781910794</v>
      </c>
      <c r="O154" s="113">
        <f>IF(RES_hhdet_in_tes!O154=0,"",RES_hhdet_in_tes!O154/RES_hhdet_in_fec!O154)</f>
        <v>0.82135133205650246</v>
      </c>
      <c r="P154" s="113" t="str">
        <f>IF(RES_hhdet_in_tes!P154=0,"",RES_hhdet_in_tes!P154/RES_hhdet_in_fec!P154)</f>
        <v/>
      </c>
      <c r="Q154" s="113">
        <f>IF(RES_hhdet_in_tes!Q154=0,"",RES_hhdet_in_tes!Q154/RES_hhdet_in_fec!Q154)</f>
        <v>0.85790359501122193</v>
      </c>
      <c r="R154" s="113">
        <f>IF(RES_hhdet_in_tes!R154=0,"",RES_hhdet_in_tes!R154/RES_hhdet_in_fec!R154)</f>
        <v>0.86313417457035058</v>
      </c>
      <c r="S154" s="113">
        <f>IF(RES_hhdet_in_tes!S154=0,"",RES_hhdet_in_tes!S154/RES_hhdet_in_fec!S154)</f>
        <v>0.87974992520687245</v>
      </c>
      <c r="T154" s="113">
        <f>IF(RES_hhdet_in_tes!T154=0,"",RES_hhdet_in_tes!T154/RES_hhdet_in_fec!T154)</f>
        <v>0.87668459222788198</v>
      </c>
      <c r="U154" s="113">
        <f>IF(RES_hhdet_in_tes!U154=0,"",RES_hhdet_in_tes!U154/RES_hhdet_in_fec!U154)</f>
        <v>0.88662241319764257</v>
      </c>
      <c r="V154" s="113">
        <f>IF(RES_hhdet_in_tes!V154=0,"",RES_hhdet_in_tes!V154/RES_hhdet_in_fec!V154)</f>
        <v>0.88794277934242227</v>
      </c>
      <c r="W154" s="113">
        <f>IF(RES_hhdet_in_tes!W154=0,"",RES_hhdet_in_tes!W154/RES_hhdet_in_fec!W154)</f>
        <v>0.85740913973312116</v>
      </c>
      <c r="X154" s="113">
        <f>IF(RES_hhdet_in_tes!X154=0,"",RES_hhdet_in_tes!X154/RES_hhdet_in_fec!X154)</f>
        <v>0.91742471432954908</v>
      </c>
      <c r="Y154" s="113">
        <f>IF(RES_hhdet_in_tes!Y154=0,"",RES_hhdet_in_tes!Y154/RES_hhdet_in_fec!Y154)</f>
        <v>0.87804187455430505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>
        <f>IF(RES_hhdet_in_tes!M155=0,"",RES_hhdet_in_tes!M155/RES_hhdet_in_fec!M155)</f>
        <v>0.59362978064831584</v>
      </c>
      <c r="N155" s="111">
        <f>IF(RES_hhdet_in_tes!N155=0,"",RES_hhdet_in_tes!N155/RES_hhdet_in_fec!N155)</f>
        <v>0.60243748968668687</v>
      </c>
      <c r="O155" s="111">
        <f>IF(RES_hhdet_in_tes!O155=0,"",RES_hhdet_in_tes!O155/RES_hhdet_in_fec!O155)</f>
        <v>0.6158681010455308</v>
      </c>
      <c r="P155" s="111" t="str">
        <f>IF(RES_hhdet_in_tes!P155=0,"",RES_hhdet_in_tes!P155/RES_hhdet_in_fec!P155)</f>
        <v/>
      </c>
      <c r="Q155" s="111">
        <f>IF(RES_hhdet_in_tes!Q155=0,"",RES_hhdet_in_tes!Q155/RES_hhdet_in_fec!Q155)</f>
        <v>0.65008833783942688</v>
      </c>
      <c r="R155" s="111">
        <f>IF(RES_hhdet_in_tes!R155=0,"",RES_hhdet_in_tes!R155/RES_hhdet_in_fec!R155)</f>
        <v>0.6614599087955032</v>
      </c>
      <c r="S155" s="111">
        <f>IF(RES_hhdet_in_tes!S155=0,"",RES_hhdet_in_tes!S155/RES_hhdet_in_fec!S155)</f>
        <v>0.67247700094962082</v>
      </c>
      <c r="T155" s="111">
        <f>IF(RES_hhdet_in_tes!T155=0,"",RES_hhdet_in_tes!T155/RES_hhdet_in_fec!T155)</f>
        <v>0.68340859457555625</v>
      </c>
      <c r="U155" s="111">
        <f>IF(RES_hhdet_in_tes!U155=0,"",RES_hhdet_in_tes!U155/RES_hhdet_in_fec!U155)</f>
        <v>0.69436458196191875</v>
      </c>
      <c r="V155" s="111">
        <f>IF(RES_hhdet_in_tes!V155=0,"",RES_hhdet_in_tes!V155/RES_hhdet_in_fec!V155)</f>
        <v>0.70512756954245037</v>
      </c>
      <c r="W155" s="111">
        <f>IF(RES_hhdet_in_tes!W155=0,"",RES_hhdet_in_tes!W155/RES_hhdet_in_fec!W155)</f>
        <v>0.71495774780947152</v>
      </c>
      <c r="X155" s="111">
        <f>IF(RES_hhdet_in_tes!X155=0,"",RES_hhdet_in_tes!X155/RES_hhdet_in_fec!X155)</f>
        <v>0.72586073153354491</v>
      </c>
      <c r="Y155" s="111">
        <f>IF(RES_hhdet_in_tes!Y155=0,"",RES_hhdet_in_tes!Y155/RES_hhdet_in_fec!Y155)</f>
        <v>0.73603255266337675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 t="str">
        <f>IF(RES_hhdet_in_tes!P156=0,"",RES_hhdet_in_tes!P156/RES_hhdet_in_fec!P156)</f>
        <v/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0.73302141220233774</v>
      </c>
      <c r="D157" s="124">
        <f>IF(RES_hhdet_in_tes!D157=0,"",RES_hhdet_in_tes!D157/RES_hhdet_in_fec!D157)</f>
        <v>0.73691651693027482</v>
      </c>
      <c r="E157" s="124">
        <f>IF(RES_hhdet_in_tes!E157=0,"",RES_hhdet_in_tes!E157/RES_hhdet_in_fec!E157)</f>
        <v>0.74484293353209585</v>
      </c>
      <c r="F157" s="124">
        <f>IF(RES_hhdet_in_tes!F157=0,"",RES_hhdet_in_tes!F157/RES_hhdet_in_fec!F157)</f>
        <v>0.74116205328812834</v>
      </c>
      <c r="G157" s="124">
        <f>IF(RES_hhdet_in_tes!G157=0,"",RES_hhdet_in_tes!G157/RES_hhdet_in_fec!G157)</f>
        <v>0.73937637826244118</v>
      </c>
      <c r="H157" s="124">
        <f>IF(RES_hhdet_in_tes!H157=0,"",RES_hhdet_in_tes!H157/RES_hhdet_in_fec!H157)</f>
        <v>0.73891362853269793</v>
      </c>
      <c r="I157" s="124">
        <f>IF(RES_hhdet_in_tes!I157=0,"",RES_hhdet_in_tes!I157/RES_hhdet_in_fec!I157)</f>
        <v>0.74184315601300688</v>
      </c>
      <c r="J157" s="124">
        <f>IF(RES_hhdet_in_tes!J157=0,"",RES_hhdet_in_tes!J157/RES_hhdet_in_fec!J157)</f>
        <v>0.73823549356071594</v>
      </c>
      <c r="K157" s="124">
        <f>IF(RES_hhdet_in_tes!K157=0,"",RES_hhdet_in_tes!K157/RES_hhdet_in_fec!K157)</f>
        <v>0.7474583388660786</v>
      </c>
      <c r="L157" s="124" t="str">
        <f>IF(RES_hhdet_in_tes!L157=0,"",RES_hhdet_in_tes!L157/RES_hhdet_in_fec!L157)</f>
        <v/>
      </c>
      <c r="M157" s="124">
        <f>IF(RES_hhdet_in_tes!M157=0,"",RES_hhdet_in_tes!M157/RES_hhdet_in_fec!M157)</f>
        <v>0.75542302827231955</v>
      </c>
      <c r="N157" s="124">
        <f>IF(RES_hhdet_in_tes!N157=0,"",RES_hhdet_in_tes!N157/RES_hhdet_in_fec!N157)</f>
        <v>0.75961512675114728</v>
      </c>
      <c r="O157" s="124">
        <f>IF(RES_hhdet_in_tes!O157=0,"",RES_hhdet_in_tes!O157/RES_hhdet_in_fec!O157)</f>
        <v>0.76473659914217673</v>
      </c>
      <c r="P157" s="124">
        <f>IF(RES_hhdet_in_tes!P157=0,"",RES_hhdet_in_tes!P157/RES_hhdet_in_fec!P157)</f>
        <v>0.77531536930184131</v>
      </c>
      <c r="Q157" s="124">
        <f>IF(RES_hhdet_in_tes!Q157=0,"",RES_hhdet_in_tes!Q157/RES_hhdet_in_fec!Q157)</f>
        <v>0.77986068936224062</v>
      </c>
      <c r="R157" s="124">
        <f>IF(RES_hhdet_in_tes!R157=0,"",RES_hhdet_in_tes!R157/RES_hhdet_in_fec!R157)</f>
        <v>0.79288064997612406</v>
      </c>
      <c r="S157" s="124">
        <f>IF(RES_hhdet_in_tes!S157=0,"",RES_hhdet_in_tes!S157/RES_hhdet_in_fec!S157)</f>
        <v>0.81119746885917088</v>
      </c>
      <c r="T157" s="124">
        <f>IF(RES_hhdet_in_tes!T157=0,"",RES_hhdet_in_tes!T157/RES_hhdet_in_fec!T157)</f>
        <v>0.83007334191257631</v>
      </c>
      <c r="U157" s="124">
        <f>IF(RES_hhdet_in_tes!U157=0,"",RES_hhdet_in_tes!U157/RES_hhdet_in_fec!U157)</f>
        <v>0.83087719042906383</v>
      </c>
      <c r="V157" s="124">
        <f>IF(RES_hhdet_in_tes!V157=0,"",RES_hhdet_in_tes!V157/RES_hhdet_in_fec!V157)</f>
        <v>0.85113318740599797</v>
      </c>
      <c r="W157" s="124">
        <f>IF(RES_hhdet_in_tes!W157=0,"",RES_hhdet_in_tes!W157/RES_hhdet_in_fec!W157)</f>
        <v>0.84372635262039397</v>
      </c>
      <c r="X157" s="124">
        <f>IF(RES_hhdet_in_tes!X157=0,"",RES_hhdet_in_tes!X157/RES_hhdet_in_fec!X157)</f>
        <v>0.86349118623714671</v>
      </c>
      <c r="Y157" s="124">
        <f>IF(RES_hhdet_in_tes!Y157=0,"",RES_hhdet_in_tes!Y157/RES_hhdet_in_fec!Y157)</f>
        <v>0.87799653260997179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0.584046258423773</v>
      </c>
      <c r="D158" s="111">
        <f>IF(RES_hhdet_in_tes!D158=0,"",RES_hhdet_in_tes!D158/RES_hhdet_in_fec!D158)</f>
        <v>0.58438702830589917</v>
      </c>
      <c r="E158" s="111">
        <f>IF(RES_hhdet_in_tes!E158=0,"",RES_hhdet_in_tes!E158/RES_hhdet_in_fec!E158)</f>
        <v>0.5847278288840998</v>
      </c>
      <c r="F158" s="111">
        <f>IF(RES_hhdet_in_tes!F158=0,"",RES_hhdet_in_tes!F158/RES_hhdet_in_fec!F158)</f>
        <v>0.58506863364812856</v>
      </c>
      <c r="G158" s="111">
        <f>IF(RES_hhdet_in_tes!G158=0,"",RES_hhdet_in_tes!G158/RES_hhdet_in_fec!G158)</f>
        <v>0.58540946668143634</v>
      </c>
      <c r="H158" s="111">
        <f>IF(RES_hhdet_in_tes!H158=0,"",RES_hhdet_in_tes!H158/RES_hhdet_in_fec!H158)</f>
        <v>0.58575032503651514</v>
      </c>
      <c r="I158" s="111">
        <f>IF(RES_hhdet_in_tes!I158=0,"",RES_hhdet_in_tes!I158/RES_hhdet_in_fec!I158)</f>
        <v>0.586091214647528</v>
      </c>
      <c r="J158" s="111">
        <f>IF(RES_hhdet_in_tes!J158=0,"",RES_hhdet_in_tes!J158/RES_hhdet_in_fec!J158)</f>
        <v>0.58643215982464592</v>
      </c>
      <c r="K158" s="111">
        <f>IF(RES_hhdet_in_tes!K158=0,"",RES_hhdet_in_tes!K158/RES_hhdet_in_fec!K158)</f>
        <v>0.58677318123790845</v>
      </c>
      <c r="L158" s="111" t="str">
        <f>IF(RES_hhdet_in_tes!L158=0,"",RES_hhdet_in_tes!L158/RES_hhdet_in_fec!L158)</f>
        <v/>
      </c>
      <c r="M158" s="111">
        <f>IF(RES_hhdet_in_tes!M158=0,"",RES_hhdet_in_tes!M158/RES_hhdet_in_fec!M158)</f>
        <v>0.58737333281418203</v>
      </c>
      <c r="N158" s="111">
        <f>IF(RES_hhdet_in_tes!N158=0,"",RES_hhdet_in_tes!N158/RES_hhdet_in_fec!N158)</f>
        <v>0.58751812868276965</v>
      </c>
      <c r="O158" s="111">
        <f>IF(RES_hhdet_in_tes!O158=0,"",RES_hhdet_in_tes!O158/RES_hhdet_in_fec!O158)</f>
        <v>0.58760466936981937</v>
      </c>
      <c r="P158" s="111">
        <f>IF(RES_hhdet_in_tes!P158=0,"",RES_hhdet_in_tes!P158/RES_hhdet_in_fec!P158)</f>
        <v>0.58784614685078829</v>
      </c>
      <c r="Q158" s="111">
        <f>IF(RES_hhdet_in_tes!Q158=0,"",RES_hhdet_in_tes!Q158/RES_hhdet_in_fec!Q158)</f>
        <v>0.58882901660855702</v>
      </c>
      <c r="R158" s="111">
        <f>IF(RES_hhdet_in_tes!R158=0,"",RES_hhdet_in_tes!R158/RES_hhdet_in_fec!R158)</f>
        <v>0.59141077072034354</v>
      </c>
      <c r="S158" s="111">
        <f>IF(RES_hhdet_in_tes!S158=0,"",RES_hhdet_in_tes!S158/RES_hhdet_in_fec!S158)</f>
        <v>0.59505262991078278</v>
      </c>
      <c r="T158" s="111">
        <f>IF(RES_hhdet_in_tes!T158=0,"",RES_hhdet_in_tes!T158/RES_hhdet_in_fec!T158)</f>
        <v>0.59904846350807384</v>
      </c>
      <c r="U158" s="111">
        <f>IF(RES_hhdet_in_tes!U158=0,"",RES_hhdet_in_tes!U158/RES_hhdet_in_fec!U158)</f>
        <v>0.60269214084042622</v>
      </c>
      <c r="V158" s="111">
        <f>IF(RES_hhdet_in_tes!V158=0,"",RES_hhdet_in_tes!V158/RES_hhdet_in_fec!V158)</f>
        <v>0.60527753123604355</v>
      </c>
      <c r="W158" s="111">
        <f>IF(RES_hhdet_in_tes!W158=0,"",RES_hhdet_in_tes!W158/RES_hhdet_in_fec!W158)</f>
        <v>0.60652008948955316</v>
      </c>
      <c r="X158" s="111">
        <f>IF(RES_hhdet_in_tes!X158=0,"",RES_hhdet_in_tes!X158/RES_hhdet_in_fec!X158)</f>
        <v>0.60692109865233701</v>
      </c>
      <c r="Y158" s="111">
        <f>IF(RES_hhdet_in_tes!Y158=0,"",RES_hhdet_in_tes!Y158/RES_hhdet_in_fec!Y158)</f>
        <v>0.60696119956861549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0.74957953668405186</v>
      </c>
      <c r="D159" s="45">
        <f>IF(RES_hhdet_in_tes!D159=0,"",RES_hhdet_in_tes!D159/RES_hhdet_in_fec!D159)</f>
        <v>0.75078934224738658</v>
      </c>
      <c r="E159" s="45">
        <f>IF(RES_hhdet_in_tes!E159=0,"",RES_hhdet_in_tes!E159/RES_hhdet_in_fec!E159)</f>
        <v>0.75205619042289751</v>
      </c>
      <c r="F159" s="45">
        <f>IF(RES_hhdet_in_tes!F159=0,"",RES_hhdet_in_tes!F159/RES_hhdet_in_fec!F159)</f>
        <v>0.75333081713643257</v>
      </c>
      <c r="G159" s="45">
        <f>IF(RES_hhdet_in_tes!G159=0,"",RES_hhdet_in_tes!G159/RES_hhdet_in_fec!G159)</f>
        <v>0.75465797674058988</v>
      </c>
      <c r="H159" s="45">
        <f>IF(RES_hhdet_in_tes!H159=0,"",RES_hhdet_in_tes!H159/RES_hhdet_in_fec!H159)</f>
        <v>0.75603219187236659</v>
      </c>
      <c r="I159" s="45">
        <f>IF(RES_hhdet_in_tes!I159=0,"",RES_hhdet_in_tes!I159/RES_hhdet_in_fec!I159)</f>
        <v>0.75746449000555049</v>
      </c>
      <c r="J159" s="45">
        <f>IF(RES_hhdet_in_tes!J159=0,"",RES_hhdet_in_tes!J159/RES_hhdet_in_fec!J159)</f>
        <v>0.7590000468079029</v>
      </c>
      <c r="K159" s="45">
        <f>IF(RES_hhdet_in_tes!K159=0,"",RES_hhdet_in_tes!K159/RES_hhdet_in_fec!K159)</f>
        <v>0.76067727347963465</v>
      </c>
      <c r="L159" s="45" t="str">
        <f>IF(RES_hhdet_in_tes!L159=0,"",RES_hhdet_in_tes!L159/RES_hhdet_in_fec!L159)</f>
        <v/>
      </c>
      <c r="M159" s="45">
        <f>IF(RES_hhdet_in_tes!M159=0,"",RES_hhdet_in_tes!M159/RES_hhdet_in_fec!M159)</f>
        <v>0.7651217599352671</v>
      </c>
      <c r="N159" s="45">
        <f>IF(RES_hhdet_in_tes!N159=0,"",RES_hhdet_in_tes!N159/RES_hhdet_in_fec!N159)</f>
        <v>0.76870376245548933</v>
      </c>
      <c r="O159" s="45">
        <f>IF(RES_hhdet_in_tes!O159=0,"",RES_hhdet_in_tes!O159/RES_hhdet_in_fec!O159)</f>
        <v>0.77368059648813858</v>
      </c>
      <c r="P159" s="45">
        <f>IF(RES_hhdet_in_tes!P159=0,"",RES_hhdet_in_tes!P159/RES_hhdet_in_fec!P159)</f>
        <v>0.78026225268387039</v>
      </c>
      <c r="Q159" s="45">
        <f>IF(RES_hhdet_in_tes!Q159=0,"",RES_hhdet_in_tes!Q159/RES_hhdet_in_fec!Q159)</f>
        <v>0.78877897999642299</v>
      </c>
      <c r="R159" s="45">
        <f>IF(RES_hhdet_in_tes!R159=0,"",RES_hhdet_in_tes!R159/RES_hhdet_in_fec!R159)</f>
        <v>0.80036820965829591</v>
      </c>
      <c r="S159" s="45">
        <f>IF(RES_hhdet_in_tes!S159=0,"",RES_hhdet_in_tes!S159/RES_hhdet_in_fec!S159)</f>
        <v>0.81487011916022112</v>
      </c>
      <c r="T159" s="45">
        <f>IF(RES_hhdet_in_tes!T159=0,"",RES_hhdet_in_tes!T159/RES_hhdet_in_fec!T159)</f>
        <v>0.83048222109776915</v>
      </c>
      <c r="U159" s="45">
        <f>IF(RES_hhdet_in_tes!U159=0,"",RES_hhdet_in_tes!U159/RES_hhdet_in_fec!U159)</f>
        <v>0.84540202806655329</v>
      </c>
      <c r="V159" s="45">
        <f>IF(RES_hhdet_in_tes!V159=0,"",RES_hhdet_in_tes!V159/RES_hhdet_in_fec!V159)</f>
        <v>0.85782705266216674</v>
      </c>
      <c r="W159" s="45">
        <f>IF(RES_hhdet_in_tes!W159=0,"",RES_hhdet_in_tes!W159/RES_hhdet_in_fec!W159)</f>
        <v>0.86713102850260826</v>
      </c>
      <c r="X159" s="45">
        <f>IF(RES_hhdet_in_tes!X159=0,"",RES_hhdet_in_tes!X159/RES_hhdet_in_fec!X159)</f>
        <v>0.87473909077506684</v>
      </c>
      <c r="Y159" s="45">
        <f>IF(RES_hhdet_in_tes!Y159=0,"",RES_hhdet_in_tes!Y159/RES_hhdet_in_fec!Y159)</f>
        <v>0.8814858886303597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 t="str">
        <f>IF(RES_hhdet_in_tes!C161=0,"",RES_hhdet_in_tes!C161/RES_hhdet_in_fec!C161)</f>
        <v/>
      </c>
      <c r="D161" s="119" t="str">
        <f>IF(RES_hhdet_in_tes!D161=0,"",RES_hhdet_in_tes!D161/RES_hhdet_in_fec!D161)</f>
        <v/>
      </c>
      <c r="E161" s="119" t="str">
        <f>IF(RES_hhdet_in_tes!E161=0,"",RES_hhdet_in_tes!E161/RES_hhdet_in_fec!E161)</f>
        <v/>
      </c>
      <c r="F161" s="119">
        <f>IF(RES_hhdet_in_tes!F161=0,"",RES_hhdet_in_tes!F161/RES_hhdet_in_fec!F161)</f>
        <v>0.64637040085462938</v>
      </c>
      <c r="G161" s="119">
        <f>IF(RES_hhdet_in_tes!G161=0,"",RES_hhdet_in_tes!G161/RES_hhdet_in_fec!G161)</f>
        <v>0.65223263534502629</v>
      </c>
      <c r="H161" s="119">
        <f>IF(RES_hhdet_in_tes!H161=0,"",RES_hhdet_in_tes!H161/RES_hhdet_in_fec!H161)</f>
        <v>0.65809024339562816</v>
      </c>
      <c r="I161" s="119">
        <f>IF(RES_hhdet_in_tes!I161=0,"",RES_hhdet_in_tes!I161/RES_hhdet_in_fec!I161)</f>
        <v>0.66525351993519488</v>
      </c>
      <c r="J161" s="119">
        <f>IF(RES_hhdet_in_tes!J161=0,"",RES_hhdet_in_tes!J161/RES_hhdet_in_fec!J161)</f>
        <v>0.670185377000317</v>
      </c>
      <c r="K161" s="119">
        <f>IF(RES_hhdet_in_tes!K161=0,"",RES_hhdet_in_tes!K161/RES_hhdet_in_fec!K161)</f>
        <v>0.67972054746542698</v>
      </c>
      <c r="L161" s="119" t="str">
        <f>IF(RES_hhdet_in_tes!L161=0,"",RES_hhdet_in_tes!L161/RES_hhdet_in_fec!L161)</f>
        <v/>
      </c>
      <c r="M161" s="119">
        <f>IF(RES_hhdet_in_tes!M161=0,"",RES_hhdet_in_tes!M161/RES_hhdet_in_fec!M161)</f>
        <v>0.68969220778080709</v>
      </c>
      <c r="N161" s="119">
        <f>IF(RES_hhdet_in_tes!N161=0,"",RES_hhdet_in_tes!N161/RES_hhdet_in_fec!N161)</f>
        <v>0.70109908679717259</v>
      </c>
      <c r="O161" s="119">
        <f>IF(RES_hhdet_in_tes!O161=0,"",RES_hhdet_in_tes!O161/RES_hhdet_in_fec!O161)</f>
        <v>0.70294543719417135</v>
      </c>
      <c r="P161" s="119">
        <f>IF(RES_hhdet_in_tes!P161=0,"",RES_hhdet_in_tes!P161/RES_hhdet_in_fec!P161)</f>
        <v>0.70571547193956974</v>
      </c>
      <c r="Q161" s="119">
        <f>IF(RES_hhdet_in_tes!Q161=0,"",RES_hhdet_in_tes!Q161/RES_hhdet_in_fec!Q161)</f>
        <v>0.7252331004194188</v>
      </c>
      <c r="R161" s="119">
        <f>IF(RES_hhdet_in_tes!R161=0,"",RES_hhdet_in_tes!R161/RES_hhdet_in_fec!R161)</f>
        <v>0.75060121546707725</v>
      </c>
      <c r="S161" s="119">
        <f>IF(RES_hhdet_in_tes!S161=0,"",RES_hhdet_in_tes!S161/RES_hhdet_in_fec!S161)</f>
        <v>0.80015993406826258</v>
      </c>
      <c r="T161" s="119">
        <f>IF(RES_hhdet_in_tes!T161=0,"",RES_hhdet_in_tes!T161/RES_hhdet_in_fec!T161)</f>
        <v>0.84994534711220004</v>
      </c>
      <c r="U161" s="119">
        <f>IF(RES_hhdet_in_tes!U161=0,"",RES_hhdet_in_tes!U161/RES_hhdet_in_fec!U161)</f>
        <v>0.83911290180231957</v>
      </c>
      <c r="V161" s="119">
        <f>IF(RES_hhdet_in_tes!V161=0,"",RES_hhdet_in_tes!V161/RES_hhdet_in_fec!V161)</f>
        <v>0.87626861797662858</v>
      </c>
      <c r="W161" s="119">
        <f>IF(RES_hhdet_in_tes!W161=0,"",RES_hhdet_in_tes!W161/RES_hhdet_in_fec!W161)</f>
        <v>0.85962869670947439</v>
      </c>
      <c r="X161" s="119">
        <f>IF(RES_hhdet_in_tes!X161=0,"",RES_hhdet_in_tes!X161/RES_hhdet_in_fec!X161)</f>
        <v>0.90202575040707433</v>
      </c>
      <c r="Y161" s="119">
        <f>IF(RES_hhdet_in_tes!Y161=0,"",RES_hhdet_in_tes!Y161/RES_hhdet_in_fec!Y161)</f>
        <v>0.89251914437254432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 t="str">
        <f>IF(RES_hhdet_in_tes!C162=0,"",RES_hhdet_in_tes!C162/RES_hhdet_in_fec!C162)</f>
        <v/>
      </c>
      <c r="D162" s="124" t="str">
        <f>IF(RES_hhdet_in_tes!D162=0,"",RES_hhdet_in_tes!D162/RES_hhdet_in_fec!D162)</f>
        <v/>
      </c>
      <c r="E162" s="124" t="str">
        <f>IF(RES_hhdet_in_tes!E162=0,"",RES_hhdet_in_tes!E162/RES_hhdet_in_fec!E162)</f>
        <v/>
      </c>
      <c r="F162" s="124">
        <f>IF(RES_hhdet_in_tes!F162=0,"",RES_hhdet_in_tes!F162/RES_hhdet_in_fec!F162)</f>
        <v>0.64919848474142761</v>
      </c>
      <c r="G162" s="124">
        <f>IF(RES_hhdet_in_tes!G162=0,"",RES_hhdet_in_tes!G162/RES_hhdet_in_fec!G162)</f>
        <v>0.65505757976498269</v>
      </c>
      <c r="H162" s="124">
        <f>IF(RES_hhdet_in_tes!H162=0,"",RES_hhdet_in_tes!H162/RES_hhdet_in_fec!H162)</f>
        <v>0.66090311969760318</v>
      </c>
      <c r="I162" s="124">
        <f>IF(RES_hhdet_in_tes!I162=0,"",RES_hhdet_in_tes!I162/RES_hhdet_in_fec!I162)</f>
        <v>0.6667321252374403</v>
      </c>
      <c r="J162" s="124">
        <f>IF(RES_hhdet_in_tes!J162=0,"",RES_hhdet_in_tes!J162/RES_hhdet_in_fec!J162)</f>
        <v>0.67253228291723155</v>
      </c>
      <c r="K162" s="124">
        <f>IF(RES_hhdet_in_tes!K162=0,"",RES_hhdet_in_tes!K162/RES_hhdet_in_fec!K162)</f>
        <v>0.67829320404275584</v>
      </c>
      <c r="L162" s="124" t="str">
        <f>IF(RES_hhdet_in_tes!L162=0,"",RES_hhdet_in_tes!L162/RES_hhdet_in_fec!L162)</f>
        <v/>
      </c>
      <c r="M162" s="124">
        <f>IF(RES_hhdet_in_tes!M162=0,"",RES_hhdet_in_tes!M162/RES_hhdet_in_fec!M162)</f>
        <v>0.68863726997112051</v>
      </c>
      <c r="N162" s="124">
        <f>IF(RES_hhdet_in_tes!N162=0,"",RES_hhdet_in_tes!N162/RES_hhdet_in_fec!N162)</f>
        <v>0.69178807347201798</v>
      </c>
      <c r="O162" s="124">
        <f>IF(RES_hhdet_in_tes!O162=0,"",RES_hhdet_in_tes!O162/RES_hhdet_in_fec!O162)</f>
        <v>0.6939674083359666</v>
      </c>
      <c r="P162" s="124">
        <f>IF(RES_hhdet_in_tes!P162=0,"",RES_hhdet_in_tes!P162/RES_hhdet_in_fec!P162)</f>
        <v>0.69738045284189798</v>
      </c>
      <c r="Q162" s="124">
        <f>IF(RES_hhdet_in_tes!Q162=0,"",RES_hhdet_in_tes!Q162/RES_hhdet_in_fec!Q162)</f>
        <v>0.70801715574179569</v>
      </c>
      <c r="R162" s="124">
        <f>IF(RES_hhdet_in_tes!R162=0,"",RES_hhdet_in_tes!R162/RES_hhdet_in_fec!R162)</f>
        <v>0.73292948659599622</v>
      </c>
      <c r="S162" s="124">
        <f>IF(RES_hhdet_in_tes!S162=0,"",RES_hhdet_in_tes!S162/RES_hhdet_in_fec!S162)</f>
        <v>0.76649120043072383</v>
      </c>
      <c r="T162" s="124">
        <f>IF(RES_hhdet_in_tes!T162=0,"",RES_hhdet_in_tes!T162/RES_hhdet_in_fec!T162)</f>
        <v>0.80409053449485013</v>
      </c>
      <c r="U162" s="124">
        <f>IF(RES_hhdet_in_tes!U162=0,"",RES_hhdet_in_tes!U162/RES_hhdet_in_fec!U162)</f>
        <v>0.84115804365430347</v>
      </c>
      <c r="V162" s="124">
        <f>IF(RES_hhdet_in_tes!V162=0,"",RES_hhdet_in_tes!V162/RES_hhdet_in_fec!V162)</f>
        <v>0.87311978357128139</v>
      </c>
      <c r="W162" s="124">
        <f>IF(RES_hhdet_in_tes!W162=0,"",RES_hhdet_in_tes!W162/RES_hhdet_in_fec!W162)</f>
        <v>0.89907110590021355</v>
      </c>
      <c r="X162" s="124">
        <f>IF(RES_hhdet_in_tes!X162=0,"",RES_hhdet_in_tes!X162/RES_hhdet_in_fec!X162)</f>
        <v>0.91396864272052569</v>
      </c>
      <c r="Y162" s="124">
        <f>IF(RES_hhdet_in_tes!Y162=0,"",RES_hhdet_in_tes!Y162/RES_hhdet_in_fec!Y162)</f>
        <v>0.92802041288684001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 t="str">
        <f>IF(RES_hhdet_in_tes!C163=0,"",RES_hhdet_in_tes!C163/RES_hhdet_in_fec!C163)</f>
        <v/>
      </c>
      <c r="D163" s="45" t="str">
        <f>IF(RES_hhdet_in_tes!D163=0,"",RES_hhdet_in_tes!D163/RES_hhdet_in_fec!D163)</f>
        <v/>
      </c>
      <c r="E163" s="45" t="str">
        <f>IF(RES_hhdet_in_tes!E163=0,"",RES_hhdet_in_tes!E163/RES_hhdet_in_fec!E163)</f>
        <v/>
      </c>
      <c r="F163" s="45">
        <f>IF(RES_hhdet_in_tes!F163=0,"",RES_hhdet_in_tes!F163/RES_hhdet_in_fec!F163)</f>
        <v>0.64919848474142761</v>
      </c>
      <c r="G163" s="45">
        <f>IF(RES_hhdet_in_tes!G163=0,"",RES_hhdet_in_tes!G163/RES_hhdet_in_fec!G163)</f>
        <v>0.65505757976498269</v>
      </c>
      <c r="H163" s="45">
        <f>IF(RES_hhdet_in_tes!H163=0,"",RES_hhdet_in_tes!H163/RES_hhdet_in_fec!H163)</f>
        <v>0.66090311969760318</v>
      </c>
      <c r="I163" s="45">
        <f>IF(RES_hhdet_in_tes!I163=0,"",RES_hhdet_in_tes!I163/RES_hhdet_in_fec!I163)</f>
        <v>0.6667321252374403</v>
      </c>
      <c r="J163" s="45">
        <f>IF(RES_hhdet_in_tes!J163=0,"",RES_hhdet_in_tes!J163/RES_hhdet_in_fec!J163)</f>
        <v>0.67253228291723155</v>
      </c>
      <c r="K163" s="45">
        <f>IF(RES_hhdet_in_tes!K163=0,"",RES_hhdet_in_tes!K163/RES_hhdet_in_fec!K163)</f>
        <v>0.67829320404275584</v>
      </c>
      <c r="L163" s="45" t="str">
        <f>IF(RES_hhdet_in_tes!L163=0,"",RES_hhdet_in_tes!L163/RES_hhdet_in_fec!L163)</f>
        <v/>
      </c>
      <c r="M163" s="45">
        <f>IF(RES_hhdet_in_tes!M163=0,"",RES_hhdet_in_tes!M163/RES_hhdet_in_fec!M163)</f>
        <v>0.68863726997112051</v>
      </c>
      <c r="N163" s="45">
        <f>IF(RES_hhdet_in_tes!N163=0,"",RES_hhdet_in_tes!N163/RES_hhdet_in_fec!N163)</f>
        <v>0.69178807347201798</v>
      </c>
      <c r="O163" s="45">
        <f>IF(RES_hhdet_in_tes!O163=0,"",RES_hhdet_in_tes!O163/RES_hhdet_in_fec!O163)</f>
        <v>0.6939674083359666</v>
      </c>
      <c r="P163" s="45">
        <f>IF(RES_hhdet_in_tes!P163=0,"",RES_hhdet_in_tes!P163/RES_hhdet_in_fec!P163)</f>
        <v>0.69738045284189798</v>
      </c>
      <c r="Q163" s="45">
        <f>IF(RES_hhdet_in_tes!Q163=0,"",RES_hhdet_in_tes!Q163/RES_hhdet_in_fec!Q163)</f>
        <v>0.70801715574179569</v>
      </c>
      <c r="R163" s="45">
        <f>IF(RES_hhdet_in_tes!R163=0,"",RES_hhdet_in_tes!R163/RES_hhdet_in_fec!R163)</f>
        <v>0.73292948659599622</v>
      </c>
      <c r="S163" s="45">
        <f>IF(RES_hhdet_in_tes!S163=0,"",RES_hhdet_in_tes!S163/RES_hhdet_in_fec!S163)</f>
        <v>0.76649120043072383</v>
      </c>
      <c r="T163" s="45">
        <f>IF(RES_hhdet_in_tes!T163=0,"",RES_hhdet_in_tes!T163/RES_hhdet_in_fec!T163)</f>
        <v>0.80409053449485013</v>
      </c>
      <c r="U163" s="45">
        <f>IF(RES_hhdet_in_tes!U163=0,"",RES_hhdet_in_tes!U163/RES_hhdet_in_fec!U163)</f>
        <v>0.84115804365430347</v>
      </c>
      <c r="V163" s="45">
        <f>IF(RES_hhdet_in_tes!V163=0,"",RES_hhdet_in_tes!V163/RES_hhdet_in_fec!V163)</f>
        <v>0.87311978357128139</v>
      </c>
      <c r="W163" s="45">
        <f>IF(RES_hhdet_in_tes!W163=0,"",RES_hhdet_in_tes!W163/RES_hhdet_in_fec!W163)</f>
        <v>0.89907110590021355</v>
      </c>
      <c r="X163" s="45">
        <f>IF(RES_hhdet_in_tes!X163=0,"",RES_hhdet_in_tes!X163/RES_hhdet_in_fec!X163)</f>
        <v>0.91396864272052569</v>
      </c>
      <c r="Y163" s="45">
        <f>IF(RES_hhdet_in_tes!Y163=0,"",RES_hhdet_in_tes!Y163/RES_hhdet_in_fec!Y163)</f>
        <v>0.92802041288684001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>
        <f>IF(RES_hhdet_in_tes!F164=0,"",RES_hhdet_in_tes!F164/RES_hhdet_in_fec!F164)</f>
        <v>2.4680211986584553</v>
      </c>
      <c r="G164" s="124">
        <f>IF(RES_hhdet_in_tes!G164=0,"",RES_hhdet_in_tes!G164/RES_hhdet_in_fec!G164)</f>
        <v>2.5606149604005441</v>
      </c>
      <c r="H164" s="124">
        <f>IF(RES_hhdet_in_tes!H164=0,"",RES_hhdet_in_tes!H164/RES_hhdet_in_fec!H164)</f>
        <v>2.6543824379482492</v>
      </c>
      <c r="I164" s="124">
        <f>IF(RES_hhdet_in_tes!I164=0,"",RES_hhdet_in_tes!I164/RES_hhdet_in_fec!I164)</f>
        <v>2.7494345499888357</v>
      </c>
      <c r="J164" s="124">
        <f>IF(RES_hhdet_in_tes!J164=0,"",RES_hhdet_in_tes!J164/RES_hhdet_in_fec!J164)</f>
        <v>2.8462684257394417</v>
      </c>
      <c r="K164" s="124">
        <f>IF(RES_hhdet_in_tes!K164=0,"",RES_hhdet_in_tes!K164/RES_hhdet_in_fec!K164)</f>
        <v>2.9452778329905809</v>
      </c>
      <c r="L164" s="124" t="str">
        <f>IF(RES_hhdet_in_tes!L164=0,"",RES_hhdet_in_tes!L164/RES_hhdet_in_fec!L164)</f>
        <v/>
      </c>
      <c r="M164" s="124">
        <f>IF(RES_hhdet_in_tes!M164=0,"",RES_hhdet_in_tes!M164/RES_hhdet_in_fec!M164)</f>
        <v>3.162525308876134</v>
      </c>
      <c r="N164" s="124">
        <f>IF(RES_hhdet_in_tes!N164=0,"",RES_hhdet_in_tes!N164/RES_hhdet_in_fec!N164)</f>
        <v>3.2970329481107288</v>
      </c>
      <c r="O164" s="124">
        <f>IF(RES_hhdet_in_tes!O164=0,"",RES_hhdet_in_tes!O164/RES_hhdet_in_fec!O164)</f>
        <v>3.4497979589683103</v>
      </c>
      <c r="P164" s="124">
        <f>IF(RES_hhdet_in_tes!P164=0,"",RES_hhdet_in_tes!P164/RES_hhdet_in_fec!P164)</f>
        <v>3.6059532501077598</v>
      </c>
      <c r="Q164" s="124">
        <f>IF(RES_hhdet_in_tes!Q164=0,"",RES_hhdet_in_tes!Q164/RES_hhdet_in_fec!Q164)</f>
        <v>3.7258000418534962</v>
      </c>
      <c r="R164" s="124">
        <f>IF(RES_hhdet_in_tes!R164=0,"",RES_hhdet_in_tes!R164/RES_hhdet_in_fec!R164)</f>
        <v>3.7517682192490516</v>
      </c>
      <c r="S164" s="124">
        <f>IF(RES_hhdet_in_tes!S164=0,"",RES_hhdet_in_tes!S164/RES_hhdet_in_fec!S164)</f>
        <v>3.7546535722930021</v>
      </c>
      <c r="T164" s="124">
        <f>IF(RES_hhdet_in_tes!T164=0,"",RES_hhdet_in_tes!T164/RES_hhdet_in_fec!T164)</f>
        <v>3.7578595201196143</v>
      </c>
      <c r="U164" s="124">
        <f>IF(RES_hhdet_in_tes!U164=0,"",RES_hhdet_in_tes!U164/RES_hhdet_in_fec!U164)</f>
        <v>3.7614216843714052</v>
      </c>
      <c r="V164" s="124">
        <f>IF(RES_hhdet_in_tes!V164=0,"",RES_hhdet_in_tes!V164/RES_hhdet_in_fec!V164)</f>
        <v>3.7716006986799431</v>
      </c>
      <c r="W164" s="124">
        <f>IF(RES_hhdet_in_tes!W164=0,"",RES_hhdet_in_tes!W164/RES_hhdet_in_fec!W164)</f>
        <v>3.8050101974868964</v>
      </c>
      <c r="X164" s="124">
        <f>IF(RES_hhdet_in_tes!X164=0,"",RES_hhdet_in_tes!X164/RES_hhdet_in_fec!X164)</f>
        <v>3.8463645747695372</v>
      </c>
      <c r="Y164" s="124">
        <f>IF(RES_hhdet_in_tes!Y164=0,"",RES_hhdet_in_tes!Y164/RES_hhdet_in_fec!Y164)</f>
        <v>3.8929783089644663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>
        <f>IF(RES_hhdet_in_tes!F165=0,"",RES_hhdet_in_tes!F165/RES_hhdet_in_fec!F165)</f>
        <v>2.4680211986584553</v>
      </c>
      <c r="G165" s="111">
        <f>IF(RES_hhdet_in_tes!G165=0,"",RES_hhdet_in_tes!G165/RES_hhdet_in_fec!G165)</f>
        <v>2.5606149604005441</v>
      </c>
      <c r="H165" s="111">
        <f>IF(RES_hhdet_in_tes!H165=0,"",RES_hhdet_in_tes!H165/RES_hhdet_in_fec!H165)</f>
        <v>2.6543824379482492</v>
      </c>
      <c r="I165" s="111">
        <f>IF(RES_hhdet_in_tes!I165=0,"",RES_hhdet_in_tes!I165/RES_hhdet_in_fec!I165)</f>
        <v>2.7494345499888357</v>
      </c>
      <c r="J165" s="111">
        <f>IF(RES_hhdet_in_tes!J165=0,"",RES_hhdet_in_tes!J165/RES_hhdet_in_fec!J165)</f>
        <v>2.8462684257394417</v>
      </c>
      <c r="K165" s="111">
        <f>IF(RES_hhdet_in_tes!K165=0,"",RES_hhdet_in_tes!K165/RES_hhdet_in_fec!K165)</f>
        <v>2.9452778329905809</v>
      </c>
      <c r="L165" s="111" t="str">
        <f>IF(RES_hhdet_in_tes!L165=0,"",RES_hhdet_in_tes!L165/RES_hhdet_in_fec!L165)</f>
        <v/>
      </c>
      <c r="M165" s="111">
        <f>IF(RES_hhdet_in_tes!M165=0,"",RES_hhdet_in_tes!M165/RES_hhdet_in_fec!M165)</f>
        <v>3.162525308876134</v>
      </c>
      <c r="N165" s="111">
        <f>IF(RES_hhdet_in_tes!N165=0,"",RES_hhdet_in_tes!N165/RES_hhdet_in_fec!N165)</f>
        <v>3.2970329481107288</v>
      </c>
      <c r="O165" s="111">
        <f>IF(RES_hhdet_in_tes!O165=0,"",RES_hhdet_in_tes!O165/RES_hhdet_in_fec!O165)</f>
        <v>3.4497979589683103</v>
      </c>
      <c r="P165" s="111">
        <f>IF(RES_hhdet_in_tes!P165=0,"",RES_hhdet_in_tes!P165/RES_hhdet_in_fec!P165)</f>
        <v>3.6059532501077598</v>
      </c>
      <c r="Q165" s="111">
        <f>IF(RES_hhdet_in_tes!Q165=0,"",RES_hhdet_in_tes!Q165/RES_hhdet_in_fec!Q165)</f>
        <v>3.7258000418534962</v>
      </c>
      <c r="R165" s="111">
        <f>IF(RES_hhdet_in_tes!R165=0,"",RES_hhdet_in_tes!R165/RES_hhdet_in_fec!R165)</f>
        <v>3.7517682192490516</v>
      </c>
      <c r="S165" s="111">
        <f>IF(RES_hhdet_in_tes!S165=0,"",RES_hhdet_in_tes!S165/RES_hhdet_in_fec!S165)</f>
        <v>3.7546535722930021</v>
      </c>
      <c r="T165" s="111">
        <f>IF(RES_hhdet_in_tes!T165=0,"",RES_hhdet_in_tes!T165/RES_hhdet_in_fec!T165)</f>
        <v>3.7578595201196143</v>
      </c>
      <c r="U165" s="111">
        <f>IF(RES_hhdet_in_tes!U165=0,"",RES_hhdet_in_tes!U165/RES_hhdet_in_fec!U165)</f>
        <v>3.7614216843714052</v>
      </c>
      <c r="V165" s="111">
        <f>IF(RES_hhdet_in_tes!V165=0,"",RES_hhdet_in_tes!V165/RES_hhdet_in_fec!V165)</f>
        <v>3.7716006986799431</v>
      </c>
      <c r="W165" s="111">
        <f>IF(RES_hhdet_in_tes!W165=0,"",RES_hhdet_in_tes!W165/RES_hhdet_in_fec!W165)</f>
        <v>3.8050101974868964</v>
      </c>
      <c r="X165" s="111">
        <f>IF(RES_hhdet_in_tes!X165=0,"",RES_hhdet_in_tes!X165/RES_hhdet_in_fec!X165)</f>
        <v>3.8463645747695372</v>
      </c>
      <c r="Y165" s="111">
        <f>IF(RES_hhdet_in_tes!Y165=0,"",RES_hhdet_in_tes!Y165/RES_hhdet_in_fec!Y165)</f>
        <v>3.8929783089644663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 t="str">
        <f>IF(RES_hhdet_in_tes!C166=0,"",RES_hhdet_in_tes!C166/RES_hhdet_in_fec!C166)</f>
        <v/>
      </c>
      <c r="D166" s="124" t="str">
        <f>IF(RES_hhdet_in_tes!D166=0,"",RES_hhdet_in_tes!D166/RES_hhdet_in_fec!D166)</f>
        <v/>
      </c>
      <c r="E166" s="124" t="str">
        <f>IF(RES_hhdet_in_tes!E166=0,"",RES_hhdet_in_tes!E166/RES_hhdet_in_fec!E166)</f>
        <v/>
      </c>
      <c r="F166" s="124">
        <f>IF(RES_hhdet_in_tes!F166=0,"",RES_hhdet_in_tes!F166/RES_hhdet_in_fec!F166)</f>
        <v>0.56820318360410293</v>
      </c>
      <c r="G166" s="124">
        <f>IF(RES_hhdet_in_tes!G166=0,"",RES_hhdet_in_tes!G166/RES_hhdet_in_fec!G166)</f>
        <v>0.57119910647594818</v>
      </c>
      <c r="H166" s="124">
        <f>IF(RES_hhdet_in_tes!H166=0,"",RES_hhdet_in_tes!H166/RES_hhdet_in_fec!H166)</f>
        <v>0.57322123135153258</v>
      </c>
      <c r="I166" s="124">
        <f>IF(RES_hhdet_in_tes!I166=0,"",RES_hhdet_in_tes!I166/RES_hhdet_in_fec!I166)</f>
        <v>0.57643505093848302</v>
      </c>
      <c r="J166" s="124">
        <f>IF(RES_hhdet_in_tes!J166=0,"",RES_hhdet_in_tes!J166/RES_hhdet_in_fec!J166)</f>
        <v>0.58003978791172139</v>
      </c>
      <c r="K166" s="124">
        <f>IF(RES_hhdet_in_tes!K166=0,"",RES_hhdet_in_tes!K166/RES_hhdet_in_fec!K166)</f>
        <v>0.58373507237680466</v>
      </c>
      <c r="L166" s="124" t="str">
        <f>IF(RES_hhdet_in_tes!L166=0,"",RES_hhdet_in_tes!L166/RES_hhdet_in_fec!L166)</f>
        <v/>
      </c>
      <c r="M166" s="124">
        <f>IF(RES_hhdet_in_tes!M166=0,"",RES_hhdet_in_tes!M166/RES_hhdet_in_fec!M166)</f>
        <v>0.59984459749930297</v>
      </c>
      <c r="N166" s="124">
        <f>IF(RES_hhdet_in_tes!N166=0,"",RES_hhdet_in_tes!N166/RES_hhdet_in_fec!N166)</f>
        <v>0.60404779146721255</v>
      </c>
      <c r="O166" s="124">
        <f>IF(RES_hhdet_in_tes!O166=0,"",RES_hhdet_in_tes!O166/RES_hhdet_in_fec!O166)</f>
        <v>0.61885102655308588</v>
      </c>
      <c r="P166" s="124">
        <f>IF(RES_hhdet_in_tes!P166=0,"",RES_hhdet_in_tes!P166/RES_hhdet_in_fec!P166)</f>
        <v>0.63417519464185712</v>
      </c>
      <c r="Q166" s="124">
        <f>IF(RES_hhdet_in_tes!Q166=0,"",RES_hhdet_in_tes!Q166/RES_hhdet_in_fec!Q166)</f>
        <v>0.65533132542570738</v>
      </c>
      <c r="R166" s="124">
        <f>IF(RES_hhdet_in_tes!R166=0,"",RES_hhdet_in_tes!R166/RES_hhdet_in_fec!R166)</f>
        <v>0.67732806391681599</v>
      </c>
      <c r="S166" s="124">
        <f>IF(RES_hhdet_in_tes!S166=0,"",RES_hhdet_in_tes!S166/RES_hhdet_in_fec!S166)</f>
        <v>0.74119960555850073</v>
      </c>
      <c r="T166" s="124">
        <f>IF(RES_hhdet_in_tes!T166=0,"",RES_hhdet_in_tes!T166/RES_hhdet_in_fec!T166)</f>
        <v>0.81830355644911668</v>
      </c>
      <c r="U166" s="124">
        <f>IF(RES_hhdet_in_tes!U166=0,"",RES_hhdet_in_tes!U166/RES_hhdet_in_fec!U166)</f>
        <v>0.70034327302005928</v>
      </c>
      <c r="V166" s="124">
        <f>IF(RES_hhdet_in_tes!V166=0,"",RES_hhdet_in_tes!V166/RES_hhdet_in_fec!V166)</f>
        <v>0.76100424750725404</v>
      </c>
      <c r="W166" s="124">
        <f>IF(RES_hhdet_in_tes!W166=0,"",RES_hhdet_in_tes!W166/RES_hhdet_in_fec!W166)</f>
        <v>0.72755686179198054</v>
      </c>
      <c r="X166" s="124">
        <f>IF(RES_hhdet_in_tes!X166=0,"",RES_hhdet_in_tes!X166/RES_hhdet_in_fec!X166)</f>
        <v>0.8175323170275991</v>
      </c>
      <c r="Y166" s="124">
        <f>IF(RES_hhdet_in_tes!Y166=0,"",RES_hhdet_in_tes!Y166/RES_hhdet_in_fec!Y166)</f>
        <v>0.77742405462243491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>
        <f>IF(RES_hhdet_in_tes!F167=0,"",RES_hhdet_in_tes!F167/RES_hhdet_in_fec!F167)</f>
        <v>0.5242447028311944</v>
      </c>
      <c r="G167" s="111">
        <f>IF(RES_hhdet_in_tes!G167=0,"",RES_hhdet_in_tes!G167/RES_hhdet_in_fec!G167)</f>
        <v>0.52901753285947917</v>
      </c>
      <c r="H167" s="111">
        <f>IF(RES_hhdet_in_tes!H167=0,"",RES_hhdet_in_tes!H167/RES_hhdet_in_fec!H167)</f>
        <v>0.53421594512276438</v>
      </c>
      <c r="I167" s="111">
        <f>IF(RES_hhdet_in_tes!I167=0,"",RES_hhdet_in_tes!I167/RES_hhdet_in_fec!I167)</f>
        <v>0.53993967491631822</v>
      </c>
      <c r="J167" s="111">
        <f>IF(RES_hhdet_in_tes!J167=0,"",RES_hhdet_in_tes!J167/RES_hhdet_in_fec!J167)</f>
        <v>0.5465973025414621</v>
      </c>
      <c r="K167" s="111">
        <f>IF(RES_hhdet_in_tes!K167=0,"",RES_hhdet_in_tes!K167/RES_hhdet_in_fec!K167)</f>
        <v>0.55453622872372077</v>
      </c>
      <c r="L167" s="111" t="str">
        <f>IF(RES_hhdet_in_tes!L167=0,"",RES_hhdet_in_tes!L167/RES_hhdet_in_fec!L167)</f>
        <v/>
      </c>
      <c r="M167" s="111">
        <f>IF(RES_hhdet_in_tes!M167=0,"",RES_hhdet_in_tes!M167/RES_hhdet_in_fec!M167)</f>
        <v>0.58283488227892766</v>
      </c>
      <c r="N167" s="111">
        <f>IF(RES_hhdet_in_tes!N167=0,"",RES_hhdet_in_tes!N167/RES_hhdet_in_fec!N167)</f>
        <v>0.61413032147579372</v>
      </c>
      <c r="O167" s="111">
        <f>IF(RES_hhdet_in_tes!O167=0,"",RES_hhdet_in_tes!O167/RES_hhdet_in_fec!O167)</f>
        <v>0.65988240582388524</v>
      </c>
      <c r="P167" s="111">
        <f>IF(RES_hhdet_in_tes!P167=0,"",RES_hhdet_in_tes!P167/RES_hhdet_in_fec!P167)</f>
        <v>0.71536174370788164</v>
      </c>
      <c r="Q167" s="111">
        <f>IF(RES_hhdet_in_tes!Q167=0,"",RES_hhdet_in_tes!Q167/RES_hhdet_in_fec!Q167)</f>
        <v>0.76531320810597459</v>
      </c>
      <c r="R167" s="111">
        <f>IF(RES_hhdet_in_tes!R167=0,"",RES_hhdet_in_tes!R167/RES_hhdet_in_fec!R167)</f>
        <v>0.79772061593261689</v>
      </c>
      <c r="S167" s="111">
        <f>IF(RES_hhdet_in_tes!S167=0,"",RES_hhdet_in_tes!S167/RES_hhdet_in_fec!S167)</f>
        <v>0.82789500120958048</v>
      </c>
      <c r="T167" s="111">
        <f>IF(RES_hhdet_in_tes!T167=0,"",RES_hhdet_in_tes!T167/RES_hhdet_in_fec!T167)</f>
        <v>0.85494664893773686</v>
      </c>
      <c r="U167" s="111">
        <f>IF(RES_hhdet_in_tes!U167=0,"",RES_hhdet_in_tes!U167/RES_hhdet_in_fec!U167)</f>
        <v>0.87798584411805103</v>
      </c>
      <c r="V167" s="111">
        <f>IF(RES_hhdet_in_tes!V167=0,"",RES_hhdet_in_tes!V167/RES_hhdet_in_fec!V167)</f>
        <v>0.89612287175145</v>
      </c>
      <c r="W167" s="111">
        <f>IF(RES_hhdet_in_tes!W167=0,"",RES_hhdet_in_tes!W167/RES_hhdet_in_fec!W167)</f>
        <v>0.90727085015571329</v>
      </c>
      <c r="X167" s="111">
        <f>IF(RES_hhdet_in_tes!X167=0,"",RES_hhdet_in_tes!X167/RES_hhdet_in_fec!X167)</f>
        <v>0.90904256115934323</v>
      </c>
      <c r="Y167" s="111">
        <f>IF(RES_hhdet_in_tes!Y167=0,"",RES_hhdet_in_tes!Y167/RES_hhdet_in_fec!Y167)</f>
        <v>0.90993971224798442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>
        <f>IF(RES_hhdet_in_tes!T168=0,"",RES_hhdet_in_tes!T168/RES_hhdet_in_fec!T168)</f>
        <v>0.9507518338566745</v>
      </c>
      <c r="U168" s="111" t="str">
        <f>IF(RES_hhdet_in_tes!U168=0,"",RES_hhdet_in_tes!U168/RES_hhdet_in_fec!U168)</f>
        <v/>
      </c>
      <c r="V168" s="111">
        <f>IF(RES_hhdet_in_tes!V168=0,"",RES_hhdet_in_tes!V168/RES_hhdet_in_fec!V168)</f>
        <v>0.96587424675477496</v>
      </c>
      <c r="W168" s="111" t="str">
        <f>IF(RES_hhdet_in_tes!W168=0,"",RES_hhdet_in_tes!W168/RES_hhdet_in_fec!W168)</f>
        <v/>
      </c>
      <c r="X168" s="111">
        <f>IF(RES_hhdet_in_tes!X168=0,"",RES_hhdet_in_tes!X168/RES_hhdet_in_fec!X168)</f>
        <v>0.97657817554693316</v>
      </c>
      <c r="Y168" s="111">
        <f>IF(RES_hhdet_in_tes!Y168=0,"",RES_hhdet_in_tes!Y168/RES_hhdet_in_fec!Y168)</f>
        <v>0.96333886784827338</v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>
        <f>IF(RES_hhdet_in_tes!T169=0,"",RES_hhdet_in_tes!T169/RES_hhdet_in_fec!T169)</f>
        <v>0.85494664893773686</v>
      </c>
      <c r="U169" s="112" t="str">
        <f>IF(RES_hhdet_in_tes!U169=0,"",RES_hhdet_in_tes!U169/RES_hhdet_in_fec!U169)</f>
        <v/>
      </c>
      <c r="V169" s="112">
        <f>IF(RES_hhdet_in_tes!V169=0,"",RES_hhdet_in_tes!V169/RES_hhdet_in_fec!V169)</f>
        <v>0.89612287175145</v>
      </c>
      <c r="W169" s="112" t="str">
        <f>IF(RES_hhdet_in_tes!W169=0,"",RES_hhdet_in_tes!W169/RES_hhdet_in_fec!W169)</f>
        <v/>
      </c>
      <c r="X169" s="112">
        <f>IF(RES_hhdet_in_tes!X169=0,"",RES_hhdet_in_tes!X169/RES_hhdet_in_fec!X169)</f>
        <v>0.90904256115934334</v>
      </c>
      <c r="Y169" s="112">
        <f>IF(RES_hhdet_in_tes!Y169=0,"",RES_hhdet_in_tes!Y169/RES_hhdet_in_fec!Y169)</f>
        <v>0.90993971224798431</v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>
        <f>IF(RES_hhdet_in_tes!T170=0,"",RES_hhdet_in_tes!T170/RES_hhdet_in_fec!T170)</f>
        <v>1</v>
      </c>
      <c r="U170" s="113" t="str">
        <f>IF(RES_hhdet_in_tes!U170=0,"",RES_hhdet_in_tes!U170/RES_hhdet_in_fec!U170)</f>
        <v/>
      </c>
      <c r="V170" s="113">
        <f>IF(RES_hhdet_in_tes!V170=0,"",RES_hhdet_in_tes!V170/RES_hhdet_in_fec!V170)</f>
        <v>1</v>
      </c>
      <c r="W170" s="113" t="str">
        <f>IF(RES_hhdet_in_tes!W170=0,"",RES_hhdet_in_tes!W170/RES_hhdet_in_fec!W170)</f>
        <v/>
      </c>
      <c r="X170" s="113">
        <f>IF(RES_hhdet_in_tes!X170=0,"",RES_hhdet_in_tes!X170/RES_hhdet_in_fec!X170)</f>
        <v>1</v>
      </c>
      <c r="Y170" s="113">
        <f>IF(RES_hhdet_in_tes!Y170=0,"",RES_hhdet_in_tes!Y170/RES_hhdet_in_fec!Y170)</f>
        <v>1</v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 t="str">
        <f>IF(RES_hhdet_in_tes!C171=0,"",RES_hhdet_in_tes!C171/RES_hhdet_in_fec!C171)</f>
        <v/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>
        <f>IF(RES_hhdet_in_tes!F171=0,"",RES_hhdet_in_tes!F171/RES_hhdet_in_fec!F171)</f>
        <v>0.57569391345992083</v>
      </c>
      <c r="G171" s="112">
        <f>IF(RES_hhdet_in_tes!G171=0,"",RES_hhdet_in_tes!G171/RES_hhdet_in_fec!G171)</f>
        <v>0.57732059930682944</v>
      </c>
      <c r="H171" s="112">
        <f>IF(RES_hhdet_in_tes!H171=0,"",RES_hhdet_in_tes!H171/RES_hhdet_in_fec!H171)</f>
        <v>0.57905549623356911</v>
      </c>
      <c r="I171" s="112">
        <f>IF(RES_hhdet_in_tes!I171=0,"",RES_hhdet_in_tes!I171/RES_hhdet_in_fec!I171)</f>
        <v>0.58092498723233221</v>
      </c>
      <c r="J171" s="112">
        <f>IF(RES_hhdet_in_tes!J171=0,"",RES_hhdet_in_tes!J171/RES_hhdet_in_fec!J171)</f>
        <v>0.58303486010834793</v>
      </c>
      <c r="K171" s="112">
        <f>IF(RES_hhdet_in_tes!K171=0,"",RES_hhdet_in_tes!K171/RES_hhdet_in_fec!K171)</f>
        <v>0.58547856935058995</v>
      </c>
      <c r="L171" s="112" t="str">
        <f>IF(RES_hhdet_in_tes!L171=0,"",RES_hhdet_in_tes!L171/RES_hhdet_in_fec!L171)</f>
        <v/>
      </c>
      <c r="M171" s="112">
        <f>IF(RES_hhdet_in_tes!M171=0,"",RES_hhdet_in_tes!M171/RES_hhdet_in_fec!M171)</f>
        <v>0.59362978064831584</v>
      </c>
      <c r="N171" s="112">
        <f>IF(RES_hhdet_in_tes!N171=0,"",RES_hhdet_in_tes!N171/RES_hhdet_in_fec!N171)</f>
        <v>0.60243748968668687</v>
      </c>
      <c r="O171" s="112">
        <f>IF(RES_hhdet_in_tes!O171=0,"",RES_hhdet_in_tes!O171/RES_hhdet_in_fec!O171)</f>
        <v>0.6158681010455308</v>
      </c>
      <c r="P171" s="112">
        <f>IF(RES_hhdet_in_tes!P171=0,"",RES_hhdet_in_tes!P171/RES_hhdet_in_fec!P171)</f>
        <v>0.63328486561323794</v>
      </c>
      <c r="Q171" s="112">
        <f>IF(RES_hhdet_in_tes!Q171=0,"",RES_hhdet_in_tes!Q171/RES_hhdet_in_fec!Q171)</f>
        <v>0.65008833783942688</v>
      </c>
      <c r="R171" s="112">
        <f>IF(RES_hhdet_in_tes!R171=0,"",RES_hhdet_in_tes!R171/RES_hhdet_in_fec!R171)</f>
        <v>0.66145990879550309</v>
      </c>
      <c r="S171" s="112">
        <f>IF(RES_hhdet_in_tes!S171=0,"",RES_hhdet_in_tes!S171/RES_hhdet_in_fec!S171)</f>
        <v>0.67247700094962082</v>
      </c>
      <c r="T171" s="112">
        <f>IF(RES_hhdet_in_tes!T171=0,"",RES_hhdet_in_tes!T171/RES_hhdet_in_fec!T171)</f>
        <v>0.68340859457555625</v>
      </c>
      <c r="U171" s="112">
        <f>IF(RES_hhdet_in_tes!U171=0,"",RES_hhdet_in_tes!U171/RES_hhdet_in_fec!U171)</f>
        <v>0.69436458196191875</v>
      </c>
      <c r="V171" s="112">
        <f>IF(RES_hhdet_in_tes!V171=0,"",RES_hhdet_in_tes!V171/RES_hhdet_in_fec!V171)</f>
        <v>0.70512756954245037</v>
      </c>
      <c r="W171" s="112">
        <f>IF(RES_hhdet_in_tes!W171=0,"",RES_hhdet_in_tes!W171/RES_hhdet_in_fec!W171)</f>
        <v>0.71495774780947152</v>
      </c>
      <c r="X171" s="112">
        <f>IF(RES_hhdet_in_tes!X171=0,"",RES_hhdet_in_tes!X171/RES_hhdet_in_fec!X171)</f>
        <v>0.72586073153354491</v>
      </c>
      <c r="Y171" s="112">
        <f>IF(RES_hhdet_in_tes!Y171=0,"",RES_hhdet_in_tes!Y171/RES_hhdet_in_fec!Y171)</f>
        <v>0.73603255266337675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>
        <f>IF(RES_hhdet_in_tes!M172=0,"",RES_hhdet_in_tes!M172/RES_hhdet_in_fec!M172)</f>
        <v>0.83517391090252535</v>
      </c>
      <c r="N172" s="113">
        <f>IF(RES_hhdet_in_tes!N172=0,"",RES_hhdet_in_tes!N172/RES_hhdet_in_fec!N172)</f>
        <v>0.83098786781910794</v>
      </c>
      <c r="O172" s="113">
        <f>IF(RES_hhdet_in_tes!O172=0,"",RES_hhdet_in_tes!O172/RES_hhdet_in_fec!O172)</f>
        <v>0.82135133205650246</v>
      </c>
      <c r="P172" s="113" t="str">
        <f>IF(RES_hhdet_in_tes!P172=0,"",RES_hhdet_in_tes!P172/RES_hhdet_in_fec!P172)</f>
        <v/>
      </c>
      <c r="Q172" s="113">
        <f>IF(RES_hhdet_in_tes!Q172=0,"",RES_hhdet_in_tes!Q172/RES_hhdet_in_fec!Q172)</f>
        <v>0.85790359501122204</v>
      </c>
      <c r="R172" s="113">
        <f>IF(RES_hhdet_in_tes!R172=0,"",RES_hhdet_in_tes!R172/RES_hhdet_in_fec!R172)</f>
        <v>0.86313417457035047</v>
      </c>
      <c r="S172" s="113">
        <f>IF(RES_hhdet_in_tes!S172=0,"",RES_hhdet_in_tes!S172/RES_hhdet_in_fec!S172)</f>
        <v>0.87974992520687267</v>
      </c>
      <c r="T172" s="113">
        <f>IF(RES_hhdet_in_tes!T172=0,"",RES_hhdet_in_tes!T172/RES_hhdet_in_fec!T172)</f>
        <v>0.87668459222788209</v>
      </c>
      <c r="U172" s="113">
        <f>IF(RES_hhdet_in_tes!U172=0,"",RES_hhdet_in_tes!U172/RES_hhdet_in_fec!U172)</f>
        <v>0.88662241319764257</v>
      </c>
      <c r="V172" s="113">
        <f>IF(RES_hhdet_in_tes!V172=0,"",RES_hhdet_in_tes!V172/RES_hhdet_in_fec!V172)</f>
        <v>0.88794277934242238</v>
      </c>
      <c r="W172" s="113">
        <f>IF(RES_hhdet_in_tes!W172=0,"",RES_hhdet_in_tes!W172/RES_hhdet_in_fec!W172)</f>
        <v>0.85740913973312105</v>
      </c>
      <c r="X172" s="113">
        <f>IF(RES_hhdet_in_tes!X172=0,"",RES_hhdet_in_tes!X172/RES_hhdet_in_fec!X172)</f>
        <v>0.91742471432954897</v>
      </c>
      <c r="Y172" s="113">
        <f>IF(RES_hhdet_in_tes!Y172=0,"",RES_hhdet_in_tes!Y172/RES_hhdet_in_fec!Y172)</f>
        <v>0.87804187455430494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>
        <f>IF(RES_hhdet_in_tes!M173=0,"",RES_hhdet_in_tes!M173/RES_hhdet_in_fec!M173)</f>
        <v>0.59362978064831584</v>
      </c>
      <c r="N173" s="111">
        <f>IF(RES_hhdet_in_tes!N173=0,"",RES_hhdet_in_tes!N173/RES_hhdet_in_fec!N173)</f>
        <v>0.60243748968668687</v>
      </c>
      <c r="O173" s="111">
        <f>IF(RES_hhdet_in_tes!O173=0,"",RES_hhdet_in_tes!O173/RES_hhdet_in_fec!O173)</f>
        <v>0.6158681010455308</v>
      </c>
      <c r="P173" s="111" t="str">
        <f>IF(RES_hhdet_in_tes!P173=0,"",RES_hhdet_in_tes!P173/RES_hhdet_in_fec!P173)</f>
        <v/>
      </c>
      <c r="Q173" s="111">
        <f>IF(RES_hhdet_in_tes!Q173=0,"",RES_hhdet_in_tes!Q173/RES_hhdet_in_fec!Q173)</f>
        <v>0.65008833783942699</v>
      </c>
      <c r="R173" s="111">
        <f>IF(RES_hhdet_in_tes!R173=0,"",RES_hhdet_in_tes!R173/RES_hhdet_in_fec!R173)</f>
        <v>0.6614599087955032</v>
      </c>
      <c r="S173" s="111">
        <f>IF(RES_hhdet_in_tes!S173=0,"",RES_hhdet_in_tes!S173/RES_hhdet_in_fec!S173)</f>
        <v>0.67247700094962082</v>
      </c>
      <c r="T173" s="111">
        <f>IF(RES_hhdet_in_tes!T173=0,"",RES_hhdet_in_tes!T173/RES_hhdet_in_fec!T173)</f>
        <v>0.68340859457555636</v>
      </c>
      <c r="U173" s="111">
        <f>IF(RES_hhdet_in_tes!U173=0,"",RES_hhdet_in_tes!U173/RES_hhdet_in_fec!U173)</f>
        <v>0.69436458196191875</v>
      </c>
      <c r="V173" s="111">
        <f>IF(RES_hhdet_in_tes!V173=0,"",RES_hhdet_in_tes!V173/RES_hhdet_in_fec!V173)</f>
        <v>0.70512756954245037</v>
      </c>
      <c r="W173" s="111">
        <f>IF(RES_hhdet_in_tes!W173=0,"",RES_hhdet_in_tes!W173/RES_hhdet_in_fec!W173)</f>
        <v>0.71495774780947141</v>
      </c>
      <c r="X173" s="111">
        <f>IF(RES_hhdet_in_tes!X173=0,"",RES_hhdet_in_tes!X173/RES_hhdet_in_fec!X173)</f>
        <v>0.72586073153354491</v>
      </c>
      <c r="Y173" s="111">
        <f>IF(RES_hhdet_in_tes!Y173=0,"",RES_hhdet_in_tes!Y173/RES_hhdet_in_fec!Y173)</f>
        <v>0.73603255266337675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 t="str">
        <f>IF(RES_hhdet_in_tes!C175=0,"",RES_hhdet_in_tes!C175/RES_hhdet_in_fec!C175)</f>
        <v/>
      </c>
      <c r="D175" s="124" t="str">
        <f>IF(RES_hhdet_in_tes!D175=0,"",RES_hhdet_in_tes!D175/RES_hhdet_in_fec!D175)</f>
        <v/>
      </c>
      <c r="E175" s="124" t="str">
        <f>IF(RES_hhdet_in_tes!E175=0,"",RES_hhdet_in_tes!E175/RES_hhdet_in_fec!E175)</f>
        <v/>
      </c>
      <c r="F175" s="124">
        <f>IF(RES_hhdet_in_tes!F175=0,"",RES_hhdet_in_tes!F175/RES_hhdet_in_fec!F175)</f>
        <v>0.74107806340039184</v>
      </c>
      <c r="G175" s="124">
        <f>IF(RES_hhdet_in_tes!G175=0,"",RES_hhdet_in_tes!G175/RES_hhdet_in_fec!G175)</f>
        <v>0.73914841806740583</v>
      </c>
      <c r="H175" s="124">
        <f>IF(RES_hhdet_in_tes!H175=0,"",RES_hhdet_in_tes!H175/RES_hhdet_in_fec!H175)</f>
        <v>0.73879047706142986</v>
      </c>
      <c r="I175" s="124">
        <f>IF(RES_hhdet_in_tes!I175=0,"",RES_hhdet_in_tes!I175/RES_hhdet_in_fec!I175)</f>
        <v>0.74199566159637953</v>
      </c>
      <c r="J175" s="124">
        <f>IF(RES_hhdet_in_tes!J175=0,"",RES_hhdet_in_tes!J175/RES_hhdet_in_fec!J175)</f>
        <v>0.73868662021428422</v>
      </c>
      <c r="K175" s="124">
        <f>IF(RES_hhdet_in_tes!K175=0,"",RES_hhdet_in_tes!K175/RES_hhdet_in_fec!K175)</f>
        <v>0.74714195517900139</v>
      </c>
      <c r="L175" s="124" t="str">
        <f>IF(RES_hhdet_in_tes!L175=0,"",RES_hhdet_in_tes!L175/RES_hhdet_in_fec!L175)</f>
        <v/>
      </c>
      <c r="M175" s="124">
        <f>IF(RES_hhdet_in_tes!M175=0,"",RES_hhdet_in_tes!M175/RES_hhdet_in_fec!M175)</f>
        <v>0.75521139147409</v>
      </c>
      <c r="N175" s="124">
        <f>IF(RES_hhdet_in_tes!N175=0,"",RES_hhdet_in_tes!N175/RES_hhdet_in_fec!N175)</f>
        <v>0.75962425274400225</v>
      </c>
      <c r="O175" s="124">
        <f>IF(RES_hhdet_in_tes!O175=0,"",RES_hhdet_in_tes!O175/RES_hhdet_in_fec!O175)</f>
        <v>0.7646954865731217</v>
      </c>
      <c r="P175" s="124">
        <f>IF(RES_hhdet_in_tes!P175=0,"",RES_hhdet_in_tes!P175/RES_hhdet_in_fec!P175)</f>
        <v>0.77549221261718571</v>
      </c>
      <c r="Q175" s="124">
        <f>IF(RES_hhdet_in_tes!Q175=0,"",RES_hhdet_in_tes!Q175/RES_hhdet_in_fec!Q175)</f>
        <v>0.77982789791822726</v>
      </c>
      <c r="R175" s="124">
        <f>IF(RES_hhdet_in_tes!R175=0,"",RES_hhdet_in_tes!R175/RES_hhdet_in_fec!R175)</f>
        <v>0.79133472901903412</v>
      </c>
      <c r="S175" s="124">
        <f>IF(RES_hhdet_in_tes!S175=0,"",RES_hhdet_in_tes!S175/RES_hhdet_in_fec!S175)</f>
        <v>0.81139890211979737</v>
      </c>
      <c r="T175" s="124">
        <f>IF(RES_hhdet_in_tes!T175=0,"",RES_hhdet_in_tes!T175/RES_hhdet_in_fec!T175)</f>
        <v>0.83010358393471595</v>
      </c>
      <c r="U175" s="124">
        <f>IF(RES_hhdet_in_tes!U175=0,"",RES_hhdet_in_tes!U175/RES_hhdet_in_fec!U175)</f>
        <v>0.83078358067033642</v>
      </c>
      <c r="V175" s="124">
        <f>IF(RES_hhdet_in_tes!V175=0,"",RES_hhdet_in_tes!V175/RES_hhdet_in_fec!V175)</f>
        <v>0.85115398016277311</v>
      </c>
      <c r="W175" s="124">
        <f>IF(RES_hhdet_in_tes!W175=0,"",RES_hhdet_in_tes!W175/RES_hhdet_in_fec!W175)</f>
        <v>0.84366235461657013</v>
      </c>
      <c r="X175" s="124">
        <f>IF(RES_hhdet_in_tes!X175=0,"",RES_hhdet_in_tes!X175/RES_hhdet_in_fec!X175)</f>
        <v>0.86350118539212795</v>
      </c>
      <c r="Y175" s="124">
        <f>IF(RES_hhdet_in_tes!Y175=0,"",RES_hhdet_in_tes!Y175/RES_hhdet_in_fec!Y175)</f>
        <v>0.87796890067933409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>
        <f>IF(RES_hhdet_in_tes!F176=0,"",RES_hhdet_in_tes!F176/RES_hhdet_in_fec!F176)</f>
        <v>0.58506863364812856</v>
      </c>
      <c r="G176" s="111">
        <f>IF(RES_hhdet_in_tes!G176=0,"",RES_hhdet_in_tes!G176/RES_hhdet_in_fec!G176)</f>
        <v>0.58540946668143634</v>
      </c>
      <c r="H176" s="111">
        <f>IF(RES_hhdet_in_tes!H176=0,"",RES_hhdet_in_tes!H176/RES_hhdet_in_fec!H176)</f>
        <v>0.58575032503651514</v>
      </c>
      <c r="I176" s="111">
        <f>IF(RES_hhdet_in_tes!I176=0,"",RES_hhdet_in_tes!I176/RES_hhdet_in_fec!I176)</f>
        <v>0.586091214647528</v>
      </c>
      <c r="J176" s="111">
        <f>IF(RES_hhdet_in_tes!J176=0,"",RES_hhdet_in_tes!J176/RES_hhdet_in_fec!J176)</f>
        <v>0.58643215982464592</v>
      </c>
      <c r="K176" s="111">
        <f>IF(RES_hhdet_in_tes!K176=0,"",RES_hhdet_in_tes!K176/RES_hhdet_in_fec!K176)</f>
        <v>0.58677318123790845</v>
      </c>
      <c r="L176" s="111" t="str">
        <f>IF(RES_hhdet_in_tes!L176=0,"",RES_hhdet_in_tes!L176/RES_hhdet_in_fec!L176)</f>
        <v/>
      </c>
      <c r="M176" s="111">
        <f>IF(RES_hhdet_in_tes!M176=0,"",RES_hhdet_in_tes!M176/RES_hhdet_in_fec!M176)</f>
        <v>0.58737333281418203</v>
      </c>
      <c r="N176" s="111">
        <f>IF(RES_hhdet_in_tes!N176=0,"",RES_hhdet_in_tes!N176/RES_hhdet_in_fec!N176)</f>
        <v>0.58751812868276965</v>
      </c>
      <c r="O176" s="111">
        <f>IF(RES_hhdet_in_tes!O176=0,"",RES_hhdet_in_tes!O176/RES_hhdet_in_fec!O176)</f>
        <v>0.58760466936981937</v>
      </c>
      <c r="P176" s="111">
        <f>IF(RES_hhdet_in_tes!P176=0,"",RES_hhdet_in_tes!P176/RES_hhdet_in_fec!P176)</f>
        <v>0.58784614685078829</v>
      </c>
      <c r="Q176" s="111">
        <f>IF(RES_hhdet_in_tes!Q176=0,"",RES_hhdet_in_tes!Q176/RES_hhdet_in_fec!Q176)</f>
        <v>0.58882901660855702</v>
      </c>
      <c r="R176" s="111">
        <f>IF(RES_hhdet_in_tes!R176=0,"",RES_hhdet_in_tes!R176/RES_hhdet_in_fec!R176)</f>
        <v>0.59141077072034354</v>
      </c>
      <c r="S176" s="111">
        <f>IF(RES_hhdet_in_tes!S176=0,"",RES_hhdet_in_tes!S176/RES_hhdet_in_fec!S176)</f>
        <v>0.59505262991078278</v>
      </c>
      <c r="T176" s="111">
        <f>IF(RES_hhdet_in_tes!T176=0,"",RES_hhdet_in_tes!T176/RES_hhdet_in_fec!T176)</f>
        <v>0.59904846350807384</v>
      </c>
      <c r="U176" s="111">
        <f>IF(RES_hhdet_in_tes!U176=0,"",RES_hhdet_in_tes!U176/RES_hhdet_in_fec!U176)</f>
        <v>0.60269214084042622</v>
      </c>
      <c r="V176" s="111">
        <f>IF(RES_hhdet_in_tes!V176=0,"",RES_hhdet_in_tes!V176/RES_hhdet_in_fec!V176)</f>
        <v>0.60527753123604355</v>
      </c>
      <c r="W176" s="111">
        <f>IF(RES_hhdet_in_tes!W176=0,"",RES_hhdet_in_tes!W176/RES_hhdet_in_fec!W176)</f>
        <v>0.60652008948955316</v>
      </c>
      <c r="X176" s="111">
        <f>IF(RES_hhdet_in_tes!X176=0,"",RES_hhdet_in_tes!X176/RES_hhdet_in_fec!X176)</f>
        <v>0.60692109865233701</v>
      </c>
      <c r="Y176" s="111">
        <f>IF(RES_hhdet_in_tes!Y176=0,"",RES_hhdet_in_tes!Y176/RES_hhdet_in_fec!Y176)</f>
        <v>0.60696119956861549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 t="str">
        <f>IF(RES_hhdet_in_tes!D177=0,"",RES_hhdet_in_tes!D177/RES_hhdet_in_fec!D177)</f>
        <v/>
      </c>
      <c r="E177" s="45" t="str">
        <f>IF(RES_hhdet_in_tes!E177=0,"",RES_hhdet_in_tes!E177/RES_hhdet_in_fec!E177)</f>
        <v/>
      </c>
      <c r="F177" s="45">
        <f>IF(RES_hhdet_in_tes!F177=0,"",RES_hhdet_in_tes!F177/RES_hhdet_in_fec!F177)</f>
        <v>0.75333081713643257</v>
      </c>
      <c r="G177" s="45">
        <f>IF(RES_hhdet_in_tes!G177=0,"",RES_hhdet_in_tes!G177/RES_hhdet_in_fec!G177)</f>
        <v>0.75465797674058999</v>
      </c>
      <c r="H177" s="45">
        <f>IF(RES_hhdet_in_tes!H177=0,"",RES_hhdet_in_tes!H177/RES_hhdet_in_fec!H177)</f>
        <v>0.75603219187236659</v>
      </c>
      <c r="I177" s="45">
        <f>IF(RES_hhdet_in_tes!I177=0,"",RES_hhdet_in_tes!I177/RES_hhdet_in_fec!I177)</f>
        <v>0.75746449000555049</v>
      </c>
      <c r="J177" s="45">
        <f>IF(RES_hhdet_in_tes!J177=0,"",RES_hhdet_in_tes!J177/RES_hhdet_in_fec!J177)</f>
        <v>0.7590000468079029</v>
      </c>
      <c r="K177" s="45">
        <f>IF(RES_hhdet_in_tes!K177=0,"",RES_hhdet_in_tes!K177/RES_hhdet_in_fec!K177)</f>
        <v>0.76067727347963465</v>
      </c>
      <c r="L177" s="45" t="str">
        <f>IF(RES_hhdet_in_tes!L177=0,"",RES_hhdet_in_tes!L177/RES_hhdet_in_fec!L177)</f>
        <v/>
      </c>
      <c r="M177" s="45">
        <f>IF(RES_hhdet_in_tes!M177=0,"",RES_hhdet_in_tes!M177/RES_hhdet_in_fec!M177)</f>
        <v>0.76512175993526699</v>
      </c>
      <c r="N177" s="45">
        <f>IF(RES_hhdet_in_tes!N177=0,"",RES_hhdet_in_tes!N177/RES_hhdet_in_fec!N177)</f>
        <v>0.76870376245548933</v>
      </c>
      <c r="O177" s="45">
        <f>IF(RES_hhdet_in_tes!O177=0,"",RES_hhdet_in_tes!O177/RES_hhdet_in_fec!O177)</f>
        <v>0.77368059648813858</v>
      </c>
      <c r="P177" s="45">
        <f>IF(RES_hhdet_in_tes!P177=0,"",RES_hhdet_in_tes!P177/RES_hhdet_in_fec!P177)</f>
        <v>0.78026225268387039</v>
      </c>
      <c r="Q177" s="45">
        <f>IF(RES_hhdet_in_tes!Q177=0,"",RES_hhdet_in_tes!Q177/RES_hhdet_in_fec!Q177)</f>
        <v>0.78877897999642299</v>
      </c>
      <c r="R177" s="45">
        <f>IF(RES_hhdet_in_tes!R177=0,"",RES_hhdet_in_tes!R177/RES_hhdet_in_fec!R177)</f>
        <v>0.80036820965829603</v>
      </c>
      <c r="S177" s="45">
        <f>IF(RES_hhdet_in_tes!S177=0,"",RES_hhdet_in_tes!S177/RES_hhdet_in_fec!S177)</f>
        <v>0.81487011916022112</v>
      </c>
      <c r="T177" s="45">
        <f>IF(RES_hhdet_in_tes!T177=0,"",RES_hhdet_in_tes!T177/RES_hhdet_in_fec!T177)</f>
        <v>0.83048222109776915</v>
      </c>
      <c r="U177" s="45">
        <f>IF(RES_hhdet_in_tes!U177=0,"",RES_hhdet_in_tes!U177/RES_hhdet_in_fec!U177)</f>
        <v>0.84540202806655329</v>
      </c>
      <c r="V177" s="45">
        <f>IF(RES_hhdet_in_tes!V177=0,"",RES_hhdet_in_tes!V177/RES_hhdet_in_fec!V177)</f>
        <v>0.85782705266216674</v>
      </c>
      <c r="W177" s="45">
        <f>IF(RES_hhdet_in_tes!W177=0,"",RES_hhdet_in_tes!W177/RES_hhdet_in_fec!W177)</f>
        <v>0.86713102850260815</v>
      </c>
      <c r="X177" s="45">
        <f>IF(RES_hhdet_in_tes!X177=0,"",RES_hhdet_in_tes!X177/RES_hhdet_in_fec!X177)</f>
        <v>0.87473909077506684</v>
      </c>
      <c r="Y177" s="45">
        <f>IF(RES_hhdet_in_tes!Y177=0,"",RES_hhdet_in_tes!Y177/RES_hhdet_in_fec!Y177)</f>
        <v>0.8814858886303597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7.646729458144061</v>
      </c>
      <c r="D3" s="117">
        <f t="shared" si="0"/>
        <v>14.023441930921411</v>
      </c>
      <c r="E3" s="117">
        <f t="shared" si="0"/>
        <v>8.1461499865367877</v>
      </c>
      <c r="F3" s="117">
        <f t="shared" si="0"/>
        <v>10.910043192783469</v>
      </c>
      <c r="G3" s="117">
        <f t="shared" si="0"/>
        <v>0.92678450220004793</v>
      </c>
      <c r="H3" s="117">
        <f t="shared" si="0"/>
        <v>2.9014900014341265</v>
      </c>
      <c r="I3" s="117">
        <f t="shared" si="0"/>
        <v>5.483285521071168</v>
      </c>
      <c r="J3" s="117">
        <f t="shared" si="0"/>
        <v>7.0837143276613501</v>
      </c>
      <c r="K3" s="117">
        <f t="shared" si="0"/>
        <v>0.54184177100132025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8.0934830031603617</v>
      </c>
      <c r="S3" s="117">
        <f t="shared" si="1"/>
        <v>6.6718895977733901</v>
      </c>
      <c r="T3" s="117">
        <f t="shared" si="1"/>
        <v>5.6553368465591216</v>
      </c>
      <c r="U3" s="117">
        <f t="shared" si="1"/>
        <v>4.3432450337792785</v>
      </c>
      <c r="V3" s="117">
        <f t="shared" si="1"/>
        <v>10.69062098350968</v>
      </c>
      <c r="W3" s="117">
        <f t="shared" ref="W3:Y3" si="2">W4+W7+W9+W19</f>
        <v>2.7548278568792668</v>
      </c>
      <c r="X3" s="117">
        <f t="shared" si="2"/>
        <v>0.89131773892767341</v>
      </c>
      <c r="Y3" s="117">
        <f t="shared" si="2"/>
        <v>3.0551824455432506E-2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7.1440960935856124</v>
      </c>
      <c r="D4" s="122">
        <f t="shared" si="3"/>
        <v>13.08957665908577</v>
      </c>
      <c r="E4" s="122">
        <f t="shared" si="3"/>
        <v>7.7019705711898903</v>
      </c>
      <c r="F4" s="122">
        <f t="shared" si="3"/>
        <v>10.496992116984686</v>
      </c>
      <c r="G4" s="122">
        <f t="shared" si="3"/>
        <v>0.90379887158947192</v>
      </c>
      <c r="H4" s="122">
        <f t="shared" si="3"/>
        <v>2.7695282773350409</v>
      </c>
      <c r="I4" s="122">
        <f t="shared" si="3"/>
        <v>5.0140707125032709</v>
      </c>
      <c r="J4" s="122">
        <f t="shared" si="3"/>
        <v>6.0599231350742482</v>
      </c>
      <c r="K4" s="122">
        <f t="shared" si="3"/>
        <v>0.46727744918118624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6.922074957016048</v>
      </c>
      <c r="S4" s="122">
        <f t="shared" si="4"/>
        <v>5.6809189598834493</v>
      </c>
      <c r="T4" s="122">
        <f t="shared" si="4"/>
        <v>4.6527010503778605</v>
      </c>
      <c r="U4" s="122">
        <f t="shared" si="4"/>
        <v>3.4339341322515913</v>
      </c>
      <c r="V4" s="122">
        <f t="shared" si="4"/>
        <v>8.0781251834029995</v>
      </c>
      <c r="W4" s="122">
        <f t="shared" ref="W4:Y4" si="5">SUM(W5:W6)</f>
        <v>2.3622042810821147</v>
      </c>
      <c r="X4" s="122">
        <f t="shared" si="5"/>
        <v>0.64921982115945143</v>
      </c>
      <c r="Y4" s="122">
        <f t="shared" si="5"/>
        <v>2.6356366605488554E-2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7.1440960935856124</v>
      </c>
      <c r="D5" s="98">
        <v>13.08957665908577</v>
      </c>
      <c r="E5" s="98">
        <v>7.7019705711898903</v>
      </c>
      <c r="F5" s="98">
        <v>10.496992116984686</v>
      </c>
      <c r="G5" s="98">
        <v>0.90379887158947192</v>
      </c>
      <c r="H5" s="98">
        <v>2.7695282773350409</v>
      </c>
      <c r="I5" s="98">
        <v>5.0140707125032709</v>
      </c>
      <c r="J5" s="98">
        <v>6.0599231350742482</v>
      </c>
      <c r="K5" s="98">
        <v>0.46727744918118624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6.922074957016048</v>
      </c>
      <c r="S5" s="98">
        <v>5.6809189598834493</v>
      </c>
      <c r="T5" s="98">
        <v>4.6527010503778605</v>
      </c>
      <c r="U5" s="98">
        <v>3.4339341322515913</v>
      </c>
      <c r="V5" s="98">
        <v>8.0781251834029995</v>
      </c>
      <c r="W5" s="98">
        <v>2.3622042810821147</v>
      </c>
      <c r="X5" s="98">
        <v>0.64921982115945143</v>
      </c>
      <c r="Y5" s="98">
        <v>2.6356366605488554E-2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0.47488691360837154</v>
      </c>
      <c r="D9" s="122">
        <v>0.8588862403257802</v>
      </c>
      <c r="E9" s="122">
        <v>0.39332606485556854</v>
      </c>
      <c r="F9" s="122">
        <v>0.35532996999596933</v>
      </c>
      <c r="G9" s="122">
        <v>1.2325813857356911E-2</v>
      </c>
      <c r="H9" s="122">
        <v>0.10259827658200696</v>
      </c>
      <c r="I9" s="122">
        <v>0.38536812216155503</v>
      </c>
      <c r="J9" s="122">
        <v>0.81053347629398931</v>
      </c>
      <c r="K9" s="122">
        <v>5.8466442044697066E-2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0.88275185420995916</v>
      </c>
      <c r="S9" s="122">
        <v>0.75690013640021836</v>
      </c>
      <c r="T9" s="122">
        <v>0.68854155040715803</v>
      </c>
      <c r="U9" s="122">
        <v>0.6630619602213853</v>
      </c>
      <c r="V9" s="122">
        <v>2.0058429777196674</v>
      </c>
      <c r="W9" s="122">
        <v>0.31440511484392797</v>
      </c>
      <c r="X9" s="122">
        <v>0.23370156360221456</v>
      </c>
      <c r="Y9" s="122">
        <v>4.1954578499439517E-3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0.47488691360837154</v>
      </c>
      <c r="D10" s="98">
        <v>0.8560640333841778</v>
      </c>
      <c r="E10" s="98">
        <v>0.36912563769617451</v>
      </c>
      <c r="F10" s="98">
        <v>0.31685648982614179</v>
      </c>
      <c r="G10" s="98">
        <v>3.0970705859131174E-3</v>
      </c>
      <c r="H10" s="98">
        <v>7.8921352442743203E-2</v>
      </c>
      <c r="I10" s="98">
        <v>0.35643494980614154</v>
      </c>
      <c r="J10" s="98">
        <v>0.81053347629398931</v>
      </c>
      <c r="K10" s="98">
        <v>5.8466442044697066E-2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0.8818672071728737</v>
      </c>
      <c r="S10" s="98">
        <v>0.75509173756021386</v>
      </c>
      <c r="T10" s="98">
        <v>0.67225889856621734</v>
      </c>
      <c r="U10" s="98">
        <v>0.65719337793644572</v>
      </c>
      <c r="V10" s="98">
        <v>1.9973841143805098</v>
      </c>
      <c r="W10" s="98">
        <v>0.30896701275372163</v>
      </c>
      <c r="X10" s="98">
        <v>0.23370156360221456</v>
      </c>
      <c r="Y10" s="98">
        <v>3.8543583115599063E-3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2.8222069416023766E-3</v>
      </c>
      <c r="E11" s="98">
        <v>2.4200427159394002E-2</v>
      </c>
      <c r="F11" s="98">
        <v>3.8473480169827552E-2</v>
      </c>
      <c r="G11" s="98">
        <v>9.2287432714437938E-3</v>
      </c>
      <c r="H11" s="98">
        <v>2.3676924139263759E-2</v>
      </c>
      <c r="I11" s="98">
        <v>2.893317235541349E-2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8.8464703708548813E-4</v>
      </c>
      <c r="S11" s="98">
        <v>1.8083988400045229E-3</v>
      </c>
      <c r="T11" s="98">
        <v>1.6181199369205222E-2</v>
      </c>
      <c r="U11" s="98">
        <v>5.8685822849395925E-3</v>
      </c>
      <c r="V11" s="98">
        <v>8.4588633391574145E-3</v>
      </c>
      <c r="W11" s="98">
        <v>5.4381020902063556E-3</v>
      </c>
      <c r="X11" s="98">
        <v>0</v>
      </c>
      <c r="Y11" s="98">
        <v>3.4109953838404539E-4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1.0145247173538835E-4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1.0145247173538835E-4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2.7746450950077318E-2</v>
      </c>
      <c r="D19" s="122">
        <v>7.4979031509860447E-2</v>
      </c>
      <c r="E19" s="122">
        <v>5.085335049132779E-2</v>
      </c>
      <c r="F19" s="122">
        <v>5.7721105802814636E-2</v>
      </c>
      <c r="G19" s="122">
        <v>1.0659816753219194E-2</v>
      </c>
      <c r="H19" s="122">
        <v>2.9363447517078648E-2</v>
      </c>
      <c r="I19" s="122">
        <v>8.3846686406341769E-2</v>
      </c>
      <c r="J19" s="122">
        <v>0.21325771629311274</v>
      </c>
      <c r="K19" s="122">
        <v>1.6097879775437026E-2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0.28865619193435399</v>
      </c>
      <c r="S19" s="122">
        <v>0.2340705014897228</v>
      </c>
      <c r="T19" s="122">
        <v>0.31409424577410322</v>
      </c>
      <c r="U19" s="122">
        <v>0.24624894130630143</v>
      </c>
      <c r="V19" s="122">
        <v>0.60665282238701335</v>
      </c>
      <c r="W19" s="122">
        <v>7.821846095322417E-2</v>
      </c>
      <c r="X19" s="122">
        <v>8.3963541660074976E-3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1.818849851281094E-2</v>
      </c>
      <c r="D20" s="98">
        <v>6.7933045107323342E-2</v>
      </c>
      <c r="E20" s="98">
        <v>4.724775465390274E-2</v>
      </c>
      <c r="F20" s="98">
        <v>5.0324379525082584E-2</v>
      </c>
      <c r="G20" s="98">
        <v>9.364620300409781E-3</v>
      </c>
      <c r="H20" s="98">
        <v>2.4797471340695012E-2</v>
      </c>
      <c r="I20" s="98">
        <v>7.547827194614079E-2</v>
      </c>
      <c r="J20" s="98">
        <v>0.21091159475601678</v>
      </c>
      <c r="K20" s="98">
        <v>1.5956865871389794E-2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0.28808834784212217</v>
      </c>
      <c r="S20" s="98">
        <v>0.23375178677256594</v>
      </c>
      <c r="T20" s="98">
        <v>0.31409424577410322</v>
      </c>
      <c r="U20" s="98">
        <v>0.24599617100921362</v>
      </c>
      <c r="V20" s="98">
        <v>0.60657159090355617</v>
      </c>
      <c r="W20" s="98">
        <v>7.2528979601032967E-2</v>
      </c>
      <c r="X20" s="98">
        <v>6.9295614632204254E-3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9.5579524372663774E-3</v>
      </c>
      <c r="D21" s="98">
        <v>7.0459864025371058E-3</v>
      </c>
      <c r="E21" s="98">
        <v>3.605595837425046E-3</v>
      </c>
      <c r="F21" s="98">
        <v>7.3967262777320502E-3</v>
      </c>
      <c r="G21" s="98">
        <v>1.295196452809413E-3</v>
      </c>
      <c r="H21" s="98">
        <v>4.5659761763836354E-3</v>
      </c>
      <c r="I21" s="98">
        <v>8.3684144602009791E-3</v>
      </c>
      <c r="J21" s="98">
        <v>2.3461215370959641E-3</v>
      </c>
      <c r="K21" s="98">
        <v>1.4101390404723009E-4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5.6784409223183899E-4</v>
      </c>
      <c r="S21" s="98">
        <v>3.1871471715684866E-4</v>
      </c>
      <c r="T21" s="98">
        <v>0</v>
      </c>
      <c r="U21" s="98">
        <v>2.5277029708780616E-4</v>
      </c>
      <c r="V21" s="98">
        <v>8.123148345722191E-5</v>
      </c>
      <c r="W21" s="98">
        <v>5.6894813521912047E-3</v>
      </c>
      <c r="X21" s="98">
        <v>1.4667927027870713E-3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1.1087424692416152</v>
      </c>
      <c r="D24" s="117">
        <f t="shared" si="7"/>
        <v>0.72841808511275097</v>
      </c>
      <c r="E24" s="117">
        <f t="shared" si="7"/>
        <v>0.13132098753601643</v>
      </c>
      <c r="F24" s="117">
        <f t="shared" si="7"/>
        <v>0.12853040618510386</v>
      </c>
      <c r="G24" s="117">
        <f t="shared" si="7"/>
        <v>0.22463657198572015</v>
      </c>
      <c r="H24" s="117">
        <f t="shared" si="7"/>
        <v>2.8966215868075236</v>
      </c>
      <c r="I24" s="117">
        <f t="shared" si="7"/>
        <v>0.56890562714754578</v>
      </c>
      <c r="J24" s="117">
        <f t="shared" si="7"/>
        <v>0.56783767503832694</v>
      </c>
      <c r="K24" s="117">
        <f t="shared" si="7"/>
        <v>0.4201430064638384</v>
      </c>
      <c r="L24" s="117">
        <f t="shared" si="7"/>
        <v>6.6995854219324136E-2</v>
      </c>
      <c r="M24" s="117">
        <f t="shared" si="7"/>
        <v>0</v>
      </c>
      <c r="N24" s="117">
        <f t="shared" si="7"/>
        <v>0</v>
      </c>
      <c r="O24" s="117">
        <f t="shared" si="7"/>
        <v>0.16816693382719353</v>
      </c>
      <c r="P24" s="117">
        <f t="shared" si="7"/>
        <v>2.4942585865803174E-3</v>
      </c>
      <c r="Q24" s="117">
        <f t="shared" si="7"/>
        <v>0</v>
      </c>
      <c r="R24" s="117">
        <f t="shared" ref="R24:V24" si="8">R25+R28+R30+R39</f>
        <v>9.4941926350466666E-2</v>
      </c>
      <c r="S24" s="117">
        <f t="shared" si="8"/>
        <v>7.0375487814053048E-2</v>
      </c>
      <c r="T24" s="117">
        <f t="shared" si="8"/>
        <v>0.12500050555562769</v>
      </c>
      <c r="U24" s="117">
        <f t="shared" si="8"/>
        <v>0.13591167582144845</v>
      </c>
      <c r="V24" s="117">
        <f t="shared" si="8"/>
        <v>0.20460436004712204</v>
      </c>
      <c r="W24" s="117">
        <f t="shared" ref="W24:Y24" si="9">W25+W28+W30+W39</f>
        <v>0.21916869070333386</v>
      </c>
      <c r="X24" s="117">
        <f t="shared" si="9"/>
        <v>0.15643606901350826</v>
      </c>
      <c r="Y24" s="117">
        <f t="shared" si="9"/>
        <v>0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1.0630576113080166</v>
      </c>
      <c r="D25" s="122">
        <f t="shared" si="10"/>
        <v>0.72016477927806166</v>
      </c>
      <c r="E25" s="122">
        <f t="shared" si="10"/>
        <v>0.12814250453098897</v>
      </c>
      <c r="F25" s="122">
        <f t="shared" si="10"/>
        <v>0.11719065258036732</v>
      </c>
      <c r="G25" s="122">
        <f t="shared" si="10"/>
        <v>0.21682696851777394</v>
      </c>
      <c r="H25" s="122">
        <f t="shared" si="10"/>
        <v>2.860472840478248</v>
      </c>
      <c r="I25" s="122">
        <f t="shared" si="10"/>
        <v>0.55841770247230971</v>
      </c>
      <c r="J25" s="122">
        <f t="shared" si="10"/>
        <v>0.56310266535604736</v>
      </c>
      <c r="K25" s="122">
        <f t="shared" si="10"/>
        <v>0.41832342414574536</v>
      </c>
      <c r="L25" s="122">
        <f t="shared" si="10"/>
        <v>6.67002659307038E-2</v>
      </c>
      <c r="M25" s="122">
        <f t="shared" si="10"/>
        <v>0</v>
      </c>
      <c r="N25" s="122">
        <f t="shared" si="10"/>
        <v>0</v>
      </c>
      <c r="O25" s="122">
        <f t="shared" si="10"/>
        <v>0.16732887423186291</v>
      </c>
      <c r="P25" s="122">
        <f t="shared" si="10"/>
        <v>2.4942585865803174E-3</v>
      </c>
      <c r="Q25" s="122">
        <f t="shared" si="10"/>
        <v>0</v>
      </c>
      <c r="R25" s="122">
        <f t="shared" ref="R25:V25" si="11">SUM(R26:R27)</f>
        <v>9.4183800390613914E-2</v>
      </c>
      <c r="S25" s="122">
        <f t="shared" si="11"/>
        <v>7.0117145122623833E-2</v>
      </c>
      <c r="T25" s="122">
        <f t="shared" si="11"/>
        <v>0.12301913420429644</v>
      </c>
      <c r="U25" s="122">
        <f t="shared" si="11"/>
        <v>0.13433912026637471</v>
      </c>
      <c r="V25" s="122">
        <f t="shared" si="11"/>
        <v>0.19989335682632264</v>
      </c>
      <c r="W25" s="122">
        <f t="shared" ref="W25:Y25" si="12">SUM(W26:W27)</f>
        <v>0.21647705097855094</v>
      </c>
      <c r="X25" s="122">
        <f t="shared" si="12"/>
        <v>0.15187859805855325</v>
      </c>
      <c r="Y25" s="122">
        <f t="shared" si="12"/>
        <v>0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1.0630576113080166</v>
      </c>
      <c r="D26" s="98">
        <v>0.72016477927806166</v>
      </c>
      <c r="E26" s="98">
        <v>0.12814250453098897</v>
      </c>
      <c r="F26" s="98">
        <v>0.11719065258036732</v>
      </c>
      <c r="G26" s="98">
        <v>0.21682696851777394</v>
      </c>
      <c r="H26" s="98">
        <v>2.860472840478248</v>
      </c>
      <c r="I26" s="98">
        <v>0.55841770247230971</v>
      </c>
      <c r="J26" s="98">
        <v>0.56310266535604736</v>
      </c>
      <c r="K26" s="98">
        <v>0.41832342414574536</v>
      </c>
      <c r="L26" s="98">
        <v>6.67002659307038E-2</v>
      </c>
      <c r="M26" s="98">
        <v>0</v>
      </c>
      <c r="N26" s="98">
        <v>0</v>
      </c>
      <c r="O26" s="98">
        <v>0.16732887423186291</v>
      </c>
      <c r="P26" s="98">
        <v>2.4942585865803174E-3</v>
      </c>
      <c r="Q26" s="98">
        <v>0</v>
      </c>
      <c r="R26" s="98">
        <v>9.4183800390613914E-2</v>
      </c>
      <c r="S26" s="98">
        <v>7.0117145122623833E-2</v>
      </c>
      <c r="T26" s="98">
        <v>0.12301913420429644</v>
      </c>
      <c r="U26" s="98">
        <v>0.13433912026637471</v>
      </c>
      <c r="V26" s="98">
        <v>0.19989335682632264</v>
      </c>
      <c r="W26" s="98">
        <v>0.21647705097855094</v>
      </c>
      <c r="X26" s="98">
        <v>0.15187859805855325</v>
      </c>
      <c r="Y26" s="98">
        <v>0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4.3118370705073551E-2</v>
      </c>
      <c r="D30" s="122">
        <v>7.6199587423264178E-3</v>
      </c>
      <c r="E30" s="122">
        <v>3.0250533949242502E-3</v>
      </c>
      <c r="F30" s="122">
        <v>1.0024780044250841E-2</v>
      </c>
      <c r="G30" s="122">
        <v>6.5144070151367962E-3</v>
      </c>
      <c r="H30" s="122">
        <v>3.0480637972385517E-2</v>
      </c>
      <c r="I30" s="122">
        <v>8.7345425978606773E-3</v>
      </c>
      <c r="J30" s="122">
        <v>3.5997895836847715E-3</v>
      </c>
      <c r="K30" s="122">
        <v>1.2555267019040716E-3</v>
      </c>
      <c r="L30" s="122">
        <v>2.3382136898940871E-4</v>
      </c>
      <c r="M30" s="122">
        <v>0</v>
      </c>
      <c r="N30" s="122">
        <v>0</v>
      </c>
      <c r="O30" s="122">
        <v>6.3149698832056032E-4</v>
      </c>
      <c r="P30" s="122">
        <v>0</v>
      </c>
      <c r="Q30" s="122">
        <v>0</v>
      </c>
      <c r="R30" s="122">
        <v>6.6348527781411601E-4</v>
      </c>
      <c r="S30" s="122">
        <v>2.5834269142921759E-4</v>
      </c>
      <c r="T30" s="122">
        <v>1.9813713513312514E-3</v>
      </c>
      <c r="U30" s="122">
        <v>1.0670149608981079E-3</v>
      </c>
      <c r="V30" s="122">
        <v>4.3860772869705111E-3</v>
      </c>
      <c r="W30" s="122">
        <v>1.553743454344673E-3</v>
      </c>
      <c r="X30" s="122">
        <v>4.1174331441188794E-3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4.3118370705073551E-2</v>
      </c>
      <c r="D31" s="98">
        <v>7.6199587423264178E-3</v>
      </c>
      <c r="E31" s="98">
        <v>3.0250533949242502E-3</v>
      </c>
      <c r="F31" s="98">
        <v>1.0024780044250841E-2</v>
      </c>
      <c r="G31" s="98">
        <v>6.5144070151367962E-3</v>
      </c>
      <c r="H31" s="98">
        <v>3.0480637972385517E-2</v>
      </c>
      <c r="I31" s="98">
        <v>8.7345425978606773E-3</v>
      </c>
      <c r="J31" s="98">
        <v>3.5997895836847715E-3</v>
      </c>
      <c r="K31" s="98">
        <v>1.2555267019040716E-3</v>
      </c>
      <c r="L31" s="98">
        <v>2.3382136898940871E-4</v>
      </c>
      <c r="M31" s="98">
        <v>0</v>
      </c>
      <c r="N31" s="98">
        <v>0</v>
      </c>
      <c r="O31" s="98">
        <v>6.3149698832056032E-4</v>
      </c>
      <c r="P31" s="98">
        <v>0</v>
      </c>
      <c r="Q31" s="98">
        <v>0</v>
      </c>
      <c r="R31" s="98">
        <v>6.6348527781411601E-4</v>
      </c>
      <c r="S31" s="98">
        <v>2.5834269142921759E-4</v>
      </c>
      <c r="T31" s="98">
        <v>1.9813713513312514E-3</v>
      </c>
      <c r="U31" s="98">
        <v>1.0670149608981079E-3</v>
      </c>
      <c r="V31" s="98">
        <v>4.3860772869705111E-3</v>
      </c>
      <c r="W31" s="98">
        <v>1.553743454344673E-3</v>
      </c>
      <c r="X31" s="98">
        <v>4.1174331441188794E-3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2.566487228525231E-3</v>
      </c>
      <c r="D39" s="122">
        <v>6.3334709236288593E-4</v>
      </c>
      <c r="E39" s="122">
        <v>1.5342961010319345E-4</v>
      </c>
      <c r="F39" s="122">
        <v>1.3149735604856981E-3</v>
      </c>
      <c r="G39" s="122">
        <v>1.295196452809413E-3</v>
      </c>
      <c r="H39" s="122">
        <v>5.6681083568900312E-3</v>
      </c>
      <c r="I39" s="122">
        <v>1.753382077375443E-3</v>
      </c>
      <c r="J39" s="122">
        <v>1.1352200985948213E-3</v>
      </c>
      <c r="K39" s="122">
        <v>5.6405561618892036E-4</v>
      </c>
      <c r="L39" s="122">
        <v>6.1766919630932432E-5</v>
      </c>
      <c r="M39" s="122">
        <v>0</v>
      </c>
      <c r="N39" s="122">
        <v>0</v>
      </c>
      <c r="O39" s="122">
        <v>2.0656260701005518E-4</v>
      </c>
      <c r="P39" s="122">
        <v>0</v>
      </c>
      <c r="Q39" s="122">
        <v>0</v>
      </c>
      <c r="R39" s="122">
        <v>9.4640682038639828E-5</v>
      </c>
      <c r="S39" s="122">
        <v>0</v>
      </c>
      <c r="T39" s="122">
        <v>0</v>
      </c>
      <c r="U39" s="122">
        <v>5.0554059417561232E-4</v>
      </c>
      <c r="V39" s="122">
        <v>3.2492593382888764E-4</v>
      </c>
      <c r="W39" s="122">
        <v>1.137896270438241E-3</v>
      </c>
      <c r="X39" s="122">
        <v>4.4003781083612145E-4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2.566487228525231E-3</v>
      </c>
      <c r="D40" s="98">
        <v>6.3334709236288593E-4</v>
      </c>
      <c r="E40" s="98">
        <v>1.5342961010319345E-4</v>
      </c>
      <c r="F40" s="98">
        <v>1.3149735604856981E-3</v>
      </c>
      <c r="G40" s="98">
        <v>1.295196452809413E-3</v>
      </c>
      <c r="H40" s="98">
        <v>5.6681083568900312E-3</v>
      </c>
      <c r="I40" s="98">
        <v>1.753382077375443E-3</v>
      </c>
      <c r="J40" s="98">
        <v>1.1352200985948213E-3</v>
      </c>
      <c r="K40" s="98">
        <v>5.6405561618892036E-4</v>
      </c>
      <c r="L40" s="98">
        <v>6.1766919630932432E-5</v>
      </c>
      <c r="M40" s="98">
        <v>0</v>
      </c>
      <c r="N40" s="98">
        <v>0</v>
      </c>
      <c r="O40" s="98">
        <v>2.0656260701005518E-4</v>
      </c>
      <c r="P40" s="98">
        <v>0</v>
      </c>
      <c r="Q40" s="98">
        <v>0</v>
      </c>
      <c r="R40" s="98">
        <v>9.4640682038639828E-5</v>
      </c>
      <c r="S40" s="98">
        <v>0</v>
      </c>
      <c r="T40" s="98">
        <v>0</v>
      </c>
      <c r="U40" s="98">
        <v>5.0554059417561232E-4</v>
      </c>
      <c r="V40" s="98">
        <v>3.2492593382888764E-4</v>
      </c>
      <c r="W40" s="98">
        <v>1.137896270438241E-3</v>
      </c>
      <c r="X40" s="98">
        <v>4.4003781083612145E-4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101.54637226456082</v>
      </c>
      <c r="D62" s="117">
        <f t="shared" si="21"/>
        <v>104.26288575852691</v>
      </c>
      <c r="E62" s="117">
        <f t="shared" si="21"/>
        <v>105.14850737568945</v>
      </c>
      <c r="F62" s="117">
        <f t="shared" si="21"/>
        <v>111.72672758857122</v>
      </c>
      <c r="G62" s="117">
        <f t="shared" si="21"/>
        <v>87.690075271722733</v>
      </c>
      <c r="H62" s="117">
        <f t="shared" si="21"/>
        <v>90.035405180586622</v>
      </c>
      <c r="I62" s="117">
        <f t="shared" si="21"/>
        <v>106.28278124900164</v>
      </c>
      <c r="J62" s="117">
        <f t="shared" si="21"/>
        <v>47.080521929168228</v>
      </c>
      <c r="K62" s="117">
        <f t="shared" si="21"/>
        <v>49.750265760498493</v>
      </c>
      <c r="L62" s="117">
        <f t="shared" si="21"/>
        <v>0</v>
      </c>
      <c r="M62" s="117">
        <f t="shared" si="21"/>
        <v>44.562167638122553</v>
      </c>
      <c r="N62" s="117">
        <f t="shared" si="21"/>
        <v>28.454773314723933</v>
      </c>
      <c r="O62" s="117">
        <f t="shared" si="21"/>
        <v>53.410011672931994</v>
      </c>
      <c r="P62" s="117">
        <f t="shared" si="21"/>
        <v>56.756172501587784</v>
      </c>
      <c r="Q62" s="117">
        <f t="shared" si="21"/>
        <v>54.697739359228756</v>
      </c>
      <c r="R62" s="117">
        <f t="shared" ref="R62:V62" si="22">R63+R66+R68+R77</f>
        <v>49.455339188144272</v>
      </c>
      <c r="S62" s="117">
        <f t="shared" si="22"/>
        <v>62.346210409889522</v>
      </c>
      <c r="T62" s="117">
        <f t="shared" si="22"/>
        <v>58.598932250371085</v>
      </c>
      <c r="U62" s="117">
        <f t="shared" si="22"/>
        <v>54.050278352059763</v>
      </c>
      <c r="V62" s="117">
        <f t="shared" si="22"/>
        <v>44.542461222140886</v>
      </c>
      <c r="W62" s="117">
        <f t="shared" ref="W62:Y62" si="23">W63+W66+W68+W77</f>
        <v>38.36220612735297</v>
      </c>
      <c r="X62" s="117">
        <f t="shared" si="23"/>
        <v>19.312903631609718</v>
      </c>
      <c r="Y62" s="117">
        <f t="shared" si="23"/>
        <v>24.202157853370078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94.66105139562238</v>
      </c>
      <c r="D63" s="122">
        <f t="shared" si="24"/>
        <v>99.255729945269991</v>
      </c>
      <c r="E63" s="122">
        <f t="shared" si="24"/>
        <v>98.266131614506207</v>
      </c>
      <c r="F63" s="122">
        <f t="shared" si="24"/>
        <v>103.95943239806694</v>
      </c>
      <c r="G63" s="122">
        <f t="shared" si="24"/>
        <v>81.144519066326509</v>
      </c>
      <c r="H63" s="122">
        <f t="shared" si="24"/>
        <v>83.100783392173</v>
      </c>
      <c r="I63" s="122">
        <f t="shared" si="24"/>
        <v>93.236296241225858</v>
      </c>
      <c r="J63" s="122">
        <f t="shared" si="24"/>
        <v>40.69025694011146</v>
      </c>
      <c r="K63" s="122">
        <f t="shared" si="24"/>
        <v>43.363682797294295</v>
      </c>
      <c r="L63" s="122">
        <f t="shared" si="24"/>
        <v>0</v>
      </c>
      <c r="M63" s="122">
        <f t="shared" si="24"/>
        <v>42.383704193028962</v>
      </c>
      <c r="N63" s="122">
        <f t="shared" si="24"/>
        <v>25.832858074878125</v>
      </c>
      <c r="O63" s="122">
        <f t="shared" si="24"/>
        <v>48.166398092281952</v>
      </c>
      <c r="P63" s="122">
        <f t="shared" si="24"/>
        <v>47.850127848326295</v>
      </c>
      <c r="Q63" s="122">
        <f t="shared" si="24"/>
        <v>47.176723983834293</v>
      </c>
      <c r="R63" s="122">
        <f t="shared" ref="R63:V63" si="25">SUM(R64:R65)</f>
        <v>42.591831395487603</v>
      </c>
      <c r="S63" s="122">
        <f t="shared" si="25"/>
        <v>52.250540941725326</v>
      </c>
      <c r="T63" s="122">
        <f t="shared" si="25"/>
        <v>47.630157894393825</v>
      </c>
      <c r="U63" s="122">
        <f t="shared" si="25"/>
        <v>45.224945692384665</v>
      </c>
      <c r="V63" s="122">
        <f t="shared" si="25"/>
        <v>33.990126604964438</v>
      </c>
      <c r="W63" s="122">
        <f t="shared" ref="W63:Y63" si="26">SUM(W64:W65)</f>
        <v>30.972983380243544</v>
      </c>
      <c r="X63" s="122">
        <f t="shared" si="26"/>
        <v>13.502858383024357</v>
      </c>
      <c r="Y63" s="122">
        <f t="shared" si="26"/>
        <v>15.849399677135807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94.66105139562238</v>
      </c>
      <c r="D64" s="98">
        <v>99.255729945269991</v>
      </c>
      <c r="E64" s="98">
        <v>98.266131614506207</v>
      </c>
      <c r="F64" s="98">
        <v>103.95943239806694</v>
      </c>
      <c r="G64" s="98">
        <v>81.144519066326509</v>
      </c>
      <c r="H64" s="98">
        <v>83.100783392173</v>
      </c>
      <c r="I64" s="98">
        <v>93.236296241225858</v>
      </c>
      <c r="J64" s="98">
        <v>40.69025694011146</v>
      </c>
      <c r="K64" s="98">
        <v>43.363682797294295</v>
      </c>
      <c r="L64" s="98">
        <v>0</v>
      </c>
      <c r="M64" s="98">
        <v>42.383704193028962</v>
      </c>
      <c r="N64" s="98">
        <v>25.832858074878125</v>
      </c>
      <c r="O64" s="98">
        <v>48.166398092281952</v>
      </c>
      <c r="P64" s="98">
        <v>47.850127848326295</v>
      </c>
      <c r="Q64" s="98">
        <v>47.176723983834293</v>
      </c>
      <c r="R64" s="98">
        <v>42.591831395487603</v>
      </c>
      <c r="S64" s="98">
        <v>52.250540941725326</v>
      </c>
      <c r="T64" s="98">
        <v>47.630157894393825</v>
      </c>
      <c r="U64" s="98">
        <v>45.224945692384665</v>
      </c>
      <c r="V64" s="98">
        <v>33.990126604964438</v>
      </c>
      <c r="W64" s="98">
        <v>30.972983380243544</v>
      </c>
      <c r="X64" s="98">
        <v>13.502858383024357</v>
      </c>
      <c r="Y64" s="98">
        <v>15.849399677135807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5.3086616725999534</v>
      </c>
      <c r="D68" s="122">
        <v>3.4167216137888166</v>
      </c>
      <c r="E68" s="122">
        <v>4.5880264354289855</v>
      </c>
      <c r="F68" s="122">
        <v>5.1316627214108941</v>
      </c>
      <c r="G68" s="122">
        <v>4.3272294247254663</v>
      </c>
      <c r="H68" s="122">
        <v>4.475947330300774</v>
      </c>
      <c r="I68" s="122">
        <v>9.5178145470748969</v>
      </c>
      <c r="J68" s="122">
        <v>5.084539476234637</v>
      </c>
      <c r="K68" s="122">
        <v>4.8503377076478182</v>
      </c>
      <c r="L68" s="122">
        <v>0</v>
      </c>
      <c r="M68" s="122">
        <v>1.7189195561505612</v>
      </c>
      <c r="N68" s="122">
        <v>1.9451638187439075</v>
      </c>
      <c r="O68" s="122">
        <v>4.353850863078085</v>
      </c>
      <c r="P68" s="122">
        <v>7.1377570052403296</v>
      </c>
      <c r="Q68" s="122">
        <v>5.6081785045997155</v>
      </c>
      <c r="R68" s="122">
        <v>5.2895274871809166</v>
      </c>
      <c r="S68" s="122">
        <v>7.3406786520326701</v>
      </c>
      <c r="T68" s="122">
        <v>7.9734459990302486</v>
      </c>
      <c r="U68" s="122">
        <v>6.0737883593985122</v>
      </c>
      <c r="V68" s="122">
        <v>8.3083238029934599</v>
      </c>
      <c r="W68" s="122">
        <v>5.2009202782617852</v>
      </c>
      <c r="X68" s="122">
        <v>4.281026500296969</v>
      </c>
      <c r="Y68" s="122">
        <v>6.4988480794011281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5.3086616725999534</v>
      </c>
      <c r="D69" s="98">
        <v>3.4167216137888166</v>
      </c>
      <c r="E69" s="98">
        <v>4.5880264354289855</v>
      </c>
      <c r="F69" s="98">
        <v>5.1316627214108941</v>
      </c>
      <c r="G69" s="98">
        <v>4.3272294247254663</v>
      </c>
      <c r="H69" s="98">
        <v>4.475947330300774</v>
      </c>
      <c r="I69" s="98">
        <v>9.5178145470748969</v>
      </c>
      <c r="J69" s="98">
        <v>5.084539476234637</v>
      </c>
      <c r="K69" s="98">
        <v>4.8503377076478182</v>
      </c>
      <c r="L69" s="98">
        <v>0</v>
      </c>
      <c r="M69" s="98">
        <v>1.7189195561505612</v>
      </c>
      <c r="N69" s="98">
        <v>1.9451638187439075</v>
      </c>
      <c r="O69" s="98">
        <v>4.353850863078085</v>
      </c>
      <c r="P69" s="98">
        <v>7.1269861785257218</v>
      </c>
      <c r="Q69" s="98">
        <v>5.6081785045997155</v>
      </c>
      <c r="R69" s="98">
        <v>5.2895274871809166</v>
      </c>
      <c r="S69" s="98">
        <v>7.3349191173127766</v>
      </c>
      <c r="T69" s="98">
        <v>7.9515761343635365</v>
      </c>
      <c r="U69" s="98">
        <v>6.0714172147340797</v>
      </c>
      <c r="V69" s="98">
        <v>8.2715360539699017</v>
      </c>
      <c r="W69" s="98">
        <v>5.2009202782617852</v>
      </c>
      <c r="X69" s="98">
        <v>4.2758716864820148</v>
      </c>
      <c r="Y69" s="98">
        <v>6.4916731020547598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1.0770826714607669E-2</v>
      </c>
      <c r="Q70" s="98">
        <v>0</v>
      </c>
      <c r="R70" s="98">
        <v>0</v>
      </c>
      <c r="S70" s="98">
        <v>5.7595347198932155E-3</v>
      </c>
      <c r="T70" s="98">
        <v>2.186986466671172E-2</v>
      </c>
      <c r="U70" s="98">
        <v>2.3711446644326304E-3</v>
      </c>
      <c r="V70" s="98">
        <v>3.6787749023557761E-2</v>
      </c>
      <c r="W70" s="98">
        <v>0</v>
      </c>
      <c r="X70" s="98">
        <v>5.1548138149540203E-3</v>
      </c>
      <c r="Y70" s="98">
        <v>7.1749773463684139E-3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1.0770826714607669E-2</v>
      </c>
      <c r="Q71" s="101">
        <v>0</v>
      </c>
      <c r="R71" s="101">
        <v>0</v>
      </c>
      <c r="S71" s="101">
        <v>5.7595347198932155E-3</v>
      </c>
      <c r="T71" s="101">
        <v>2.186986466671172E-2</v>
      </c>
      <c r="U71" s="101">
        <v>2.3711446644326304E-3</v>
      </c>
      <c r="V71" s="101">
        <v>3.6787749023557761E-2</v>
      </c>
      <c r="W71" s="101">
        <v>0</v>
      </c>
      <c r="X71" s="101">
        <v>5.1548138149540203E-3</v>
      </c>
      <c r="Y71" s="101">
        <v>7.1749773463684139E-3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1.5766591963384788</v>
      </c>
      <c r="D77" s="122">
        <v>1.5904341994680891</v>
      </c>
      <c r="E77" s="122">
        <v>2.2943493257542547</v>
      </c>
      <c r="F77" s="122">
        <v>2.635632469093399</v>
      </c>
      <c r="G77" s="122">
        <v>2.2183267806707527</v>
      </c>
      <c r="H77" s="122">
        <v>2.4586744581128501</v>
      </c>
      <c r="I77" s="122">
        <v>3.5286704607008912</v>
      </c>
      <c r="J77" s="122">
        <v>1.3057255128221255</v>
      </c>
      <c r="K77" s="122">
        <v>1.5362452555563828</v>
      </c>
      <c r="L77" s="122">
        <v>0</v>
      </c>
      <c r="M77" s="122">
        <v>0.45954388894302861</v>
      </c>
      <c r="N77" s="122">
        <v>0.67675142110190012</v>
      </c>
      <c r="O77" s="122">
        <v>0.88976271757195813</v>
      </c>
      <c r="P77" s="122">
        <v>1.7682876480211545</v>
      </c>
      <c r="Q77" s="122">
        <v>1.9128368707947512</v>
      </c>
      <c r="R77" s="122">
        <v>1.5739803054757509</v>
      </c>
      <c r="S77" s="122">
        <v>2.7549908161315253</v>
      </c>
      <c r="T77" s="122">
        <v>2.9953283569470135</v>
      </c>
      <c r="U77" s="122">
        <v>2.751544300276584</v>
      </c>
      <c r="V77" s="122">
        <v>2.2440108141829849</v>
      </c>
      <c r="W77" s="122">
        <v>2.188302468847636</v>
      </c>
      <c r="X77" s="122">
        <v>1.5290187482883895</v>
      </c>
      <c r="Y77" s="122">
        <v>1.8539100968331437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1.5766591963384788</v>
      </c>
      <c r="D78" s="98">
        <v>1.5904341994680891</v>
      </c>
      <c r="E78" s="98">
        <v>2.2943493257542547</v>
      </c>
      <c r="F78" s="98">
        <v>2.635632469093399</v>
      </c>
      <c r="G78" s="98">
        <v>2.2183267806707527</v>
      </c>
      <c r="H78" s="98">
        <v>2.4586744581128501</v>
      </c>
      <c r="I78" s="98">
        <v>3.5286704607008912</v>
      </c>
      <c r="J78" s="98">
        <v>1.3057255128221255</v>
      </c>
      <c r="K78" s="98">
        <v>1.5362452555563828</v>
      </c>
      <c r="L78" s="98">
        <v>0</v>
      </c>
      <c r="M78" s="98">
        <v>0.45954388894302861</v>
      </c>
      <c r="N78" s="98">
        <v>0.67675142110190012</v>
      </c>
      <c r="O78" s="98">
        <v>0.88976271757195813</v>
      </c>
      <c r="P78" s="98">
        <v>1.7682876480211545</v>
      </c>
      <c r="Q78" s="98">
        <v>1.9128368707947512</v>
      </c>
      <c r="R78" s="98">
        <v>1.5739803054757509</v>
      </c>
      <c r="S78" s="98">
        <v>2.7549908161315253</v>
      </c>
      <c r="T78" s="98">
        <v>2.9953283569470135</v>
      </c>
      <c r="U78" s="98">
        <v>2.751544300276584</v>
      </c>
      <c r="V78" s="98">
        <v>2.2440108141829849</v>
      </c>
      <c r="W78" s="98">
        <v>2.188302468847636</v>
      </c>
      <c r="X78" s="98">
        <v>1.5290187482883895</v>
      </c>
      <c r="Y78" s="98">
        <v>1.8539100968331437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0.1967588947870566</v>
      </c>
      <c r="D81" s="117">
        <f t="shared" si="28"/>
        <v>9.5088580298028316E-2</v>
      </c>
      <c r="E81" s="117">
        <f t="shared" si="28"/>
        <v>9.502161878500319E-2</v>
      </c>
      <c r="F81" s="117">
        <f t="shared" si="28"/>
        <v>8.1414844477983361E-2</v>
      </c>
      <c r="G81" s="117">
        <f t="shared" si="28"/>
        <v>8.0082416489064279E-2</v>
      </c>
      <c r="H81" s="117">
        <f t="shared" si="28"/>
        <v>6.0882923839883946E-2</v>
      </c>
      <c r="I81" s="117">
        <f t="shared" si="28"/>
        <v>0.12538888637580239</v>
      </c>
      <c r="J81" s="117">
        <f t="shared" si="28"/>
        <v>0.5211848178594447</v>
      </c>
      <c r="K81" s="117">
        <f t="shared" si="28"/>
        <v>0.6432256093462867</v>
      </c>
      <c r="L81" s="117">
        <f t="shared" si="28"/>
        <v>0.4242640912723204</v>
      </c>
      <c r="M81" s="117">
        <f t="shared" si="28"/>
        <v>0.30885528263308021</v>
      </c>
      <c r="N81" s="117">
        <f t="shared" si="28"/>
        <v>0.1549964690894409</v>
      </c>
      <c r="O81" s="117">
        <f t="shared" si="28"/>
        <v>2.1525941836539657E-2</v>
      </c>
      <c r="P81" s="117">
        <f t="shared" si="28"/>
        <v>0</v>
      </c>
      <c r="Q81" s="117">
        <f t="shared" si="28"/>
        <v>8.3925162943599849E-2</v>
      </c>
      <c r="R81" s="117">
        <f t="shared" ref="R81:V81" si="29">R82+R85+R87+R100</f>
        <v>0.13557302321869241</v>
      </c>
      <c r="S81" s="117">
        <f t="shared" si="29"/>
        <v>3.2044301997394532E-2</v>
      </c>
      <c r="T81" s="117">
        <f t="shared" si="29"/>
        <v>0</v>
      </c>
      <c r="U81" s="117">
        <f t="shared" si="29"/>
        <v>0</v>
      </c>
      <c r="V81" s="117">
        <f t="shared" si="29"/>
        <v>1.2347185485497732E-2</v>
      </c>
      <c r="W81" s="117">
        <f t="shared" ref="W81:Y81" si="30">W82+W85+W87+W100</f>
        <v>9.2169597905497516E-2</v>
      </c>
      <c r="X81" s="117">
        <f t="shared" si="30"/>
        <v>0.22820849882477895</v>
      </c>
      <c r="Y81" s="117">
        <f t="shared" si="30"/>
        <v>0.12425297790330589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0.18569644983651681</v>
      </c>
      <c r="D87" s="122">
        <v>8.7488415189673679E-2</v>
      </c>
      <c r="E87" s="122">
        <v>8.9651582431391416E-2</v>
      </c>
      <c r="F87" s="122">
        <v>7.1799100316931694E-2</v>
      </c>
      <c r="G87" s="122">
        <v>6.7044105530782855E-2</v>
      </c>
      <c r="H87" s="122">
        <v>5.1436076578400561E-2</v>
      </c>
      <c r="I87" s="122">
        <v>0.10426860226196183</v>
      </c>
      <c r="J87" s="122">
        <v>0.39494834289570063</v>
      </c>
      <c r="K87" s="122">
        <v>0.46956698651212281</v>
      </c>
      <c r="L87" s="122">
        <v>0.29220641710138684</v>
      </c>
      <c r="M87" s="122">
        <v>0.23429337746629664</v>
      </c>
      <c r="N87" s="122">
        <v>0.11603286005668172</v>
      </c>
      <c r="O87" s="122">
        <v>1.7050418684655129E-2</v>
      </c>
      <c r="P87" s="122">
        <v>0</v>
      </c>
      <c r="Q87" s="122">
        <v>6.5050682474166344E-2</v>
      </c>
      <c r="R87" s="122">
        <v>0.11522527658038484</v>
      </c>
      <c r="S87" s="122">
        <v>2.7901010674355499E-2</v>
      </c>
      <c r="T87" s="122">
        <v>0</v>
      </c>
      <c r="U87" s="122">
        <v>0</v>
      </c>
      <c r="V87" s="122">
        <v>0</v>
      </c>
      <c r="W87" s="122">
        <v>0</v>
      </c>
      <c r="X87" s="122">
        <v>0.16660320530772194</v>
      </c>
      <c r="Y87" s="122">
        <v>0.11385002897811204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0.18569644983651681</v>
      </c>
      <c r="D92" s="101">
        <v>8.7488415189673679E-2</v>
      </c>
      <c r="E92" s="101">
        <v>8.9651582431391416E-2</v>
      </c>
      <c r="F92" s="101">
        <v>7.1799100316931694E-2</v>
      </c>
      <c r="G92" s="101">
        <v>6.7044105530782855E-2</v>
      </c>
      <c r="H92" s="101">
        <v>5.1436076578400561E-2</v>
      </c>
      <c r="I92" s="101">
        <v>0.10426860226196183</v>
      </c>
      <c r="J92" s="101">
        <v>0.39494834289570063</v>
      </c>
      <c r="K92" s="101">
        <v>0.46956698651212281</v>
      </c>
      <c r="L92" s="101">
        <v>0.29040614028484568</v>
      </c>
      <c r="M92" s="101">
        <v>0.23429337746629664</v>
      </c>
      <c r="N92" s="101">
        <v>0.11603286005668172</v>
      </c>
      <c r="O92" s="101">
        <v>1.7050418684655129E-2</v>
      </c>
      <c r="P92" s="101">
        <v>0</v>
      </c>
      <c r="Q92" s="101">
        <v>6.5050682474166344E-2</v>
      </c>
      <c r="R92" s="101">
        <v>0.11522527658038484</v>
      </c>
      <c r="S92" s="101">
        <v>2.7901010674355499E-2</v>
      </c>
      <c r="T92" s="101">
        <v>0</v>
      </c>
      <c r="U92" s="101">
        <v>0</v>
      </c>
      <c r="V92" s="101">
        <v>0</v>
      </c>
      <c r="W92" s="101">
        <v>0</v>
      </c>
      <c r="X92" s="101">
        <v>0.16646193996937758</v>
      </c>
      <c r="Y92" s="101">
        <v>0.11358614628188711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1.8002768165411714E-3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1.4126533834434474E-4</v>
      </c>
      <c r="Y93" s="104">
        <v>2.6388269622493752E-4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1.8002768165411714E-3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1.4126533834434474E-4</v>
      </c>
      <c r="Y94" s="98">
        <v>2.6388269622493752E-4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1.106244495053979E-2</v>
      </c>
      <c r="D100" s="122">
        <v>7.6001651083546307E-3</v>
      </c>
      <c r="E100" s="122">
        <v>5.37003635361177E-3</v>
      </c>
      <c r="F100" s="122">
        <v>9.6157441610516658E-3</v>
      </c>
      <c r="G100" s="122">
        <v>1.3038310958281422E-2</v>
      </c>
      <c r="H100" s="122">
        <v>9.4468472614833831E-3</v>
      </c>
      <c r="I100" s="122">
        <v>2.1120284113840565E-2</v>
      </c>
      <c r="J100" s="122">
        <v>0.12623647496374413</v>
      </c>
      <c r="K100" s="122">
        <v>0.17365862283416386</v>
      </c>
      <c r="L100" s="122">
        <v>0.13205767417093356</v>
      </c>
      <c r="M100" s="122">
        <v>7.4561905166783571E-2</v>
      </c>
      <c r="N100" s="122">
        <v>3.8963609032759181E-2</v>
      </c>
      <c r="O100" s="122">
        <v>4.4755231518845279E-3</v>
      </c>
      <c r="P100" s="122">
        <v>0</v>
      </c>
      <c r="Q100" s="122">
        <v>1.8874480469433505E-2</v>
      </c>
      <c r="R100" s="122">
        <v>2.0347746638307559E-2</v>
      </c>
      <c r="S100" s="122">
        <v>4.1432913230390325E-3</v>
      </c>
      <c r="T100" s="122">
        <v>0</v>
      </c>
      <c r="U100" s="122">
        <v>0</v>
      </c>
      <c r="V100" s="122">
        <v>1.2347185485497732E-2</v>
      </c>
      <c r="W100" s="122">
        <v>9.2169597905497516E-2</v>
      </c>
      <c r="X100" s="122">
        <v>6.1605293517057E-2</v>
      </c>
      <c r="Y100" s="122">
        <v>1.0402948925193852E-2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1.106244495053979E-2</v>
      </c>
      <c r="D102" s="98">
        <v>7.6001651083546307E-3</v>
      </c>
      <c r="E102" s="98">
        <v>5.37003635361177E-3</v>
      </c>
      <c r="F102" s="98">
        <v>9.6157441610516658E-3</v>
      </c>
      <c r="G102" s="98">
        <v>1.3038310958281422E-2</v>
      </c>
      <c r="H102" s="98">
        <v>9.4468472614833831E-3</v>
      </c>
      <c r="I102" s="98">
        <v>2.1120284113840565E-2</v>
      </c>
      <c r="J102" s="98">
        <v>0.12623647496374413</v>
      </c>
      <c r="K102" s="98">
        <v>0.17365862283416386</v>
      </c>
      <c r="L102" s="98">
        <v>0.13205767417093356</v>
      </c>
      <c r="M102" s="98">
        <v>7.4561905166783571E-2</v>
      </c>
      <c r="N102" s="98">
        <v>3.8963609032759181E-2</v>
      </c>
      <c r="O102" s="98">
        <v>4.4755231518845279E-3</v>
      </c>
      <c r="P102" s="98">
        <v>0</v>
      </c>
      <c r="Q102" s="98">
        <v>1.8874480469433505E-2</v>
      </c>
      <c r="R102" s="98">
        <v>2.0347746638307559E-2</v>
      </c>
      <c r="S102" s="98">
        <v>4.1432913230390325E-3</v>
      </c>
      <c r="T102" s="98">
        <v>0</v>
      </c>
      <c r="U102" s="98">
        <v>0</v>
      </c>
      <c r="V102" s="98">
        <v>1.2347185485497732E-2</v>
      </c>
      <c r="W102" s="98">
        <v>9.2169597905497516E-2</v>
      </c>
      <c r="X102" s="98">
        <v>6.1605293517057E-2</v>
      </c>
      <c r="Y102" s="98">
        <v>1.0402948925193852E-2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0.12257189005198084</v>
      </c>
      <c r="D124" s="117">
        <f t="shared" si="42"/>
        <v>0.10980655213841535</v>
      </c>
      <c r="E124" s="117">
        <f t="shared" si="42"/>
        <v>5.8226537034161918E-2</v>
      </c>
      <c r="F124" s="117">
        <f t="shared" si="42"/>
        <v>7.4213820319911569E-2</v>
      </c>
      <c r="G124" s="117">
        <f t="shared" si="42"/>
        <v>0.13107388102431258</v>
      </c>
      <c r="H124" s="117">
        <f t="shared" si="42"/>
        <v>0.10596213678297196</v>
      </c>
      <c r="I124" s="117">
        <f t="shared" si="42"/>
        <v>0.11755629836948994</v>
      </c>
      <c r="J124" s="117">
        <f t="shared" si="42"/>
        <v>2.5883018247961926E-2</v>
      </c>
      <c r="K124" s="117">
        <f t="shared" si="42"/>
        <v>2.5382502728501417E-2</v>
      </c>
      <c r="L124" s="117">
        <f t="shared" si="42"/>
        <v>0</v>
      </c>
      <c r="M124" s="117">
        <f t="shared" si="42"/>
        <v>2.5922956276623683E-2</v>
      </c>
      <c r="N124" s="117">
        <f t="shared" si="42"/>
        <v>4.3483113771181151E-2</v>
      </c>
      <c r="O124" s="117">
        <f t="shared" si="42"/>
        <v>5.0470130312790143E-2</v>
      </c>
      <c r="P124" s="117">
        <f t="shared" si="42"/>
        <v>2.9322854961223135E-2</v>
      </c>
      <c r="Q124" s="117">
        <f t="shared" si="42"/>
        <v>2.7688114521239458E-2</v>
      </c>
      <c r="R124" s="117">
        <f t="shared" ref="R124:V124" si="43">R125+R128+R130+R139</f>
        <v>1.9117417771805242E-2</v>
      </c>
      <c r="S124" s="117">
        <f t="shared" si="43"/>
        <v>1.1792444534803399E-2</v>
      </c>
      <c r="T124" s="117">
        <f t="shared" si="43"/>
        <v>1.2891973262107322E-3</v>
      </c>
      <c r="U124" s="117">
        <f t="shared" si="43"/>
        <v>2.9321354462185506E-2</v>
      </c>
      <c r="V124" s="117">
        <f t="shared" si="43"/>
        <v>8.5293057630082998E-3</v>
      </c>
      <c r="W124" s="117">
        <f t="shared" ref="W124:Y124" si="44">W125+W128+W130+W139</f>
        <v>1.7881227106886641E-2</v>
      </c>
      <c r="X124" s="117">
        <f t="shared" si="44"/>
        <v>1.6134719730657788E-3</v>
      </c>
      <c r="Y124" s="117">
        <f t="shared" si="44"/>
        <v>1.6425708829253449E-3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0.12257189005198084</v>
      </c>
      <c r="D139" s="122">
        <v>0.10980655213841535</v>
      </c>
      <c r="E139" s="122">
        <v>5.8226537034161918E-2</v>
      </c>
      <c r="F139" s="122">
        <v>7.4213820319911569E-2</v>
      </c>
      <c r="G139" s="122">
        <v>0.13107388102431258</v>
      </c>
      <c r="H139" s="122">
        <v>0.10596213678297196</v>
      </c>
      <c r="I139" s="122">
        <v>0.11755629836948994</v>
      </c>
      <c r="J139" s="122">
        <v>2.5883018247961926E-2</v>
      </c>
      <c r="K139" s="122">
        <v>2.5382502728501417E-2</v>
      </c>
      <c r="L139" s="122">
        <v>0</v>
      </c>
      <c r="M139" s="122">
        <v>2.5922956276623683E-2</v>
      </c>
      <c r="N139" s="122">
        <v>4.3483113771181151E-2</v>
      </c>
      <c r="O139" s="122">
        <v>5.0470130312790143E-2</v>
      </c>
      <c r="P139" s="122">
        <v>2.9322854961223135E-2</v>
      </c>
      <c r="Q139" s="122">
        <v>2.7688114521239458E-2</v>
      </c>
      <c r="R139" s="122">
        <v>1.9117417771805242E-2</v>
      </c>
      <c r="S139" s="122">
        <v>1.1792444534803399E-2</v>
      </c>
      <c r="T139" s="122">
        <v>1.2891973262107322E-3</v>
      </c>
      <c r="U139" s="122">
        <v>2.9321354462185506E-2</v>
      </c>
      <c r="V139" s="122">
        <v>8.5293057630082998E-3</v>
      </c>
      <c r="W139" s="122">
        <v>1.7881227106886641E-2</v>
      </c>
      <c r="X139" s="122">
        <v>1.6134719730657788E-3</v>
      </c>
      <c r="Y139" s="122">
        <v>1.6425708829253449E-3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0.12257189005198084</v>
      </c>
      <c r="D140" s="98">
        <v>0.10980655213841535</v>
      </c>
      <c r="E140" s="98">
        <v>5.8226537034161918E-2</v>
      </c>
      <c r="F140" s="98">
        <v>7.4213820319911569E-2</v>
      </c>
      <c r="G140" s="98">
        <v>0.13107388102431258</v>
      </c>
      <c r="H140" s="98">
        <v>0.10596213678297196</v>
      </c>
      <c r="I140" s="98">
        <v>0.11755629836948994</v>
      </c>
      <c r="J140" s="98">
        <v>2.5883018247961926E-2</v>
      </c>
      <c r="K140" s="98">
        <v>2.5382502728501417E-2</v>
      </c>
      <c r="L140" s="98">
        <v>0</v>
      </c>
      <c r="M140" s="98">
        <v>2.5922956276623683E-2</v>
      </c>
      <c r="N140" s="98">
        <v>4.3483113771181151E-2</v>
      </c>
      <c r="O140" s="98">
        <v>5.0470130312790143E-2</v>
      </c>
      <c r="P140" s="98">
        <v>2.9322854961223135E-2</v>
      </c>
      <c r="Q140" s="98">
        <v>2.7688114521239458E-2</v>
      </c>
      <c r="R140" s="98">
        <v>1.9117417771805242E-2</v>
      </c>
      <c r="S140" s="98">
        <v>1.1792444534803399E-2</v>
      </c>
      <c r="T140" s="98">
        <v>1.2891973262107322E-3</v>
      </c>
      <c r="U140" s="98">
        <v>2.9321354462185506E-2</v>
      </c>
      <c r="V140" s="98">
        <v>8.5293057630082998E-3</v>
      </c>
      <c r="W140" s="98">
        <v>1.7881227106886641E-2</v>
      </c>
      <c r="X140" s="98">
        <v>1.6134719730657788E-3</v>
      </c>
      <c r="Y140" s="98">
        <v>1.6425708829253449E-3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2.4987368939109307E-2</v>
      </c>
      <c r="D143" s="117">
        <f t="shared" si="49"/>
        <v>2.7052135909371017E-2</v>
      </c>
      <c r="E143" s="117">
        <f t="shared" si="49"/>
        <v>2.1302791228959207E-2</v>
      </c>
      <c r="F143" s="117">
        <f t="shared" si="49"/>
        <v>1.7851352105155441E-2</v>
      </c>
      <c r="G143" s="117">
        <f t="shared" si="49"/>
        <v>1.7149067924420502E-2</v>
      </c>
      <c r="H143" s="117">
        <f t="shared" si="49"/>
        <v>1.8697393998466545E-2</v>
      </c>
      <c r="I143" s="117">
        <f t="shared" si="49"/>
        <v>1.909902505736762E-2</v>
      </c>
      <c r="J143" s="117">
        <f t="shared" si="49"/>
        <v>6.2176090313417406E-3</v>
      </c>
      <c r="K143" s="117">
        <f t="shared" si="49"/>
        <v>1.3569561216413325E-3</v>
      </c>
      <c r="L143" s="117">
        <f t="shared" si="49"/>
        <v>0</v>
      </c>
      <c r="M143" s="117">
        <f t="shared" si="49"/>
        <v>5.6042829630326592E-3</v>
      </c>
      <c r="N143" s="117">
        <f t="shared" si="49"/>
        <v>1.1721919287348857E-2</v>
      </c>
      <c r="O143" s="117">
        <f t="shared" si="49"/>
        <v>2.5230324007739141E-2</v>
      </c>
      <c r="P143" s="117">
        <f t="shared" si="49"/>
        <v>2.055144321231777E-2</v>
      </c>
      <c r="Q143" s="117">
        <f t="shared" si="49"/>
        <v>5.6305523389071736E-2</v>
      </c>
      <c r="R143" s="117">
        <f t="shared" ref="R143:V143" si="50">R144+R146+R148+R157</f>
        <v>4.2295651775783857E-2</v>
      </c>
      <c r="S143" s="117">
        <f t="shared" si="50"/>
        <v>2.4735828799245824E-2</v>
      </c>
      <c r="T143" s="117">
        <f t="shared" si="50"/>
        <v>8.7558329613947217E-2</v>
      </c>
      <c r="U143" s="117">
        <f t="shared" si="50"/>
        <v>5.5024926824130065E-2</v>
      </c>
      <c r="V143" s="117">
        <f t="shared" si="50"/>
        <v>0.18105149538185086</v>
      </c>
      <c r="W143" s="117">
        <f t="shared" ref="W143:Y143" si="51">W144+W146+W148+W157</f>
        <v>0.15878974375655108</v>
      </c>
      <c r="X143" s="117">
        <f t="shared" si="51"/>
        <v>0.55164038629938683</v>
      </c>
      <c r="Y143" s="117">
        <f t="shared" si="51"/>
        <v>0.34828592232414168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2.3571375985440214E-2</v>
      </c>
      <c r="D148" s="122">
        <v>2.4835421086100918E-2</v>
      </c>
      <c r="E148" s="122">
        <v>2.0075354348133661E-2</v>
      </c>
      <c r="F148" s="122">
        <v>1.5714520069366182E-2</v>
      </c>
      <c r="G148" s="122">
        <v>1.4385982158427089E-2</v>
      </c>
      <c r="H148" s="122">
        <v>1.5784616092842502E-2</v>
      </c>
      <c r="I148" s="122">
        <v>1.5831358458622477E-2</v>
      </c>
      <c r="J148" s="122">
        <v>4.6283008933089911E-3</v>
      </c>
      <c r="K148" s="122">
        <v>1.0044213615232572E-3</v>
      </c>
      <c r="L148" s="122">
        <v>0</v>
      </c>
      <c r="M148" s="122">
        <v>4.2680481034128824E-3</v>
      </c>
      <c r="N148" s="122">
        <v>8.7773934729224179E-3</v>
      </c>
      <c r="O148" s="122">
        <v>1.9997404630151077E-2</v>
      </c>
      <c r="P148" s="122">
        <v>1.2589101395171018E-2</v>
      </c>
      <c r="Q148" s="122">
        <v>4.3583957257691444E-2</v>
      </c>
      <c r="R148" s="122">
        <v>3.6049366761233631E-2</v>
      </c>
      <c r="S148" s="122">
        <v>2.1442443388625054E-2</v>
      </c>
      <c r="T148" s="122">
        <v>8.7128597171876973E-2</v>
      </c>
      <c r="U148" s="122">
        <v>3.947955355322999E-2</v>
      </c>
      <c r="V148" s="122">
        <v>0.16927293028055368</v>
      </c>
      <c r="W148" s="122">
        <v>9.5555222442197399E-2</v>
      </c>
      <c r="X148" s="122">
        <v>0.49062180986344461</v>
      </c>
      <c r="Y148" s="122">
        <v>0.33268149893635091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2.3571375985440214E-2</v>
      </c>
      <c r="D149" s="98">
        <v>2.4835421086100918E-2</v>
      </c>
      <c r="E149" s="98">
        <v>2.0075354348133661E-2</v>
      </c>
      <c r="F149" s="98">
        <v>1.5714520069366182E-2</v>
      </c>
      <c r="G149" s="98">
        <v>1.4385982158427089E-2</v>
      </c>
      <c r="H149" s="98">
        <v>1.5784616092842502E-2</v>
      </c>
      <c r="I149" s="98">
        <v>1.5831358458622477E-2</v>
      </c>
      <c r="J149" s="98">
        <v>4.6283008933089911E-3</v>
      </c>
      <c r="K149" s="98">
        <v>1.0044213615232572E-3</v>
      </c>
      <c r="L149" s="98">
        <v>0</v>
      </c>
      <c r="M149" s="98">
        <v>4.2680481034128824E-3</v>
      </c>
      <c r="N149" s="98">
        <v>8.7773934729224179E-3</v>
      </c>
      <c r="O149" s="98">
        <v>1.9997404630151077E-2</v>
      </c>
      <c r="P149" s="98">
        <v>1.2589101395171018E-2</v>
      </c>
      <c r="Q149" s="98">
        <v>4.3583957257691444E-2</v>
      </c>
      <c r="R149" s="98">
        <v>3.6049366761233631E-2</v>
      </c>
      <c r="S149" s="98">
        <v>2.1442443388625054E-2</v>
      </c>
      <c r="T149" s="98">
        <v>8.6519882341464641E-2</v>
      </c>
      <c r="U149" s="98">
        <v>3.947955355322999E-2</v>
      </c>
      <c r="V149" s="98">
        <v>0.16917726678314829</v>
      </c>
      <c r="W149" s="98">
        <v>9.5555222442197399E-2</v>
      </c>
      <c r="X149" s="98">
        <v>0.49026864651758373</v>
      </c>
      <c r="Y149" s="98">
        <v>0.33188985084767608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6.0871483041232994E-4</v>
      </c>
      <c r="U150" s="98">
        <v>0</v>
      </c>
      <c r="V150" s="98">
        <v>9.5663497405379142E-5</v>
      </c>
      <c r="W150" s="98">
        <v>0</v>
      </c>
      <c r="X150" s="98">
        <v>3.5316334586086196E-4</v>
      </c>
      <c r="Y150" s="98">
        <v>7.9164808867481233E-4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6.0871483041232994E-4</v>
      </c>
      <c r="U151" s="101">
        <v>0</v>
      </c>
      <c r="V151" s="101">
        <v>9.5663497405379142E-5</v>
      </c>
      <c r="W151" s="101">
        <v>0</v>
      </c>
      <c r="X151" s="101">
        <v>3.5316334586086196E-4</v>
      </c>
      <c r="Y151" s="101">
        <v>7.9164808867481233E-4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1.4159929536690929E-3</v>
      </c>
      <c r="D157" s="122">
        <v>2.2167148232701004E-3</v>
      </c>
      <c r="E157" s="122">
        <v>1.2274368808255476E-3</v>
      </c>
      <c r="F157" s="122">
        <v>2.1368320357892587E-3</v>
      </c>
      <c r="G157" s="122">
        <v>2.7630857659934143E-3</v>
      </c>
      <c r="H157" s="122">
        <v>2.9127779056240428E-3</v>
      </c>
      <c r="I157" s="122">
        <v>3.267666598745144E-3</v>
      </c>
      <c r="J157" s="122">
        <v>1.5893081380327497E-3</v>
      </c>
      <c r="K157" s="122">
        <v>3.525347601180753E-4</v>
      </c>
      <c r="L157" s="122">
        <v>0</v>
      </c>
      <c r="M157" s="122">
        <v>1.3362348596197772E-3</v>
      </c>
      <c r="N157" s="122">
        <v>2.9445258144264403E-3</v>
      </c>
      <c r="O157" s="122">
        <v>5.2329193775880649E-3</v>
      </c>
      <c r="P157" s="122">
        <v>7.9623418171467526E-3</v>
      </c>
      <c r="Q157" s="122">
        <v>1.2721566131380292E-2</v>
      </c>
      <c r="R157" s="122">
        <v>6.2462850145502289E-3</v>
      </c>
      <c r="S157" s="122">
        <v>3.2933854106207698E-3</v>
      </c>
      <c r="T157" s="122">
        <v>4.2973244207024407E-4</v>
      </c>
      <c r="U157" s="122">
        <v>1.5545373270900074E-2</v>
      </c>
      <c r="V157" s="122">
        <v>1.1778565101297178E-2</v>
      </c>
      <c r="W157" s="122">
        <v>6.323452131435367E-2</v>
      </c>
      <c r="X157" s="122">
        <v>6.1018576435942176E-2</v>
      </c>
      <c r="Y157" s="122">
        <v>1.5604423387790774E-2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1.4159929536690929E-3</v>
      </c>
      <c r="D158" s="98">
        <v>2.2167148232701004E-3</v>
      </c>
      <c r="E158" s="98">
        <v>1.2274368808255476E-3</v>
      </c>
      <c r="F158" s="98">
        <v>2.1368320357892587E-3</v>
      </c>
      <c r="G158" s="98">
        <v>2.7630857659934143E-3</v>
      </c>
      <c r="H158" s="98">
        <v>2.9127779056240428E-3</v>
      </c>
      <c r="I158" s="98">
        <v>3.267666598745144E-3</v>
      </c>
      <c r="J158" s="98">
        <v>1.5893081380327497E-3</v>
      </c>
      <c r="K158" s="98">
        <v>3.525347601180753E-4</v>
      </c>
      <c r="L158" s="98">
        <v>0</v>
      </c>
      <c r="M158" s="98">
        <v>1.3362348596197772E-3</v>
      </c>
      <c r="N158" s="98">
        <v>2.9445258144264403E-3</v>
      </c>
      <c r="O158" s="98">
        <v>5.2329193775880649E-3</v>
      </c>
      <c r="P158" s="98">
        <v>7.9623418171467526E-3</v>
      </c>
      <c r="Q158" s="98">
        <v>1.2721566131380292E-2</v>
      </c>
      <c r="R158" s="98">
        <v>6.2462850145502289E-3</v>
      </c>
      <c r="S158" s="98">
        <v>3.2933854106207698E-3</v>
      </c>
      <c r="T158" s="98">
        <v>4.2973244207024407E-4</v>
      </c>
      <c r="U158" s="98">
        <v>1.5545373270900074E-2</v>
      </c>
      <c r="V158" s="98">
        <v>1.1778565101297178E-2</v>
      </c>
      <c r="W158" s="98">
        <v>6.323452131435367E-2</v>
      </c>
      <c r="X158" s="98">
        <v>6.1018576435942176E-2</v>
      </c>
      <c r="Y158" s="98">
        <v>1.5604423387790774E-2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6.7825385016148723E-3</v>
      </c>
      <c r="G161" s="117">
        <f t="shared" si="54"/>
        <v>0.11069161667940042</v>
      </c>
      <c r="H161" s="117">
        <f t="shared" si="54"/>
        <v>0.15628170268909425</v>
      </c>
      <c r="I161" s="117">
        <f t="shared" si="54"/>
        <v>0.18303861518942363</v>
      </c>
      <c r="J161" s="117">
        <f t="shared" si="54"/>
        <v>4.7289929207421748E-2</v>
      </c>
      <c r="K161" s="117">
        <f t="shared" si="54"/>
        <v>2.0706876584738066E-3</v>
      </c>
      <c r="L161" s="117">
        <f t="shared" si="54"/>
        <v>0</v>
      </c>
      <c r="M161" s="117">
        <f t="shared" si="54"/>
        <v>3.3376864785727038E-2</v>
      </c>
      <c r="N161" s="117">
        <f t="shared" si="54"/>
        <v>4.7521274718224579E-2</v>
      </c>
      <c r="O161" s="117">
        <f t="shared" si="54"/>
        <v>4.6476912645835262E-2</v>
      </c>
      <c r="P161" s="117">
        <f t="shared" si="54"/>
        <v>1.6977551937408858E-3</v>
      </c>
      <c r="Q161" s="117">
        <f t="shared" si="54"/>
        <v>2.3018811812722841E-2</v>
      </c>
      <c r="R161" s="117">
        <f t="shared" ref="R161:V161" si="55">R162+R164+R166+R175</f>
        <v>5.3696420058138388E-4</v>
      </c>
      <c r="S161" s="117">
        <f t="shared" si="55"/>
        <v>6.7917878152902681E-3</v>
      </c>
      <c r="T161" s="117">
        <f t="shared" si="55"/>
        <v>1.3371985162810912E-2</v>
      </c>
      <c r="U161" s="117">
        <f t="shared" si="55"/>
        <v>5.4758173083905536E-2</v>
      </c>
      <c r="V161" s="117">
        <f t="shared" si="55"/>
        <v>0.13143513329558795</v>
      </c>
      <c r="W161" s="117">
        <f t="shared" ref="W161:Y161" si="56">W162+W164+W166+W175</f>
        <v>6.3425545801211014E-2</v>
      </c>
      <c r="X161" s="117">
        <f t="shared" si="56"/>
        <v>0.20713131351742395</v>
      </c>
      <c r="Y161" s="117">
        <f t="shared" si="56"/>
        <v>0.14224574340759438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5.9606800263113111E-3</v>
      </c>
      <c r="G166" s="122">
        <v>9.2558866340068643E-2</v>
      </c>
      <c r="H166" s="122">
        <v>0.13171989980923746</v>
      </c>
      <c r="I166" s="122">
        <v>0.15203563209401239</v>
      </c>
      <c r="J166" s="122">
        <v>3.5483640182035606E-2</v>
      </c>
      <c r="K166" s="122">
        <v>1.506632042284886E-3</v>
      </c>
      <c r="L166" s="122">
        <v>0</v>
      </c>
      <c r="M166" s="122">
        <v>2.515902039906541E-2</v>
      </c>
      <c r="N166" s="122">
        <v>3.5537739426954179E-2</v>
      </c>
      <c r="O166" s="122">
        <v>3.6837324318699356E-2</v>
      </c>
      <c r="P166" s="122">
        <v>1.085267361652674E-3</v>
      </c>
      <c r="Q166" s="122">
        <v>1.7780519876272133E-2</v>
      </c>
      <c r="R166" s="122">
        <v>4.4232351854274406E-4</v>
      </c>
      <c r="S166" s="122">
        <v>5.941881902872005E-3</v>
      </c>
      <c r="T166" s="122">
        <v>1.3310594813943734E-2</v>
      </c>
      <c r="U166" s="122">
        <v>3.9212799813005461E-2</v>
      </c>
      <c r="V166" s="122">
        <v>0.12290582753257966</v>
      </c>
      <c r="W166" s="122">
        <v>3.8066714631444495E-2</v>
      </c>
      <c r="X166" s="122">
        <v>0.18424934735394563</v>
      </c>
      <c r="Y166" s="122">
        <v>0.13581234078280344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5.9606800263113111E-3</v>
      </c>
      <c r="G167" s="98">
        <v>9.2558866340068643E-2</v>
      </c>
      <c r="H167" s="98">
        <v>0.13171989980923746</v>
      </c>
      <c r="I167" s="98">
        <v>0.15203563209401239</v>
      </c>
      <c r="J167" s="98">
        <v>3.5483640182035606E-2</v>
      </c>
      <c r="K167" s="98">
        <v>1.506632042284886E-3</v>
      </c>
      <c r="L167" s="98">
        <v>0</v>
      </c>
      <c r="M167" s="98">
        <v>2.515902039906541E-2</v>
      </c>
      <c r="N167" s="98">
        <v>3.5537739426954179E-2</v>
      </c>
      <c r="O167" s="98">
        <v>3.6837324318699356E-2</v>
      </c>
      <c r="P167" s="98">
        <v>1.085267361652674E-3</v>
      </c>
      <c r="Q167" s="98">
        <v>1.7780519876272133E-2</v>
      </c>
      <c r="R167" s="98">
        <v>4.4232351854274406E-4</v>
      </c>
      <c r="S167" s="98">
        <v>5.941881902872005E-3</v>
      </c>
      <c r="T167" s="98">
        <v>1.3209142342208345E-2</v>
      </c>
      <c r="U167" s="98">
        <v>3.9212799813005461E-2</v>
      </c>
      <c r="V167" s="98">
        <v>0.12281016403517428</v>
      </c>
      <c r="W167" s="98">
        <v>3.8066714631444495E-2</v>
      </c>
      <c r="X167" s="98">
        <v>0.18410808201560128</v>
      </c>
      <c r="Y167" s="98">
        <v>0.13541651673846603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1.0145247173538835E-4</v>
      </c>
      <c r="U168" s="98">
        <v>0</v>
      </c>
      <c r="V168" s="98">
        <v>9.5663497405379142E-5</v>
      </c>
      <c r="W168" s="98">
        <v>0</v>
      </c>
      <c r="X168" s="98">
        <v>1.4126533834434474E-4</v>
      </c>
      <c r="Y168" s="98">
        <v>3.9582404433740617E-4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1.0145247173538835E-4</v>
      </c>
      <c r="U169" s="101">
        <v>0</v>
      </c>
      <c r="V169" s="101">
        <v>9.5663497405379142E-5</v>
      </c>
      <c r="W169" s="101">
        <v>0</v>
      </c>
      <c r="X169" s="101">
        <v>1.4126533834434474E-4</v>
      </c>
      <c r="Y169" s="101">
        <v>3.9582404433740617E-4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8.2185847530356123E-4</v>
      </c>
      <c r="G175" s="122">
        <v>1.8132750339331781E-2</v>
      </c>
      <c r="H175" s="122">
        <v>2.4561802879856796E-2</v>
      </c>
      <c r="I175" s="122">
        <v>3.1002983095411246E-2</v>
      </c>
      <c r="J175" s="122">
        <v>1.1806289025386142E-2</v>
      </c>
      <c r="K175" s="122">
        <v>5.6405561618892036E-4</v>
      </c>
      <c r="L175" s="122">
        <v>0</v>
      </c>
      <c r="M175" s="122">
        <v>8.21784438666163E-3</v>
      </c>
      <c r="N175" s="122">
        <v>1.1983535291270398E-2</v>
      </c>
      <c r="O175" s="122">
        <v>9.6395883271359079E-3</v>
      </c>
      <c r="P175" s="122">
        <v>6.1248783208821169E-4</v>
      </c>
      <c r="Q175" s="122">
        <v>5.2382919364507086E-3</v>
      </c>
      <c r="R175" s="122">
        <v>9.4640682038639828E-5</v>
      </c>
      <c r="S175" s="122">
        <v>8.499059124182631E-4</v>
      </c>
      <c r="T175" s="122">
        <v>6.1390348867177734E-5</v>
      </c>
      <c r="U175" s="122">
        <v>1.5545373270900074E-2</v>
      </c>
      <c r="V175" s="122">
        <v>8.5293057630082998E-3</v>
      </c>
      <c r="W175" s="122">
        <v>2.5358831169766512E-2</v>
      </c>
      <c r="X175" s="122">
        <v>2.2881966163478318E-2</v>
      </c>
      <c r="Y175" s="122">
        <v>6.4334026247909347E-3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8.2185847530356123E-4</v>
      </c>
      <c r="G176" s="98">
        <v>1.8132750339331781E-2</v>
      </c>
      <c r="H176" s="98">
        <v>2.4561802879856796E-2</v>
      </c>
      <c r="I176" s="98">
        <v>3.1002983095411246E-2</v>
      </c>
      <c r="J176" s="98">
        <v>1.1806289025386142E-2</v>
      </c>
      <c r="K176" s="98">
        <v>5.6405561618892036E-4</v>
      </c>
      <c r="L176" s="98">
        <v>0</v>
      </c>
      <c r="M176" s="98">
        <v>8.21784438666163E-3</v>
      </c>
      <c r="N176" s="98">
        <v>1.1983535291270398E-2</v>
      </c>
      <c r="O176" s="98">
        <v>9.6395883271359079E-3</v>
      </c>
      <c r="P176" s="98">
        <v>6.1248783208821169E-4</v>
      </c>
      <c r="Q176" s="98">
        <v>5.2382919364507086E-3</v>
      </c>
      <c r="R176" s="98">
        <v>9.4640682038639828E-5</v>
      </c>
      <c r="S176" s="98">
        <v>8.499059124182631E-4</v>
      </c>
      <c r="T176" s="98">
        <v>6.1390348867177734E-5</v>
      </c>
      <c r="U176" s="98">
        <v>1.5545373270900074E-2</v>
      </c>
      <c r="V176" s="98">
        <v>8.5293057630082998E-3</v>
      </c>
      <c r="W176" s="98">
        <v>2.5358831169766512E-2</v>
      </c>
      <c r="X176" s="98">
        <v>2.2881966163478318E-2</v>
      </c>
      <c r="Y176" s="98">
        <v>6.4334026247909347E-3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13188.948881651033</v>
      </c>
      <c r="D3" s="117">
        <f t="shared" si="0"/>
        <v>21838.419475199946</v>
      </c>
      <c r="E3" s="117">
        <f t="shared" si="0"/>
        <v>14096.784409607386</v>
      </c>
      <c r="F3" s="117">
        <f t="shared" si="0"/>
        <v>17526.796842304891</v>
      </c>
      <c r="G3" s="117">
        <f t="shared" si="0"/>
        <v>9388.2511514166144</v>
      </c>
      <c r="H3" s="117">
        <f t="shared" si="0"/>
        <v>9004.0393962780145</v>
      </c>
      <c r="I3" s="117">
        <f t="shared" si="0"/>
        <v>8024.9245930216175</v>
      </c>
      <c r="J3" s="117">
        <f t="shared" si="0"/>
        <v>11728.209786883755</v>
      </c>
      <c r="K3" s="117">
        <f t="shared" si="0"/>
        <v>9246.9462958933327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10589.280111766331</v>
      </c>
      <c r="S3" s="117">
        <f t="shared" si="1"/>
        <v>10873.27897113476</v>
      </c>
      <c r="T3" s="117">
        <f t="shared" si="1"/>
        <v>8497.5942742855768</v>
      </c>
      <c r="U3" s="117">
        <f t="shared" si="1"/>
        <v>7177.0501193846776</v>
      </c>
      <c r="V3" s="117">
        <f t="shared" si="1"/>
        <v>10558.984957837598</v>
      </c>
      <c r="W3" s="117">
        <f t="shared" ref="W3:Y3" si="2">W4+W7+W9+W19</f>
        <v>9418.4535112726571</v>
      </c>
      <c r="X3" s="117">
        <f t="shared" si="2"/>
        <v>7796.1396465842627</v>
      </c>
      <c r="Y3" s="117">
        <f t="shared" si="2"/>
        <v>5189.9571833962445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12084.906728837419</v>
      </c>
      <c r="D4" s="122">
        <f t="shared" si="3"/>
        <v>20162.253041460626</v>
      </c>
      <c r="E4" s="122">
        <f t="shared" si="3"/>
        <v>12793.217848627415</v>
      </c>
      <c r="F4" s="122">
        <f t="shared" si="3"/>
        <v>16029.825130268884</v>
      </c>
      <c r="G4" s="122">
        <f t="shared" si="3"/>
        <v>8000.28850043494</v>
      </c>
      <c r="H4" s="122">
        <f t="shared" si="3"/>
        <v>7669.9414384415459</v>
      </c>
      <c r="I4" s="122">
        <f t="shared" si="3"/>
        <v>6659.1485507463749</v>
      </c>
      <c r="J4" s="122">
        <f t="shared" si="3"/>
        <v>9986.4586343329574</v>
      </c>
      <c r="K4" s="122">
        <f t="shared" si="3"/>
        <v>7932.9477347889742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8989.0044129878643</v>
      </c>
      <c r="S4" s="122">
        <f t="shared" si="4"/>
        <v>9087.3195659744251</v>
      </c>
      <c r="T4" s="122">
        <f t="shared" si="4"/>
        <v>6651.5256065562289</v>
      </c>
      <c r="U4" s="122">
        <f t="shared" si="4"/>
        <v>5297.6600062029938</v>
      </c>
      <c r="V4" s="122">
        <f t="shared" si="4"/>
        <v>7876.2311516003938</v>
      </c>
      <c r="W4" s="122">
        <f t="shared" ref="W4:Y4" si="5">SUM(W5:W6)</f>
        <v>7073.0356140141539</v>
      </c>
      <c r="X4" s="122">
        <f t="shared" si="5"/>
        <v>5382.7978733090713</v>
      </c>
      <c r="Y4" s="122">
        <f t="shared" si="5"/>
        <v>3278.3973845326063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12019.802097122003</v>
      </c>
      <c r="D5" s="98">
        <v>20055.197504940283</v>
      </c>
      <c r="E5" s="98">
        <v>12725.829557998046</v>
      </c>
      <c r="F5" s="98">
        <v>15946.124035858096</v>
      </c>
      <c r="G5" s="98">
        <v>7958.8390642422901</v>
      </c>
      <c r="H5" s="98">
        <v>7630.6791795171412</v>
      </c>
      <c r="I5" s="98">
        <v>6625.344298447545</v>
      </c>
      <c r="J5" s="98">
        <v>9935.9433533733027</v>
      </c>
      <c r="K5" s="98">
        <v>7892.8784767820653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8944.6215712750927</v>
      </c>
      <c r="S5" s="98">
        <v>9040.7029281703471</v>
      </c>
      <c r="T5" s="98">
        <v>6614.8731662462214</v>
      </c>
      <c r="U5" s="98">
        <v>5267.5877750791878</v>
      </c>
      <c r="V5" s="98">
        <v>7830.5667240951689</v>
      </c>
      <c r="W5" s="98">
        <v>7032.5510891125459</v>
      </c>
      <c r="X5" s="98">
        <v>5351.9372693303403</v>
      </c>
      <c r="Y5" s="98">
        <v>3261.5039555683666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65.104631715416602</v>
      </c>
      <c r="D6" s="98">
        <v>107.05553652034358</v>
      </c>
      <c r="E6" s="98">
        <v>67.38829062936945</v>
      </c>
      <c r="F6" s="98">
        <v>83.701094410787817</v>
      </c>
      <c r="G6" s="98">
        <v>41.449436192649529</v>
      </c>
      <c r="H6" s="98">
        <v>39.262258924404875</v>
      </c>
      <c r="I6" s="98">
        <v>33.804252298830264</v>
      </c>
      <c r="J6" s="98">
        <v>50.515280959655392</v>
      </c>
      <c r="K6" s="98">
        <v>40.069258006908818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44.382841712772446</v>
      </c>
      <c r="S6" s="98">
        <v>46.616637804078792</v>
      </c>
      <c r="T6" s="98">
        <v>36.652440310007435</v>
      </c>
      <c r="U6" s="98">
        <v>30.072231123806134</v>
      </c>
      <c r="V6" s="98">
        <v>45.664427505224566</v>
      </c>
      <c r="W6" s="98">
        <v>40.484524901608381</v>
      </c>
      <c r="X6" s="98">
        <v>30.860603978730552</v>
      </c>
      <c r="Y6" s="98">
        <v>16.893428964239906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6.0194208064697161</v>
      </c>
      <c r="D7" s="122">
        <f t="shared" si="6"/>
        <v>9.7054970094975115</v>
      </c>
      <c r="E7" s="122">
        <f t="shared" si="6"/>
        <v>13.527543330324573</v>
      </c>
      <c r="F7" s="122">
        <f t="shared" si="6"/>
        <v>11.972300794411584</v>
      </c>
      <c r="G7" s="122">
        <f t="shared" si="6"/>
        <v>13.352025552765754</v>
      </c>
      <c r="H7" s="122">
        <f t="shared" si="6"/>
        <v>10.916163450454961</v>
      </c>
      <c r="I7" s="122">
        <f t="shared" si="6"/>
        <v>16.993948100444317</v>
      </c>
      <c r="J7" s="122">
        <f t="shared" si="6"/>
        <v>13.064357096543487</v>
      </c>
      <c r="K7" s="122">
        <f t="shared" si="6"/>
        <v>19.09632299177013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22.567112381928965</v>
      </c>
      <c r="S7" s="122">
        <f t="shared" si="6"/>
        <v>16.82136394949649</v>
      </c>
      <c r="T7" s="122">
        <f t="shared" si="6"/>
        <v>26.22277981032385</v>
      </c>
      <c r="U7" s="122">
        <f t="shared" si="6"/>
        <v>16.369240773328734</v>
      </c>
      <c r="V7" s="122">
        <f t="shared" si="6"/>
        <v>14.462580609183465</v>
      </c>
      <c r="W7" s="122">
        <f t="shared" si="6"/>
        <v>5.2681125045496771</v>
      </c>
      <c r="X7" s="122">
        <f t="shared" si="6"/>
        <v>5.5110570558076404</v>
      </c>
      <c r="Y7" s="122">
        <f t="shared" si="6"/>
        <v>6.0742354868630617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6.0194208064697161</v>
      </c>
      <c r="D8" s="98">
        <f>IF(RES_hhdet_in_fec!D8=0,0,RES_hhdet_in_fec!D8*1000*11630/RES_hhdet_in_new!D5)</f>
        <v>9.7054970094975115</v>
      </c>
      <c r="E8" s="98">
        <f>IF(RES_hhdet_in_fec!E8=0,0,RES_hhdet_in_fec!E8*1000*11630/RES_hhdet_in_new!E5)</f>
        <v>13.527543330324573</v>
      </c>
      <c r="F8" s="98">
        <f>IF(RES_hhdet_in_fec!F8=0,0,RES_hhdet_in_fec!F8*1000*11630/RES_hhdet_in_new!F5)</f>
        <v>11.972300794411584</v>
      </c>
      <c r="G8" s="98">
        <f>IF(RES_hhdet_in_fec!G8=0,0,RES_hhdet_in_fec!G8*1000*11630/RES_hhdet_in_new!G5)</f>
        <v>13.352025552765754</v>
      </c>
      <c r="H8" s="98">
        <f>IF(RES_hhdet_in_fec!H8=0,0,RES_hhdet_in_fec!H8*1000*11630/RES_hhdet_in_new!H5)</f>
        <v>10.916163450454961</v>
      </c>
      <c r="I8" s="98">
        <f>IF(RES_hhdet_in_fec!I8=0,0,RES_hhdet_in_fec!I8*1000*11630/RES_hhdet_in_new!I5)</f>
        <v>16.993948100444317</v>
      </c>
      <c r="J8" s="98">
        <f>IF(RES_hhdet_in_fec!J8=0,0,RES_hhdet_in_fec!J8*1000*11630/RES_hhdet_in_new!J5)</f>
        <v>13.064357096543487</v>
      </c>
      <c r="K8" s="98">
        <f>IF(RES_hhdet_in_fec!K8=0,0,RES_hhdet_in_fec!K8*1000*11630/RES_hhdet_in_new!K5)</f>
        <v>19.09632299177013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22.567112381928965</v>
      </c>
      <c r="S8" s="98">
        <f>IF(RES_hhdet_in_fec!S8=0,0,RES_hhdet_in_fec!S8*1000*11630/RES_hhdet_in_new!S5)</f>
        <v>16.82136394949649</v>
      </c>
      <c r="T8" s="98">
        <f>IF(RES_hhdet_in_fec!T8=0,0,RES_hhdet_in_fec!T8*1000*11630/RES_hhdet_in_new!T5)</f>
        <v>26.22277981032385</v>
      </c>
      <c r="U8" s="98">
        <f>IF(RES_hhdet_in_fec!U8=0,0,RES_hhdet_in_fec!U8*1000*11630/RES_hhdet_in_new!U5)</f>
        <v>16.369240773328734</v>
      </c>
      <c r="V8" s="98">
        <f>IF(RES_hhdet_in_fec!V8=0,0,RES_hhdet_in_fec!V8*1000*11630/RES_hhdet_in_new!V5)</f>
        <v>14.462580609183465</v>
      </c>
      <c r="W8" s="98">
        <f>IF(RES_hhdet_in_fec!W8=0,0,RES_hhdet_in_fec!W8*1000*11630/RES_hhdet_in_new!W5)</f>
        <v>5.2681125045496771</v>
      </c>
      <c r="X8" s="98">
        <f>IF(RES_hhdet_in_fec!X8=0,0,RES_hhdet_in_fec!X8*1000*11630/RES_hhdet_in_new!X5)</f>
        <v>5.5110570558076404</v>
      </c>
      <c r="Y8" s="98">
        <f>IF(RES_hhdet_in_fec!Y8=0,0,RES_hhdet_in_fec!Y8*1000*11630/RES_hhdet_in_new!Y5)</f>
        <v>6.0742354868630617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798.98795387294933</v>
      </c>
      <c r="D9" s="122">
        <v>1344.3430916476348</v>
      </c>
      <c r="E9" s="122">
        <v>980.18515779478241</v>
      </c>
      <c r="F9" s="122">
        <v>1147.8302277178545</v>
      </c>
      <c r="G9" s="122">
        <v>1079.6873399448277</v>
      </c>
      <c r="H9" s="122">
        <v>1047.0559047458582</v>
      </c>
      <c r="I9" s="122">
        <v>1047.524531629856</v>
      </c>
      <c r="J9" s="122">
        <v>1328.963177743532</v>
      </c>
      <c r="K9" s="122">
        <v>987.56856945964375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1175.3569521297891</v>
      </c>
      <c r="S9" s="122">
        <v>1353.2864744946194</v>
      </c>
      <c r="T9" s="122">
        <v>1357.2012033417482</v>
      </c>
      <c r="U9" s="122">
        <v>1474.0494171389671</v>
      </c>
      <c r="V9" s="122">
        <v>2074.4548061395908</v>
      </c>
      <c r="W9" s="122">
        <v>1832.7113587886709</v>
      </c>
      <c r="X9" s="122">
        <v>1926.5525595163176</v>
      </c>
      <c r="Y9" s="122">
        <v>1460.0220026371387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798.98795387294933</v>
      </c>
      <c r="D10" s="98">
        <v>1351.4356761975353</v>
      </c>
      <c r="E10" s="98">
        <v>907.21881737321473</v>
      </c>
      <c r="F10" s="98">
        <v>1234.8058168034454</v>
      </c>
      <c r="G10" s="98">
        <v>820.90996445703365</v>
      </c>
      <c r="H10" s="98">
        <v>878.92137185206013</v>
      </c>
      <c r="I10" s="98">
        <v>915.63437298080839</v>
      </c>
      <c r="J10" s="98">
        <v>1328.963177743532</v>
      </c>
      <c r="K10" s="98">
        <v>987.56856945964375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1174.9952899287114</v>
      </c>
      <c r="S10" s="98">
        <v>1384.8501298502715</v>
      </c>
      <c r="T10" s="98">
        <v>1387.3173508957561</v>
      </c>
      <c r="U10" s="98">
        <v>1364.5726533721504</v>
      </c>
      <c r="V10" s="98">
        <v>2130.2900984471767</v>
      </c>
      <c r="W10" s="98">
        <v>1651.5906221497648</v>
      </c>
      <c r="X10" s="98">
        <v>1926.5525595163176</v>
      </c>
      <c r="Y10" s="98">
        <v>1218.9047845312218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1242.3872783951294</v>
      </c>
      <c r="E11" s="98">
        <v>1210.6218263955923</v>
      </c>
      <c r="F11" s="98">
        <v>1192.7275981509449</v>
      </c>
      <c r="G11" s="98">
        <v>1194.9006234843273</v>
      </c>
      <c r="H11" s="98">
        <v>1198.0478663711513</v>
      </c>
      <c r="I11" s="98">
        <v>1201.5955986227596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973.59464373733044</v>
      </c>
      <c r="S11" s="98">
        <v>1137.2719291654232</v>
      </c>
      <c r="T11" s="98">
        <v>1453.7267060891377</v>
      </c>
      <c r="U11" s="98">
        <v>1174.2989092469049</v>
      </c>
      <c r="V11" s="98">
        <v>1379.1654991354458</v>
      </c>
      <c r="W11" s="98">
        <v>1709.9659428868119</v>
      </c>
      <c r="X11" s="98">
        <v>0</v>
      </c>
      <c r="Y11" s="98">
        <v>1501.5827539357515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1315.4322211274293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446.61239538381903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868.81982574361041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1078.587386493788</v>
      </c>
      <c r="E15" s="101">
        <v>1113.6377935893038</v>
      </c>
      <c r="F15" s="101">
        <v>1076.8282766693844</v>
      </c>
      <c r="G15" s="101">
        <v>1074.514274242629</v>
      </c>
      <c r="H15" s="101">
        <v>1089.2532645061774</v>
      </c>
      <c r="I15" s="101">
        <v>1185.4769933878238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1215.2023231191638</v>
      </c>
      <c r="S15" s="101">
        <v>1259.7533528843132</v>
      </c>
      <c r="T15" s="101">
        <v>1512.00733572476</v>
      </c>
      <c r="U15" s="101">
        <v>1814.048224900203</v>
      </c>
      <c r="V15" s="101">
        <v>1625.047006068161</v>
      </c>
      <c r="W15" s="101">
        <v>2094.2243171426958</v>
      </c>
      <c r="X15" s="101">
        <v>0</v>
      </c>
      <c r="Y15" s="101">
        <v>1686.1815834743804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925.8669702087883</v>
      </c>
      <c r="S16" s="104">
        <v>960.84532325545183</v>
      </c>
      <c r="T16" s="104">
        <v>1188.6407889307516</v>
      </c>
      <c r="U16" s="104">
        <v>1424.7643442179135</v>
      </c>
      <c r="V16" s="104">
        <v>1292.6436865995004</v>
      </c>
      <c r="W16" s="104">
        <v>1744.0330623654143</v>
      </c>
      <c r="X16" s="104">
        <v>0</v>
      </c>
      <c r="Y16" s="104">
        <v>1415.6548037312107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374.31178878937817</v>
      </c>
      <c r="S17" s="98">
        <v>352.77437713106167</v>
      </c>
      <c r="T17" s="98">
        <v>462.98705861915494</v>
      </c>
      <c r="U17" s="98">
        <v>528.52625571472049</v>
      </c>
      <c r="V17" s="98">
        <v>491.22957543417351</v>
      </c>
      <c r="W17" s="98">
        <v>872.44320021137901</v>
      </c>
      <c r="X17" s="98">
        <v>0</v>
      </c>
      <c r="Y17" s="98">
        <v>654.06021796725497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551.55518141941013</v>
      </c>
      <c r="S18" s="98">
        <v>608.07094612439005</v>
      </c>
      <c r="T18" s="98">
        <v>725.65373031159652</v>
      </c>
      <c r="U18" s="98">
        <v>896.2380885031929</v>
      </c>
      <c r="V18" s="98">
        <v>801.41411116532674</v>
      </c>
      <c r="W18" s="98">
        <v>871.58986215403559</v>
      </c>
      <c r="X18" s="98">
        <v>0</v>
      </c>
      <c r="Y18" s="98">
        <v>761.59458576395582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299.03477813419448</v>
      </c>
      <c r="D19" s="122">
        <v>322.11784508218688</v>
      </c>
      <c r="E19" s="122">
        <v>309.85385985486437</v>
      </c>
      <c r="F19" s="122">
        <v>337.16918352373847</v>
      </c>
      <c r="G19" s="122">
        <v>294.92328548408057</v>
      </c>
      <c r="H19" s="122">
        <v>276.1258896401568</v>
      </c>
      <c r="I19" s="122">
        <v>301.25756254494274</v>
      </c>
      <c r="J19" s="122">
        <v>399.72361771072298</v>
      </c>
      <c r="K19" s="122">
        <v>307.33366865294551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402.35163426674904</v>
      </c>
      <c r="S19" s="122">
        <v>415.85156671621803</v>
      </c>
      <c r="T19" s="122">
        <v>462.64468457727583</v>
      </c>
      <c r="U19" s="122">
        <v>388.97145526938743</v>
      </c>
      <c r="V19" s="122">
        <v>593.83641948843081</v>
      </c>
      <c r="W19" s="122">
        <v>507.43842596528083</v>
      </c>
      <c r="X19" s="122">
        <v>481.27815670306671</v>
      </c>
      <c r="Y19" s="122">
        <v>445.46356073963705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371.92948881486143</v>
      </c>
      <c r="D20" s="98">
        <v>629.96070373583359</v>
      </c>
      <c r="E20" s="98">
        <v>419.0533050362198</v>
      </c>
      <c r="F20" s="98">
        <v>570.74976766308782</v>
      </c>
      <c r="G20" s="98">
        <v>295.49852047629469</v>
      </c>
      <c r="H20" s="98">
        <v>320.61659604416104</v>
      </c>
      <c r="I20" s="98">
        <v>317.44745544302526</v>
      </c>
      <c r="J20" s="98">
        <v>440.66881093130957</v>
      </c>
      <c r="K20" s="98">
        <v>322.22087421972691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416.54922560773718</v>
      </c>
      <c r="S20" s="98">
        <v>428.14660983562766</v>
      </c>
      <c r="T20" s="98">
        <v>469.98541987240412</v>
      </c>
      <c r="U20" s="98">
        <v>390.710952909458</v>
      </c>
      <c r="V20" s="98">
        <v>597.79594642762947</v>
      </c>
      <c r="W20" s="98">
        <v>692.97511928778033</v>
      </c>
      <c r="X20" s="98">
        <v>835.4507815435054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389.59129954357411</v>
      </c>
      <c r="D21" s="98">
        <v>348.51376362634585</v>
      </c>
      <c r="E21" s="98">
        <v>337.71264770028489</v>
      </c>
      <c r="F21" s="98">
        <v>361.79718053511232</v>
      </c>
      <c r="G21" s="98">
        <v>380.11282878717282</v>
      </c>
      <c r="H21" s="98">
        <v>346.55629150831209</v>
      </c>
      <c r="I21" s="98">
        <v>350.85043729198543</v>
      </c>
      <c r="J21" s="98">
        <v>333.1631445074899</v>
      </c>
      <c r="K21" s="98">
        <v>310.38453963556537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416.62564729107157</v>
      </c>
      <c r="S21" s="98">
        <v>467.68022121976963</v>
      </c>
      <c r="T21" s="98">
        <v>0</v>
      </c>
      <c r="U21" s="98">
        <v>556.37061341742844</v>
      </c>
      <c r="V21" s="98">
        <v>357.59589477558507</v>
      </c>
      <c r="W21" s="98">
        <v>715.6040238713058</v>
      </c>
      <c r="X21" s="98">
        <v>645.70906092052792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284.68573439298751</v>
      </c>
      <c r="D22" s="33">
        <v>255.45686106642495</v>
      </c>
      <c r="E22" s="33">
        <v>282.88007340692155</v>
      </c>
      <c r="F22" s="33">
        <v>297.20124507002697</v>
      </c>
      <c r="G22" s="33">
        <v>288.35812266778174</v>
      </c>
      <c r="H22" s="33">
        <v>257.2338179360454</v>
      </c>
      <c r="I22" s="33">
        <v>289.1608901869883</v>
      </c>
      <c r="J22" s="33">
        <v>242.41110397978807</v>
      </c>
      <c r="K22" s="33">
        <v>224.57949855514758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279.40989700420118</v>
      </c>
      <c r="S22" s="33">
        <v>332.6508364190862</v>
      </c>
      <c r="T22" s="33">
        <v>322.73026985213056</v>
      </c>
      <c r="U22" s="33">
        <v>332.84548672836252</v>
      </c>
      <c r="V22" s="33">
        <v>356.56703263896526</v>
      </c>
      <c r="W22" s="33">
        <v>407.22836149419635</v>
      </c>
      <c r="X22" s="33">
        <v>449.27673071459628</v>
      </c>
      <c r="Y22" s="33">
        <v>445.46356073963705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13620.843486314441</v>
      </c>
      <c r="D24" s="117">
        <f t="shared" si="7"/>
        <v>24647.190378187919</v>
      </c>
      <c r="E24" s="117">
        <f t="shared" si="7"/>
        <v>9829.1537226449964</v>
      </c>
      <c r="F24" s="117">
        <f t="shared" si="7"/>
        <v>3297.9502004408905</v>
      </c>
      <c r="G24" s="117">
        <f t="shared" si="7"/>
        <v>6110.7745113575957</v>
      </c>
      <c r="H24" s="117">
        <f t="shared" si="7"/>
        <v>15039.5087740252</v>
      </c>
      <c r="I24" s="117">
        <f t="shared" si="7"/>
        <v>9989.700288588474</v>
      </c>
      <c r="J24" s="117">
        <f t="shared" si="7"/>
        <v>15678.103875155191</v>
      </c>
      <c r="K24" s="117">
        <f t="shared" si="7"/>
        <v>15655.756633550596</v>
      </c>
      <c r="L24" s="117">
        <f t="shared" si="7"/>
        <v>11090.368411148536</v>
      </c>
      <c r="M24" s="117">
        <f t="shared" si="7"/>
        <v>0</v>
      </c>
      <c r="N24" s="117">
        <f t="shared" si="7"/>
        <v>0</v>
      </c>
      <c r="O24" s="117">
        <f t="shared" si="7"/>
        <v>11128.213510366237</v>
      </c>
      <c r="P24" s="117">
        <f t="shared" si="7"/>
        <v>2196.2565079442775</v>
      </c>
      <c r="Q24" s="117">
        <f t="shared" si="7"/>
        <v>0</v>
      </c>
      <c r="R24" s="117">
        <f t="shared" ref="R24:V24" si="8">R25+R28+R30+R39</f>
        <v>9891.9029524510916</v>
      </c>
      <c r="S24" s="117">
        <f t="shared" si="8"/>
        <v>9731.6283967558284</v>
      </c>
      <c r="T24" s="117">
        <f t="shared" si="8"/>
        <v>8865.5871319065118</v>
      </c>
      <c r="U24" s="117">
        <f t="shared" si="8"/>
        <v>8026.818524155291</v>
      </c>
      <c r="V24" s="117">
        <f t="shared" si="8"/>
        <v>7959.6282493541776</v>
      </c>
      <c r="W24" s="117">
        <f t="shared" ref="W24:Y24" si="9">W25+W28+W30+W39</f>
        <v>9979.2382321001714</v>
      </c>
      <c r="X24" s="117">
        <f t="shared" si="9"/>
        <v>7632.921573600981</v>
      </c>
      <c r="Y24" s="117">
        <f t="shared" si="9"/>
        <v>0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12186.236008368356</v>
      </c>
      <c r="D25" s="122">
        <f t="shared" si="10"/>
        <v>23266.51574598319</v>
      </c>
      <c r="E25" s="122">
        <f t="shared" si="10"/>
        <v>8400.7105785933436</v>
      </c>
      <c r="F25" s="122">
        <f t="shared" si="10"/>
        <v>1892.6182936877901</v>
      </c>
      <c r="G25" s="122">
        <f t="shared" si="10"/>
        <v>4714.024556230047</v>
      </c>
      <c r="H25" s="122">
        <f t="shared" si="10"/>
        <v>13662.176236551735</v>
      </c>
      <c r="I25" s="122">
        <f t="shared" si="10"/>
        <v>8491.9495112576933</v>
      </c>
      <c r="J25" s="122">
        <f t="shared" si="10"/>
        <v>14336.591780932524</v>
      </c>
      <c r="K25" s="122">
        <f t="shared" si="10"/>
        <v>14561.123470269486</v>
      </c>
      <c r="L25" s="122">
        <f t="shared" si="10"/>
        <v>10243.793580543308</v>
      </c>
      <c r="M25" s="122">
        <f t="shared" si="10"/>
        <v>0</v>
      </c>
      <c r="N25" s="122">
        <f t="shared" si="10"/>
        <v>0</v>
      </c>
      <c r="O25" s="122">
        <f t="shared" si="10"/>
        <v>9815.5333161831695</v>
      </c>
      <c r="P25" s="122">
        <f t="shared" si="10"/>
        <v>855.91481472459111</v>
      </c>
      <c r="Q25" s="122">
        <f t="shared" si="10"/>
        <v>0</v>
      </c>
      <c r="R25" s="122">
        <f t="shared" ref="R25:V25" si="11">SUM(R26:R27)</f>
        <v>8404.3077446819425</v>
      </c>
      <c r="S25" s="122">
        <f t="shared" si="11"/>
        <v>8233.702046052329</v>
      </c>
      <c r="T25" s="122">
        <f t="shared" si="11"/>
        <v>7226.7250566168095</v>
      </c>
      <c r="U25" s="122">
        <f t="shared" si="11"/>
        <v>5880.0082101185026</v>
      </c>
      <c r="V25" s="122">
        <f t="shared" si="11"/>
        <v>6070.8769802290708</v>
      </c>
      <c r="W25" s="122">
        <f t="shared" ref="W25:Y25" si="12">SUM(W26:W27)</f>
        <v>7489.2051565969359</v>
      </c>
      <c r="X25" s="122">
        <f t="shared" si="12"/>
        <v>5792.8855331921368</v>
      </c>
      <c r="Y25" s="122">
        <f t="shared" si="12"/>
        <v>0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12030.269043664866</v>
      </c>
      <c r="D26" s="98">
        <v>22973.170263635337</v>
      </c>
      <c r="E26" s="98">
        <v>8295.6884840815073</v>
      </c>
      <c r="F26" s="98">
        <v>1869.1838954788823</v>
      </c>
      <c r="G26" s="98">
        <v>4656.1565828270595</v>
      </c>
      <c r="H26" s="98">
        <v>13496.598383649616</v>
      </c>
      <c r="I26" s="98">
        <v>8389.956267722313</v>
      </c>
      <c r="J26" s="98">
        <v>14165.035729531037</v>
      </c>
      <c r="K26" s="98">
        <v>14387.003658824773</v>
      </c>
      <c r="L26" s="98">
        <v>10125.062379046791</v>
      </c>
      <c r="M26" s="98">
        <v>0</v>
      </c>
      <c r="N26" s="98">
        <v>0</v>
      </c>
      <c r="O26" s="98">
        <v>9692.268504917869</v>
      </c>
      <c r="P26" s="98">
        <v>844.62953478412942</v>
      </c>
      <c r="Q26" s="98">
        <v>0</v>
      </c>
      <c r="R26" s="98">
        <v>8292.2874089288525</v>
      </c>
      <c r="S26" s="98">
        <v>8122.8562666963035</v>
      </c>
      <c r="T26" s="98">
        <v>7125.6947458953364</v>
      </c>
      <c r="U26" s="98">
        <v>5797.8966309647294</v>
      </c>
      <c r="V26" s="98">
        <v>5986.1716583930356</v>
      </c>
      <c r="W26" s="98">
        <v>7387.3775059532172</v>
      </c>
      <c r="X26" s="98">
        <v>5714.5081691940923</v>
      </c>
      <c r="Y26" s="98">
        <v>0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155.96696470348897</v>
      </c>
      <c r="D27" s="98">
        <v>293.34548234785217</v>
      </c>
      <c r="E27" s="98">
        <v>105.02209451183595</v>
      </c>
      <c r="F27" s="98">
        <v>23.434398208907783</v>
      </c>
      <c r="G27" s="98">
        <v>57.86797340298714</v>
      </c>
      <c r="H27" s="98">
        <v>165.57785290211859</v>
      </c>
      <c r="I27" s="98">
        <v>101.99324353538093</v>
      </c>
      <c r="J27" s="98">
        <v>171.55605140148626</v>
      </c>
      <c r="K27" s="98">
        <v>174.11981144471198</v>
      </c>
      <c r="L27" s="98">
        <v>118.73120149651761</v>
      </c>
      <c r="M27" s="98">
        <v>0</v>
      </c>
      <c r="N27" s="98">
        <v>0</v>
      </c>
      <c r="O27" s="98">
        <v>123.26481126530088</v>
      </c>
      <c r="P27" s="98">
        <v>11.285279940461745</v>
      </c>
      <c r="Q27" s="98">
        <v>0</v>
      </c>
      <c r="R27" s="98">
        <v>112.02033575309083</v>
      </c>
      <c r="S27" s="98">
        <v>110.84577935602601</v>
      </c>
      <c r="T27" s="98">
        <v>101.03031072147314</v>
      </c>
      <c r="U27" s="98">
        <v>82.111579153773206</v>
      </c>
      <c r="V27" s="98">
        <v>84.705321836034898</v>
      </c>
      <c r="W27" s="98">
        <v>101.827650643719</v>
      </c>
      <c r="X27" s="98">
        <v>78.377363998044373</v>
      </c>
      <c r="Y27" s="98">
        <v>0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5.9270451814113283</v>
      </c>
      <c r="D28" s="122">
        <f t="shared" si="13"/>
        <v>9.1879766603446509</v>
      </c>
      <c r="E28" s="122">
        <f t="shared" si="13"/>
        <v>14.623960739899603</v>
      </c>
      <c r="F28" s="122">
        <f t="shared" si="13"/>
        <v>12.020465222894847</v>
      </c>
      <c r="G28" s="122">
        <f t="shared" si="13"/>
        <v>13.069787614252009</v>
      </c>
      <c r="H28" s="122">
        <f t="shared" si="13"/>
        <v>10.892385892892513</v>
      </c>
      <c r="I28" s="122">
        <f t="shared" si="13"/>
        <v>16.720520364064672</v>
      </c>
      <c r="J28" s="122">
        <f t="shared" si="13"/>
        <v>13.30263460758025</v>
      </c>
      <c r="K28" s="122">
        <f t="shared" si="13"/>
        <v>18.97697097307157</v>
      </c>
      <c r="L28" s="122">
        <f t="shared" si="13"/>
        <v>12.208559255718194</v>
      </c>
      <c r="M28" s="122">
        <f t="shared" si="13"/>
        <v>0</v>
      </c>
      <c r="N28" s="122">
        <f t="shared" si="13"/>
        <v>0</v>
      </c>
      <c r="O28" s="122">
        <f t="shared" si="13"/>
        <v>12.950751488087478</v>
      </c>
      <c r="P28" s="122">
        <f t="shared" si="13"/>
        <v>10.674845813069187</v>
      </c>
      <c r="Q28" s="122">
        <f t="shared" si="13"/>
        <v>0</v>
      </c>
      <c r="R28" s="122">
        <f t="shared" si="13"/>
        <v>22.095254577579535</v>
      </c>
      <c r="S28" s="122">
        <f t="shared" si="13"/>
        <v>18.869367677019209</v>
      </c>
      <c r="T28" s="122">
        <f t="shared" si="13"/>
        <v>25.721544243181285</v>
      </c>
      <c r="U28" s="122">
        <f t="shared" si="13"/>
        <v>16.23911962250736</v>
      </c>
      <c r="V28" s="122">
        <f t="shared" si="13"/>
        <v>14.192662178877789</v>
      </c>
      <c r="W28" s="122">
        <f t="shared" si="13"/>
        <v>5.4791092586078678</v>
      </c>
      <c r="X28" s="122">
        <f t="shared" si="13"/>
        <v>5.5110570558076413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5.9270451814113283</v>
      </c>
      <c r="D29" s="98">
        <f>IF(RES_hhdet_in_fec!D29=0,0,RES_hhdet_in_fec!D29*1000*11630/RES_hhdet_in_new!D26)</f>
        <v>9.1879766603446509</v>
      </c>
      <c r="E29" s="98">
        <f>IF(RES_hhdet_in_fec!E29=0,0,RES_hhdet_in_fec!E29*1000*11630/RES_hhdet_in_new!E26)</f>
        <v>14.623960739899603</v>
      </c>
      <c r="F29" s="98">
        <f>IF(RES_hhdet_in_fec!F29=0,0,RES_hhdet_in_fec!F29*1000*11630/RES_hhdet_in_new!F26)</f>
        <v>12.020465222894847</v>
      </c>
      <c r="G29" s="98">
        <f>IF(RES_hhdet_in_fec!G29=0,0,RES_hhdet_in_fec!G29*1000*11630/RES_hhdet_in_new!G26)</f>
        <v>13.069787614252009</v>
      </c>
      <c r="H29" s="98">
        <f>IF(RES_hhdet_in_fec!H29=0,0,RES_hhdet_in_fec!H29*1000*11630/RES_hhdet_in_new!H26)</f>
        <v>10.892385892892513</v>
      </c>
      <c r="I29" s="98">
        <f>IF(RES_hhdet_in_fec!I29=0,0,RES_hhdet_in_fec!I29*1000*11630/RES_hhdet_in_new!I26)</f>
        <v>16.720520364064672</v>
      </c>
      <c r="J29" s="98">
        <f>IF(RES_hhdet_in_fec!J29=0,0,RES_hhdet_in_fec!J29*1000*11630/RES_hhdet_in_new!J26)</f>
        <v>13.30263460758025</v>
      </c>
      <c r="K29" s="98">
        <f>IF(RES_hhdet_in_fec!K29=0,0,RES_hhdet_in_fec!K29*1000*11630/RES_hhdet_in_new!K26)</f>
        <v>18.97697097307157</v>
      </c>
      <c r="L29" s="98">
        <f>IF(RES_hhdet_in_fec!L29=0,0,RES_hhdet_in_fec!L29*1000*11630/RES_hhdet_in_new!L26)</f>
        <v>12.208559255718194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</v>
      </c>
      <c r="O29" s="98">
        <f>IF(RES_hhdet_in_fec!O29=0,0,RES_hhdet_in_fec!O29*1000*11630/RES_hhdet_in_new!O26)</f>
        <v>12.950751488087478</v>
      </c>
      <c r="P29" s="98">
        <f>IF(RES_hhdet_in_fec!P29=0,0,RES_hhdet_in_fec!P29*1000*11630/RES_hhdet_in_new!P26)</f>
        <v>10.674845813069187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22.095254577579535</v>
      </c>
      <c r="S29" s="98">
        <f>IF(RES_hhdet_in_fec!S29=0,0,RES_hhdet_in_fec!S29*1000*11630/RES_hhdet_in_new!S26)</f>
        <v>18.869367677019209</v>
      </c>
      <c r="T29" s="98">
        <f>IF(RES_hhdet_in_fec!T29=0,0,RES_hhdet_in_fec!T29*1000*11630/RES_hhdet_in_new!T26)</f>
        <v>25.721544243181285</v>
      </c>
      <c r="U29" s="98">
        <f>IF(RES_hhdet_in_fec!U29=0,0,RES_hhdet_in_fec!U29*1000*11630/RES_hhdet_in_new!U26)</f>
        <v>16.23911962250736</v>
      </c>
      <c r="V29" s="98">
        <f>IF(RES_hhdet_in_fec!V29=0,0,RES_hhdet_in_fec!V29*1000*11630/RES_hhdet_in_new!V26)</f>
        <v>14.192662178877789</v>
      </c>
      <c r="W29" s="98">
        <f>IF(RES_hhdet_in_fec!W29=0,0,RES_hhdet_in_fec!W29*1000*11630/RES_hhdet_in_new!W26)</f>
        <v>5.4791092586078678</v>
      </c>
      <c r="X29" s="98">
        <f>IF(RES_hhdet_in_fec!X29=0,0,RES_hhdet_in_fec!X29*1000*11630/RES_hhdet_in_new!X26)</f>
        <v>5.5110570558076413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1136.1739750057036</v>
      </c>
      <c r="D30" s="122">
        <v>1110.6351914310073</v>
      </c>
      <c r="E30" s="122">
        <v>1129.3263871314975</v>
      </c>
      <c r="F30" s="122">
        <v>1092.3655045491589</v>
      </c>
      <c r="G30" s="122">
        <v>1088.6082858611692</v>
      </c>
      <c r="H30" s="122">
        <v>1102.3132810215868</v>
      </c>
      <c r="I30" s="122">
        <v>1187.2373871336188</v>
      </c>
      <c r="J30" s="122">
        <v>1078.0196093043546</v>
      </c>
      <c r="K30" s="122">
        <v>845.71387868536442</v>
      </c>
      <c r="L30" s="122">
        <v>631.05531272260919</v>
      </c>
      <c r="M30" s="122">
        <v>0</v>
      </c>
      <c r="N30" s="122">
        <v>0</v>
      </c>
      <c r="O30" s="122">
        <v>1070.9341407468728</v>
      </c>
      <c r="P30" s="122">
        <v>1067.771358186375</v>
      </c>
      <c r="Q30" s="122">
        <v>0</v>
      </c>
      <c r="R30" s="122">
        <v>1183.3457411816314</v>
      </c>
      <c r="S30" s="122">
        <v>1146.4061466073933</v>
      </c>
      <c r="T30" s="122">
        <v>1290.4102611943895</v>
      </c>
      <c r="U30" s="122">
        <v>1788.9600164432102</v>
      </c>
      <c r="V30" s="122">
        <v>1517.9635780586477</v>
      </c>
      <c r="W30" s="122">
        <v>2060.5920416757053</v>
      </c>
      <c r="X30" s="122">
        <v>1380.2115262229033</v>
      </c>
      <c r="Y30" s="122">
        <v>0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1265.4331955471487</v>
      </c>
      <c r="D31" s="98">
        <v>1242.3872783951297</v>
      </c>
      <c r="E31" s="98">
        <v>1210.6218263955923</v>
      </c>
      <c r="F31" s="98">
        <v>1192.7275981509449</v>
      </c>
      <c r="G31" s="98">
        <v>1194.9006234843273</v>
      </c>
      <c r="H31" s="98">
        <v>1198.047866371151</v>
      </c>
      <c r="I31" s="98">
        <v>1201.5955986227598</v>
      </c>
      <c r="J31" s="98">
        <v>1131.9238748285572</v>
      </c>
      <c r="K31" s="98">
        <v>1105.4117819194148</v>
      </c>
      <c r="L31" s="98">
        <v>1029.3245685393938</v>
      </c>
      <c r="M31" s="98">
        <v>0</v>
      </c>
      <c r="N31" s="98">
        <v>0</v>
      </c>
      <c r="O31" s="98">
        <v>926.65520385126513</v>
      </c>
      <c r="P31" s="98">
        <v>0</v>
      </c>
      <c r="Q31" s="98">
        <v>0</v>
      </c>
      <c r="R31" s="98">
        <v>973.59464373733044</v>
      </c>
      <c r="S31" s="98">
        <v>1137.2719291654232</v>
      </c>
      <c r="T31" s="98">
        <v>1453.7267060891375</v>
      </c>
      <c r="U31" s="98">
        <v>1174.2989092469049</v>
      </c>
      <c r="V31" s="98">
        <v>1379.1654991354458</v>
      </c>
      <c r="W31" s="98">
        <v>1709.9659428868117</v>
      </c>
      <c r="X31" s="98">
        <v>1294.6925842448616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1055.0489411930814</v>
      </c>
      <c r="D35" s="101">
        <v>1078.5873864937882</v>
      </c>
      <c r="E35" s="101">
        <v>1113.6377935893038</v>
      </c>
      <c r="F35" s="101">
        <v>1076.8282766693844</v>
      </c>
      <c r="G35" s="101">
        <v>1074.5142742426287</v>
      </c>
      <c r="H35" s="101">
        <v>1089.2532645061772</v>
      </c>
      <c r="I35" s="101">
        <v>1185.476993387824</v>
      </c>
      <c r="J35" s="101">
        <v>1073.3322818674671</v>
      </c>
      <c r="K35" s="101">
        <v>835.15705335064683</v>
      </c>
      <c r="L35" s="101">
        <v>757.54609913271236</v>
      </c>
      <c r="M35" s="101">
        <v>0</v>
      </c>
      <c r="N35" s="101">
        <v>0</v>
      </c>
      <c r="O35" s="101">
        <v>1080.5896859999921</v>
      </c>
      <c r="P35" s="101">
        <v>1067.771358186375</v>
      </c>
      <c r="Q35" s="101">
        <v>0</v>
      </c>
      <c r="R35" s="101">
        <v>1215.202323119164</v>
      </c>
      <c r="S35" s="101">
        <v>1259.7533528843132</v>
      </c>
      <c r="T35" s="101">
        <v>1512.00733572476</v>
      </c>
      <c r="U35" s="101">
        <v>1814.0482249002023</v>
      </c>
      <c r="V35" s="101">
        <v>1625.0470060681612</v>
      </c>
      <c r="W35" s="101">
        <v>2094.2243171426962</v>
      </c>
      <c r="X35" s="101">
        <v>1543.1358795913879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550.17708464325574</v>
      </c>
      <c r="M36" s="104">
        <v>0</v>
      </c>
      <c r="N36" s="104">
        <v>0</v>
      </c>
      <c r="O36" s="104">
        <v>808.57169320911419</v>
      </c>
      <c r="P36" s="104">
        <v>0</v>
      </c>
      <c r="Q36" s="104">
        <v>0</v>
      </c>
      <c r="R36" s="104">
        <v>925.8669702087883</v>
      </c>
      <c r="S36" s="104">
        <v>960.84532325545149</v>
      </c>
      <c r="T36" s="104">
        <v>1188.6407889307513</v>
      </c>
      <c r="U36" s="104">
        <v>0</v>
      </c>
      <c r="V36" s="104">
        <v>1292.6436865995006</v>
      </c>
      <c r="W36" s="104">
        <v>1744.0330623654145</v>
      </c>
      <c r="X36" s="104">
        <v>1225.0962222595251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252.62706884371778</v>
      </c>
      <c r="M37" s="98">
        <v>0</v>
      </c>
      <c r="N37" s="98">
        <v>0</v>
      </c>
      <c r="O37" s="98">
        <v>376.04337552229185</v>
      </c>
      <c r="P37" s="98">
        <v>0</v>
      </c>
      <c r="Q37" s="98">
        <v>0</v>
      </c>
      <c r="R37" s="98">
        <v>374.31178878937817</v>
      </c>
      <c r="S37" s="98">
        <v>352.77437713106156</v>
      </c>
      <c r="T37" s="98">
        <v>462.98705861915499</v>
      </c>
      <c r="U37" s="98">
        <v>0</v>
      </c>
      <c r="V37" s="98">
        <v>491.22957543417363</v>
      </c>
      <c r="W37" s="98">
        <v>872.44320021137912</v>
      </c>
      <c r="X37" s="98">
        <v>369.01926197139983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297.55001579953796</v>
      </c>
      <c r="M38" s="98">
        <v>0</v>
      </c>
      <c r="N38" s="98">
        <v>0</v>
      </c>
      <c r="O38" s="98">
        <v>432.52831768682233</v>
      </c>
      <c r="P38" s="98">
        <v>0</v>
      </c>
      <c r="Q38" s="98">
        <v>0</v>
      </c>
      <c r="R38" s="98">
        <v>551.55518141941013</v>
      </c>
      <c r="S38" s="98">
        <v>608.07094612438993</v>
      </c>
      <c r="T38" s="98">
        <v>725.65373031159663</v>
      </c>
      <c r="U38" s="98">
        <v>0</v>
      </c>
      <c r="V38" s="98">
        <v>801.41411116532709</v>
      </c>
      <c r="W38" s="98">
        <v>871.58986215403547</v>
      </c>
      <c r="X38" s="98">
        <v>856.07696028812541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292.50645775896959</v>
      </c>
      <c r="D39" s="122">
        <v>260.85146411337689</v>
      </c>
      <c r="E39" s="122">
        <v>284.49279618025577</v>
      </c>
      <c r="F39" s="122">
        <v>300.94593698104649</v>
      </c>
      <c r="G39" s="122">
        <v>295.07188165212739</v>
      </c>
      <c r="H39" s="122">
        <v>264.12687055898556</v>
      </c>
      <c r="I39" s="122">
        <v>293.7928698330972</v>
      </c>
      <c r="J39" s="122">
        <v>250.1898503107339</v>
      </c>
      <c r="K39" s="122">
        <v>229.94231362267368</v>
      </c>
      <c r="L39" s="122">
        <v>203.31095862690134</v>
      </c>
      <c r="M39" s="122">
        <v>0</v>
      </c>
      <c r="N39" s="122">
        <v>0</v>
      </c>
      <c r="O39" s="122">
        <v>228.79530194810735</v>
      </c>
      <c r="P39" s="122">
        <v>261.89548922024244</v>
      </c>
      <c r="Q39" s="122">
        <v>0</v>
      </c>
      <c r="R39" s="122">
        <v>282.15421200993859</v>
      </c>
      <c r="S39" s="122">
        <v>332.65083641908626</v>
      </c>
      <c r="T39" s="122">
        <v>322.73026985213062</v>
      </c>
      <c r="U39" s="122">
        <v>341.61117797107102</v>
      </c>
      <c r="V39" s="122">
        <v>356.59502888758078</v>
      </c>
      <c r="W39" s="122">
        <v>423.96192456892322</v>
      </c>
      <c r="X39" s="122">
        <v>454.31345713013303</v>
      </c>
      <c r="Y39" s="122">
        <v>0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389.59129954357411</v>
      </c>
      <c r="D40" s="98">
        <v>348.51376362634591</v>
      </c>
      <c r="E40" s="98">
        <v>337.71264770028489</v>
      </c>
      <c r="F40" s="98">
        <v>361.79718053511232</v>
      </c>
      <c r="G40" s="98">
        <v>380.11282878717282</v>
      </c>
      <c r="H40" s="98">
        <v>346.55629150831214</v>
      </c>
      <c r="I40" s="98">
        <v>350.85043729198537</v>
      </c>
      <c r="J40" s="98">
        <v>333.1631445074899</v>
      </c>
      <c r="K40" s="98">
        <v>310.38453963556537</v>
      </c>
      <c r="L40" s="98">
        <v>271.90931339554686</v>
      </c>
      <c r="M40" s="98">
        <v>0</v>
      </c>
      <c r="N40" s="98">
        <v>0</v>
      </c>
      <c r="O40" s="98">
        <v>303.10883226221625</v>
      </c>
      <c r="P40" s="98">
        <v>0</v>
      </c>
      <c r="Q40" s="98">
        <v>0</v>
      </c>
      <c r="R40" s="98">
        <v>416.62564729107152</v>
      </c>
      <c r="S40" s="98">
        <v>0</v>
      </c>
      <c r="T40" s="98">
        <v>0</v>
      </c>
      <c r="U40" s="98">
        <v>556.37061341742844</v>
      </c>
      <c r="V40" s="98">
        <v>357.59589477558507</v>
      </c>
      <c r="W40" s="98">
        <v>715.6040238713058</v>
      </c>
      <c r="X40" s="98">
        <v>645.70906092052803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284.68573439298757</v>
      </c>
      <c r="D41" s="33">
        <v>255.45686106642495</v>
      </c>
      <c r="E41" s="33">
        <v>282.88007340692155</v>
      </c>
      <c r="F41" s="33">
        <v>297.20124507002703</v>
      </c>
      <c r="G41" s="33">
        <v>288.35812266778169</v>
      </c>
      <c r="H41" s="33">
        <v>257.2338179360454</v>
      </c>
      <c r="I41" s="33">
        <v>289.16089018698818</v>
      </c>
      <c r="J41" s="33">
        <v>242.41110397978801</v>
      </c>
      <c r="K41" s="33">
        <v>224.57949855514758</v>
      </c>
      <c r="L41" s="33">
        <v>200.86101738516399</v>
      </c>
      <c r="M41" s="33">
        <v>0</v>
      </c>
      <c r="N41" s="33">
        <v>0</v>
      </c>
      <c r="O41" s="33">
        <v>225.74132125026722</v>
      </c>
      <c r="P41" s="33">
        <v>261.89548922024244</v>
      </c>
      <c r="Q41" s="33">
        <v>0</v>
      </c>
      <c r="R41" s="33">
        <v>279.40989700420118</v>
      </c>
      <c r="S41" s="33">
        <v>332.65083641908626</v>
      </c>
      <c r="T41" s="33">
        <v>322.73026985213062</v>
      </c>
      <c r="U41" s="33">
        <v>332.84548672836252</v>
      </c>
      <c r="V41" s="33">
        <v>356.56703263896526</v>
      </c>
      <c r="W41" s="33">
        <v>407.22836149419629</v>
      </c>
      <c r="X41" s="33">
        <v>449.27673071459628</v>
      </c>
      <c r="Y41" s="33">
        <v>0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0</v>
      </c>
      <c r="Y48" s="98">
        <f>IF(RES_hhdet_in_fec!Y48=0,0,RES_hhdet_in_fec!Y48*1000*11630/RES_hhdet_in_new!Y45)</f>
        <v>0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18637.761451901853</v>
      </c>
      <c r="D62" s="117">
        <f t="shared" si="21"/>
        <v>17691.814639372878</v>
      </c>
      <c r="E62" s="117">
        <f t="shared" si="21"/>
        <v>17430.125163125365</v>
      </c>
      <c r="F62" s="117">
        <f t="shared" si="21"/>
        <v>15608.983258774049</v>
      </c>
      <c r="G62" s="117">
        <f t="shared" si="21"/>
        <v>14587.251950681508</v>
      </c>
      <c r="H62" s="117">
        <f t="shared" si="21"/>
        <v>12828.696282800627</v>
      </c>
      <c r="I62" s="117">
        <f t="shared" si="21"/>
        <v>10710.859479754921</v>
      </c>
      <c r="J62" s="117">
        <f t="shared" si="21"/>
        <v>11391.625817400271</v>
      </c>
      <c r="K62" s="117">
        <f t="shared" si="21"/>
        <v>11685.374575225806</v>
      </c>
      <c r="L62" s="117">
        <f t="shared" si="21"/>
        <v>0</v>
      </c>
      <c r="M62" s="117">
        <f t="shared" si="21"/>
        <v>12346.028268357673</v>
      </c>
      <c r="N62" s="117">
        <f t="shared" si="21"/>
        <v>11669.173447567133</v>
      </c>
      <c r="O62" s="117">
        <f t="shared" si="21"/>
        <v>11882.912605850961</v>
      </c>
      <c r="P62" s="117">
        <f t="shared" si="21"/>
        <v>10068.033089256178</v>
      </c>
      <c r="Q62" s="117">
        <f t="shared" si="21"/>
        <v>9626.8197146730436</v>
      </c>
      <c r="R62" s="117">
        <f t="shared" ref="R62:V62" si="22">R63+R66+R68+R77</f>
        <v>9453.2019467034988</v>
      </c>
      <c r="S62" s="117">
        <f t="shared" si="22"/>
        <v>9834.8701316425613</v>
      </c>
      <c r="T62" s="117">
        <f t="shared" si="22"/>
        <v>9366.5922695670633</v>
      </c>
      <c r="U62" s="117">
        <f t="shared" si="22"/>
        <v>9148.9628179839019</v>
      </c>
      <c r="V62" s="117">
        <f t="shared" si="22"/>
        <v>9018.3024515065626</v>
      </c>
      <c r="W62" s="117">
        <f t="shared" ref="W62:Y62" si="23">W63+W66+W68+W77</f>
        <v>8841.9261774307743</v>
      </c>
      <c r="X62" s="117">
        <f t="shared" si="23"/>
        <v>7517.4555922355685</v>
      </c>
      <c r="Y62" s="117">
        <f t="shared" si="23"/>
        <v>6324.5764304926006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17154.419301208556</v>
      </c>
      <c r="D63" s="122">
        <f t="shared" si="24"/>
        <v>16254.309799683921</v>
      </c>
      <c r="E63" s="122">
        <f t="shared" si="24"/>
        <v>15850.286268732907</v>
      </c>
      <c r="F63" s="122">
        <f t="shared" si="24"/>
        <v>14076.046453903689</v>
      </c>
      <c r="G63" s="122">
        <f t="shared" si="24"/>
        <v>13070.094731735348</v>
      </c>
      <c r="H63" s="122">
        <f t="shared" si="24"/>
        <v>11337.930853548032</v>
      </c>
      <c r="I63" s="122">
        <f t="shared" si="24"/>
        <v>9181.8932608443483</v>
      </c>
      <c r="J63" s="122">
        <f t="shared" si="24"/>
        <v>9827.3549350457997</v>
      </c>
      <c r="K63" s="122">
        <f t="shared" si="24"/>
        <v>10097.872094891123</v>
      </c>
      <c r="L63" s="122">
        <f t="shared" si="24"/>
        <v>0</v>
      </c>
      <c r="M63" s="122">
        <f t="shared" si="24"/>
        <v>11300.20678132172</v>
      </c>
      <c r="N63" s="122">
        <f t="shared" si="24"/>
        <v>10580.563633438456</v>
      </c>
      <c r="O63" s="122">
        <f t="shared" si="24"/>
        <v>10651.197191478175</v>
      </c>
      <c r="P63" s="122">
        <f t="shared" si="24"/>
        <v>8445.8355832811321</v>
      </c>
      <c r="Q63" s="122">
        <f t="shared" si="24"/>
        <v>8185.0166393372983</v>
      </c>
      <c r="R63" s="122">
        <f t="shared" ref="R63:V63" si="25">SUM(R64:R65)</f>
        <v>8096.721094971932</v>
      </c>
      <c r="S63" s="122">
        <f t="shared" si="25"/>
        <v>8229.1068828045518</v>
      </c>
      <c r="T63" s="122">
        <f t="shared" si="25"/>
        <v>7349.1926933295026</v>
      </c>
      <c r="U63" s="122">
        <f t="shared" si="25"/>
        <v>6938.3211718377943</v>
      </c>
      <c r="V63" s="122">
        <f t="shared" si="25"/>
        <v>6762.7458787952546</v>
      </c>
      <c r="W63" s="122">
        <f t="shared" ref="W63:Y63" si="26">SUM(W64:W65)</f>
        <v>6675.5857829505985</v>
      </c>
      <c r="X63" s="122">
        <f t="shared" si="26"/>
        <v>5239.0785433681231</v>
      </c>
      <c r="Y63" s="122">
        <f t="shared" si="26"/>
        <v>4088.7825734464841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16960.192522388705</v>
      </c>
      <c r="D64" s="98">
        <v>16072.94106681978</v>
      </c>
      <c r="E64" s="98">
        <v>15674.82835834003</v>
      </c>
      <c r="F64" s="98">
        <v>13921.638583941864</v>
      </c>
      <c r="G64" s="98">
        <v>12927.864517472088</v>
      </c>
      <c r="H64" s="98">
        <v>11216.035989128082</v>
      </c>
      <c r="I64" s="98">
        <v>9083.9857588725699</v>
      </c>
      <c r="J64" s="98">
        <v>9722.8458615727668</v>
      </c>
      <c r="K64" s="98">
        <v>9990.4250271069304</v>
      </c>
      <c r="L64" s="98">
        <v>0</v>
      </c>
      <c r="M64" s="98">
        <v>11181.898688945141</v>
      </c>
      <c r="N64" s="98">
        <v>10467.329368132612</v>
      </c>
      <c r="O64" s="98">
        <v>10530.034084944529</v>
      </c>
      <c r="P64" s="98">
        <v>8344.0302029591057</v>
      </c>
      <c r="Q64" s="98">
        <v>8084.8092911655049</v>
      </c>
      <c r="R64" s="98">
        <v>7996.2239837053467</v>
      </c>
      <c r="S64" s="98">
        <v>8124.7770439221304</v>
      </c>
      <c r="T64" s="98">
        <v>7251.2471333985941</v>
      </c>
      <c r="U64" s="98">
        <v>6844.8788745405309</v>
      </c>
      <c r="V64" s="98">
        <v>6670.9453595527311</v>
      </c>
      <c r="W64" s="98">
        <v>6586.8646479897807</v>
      </c>
      <c r="X64" s="98">
        <v>5169.6491919681803</v>
      </c>
      <c r="Y64" s="98">
        <v>4040.2550875431798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194.22677881985274</v>
      </c>
      <c r="D65" s="98">
        <v>181.36873286414124</v>
      </c>
      <c r="E65" s="98">
        <v>175.45791039287772</v>
      </c>
      <c r="F65" s="98">
        <v>154.40786996182533</v>
      </c>
      <c r="G65" s="98">
        <v>142.23021426326</v>
      </c>
      <c r="H65" s="98">
        <v>121.89486441995061</v>
      </c>
      <c r="I65" s="98">
        <v>97.907501971778544</v>
      </c>
      <c r="J65" s="98">
        <v>104.50907347303308</v>
      </c>
      <c r="K65" s="98">
        <v>107.4470677841924</v>
      </c>
      <c r="L65" s="98">
        <v>0</v>
      </c>
      <c r="M65" s="98">
        <v>118.30809237657957</v>
      </c>
      <c r="N65" s="98">
        <v>113.23426530584392</v>
      </c>
      <c r="O65" s="98">
        <v>121.16310653364687</v>
      </c>
      <c r="P65" s="98">
        <v>101.80538032202688</v>
      </c>
      <c r="Q65" s="98">
        <v>100.20734817179319</v>
      </c>
      <c r="R65" s="98">
        <v>100.49711126658485</v>
      </c>
      <c r="S65" s="98">
        <v>104.32983888242153</v>
      </c>
      <c r="T65" s="98">
        <v>97.945559930908928</v>
      </c>
      <c r="U65" s="98">
        <v>93.442297297263238</v>
      </c>
      <c r="V65" s="98">
        <v>91.800519242523222</v>
      </c>
      <c r="W65" s="98">
        <v>88.721134960818162</v>
      </c>
      <c r="X65" s="98">
        <v>69.429351399942718</v>
      </c>
      <c r="Y65" s="98">
        <v>48.527485903304289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6.0120416386937876</v>
      </c>
      <c r="D66" s="122">
        <f t="shared" si="27"/>
        <v>9.6877608831368871</v>
      </c>
      <c r="E66" s="122">
        <f t="shared" si="27"/>
        <v>13.556565347256566</v>
      </c>
      <c r="F66" s="122">
        <f t="shared" si="27"/>
        <v>11.95317012347256</v>
      </c>
      <c r="G66" s="122">
        <f t="shared" si="27"/>
        <v>13.295427665552179</v>
      </c>
      <c r="H66" s="122">
        <f t="shared" si="27"/>
        <v>10.965202706942337</v>
      </c>
      <c r="I66" s="122">
        <f t="shared" si="27"/>
        <v>16.954721485962231</v>
      </c>
      <c r="J66" s="122">
        <f t="shared" si="27"/>
        <v>13.115985586628891</v>
      </c>
      <c r="K66" s="122">
        <f t="shared" si="27"/>
        <v>18.931056098206515</v>
      </c>
      <c r="L66" s="122">
        <f t="shared" si="27"/>
        <v>0</v>
      </c>
      <c r="M66" s="122">
        <f t="shared" si="27"/>
        <v>5.4108822011460536</v>
      </c>
      <c r="N66" s="122">
        <f t="shared" si="27"/>
        <v>25.175337277934645</v>
      </c>
      <c r="O66" s="122">
        <f t="shared" si="27"/>
        <v>12.828500145063371</v>
      </c>
      <c r="P66" s="122">
        <f t="shared" si="27"/>
        <v>10.839883929355061</v>
      </c>
      <c r="Q66" s="122">
        <f t="shared" si="27"/>
        <v>24.729603023271299</v>
      </c>
      <c r="R66" s="122">
        <f t="shared" si="27"/>
        <v>22.598752264738309</v>
      </c>
      <c r="S66" s="122">
        <f t="shared" si="27"/>
        <v>16.820835690100406</v>
      </c>
      <c r="T66" s="122">
        <f t="shared" si="27"/>
        <v>26.287503915709323</v>
      </c>
      <c r="U66" s="122">
        <f t="shared" si="27"/>
        <v>16.434793195950498</v>
      </c>
      <c r="V66" s="122">
        <f t="shared" si="27"/>
        <v>14.439882804189713</v>
      </c>
      <c r="W66" s="122">
        <f t="shared" si="27"/>
        <v>5.2214266301589731</v>
      </c>
      <c r="X66" s="122">
        <f t="shared" si="27"/>
        <v>5.6736658374125435</v>
      </c>
      <c r="Y66" s="122">
        <f t="shared" si="27"/>
        <v>4.8765253388664842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6.0120416386937876</v>
      </c>
      <c r="D67" s="98">
        <f>IF(RES_hhdet_in_fec!D67=0,0,RES_hhdet_in_fec!D67*1000*11630/RES_hhdet_in_new!D64)</f>
        <v>9.6877608831368871</v>
      </c>
      <c r="E67" s="98">
        <f>IF(RES_hhdet_in_fec!E67=0,0,RES_hhdet_in_fec!E67*1000*11630/RES_hhdet_in_new!E64)</f>
        <v>13.556565347256566</v>
      </c>
      <c r="F67" s="98">
        <f>IF(RES_hhdet_in_fec!F67=0,0,RES_hhdet_in_fec!F67*1000*11630/RES_hhdet_in_new!F64)</f>
        <v>11.95317012347256</v>
      </c>
      <c r="G67" s="98">
        <f>IF(RES_hhdet_in_fec!G67=0,0,RES_hhdet_in_fec!G67*1000*11630/RES_hhdet_in_new!G64)</f>
        <v>13.295427665552179</v>
      </c>
      <c r="H67" s="98">
        <f>IF(RES_hhdet_in_fec!H67=0,0,RES_hhdet_in_fec!H67*1000*11630/RES_hhdet_in_new!H64)</f>
        <v>10.965202706942337</v>
      </c>
      <c r="I67" s="98">
        <f>IF(RES_hhdet_in_fec!I67=0,0,RES_hhdet_in_fec!I67*1000*11630/RES_hhdet_in_new!I64)</f>
        <v>16.954721485962231</v>
      </c>
      <c r="J67" s="98">
        <f>IF(RES_hhdet_in_fec!J67=0,0,RES_hhdet_in_fec!J67*1000*11630/RES_hhdet_in_new!J64)</f>
        <v>13.115985586628891</v>
      </c>
      <c r="K67" s="98">
        <f>IF(RES_hhdet_in_fec!K67=0,0,RES_hhdet_in_fec!K67*1000*11630/RES_hhdet_in_new!K64)</f>
        <v>18.931056098206515</v>
      </c>
      <c r="L67" s="98">
        <f>IF(RES_hhdet_in_fec!L67=0,0,RES_hhdet_in_fec!L67*1000*11630/RES_hhdet_in_new!L64)</f>
        <v>0</v>
      </c>
      <c r="M67" s="98">
        <f>IF(RES_hhdet_in_fec!M67=0,0,RES_hhdet_in_fec!M67*1000*11630/RES_hhdet_in_new!M64)</f>
        <v>5.4108822011460536</v>
      </c>
      <c r="N67" s="98">
        <f>IF(RES_hhdet_in_fec!N67=0,0,RES_hhdet_in_fec!N67*1000*11630/RES_hhdet_in_new!N64)</f>
        <v>25.175337277934645</v>
      </c>
      <c r="O67" s="98">
        <f>IF(RES_hhdet_in_fec!O67=0,0,RES_hhdet_in_fec!O67*1000*11630/RES_hhdet_in_new!O64)</f>
        <v>12.828500145063371</v>
      </c>
      <c r="P67" s="98">
        <f>IF(RES_hhdet_in_fec!P67=0,0,RES_hhdet_in_fec!P67*1000*11630/RES_hhdet_in_new!P64)</f>
        <v>10.839883929355061</v>
      </c>
      <c r="Q67" s="98">
        <f>IF(RES_hhdet_in_fec!Q67=0,0,RES_hhdet_in_fec!Q67*1000*11630/RES_hhdet_in_new!Q64)</f>
        <v>24.729603023271299</v>
      </c>
      <c r="R67" s="98">
        <f>IF(RES_hhdet_in_fec!R67=0,0,RES_hhdet_in_fec!R67*1000*11630/RES_hhdet_in_new!R64)</f>
        <v>22.598752264738309</v>
      </c>
      <c r="S67" s="98">
        <f>IF(RES_hhdet_in_fec!S67=0,0,RES_hhdet_in_fec!S67*1000*11630/RES_hhdet_in_new!S64)</f>
        <v>16.820835690100406</v>
      </c>
      <c r="T67" s="98">
        <f>IF(RES_hhdet_in_fec!T67=0,0,RES_hhdet_in_fec!T67*1000*11630/RES_hhdet_in_new!T64)</f>
        <v>26.287503915709323</v>
      </c>
      <c r="U67" s="98">
        <f>IF(RES_hhdet_in_fec!U67=0,0,RES_hhdet_in_fec!U67*1000*11630/RES_hhdet_in_new!U64)</f>
        <v>16.434793195950498</v>
      </c>
      <c r="V67" s="98">
        <f>IF(RES_hhdet_in_fec!V67=0,0,RES_hhdet_in_fec!V67*1000*11630/RES_hhdet_in_new!V64)</f>
        <v>14.439882804189713</v>
      </c>
      <c r="W67" s="98">
        <f>IF(RES_hhdet_in_fec!W67=0,0,RES_hhdet_in_fec!W67*1000*11630/RES_hhdet_in_new!W64)</f>
        <v>5.2214266301589731</v>
      </c>
      <c r="X67" s="98">
        <f>IF(RES_hhdet_in_fec!X67=0,0,RES_hhdet_in_fec!X67*1000*11630/RES_hhdet_in_new!X64)</f>
        <v>5.6736658374125435</v>
      </c>
      <c r="Y67" s="98">
        <f>IF(RES_hhdet_in_fec!Y67=0,0,RES_hhdet_in_fec!Y67*1000*11630/RES_hhdet_in_new!Y64)</f>
        <v>4.8765253388664842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1160.3861509320577</v>
      </c>
      <c r="D68" s="122">
        <v>1128.82379876081</v>
      </c>
      <c r="E68" s="122">
        <v>1187.2331814246429</v>
      </c>
      <c r="F68" s="122">
        <v>1139.7176526301787</v>
      </c>
      <c r="G68" s="122">
        <v>1137.311466715737</v>
      </c>
      <c r="H68" s="122">
        <v>1143.1591544493249</v>
      </c>
      <c r="I68" s="122">
        <v>1162.7291816102638</v>
      </c>
      <c r="J68" s="122">
        <v>1214.9393324616317</v>
      </c>
      <c r="K68" s="122">
        <v>1213.3971377013788</v>
      </c>
      <c r="L68" s="122">
        <v>0</v>
      </c>
      <c r="M68" s="122">
        <v>789.94228347987985</v>
      </c>
      <c r="N68" s="122">
        <v>788.16948193461326</v>
      </c>
      <c r="O68" s="122">
        <v>951.82948704490434</v>
      </c>
      <c r="P68" s="122">
        <v>1247.5374949627519</v>
      </c>
      <c r="Q68" s="122">
        <v>1068.2631364175145</v>
      </c>
      <c r="R68" s="122">
        <v>993.06005798909598</v>
      </c>
      <c r="S68" s="122">
        <v>1143.4185300360637</v>
      </c>
      <c r="T68" s="122">
        <v>1529.8818664810074</v>
      </c>
      <c r="U68" s="122">
        <v>1736.3876859537388</v>
      </c>
      <c r="V68" s="122">
        <v>1763.5339100460812</v>
      </c>
      <c r="W68" s="122">
        <v>1603.7096225693256</v>
      </c>
      <c r="X68" s="122">
        <v>1643.7123346301212</v>
      </c>
      <c r="Y68" s="122">
        <v>1658.8868283784134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1186.4458777016055</v>
      </c>
      <c r="D69" s="98">
        <v>1186.2992424568158</v>
      </c>
      <c r="E69" s="98">
        <v>1238.1458835062845</v>
      </c>
      <c r="F69" s="98">
        <v>1185.3012288618729</v>
      </c>
      <c r="G69" s="98">
        <v>1182.1987779323067</v>
      </c>
      <c r="H69" s="98">
        <v>1195.9712764026922</v>
      </c>
      <c r="I69" s="98">
        <v>1157.0926347650397</v>
      </c>
      <c r="J69" s="98">
        <v>1214.9393324616317</v>
      </c>
      <c r="K69" s="98">
        <v>1262.4890142856168</v>
      </c>
      <c r="L69" s="98">
        <v>0</v>
      </c>
      <c r="M69" s="98">
        <v>785.67231025663295</v>
      </c>
      <c r="N69" s="98">
        <v>788.16948193461326</v>
      </c>
      <c r="O69" s="98">
        <v>951.82948704490434</v>
      </c>
      <c r="P69" s="98">
        <v>1248.9505480384817</v>
      </c>
      <c r="Q69" s="98">
        <v>1056.207777865337</v>
      </c>
      <c r="R69" s="98">
        <v>993.06005798909598</v>
      </c>
      <c r="S69" s="98">
        <v>1144.0393307859758</v>
      </c>
      <c r="T69" s="98">
        <v>1613.740254588469</v>
      </c>
      <c r="U69" s="98">
        <v>1674.509766063336</v>
      </c>
      <c r="V69" s="98">
        <v>1787.1583735684526</v>
      </c>
      <c r="W69" s="98">
        <v>1455.586114729781</v>
      </c>
      <c r="X69" s="98">
        <v>1645.056260027802</v>
      </c>
      <c r="Y69" s="98">
        <v>1659.5260765461762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962.3531045717383</v>
      </c>
      <c r="Q70" s="98">
        <v>0</v>
      </c>
      <c r="R70" s="98">
        <v>0</v>
      </c>
      <c r="S70" s="98">
        <v>921.59948396182267</v>
      </c>
      <c r="T70" s="98">
        <v>1331.1326899712069</v>
      </c>
      <c r="U70" s="98">
        <v>1387.9178961110026</v>
      </c>
      <c r="V70" s="98">
        <v>1505.5880168436893</v>
      </c>
      <c r="W70" s="98">
        <v>0</v>
      </c>
      <c r="X70" s="98">
        <v>1369.1675748182961</v>
      </c>
      <c r="Y70" s="98">
        <v>1433.7668690803105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380.93917871317041</v>
      </c>
      <c r="Q71" s="101">
        <v>0</v>
      </c>
      <c r="R71" s="101">
        <v>0</v>
      </c>
      <c r="S71" s="101">
        <v>320.42916051310726</v>
      </c>
      <c r="T71" s="101">
        <v>496.73440345875827</v>
      </c>
      <c r="U71" s="101">
        <v>489.1943669605842</v>
      </c>
      <c r="V71" s="101">
        <v>557.04476896381448</v>
      </c>
      <c r="W71" s="101">
        <v>0</v>
      </c>
      <c r="X71" s="101">
        <v>405.14181772235423</v>
      </c>
      <c r="Y71" s="101">
        <v>645.94045142768266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581.41392585856772</v>
      </c>
      <c r="Q72" s="104">
        <v>0</v>
      </c>
      <c r="R72" s="104">
        <v>0</v>
      </c>
      <c r="S72" s="104">
        <v>601.17032344871529</v>
      </c>
      <c r="T72" s="104">
        <v>834.39828651244864</v>
      </c>
      <c r="U72" s="104">
        <v>898.72352915041813</v>
      </c>
      <c r="V72" s="104">
        <v>948.5432478798748</v>
      </c>
      <c r="W72" s="104">
        <v>0</v>
      </c>
      <c r="X72" s="104">
        <v>964.02575709594191</v>
      </c>
      <c r="Y72" s="104">
        <v>787.82641765262792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1055.0489411930812</v>
      </c>
      <c r="D73" s="101">
        <v>1078.5873864937878</v>
      </c>
      <c r="E73" s="101">
        <v>1113.637793589304</v>
      </c>
      <c r="F73" s="101">
        <v>1076.8282766693844</v>
      </c>
      <c r="G73" s="101">
        <v>1074.514274242629</v>
      </c>
      <c r="H73" s="101">
        <v>1089.2532645061774</v>
      </c>
      <c r="I73" s="101">
        <v>1185.4769933878238</v>
      </c>
      <c r="J73" s="101">
        <v>0</v>
      </c>
      <c r="K73" s="101">
        <v>835.15705335064706</v>
      </c>
      <c r="L73" s="101">
        <v>0</v>
      </c>
      <c r="M73" s="101">
        <v>805.22241840097524</v>
      </c>
      <c r="N73" s="101">
        <v>0</v>
      </c>
      <c r="O73" s="101">
        <v>0</v>
      </c>
      <c r="P73" s="101">
        <v>0</v>
      </c>
      <c r="Q73" s="101">
        <v>1192.2126858705842</v>
      </c>
      <c r="R73" s="101">
        <v>0</v>
      </c>
      <c r="S73" s="101">
        <v>1259.7533528843132</v>
      </c>
      <c r="T73" s="101">
        <v>1512.0073357247597</v>
      </c>
      <c r="U73" s="101">
        <v>1814.0482249002025</v>
      </c>
      <c r="V73" s="101">
        <v>1625.0470060681612</v>
      </c>
      <c r="W73" s="101">
        <v>2094.2243171426958</v>
      </c>
      <c r="X73" s="101">
        <v>0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572.33033557034935</v>
      </c>
      <c r="N74" s="104">
        <v>0</v>
      </c>
      <c r="O74" s="104">
        <v>0</v>
      </c>
      <c r="P74" s="104">
        <v>0</v>
      </c>
      <c r="Q74" s="104">
        <v>899.09184473444702</v>
      </c>
      <c r="R74" s="104">
        <v>0</v>
      </c>
      <c r="S74" s="104">
        <v>960.84532325545172</v>
      </c>
      <c r="T74" s="104">
        <v>1188.6407889307516</v>
      </c>
      <c r="U74" s="104">
        <v>1424.764344217913</v>
      </c>
      <c r="V74" s="104">
        <v>1292.6436865995008</v>
      </c>
      <c r="W74" s="104">
        <v>1744.0330623654149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232.14046303492981</v>
      </c>
      <c r="N75" s="98">
        <v>0</v>
      </c>
      <c r="O75" s="98">
        <v>0</v>
      </c>
      <c r="P75" s="98">
        <v>0</v>
      </c>
      <c r="Q75" s="98">
        <v>365.11420654755437</v>
      </c>
      <c r="R75" s="98">
        <v>0</v>
      </c>
      <c r="S75" s="98">
        <v>352.77437713106161</v>
      </c>
      <c r="T75" s="98">
        <v>462.98705861915499</v>
      </c>
      <c r="U75" s="98">
        <v>528.52625571472026</v>
      </c>
      <c r="V75" s="98">
        <v>491.22957543417368</v>
      </c>
      <c r="W75" s="98">
        <v>872.44320021137924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340.18987253541951</v>
      </c>
      <c r="N76" s="98">
        <v>0</v>
      </c>
      <c r="O76" s="98">
        <v>0</v>
      </c>
      <c r="P76" s="98">
        <v>0</v>
      </c>
      <c r="Q76" s="98">
        <v>533.97763818689259</v>
      </c>
      <c r="R76" s="98">
        <v>0</v>
      </c>
      <c r="S76" s="98">
        <v>608.07094612438993</v>
      </c>
      <c r="T76" s="98">
        <v>725.65373031159663</v>
      </c>
      <c r="U76" s="98">
        <v>896.23808850319278</v>
      </c>
      <c r="V76" s="98">
        <v>801.41411116532697</v>
      </c>
      <c r="W76" s="98">
        <v>871.58986215403581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316.94395812254527</v>
      </c>
      <c r="D77" s="122">
        <v>298.99328004501285</v>
      </c>
      <c r="E77" s="122">
        <v>379.04914762055864</v>
      </c>
      <c r="F77" s="122">
        <v>381.26598211670967</v>
      </c>
      <c r="G77" s="122">
        <v>366.55032456487089</v>
      </c>
      <c r="H77" s="122">
        <v>336.64107209632618</v>
      </c>
      <c r="I77" s="122">
        <v>349.28231581434591</v>
      </c>
      <c r="J77" s="122">
        <v>336.21556430621075</v>
      </c>
      <c r="K77" s="122">
        <v>355.17428653509728</v>
      </c>
      <c r="L77" s="122">
        <v>0</v>
      </c>
      <c r="M77" s="122">
        <v>250.4683213549261</v>
      </c>
      <c r="N77" s="122">
        <v>275.26499491612782</v>
      </c>
      <c r="O77" s="122">
        <v>267.05742718281749</v>
      </c>
      <c r="P77" s="122">
        <v>363.82012708294008</v>
      </c>
      <c r="Q77" s="122">
        <v>348.81033589495991</v>
      </c>
      <c r="R77" s="122">
        <v>340.82204147773331</v>
      </c>
      <c r="S77" s="122">
        <v>445.52388311184671</v>
      </c>
      <c r="T77" s="122">
        <v>461.23020584084361</v>
      </c>
      <c r="U77" s="122">
        <v>457.81916699641727</v>
      </c>
      <c r="V77" s="122">
        <v>477.58277986103769</v>
      </c>
      <c r="W77" s="122">
        <v>557.40934528069238</v>
      </c>
      <c r="X77" s="122">
        <v>628.99104839991139</v>
      </c>
      <c r="Y77" s="122">
        <v>572.03050332883652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321.38608723931162</v>
      </c>
      <c r="D78" s="98">
        <v>307.42489210594249</v>
      </c>
      <c r="E78" s="98">
        <v>383.70704786112185</v>
      </c>
      <c r="F78" s="98">
        <v>390.11926648283014</v>
      </c>
      <c r="G78" s="98">
        <v>370.28016429263448</v>
      </c>
      <c r="H78" s="98">
        <v>338.14972611125955</v>
      </c>
      <c r="I78" s="98">
        <v>350.44478155245235</v>
      </c>
      <c r="J78" s="98">
        <v>346.62598854359521</v>
      </c>
      <c r="K78" s="98">
        <v>355.90140859421916</v>
      </c>
      <c r="L78" s="98">
        <v>0</v>
      </c>
      <c r="M78" s="98">
        <v>283.15335061286686</v>
      </c>
      <c r="N78" s="98">
        <v>275.45566034119236</v>
      </c>
      <c r="O78" s="98">
        <v>286.62015042639962</v>
      </c>
      <c r="P78" s="98">
        <v>391.20830330858968</v>
      </c>
      <c r="Q78" s="98">
        <v>354.89227282663444</v>
      </c>
      <c r="R78" s="98">
        <v>352.71202853682865</v>
      </c>
      <c r="S78" s="98">
        <v>451.6528039666004</v>
      </c>
      <c r="T78" s="98">
        <v>463.50694083459513</v>
      </c>
      <c r="U78" s="98">
        <v>475.55601589061627</v>
      </c>
      <c r="V78" s="98">
        <v>491.66620900365683</v>
      </c>
      <c r="W78" s="98">
        <v>601.26109250251909</v>
      </c>
      <c r="X78" s="98">
        <v>648.30441273413567</v>
      </c>
      <c r="Y78" s="98">
        <v>608.40339987355856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284.68573439298757</v>
      </c>
      <c r="D79" s="33">
        <v>255.45686106642495</v>
      </c>
      <c r="E79" s="33">
        <v>282.88007340692155</v>
      </c>
      <c r="F79" s="33">
        <v>297.20124507002708</v>
      </c>
      <c r="G79" s="33">
        <v>288.35812266778169</v>
      </c>
      <c r="H79" s="33">
        <v>257.2338179360454</v>
      </c>
      <c r="I79" s="33">
        <v>289.16089018698818</v>
      </c>
      <c r="J79" s="33">
        <v>242.41110397978798</v>
      </c>
      <c r="K79" s="33">
        <v>224.57949855514752</v>
      </c>
      <c r="L79" s="33">
        <v>0</v>
      </c>
      <c r="M79" s="33">
        <v>225.99414178757505</v>
      </c>
      <c r="N79" s="33">
        <v>233.09326953594694</v>
      </c>
      <c r="O79" s="33">
        <v>225.74132125026725</v>
      </c>
      <c r="P79" s="33">
        <v>261.89548922024244</v>
      </c>
      <c r="Q79" s="33">
        <v>275.19821216138473</v>
      </c>
      <c r="R79" s="33">
        <v>279.40989700420118</v>
      </c>
      <c r="S79" s="33">
        <v>332.6508364190862</v>
      </c>
      <c r="T79" s="33">
        <v>322.73026985213062</v>
      </c>
      <c r="U79" s="33">
        <v>332.84548672836263</v>
      </c>
      <c r="V79" s="33">
        <v>356.56703263896532</v>
      </c>
      <c r="W79" s="33">
        <v>407.22836149419629</v>
      </c>
      <c r="X79" s="33">
        <v>449.27673071459628</v>
      </c>
      <c r="Y79" s="33">
        <v>445.4635607396371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24416.244844287197</v>
      </c>
      <c r="D81" s="117">
        <f t="shared" si="28"/>
        <v>17253.384638475385</v>
      </c>
      <c r="E81" s="117">
        <f t="shared" si="28"/>
        <v>14461.176111948196</v>
      </c>
      <c r="F81" s="117">
        <f t="shared" si="28"/>
        <v>15733.652188847786</v>
      </c>
      <c r="G81" s="117">
        <f t="shared" si="28"/>
        <v>14452.500071950795</v>
      </c>
      <c r="H81" s="117">
        <f t="shared" si="28"/>
        <v>9587.6894713732017</v>
      </c>
      <c r="I81" s="117">
        <f t="shared" si="28"/>
        <v>11576.825002551614</v>
      </c>
      <c r="J81" s="117">
        <f t="shared" si="28"/>
        <v>5168.7699163785228</v>
      </c>
      <c r="K81" s="117">
        <f t="shared" si="28"/>
        <v>3008.7969680609053</v>
      </c>
      <c r="L81" s="117">
        <f t="shared" si="28"/>
        <v>18700.787677541459</v>
      </c>
      <c r="M81" s="117">
        <f t="shared" si="28"/>
        <v>14981.636449539981</v>
      </c>
      <c r="N81" s="117">
        <f t="shared" si="28"/>
        <v>14642.893625798077</v>
      </c>
      <c r="O81" s="117">
        <f t="shared" si="28"/>
        <v>13355.016513811323</v>
      </c>
      <c r="P81" s="117">
        <f t="shared" si="28"/>
        <v>0</v>
      </c>
      <c r="Q81" s="117">
        <f t="shared" si="28"/>
        <v>10698.49671799406</v>
      </c>
      <c r="R81" s="117">
        <f t="shared" ref="R81:V81" si="29">R82+R85+R87+R100</f>
        <v>11241.033742921039</v>
      </c>
      <c r="S81" s="117">
        <f t="shared" si="29"/>
        <v>10557.528094779074</v>
      </c>
      <c r="T81" s="117">
        <f t="shared" si="29"/>
        <v>0</v>
      </c>
      <c r="U81" s="117">
        <f t="shared" si="29"/>
        <v>0</v>
      </c>
      <c r="V81" s="117">
        <f t="shared" si="29"/>
        <v>8921.0831077553848</v>
      </c>
      <c r="W81" s="117">
        <f t="shared" ref="W81:Y81" si="30">W82+W85+W87+W100</f>
        <v>9486.3678378012773</v>
      </c>
      <c r="X81" s="117">
        <f t="shared" si="30"/>
        <v>7600.9315503451508</v>
      </c>
      <c r="Y81" s="117">
        <f t="shared" si="30"/>
        <v>5753.1008118501668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22970.725500088207</v>
      </c>
      <c r="D82" s="122">
        <f t="shared" si="31"/>
        <v>15869.565195531724</v>
      </c>
      <c r="E82" s="122">
        <f t="shared" si="31"/>
        <v>13032.961183967698</v>
      </c>
      <c r="F82" s="122">
        <f t="shared" si="31"/>
        <v>14326.440507895968</v>
      </c>
      <c r="G82" s="122">
        <f t="shared" si="31"/>
        <v>13054.128239102678</v>
      </c>
      <c r="H82" s="122">
        <f t="shared" si="31"/>
        <v>8210.5874475122218</v>
      </c>
      <c r="I82" s="122">
        <f t="shared" si="31"/>
        <v>10077.000200199442</v>
      </c>
      <c r="J82" s="122">
        <f t="shared" si="31"/>
        <v>3835.7116895687091</v>
      </c>
      <c r="K82" s="122">
        <f t="shared" si="31"/>
        <v>1922.5285298324518</v>
      </c>
      <c r="L82" s="122">
        <f t="shared" si="31"/>
        <v>17825.256786182345</v>
      </c>
      <c r="M82" s="122">
        <f t="shared" si="31"/>
        <v>13939.283902745279</v>
      </c>
      <c r="N82" s="122">
        <f t="shared" si="31"/>
        <v>13493.758898843191</v>
      </c>
      <c r="O82" s="122">
        <f t="shared" si="31"/>
        <v>12042.951745967051</v>
      </c>
      <c r="P82" s="122">
        <f t="shared" si="31"/>
        <v>0</v>
      </c>
      <c r="Q82" s="122">
        <f t="shared" si="31"/>
        <v>9215.3605913214869</v>
      </c>
      <c r="R82" s="122">
        <f t="shared" ref="R82:V82" si="32">SUM(R83:R84)</f>
        <v>9759.7296013087926</v>
      </c>
      <c r="S82" s="122">
        <f t="shared" si="32"/>
        <v>9059.0775597477859</v>
      </c>
      <c r="T82" s="122">
        <f t="shared" si="32"/>
        <v>0</v>
      </c>
      <c r="U82" s="122">
        <f t="shared" si="32"/>
        <v>0</v>
      </c>
      <c r="V82" s="122">
        <f t="shared" si="32"/>
        <v>6774.4494713225995</v>
      </c>
      <c r="W82" s="122">
        <f t="shared" ref="W82:Y82" si="33">SUM(W83:W84)</f>
        <v>7140.8354856406759</v>
      </c>
      <c r="X82" s="122">
        <f t="shared" si="33"/>
        <v>5573.9445928104524</v>
      </c>
      <c r="Y82" s="122">
        <f t="shared" si="33"/>
        <v>3716.4824567799437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22861.77651389828</v>
      </c>
      <c r="D83" s="98">
        <v>15794.649795844301</v>
      </c>
      <c r="E83" s="98">
        <v>12971.356932238121</v>
      </c>
      <c r="F83" s="98">
        <v>14258.716275603951</v>
      </c>
      <c r="G83" s="98">
        <v>12992.384684141962</v>
      </c>
      <c r="H83" s="98">
        <v>8171.9139556956952</v>
      </c>
      <c r="I83" s="98">
        <v>10029.579876385982</v>
      </c>
      <c r="J83" s="98">
        <v>3817.6007774734835</v>
      </c>
      <c r="K83" s="98">
        <v>1913.4063461959877</v>
      </c>
      <c r="L83" s="98">
        <v>17742.960423361052</v>
      </c>
      <c r="M83" s="98">
        <v>13874.766204161944</v>
      </c>
      <c r="N83" s="98">
        <v>13431.63330993451</v>
      </c>
      <c r="O83" s="98">
        <v>11986.551468217602</v>
      </c>
      <c r="P83" s="98">
        <v>0</v>
      </c>
      <c r="Q83" s="98">
        <v>9172.8912480431882</v>
      </c>
      <c r="R83" s="98">
        <v>9714.4884118121627</v>
      </c>
      <c r="S83" s="98">
        <v>9016.1910599379153</v>
      </c>
      <c r="T83" s="98">
        <v>0</v>
      </c>
      <c r="U83" s="98">
        <v>0</v>
      </c>
      <c r="V83" s="98">
        <v>6739.7976155208053</v>
      </c>
      <c r="W83" s="98">
        <v>7105.0058454077316</v>
      </c>
      <c r="X83" s="98">
        <v>5545.9298819304158</v>
      </c>
      <c r="Y83" s="98">
        <v>3699.6775019821976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108.94898618992892</v>
      </c>
      <c r="D84" s="98">
        <v>74.915399687423289</v>
      </c>
      <c r="E84" s="98">
        <v>61.604251729577591</v>
      </c>
      <c r="F84" s="98">
        <v>67.724232292017703</v>
      </c>
      <c r="G84" s="98">
        <v>61.743554960717049</v>
      </c>
      <c r="H84" s="98">
        <v>38.673491816526045</v>
      </c>
      <c r="I84" s="98">
        <v>47.420323813459227</v>
      </c>
      <c r="J84" s="98">
        <v>18.110912095225761</v>
      </c>
      <c r="K84" s="98">
        <v>9.1221836364641327</v>
      </c>
      <c r="L84" s="98">
        <v>82.296362821291979</v>
      </c>
      <c r="M84" s="98">
        <v>64.517698583334479</v>
      </c>
      <c r="N84" s="98">
        <v>62.125588908679745</v>
      </c>
      <c r="O84" s="98">
        <v>56.40027774944992</v>
      </c>
      <c r="P84" s="98">
        <v>0</v>
      </c>
      <c r="Q84" s="98">
        <v>42.46934327829787</v>
      </c>
      <c r="R84" s="98">
        <v>45.241189496629794</v>
      </c>
      <c r="S84" s="98">
        <v>42.88649980987023</v>
      </c>
      <c r="T84" s="98">
        <v>0</v>
      </c>
      <c r="U84" s="98">
        <v>0</v>
      </c>
      <c r="V84" s="98">
        <v>34.651855801794071</v>
      </c>
      <c r="W84" s="98">
        <v>35.829640232944492</v>
      </c>
      <c r="X84" s="98">
        <v>28.014710880036333</v>
      </c>
      <c r="Y84" s="98">
        <v>16.804954797746007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5.9936680164542855</v>
      </c>
      <c r="D85" s="122">
        <f t="shared" si="34"/>
        <v>9.6508361248723702</v>
      </c>
      <c r="E85" s="122">
        <f t="shared" si="34"/>
        <v>13.579569311316444</v>
      </c>
      <c r="F85" s="122">
        <f t="shared" si="34"/>
        <v>11.954053812823609</v>
      </c>
      <c r="G85" s="122">
        <f t="shared" si="34"/>
        <v>13.298868737318621</v>
      </c>
      <c r="H85" s="122">
        <f t="shared" si="34"/>
        <v>10.934438775137227</v>
      </c>
      <c r="I85" s="122">
        <f t="shared" si="34"/>
        <v>16.915412296770779</v>
      </c>
      <c r="J85" s="122">
        <f t="shared" si="34"/>
        <v>13.117183322342383</v>
      </c>
      <c r="K85" s="122">
        <f t="shared" si="34"/>
        <v>18.930657173967525</v>
      </c>
      <c r="L85" s="122">
        <f t="shared" si="34"/>
        <v>15.016858302330315</v>
      </c>
      <c r="M85" s="122">
        <f t="shared" si="34"/>
        <v>5.4118865007426997</v>
      </c>
      <c r="N85" s="122">
        <f t="shared" si="34"/>
        <v>25.164694774480207</v>
      </c>
      <c r="O85" s="122">
        <f t="shared" si="34"/>
        <v>12.933445361377341</v>
      </c>
      <c r="P85" s="122">
        <f t="shared" si="34"/>
        <v>0</v>
      </c>
      <c r="Q85" s="122">
        <f t="shared" si="34"/>
        <v>24.750387384780066</v>
      </c>
      <c r="R85" s="122">
        <f t="shared" si="34"/>
        <v>22.600958712692186</v>
      </c>
      <c r="S85" s="122">
        <f t="shared" si="34"/>
        <v>16.852046488535983</v>
      </c>
      <c r="T85" s="122">
        <f t="shared" si="34"/>
        <v>0</v>
      </c>
      <c r="U85" s="122">
        <f t="shared" si="34"/>
        <v>0</v>
      </c>
      <c r="V85" s="122">
        <f t="shared" si="34"/>
        <v>14.462184538885735</v>
      </c>
      <c r="W85" s="122">
        <f t="shared" si="34"/>
        <v>5.2194022524225181</v>
      </c>
      <c r="X85" s="122">
        <f t="shared" si="34"/>
        <v>5.6708090790956689</v>
      </c>
      <c r="Y85" s="122">
        <f t="shared" si="34"/>
        <v>4.8768852718888356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5.9936680164542855</v>
      </c>
      <c r="D86" s="98">
        <f>IF(RES_hhdet_in_fec!D86=0,0,RES_hhdet_in_fec!D86*1000*11630/RES_hhdet_in_new!D83)</f>
        <v>9.6508361248723702</v>
      </c>
      <c r="E86" s="98">
        <f>IF(RES_hhdet_in_fec!E86=0,0,RES_hhdet_in_fec!E86*1000*11630/RES_hhdet_in_new!E83)</f>
        <v>13.579569311316444</v>
      </c>
      <c r="F86" s="98">
        <f>IF(RES_hhdet_in_fec!F86=0,0,RES_hhdet_in_fec!F86*1000*11630/RES_hhdet_in_new!F83)</f>
        <v>11.954053812823609</v>
      </c>
      <c r="G86" s="98">
        <f>IF(RES_hhdet_in_fec!G86=0,0,RES_hhdet_in_fec!G86*1000*11630/RES_hhdet_in_new!G83)</f>
        <v>13.298868737318621</v>
      </c>
      <c r="H86" s="98">
        <f>IF(RES_hhdet_in_fec!H86=0,0,RES_hhdet_in_fec!H86*1000*11630/RES_hhdet_in_new!H83)</f>
        <v>10.934438775137227</v>
      </c>
      <c r="I86" s="98">
        <f>IF(RES_hhdet_in_fec!I86=0,0,RES_hhdet_in_fec!I86*1000*11630/RES_hhdet_in_new!I83)</f>
        <v>16.915412296770779</v>
      </c>
      <c r="J86" s="98">
        <f>IF(RES_hhdet_in_fec!J86=0,0,RES_hhdet_in_fec!J86*1000*11630/RES_hhdet_in_new!J83)</f>
        <v>13.117183322342383</v>
      </c>
      <c r="K86" s="98">
        <f>IF(RES_hhdet_in_fec!K86=0,0,RES_hhdet_in_fec!K86*1000*11630/RES_hhdet_in_new!K83)</f>
        <v>18.930657173967525</v>
      </c>
      <c r="L86" s="98">
        <f>IF(RES_hhdet_in_fec!L86=0,0,RES_hhdet_in_fec!L86*1000*11630/RES_hhdet_in_new!L83)</f>
        <v>15.016858302330315</v>
      </c>
      <c r="M86" s="98">
        <f>IF(RES_hhdet_in_fec!M86=0,0,RES_hhdet_in_fec!M86*1000*11630/RES_hhdet_in_new!M83)</f>
        <v>5.4118865007426997</v>
      </c>
      <c r="N86" s="98">
        <f>IF(RES_hhdet_in_fec!N86=0,0,RES_hhdet_in_fec!N86*1000*11630/RES_hhdet_in_new!N83)</f>
        <v>25.164694774480207</v>
      </c>
      <c r="O86" s="98">
        <f>IF(RES_hhdet_in_fec!O86=0,0,RES_hhdet_in_fec!O86*1000*11630/RES_hhdet_in_new!O83)</f>
        <v>12.933445361377341</v>
      </c>
      <c r="P86" s="98">
        <f>IF(RES_hhdet_in_fec!P86=0,0,RES_hhdet_in_fec!P86*1000*11630/RES_hhdet_in_new!P83)</f>
        <v>0</v>
      </c>
      <c r="Q86" s="98">
        <f>IF(RES_hhdet_in_fec!Q86=0,0,RES_hhdet_in_fec!Q86*1000*11630/RES_hhdet_in_new!Q83)</f>
        <v>24.750387384780066</v>
      </c>
      <c r="R86" s="98">
        <f>IF(RES_hhdet_in_fec!R86=0,0,RES_hhdet_in_fec!R86*1000*11630/RES_hhdet_in_new!R83)</f>
        <v>22.600958712692186</v>
      </c>
      <c r="S86" s="98">
        <f>IF(RES_hhdet_in_fec!S86=0,0,RES_hhdet_in_fec!S86*1000*11630/RES_hhdet_in_new!S83)</f>
        <v>16.852046488535983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0</v>
      </c>
      <c r="V86" s="98">
        <f>IF(RES_hhdet_in_fec!V86=0,0,RES_hhdet_in_fec!V86*1000*11630/RES_hhdet_in_new!V83)</f>
        <v>14.462184538885735</v>
      </c>
      <c r="W86" s="98">
        <f>IF(RES_hhdet_in_fec!W86=0,0,RES_hhdet_in_fec!W86*1000*11630/RES_hhdet_in_new!W83)</f>
        <v>5.2194022524225181</v>
      </c>
      <c r="X86" s="98">
        <f>IF(RES_hhdet_in_fec!X86=0,0,RES_hhdet_in_fec!X86*1000*11630/RES_hhdet_in_new!X83)</f>
        <v>5.6708090790956689</v>
      </c>
      <c r="Y86" s="98">
        <f>IF(RES_hhdet_in_fec!Y86=0,0,RES_hhdet_in_fec!Y86*1000*11630/RES_hhdet_in_new!Y83)</f>
        <v>4.8768852718888356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1143.8950377326958</v>
      </c>
      <c r="D87" s="122">
        <v>1111.338161150624</v>
      </c>
      <c r="E87" s="122">
        <v>1129.1911030633164</v>
      </c>
      <c r="F87" s="122">
        <v>1092.9981315519783</v>
      </c>
      <c r="G87" s="122">
        <v>1088.9941874124311</v>
      </c>
      <c r="H87" s="122">
        <v>1101.7676612860823</v>
      </c>
      <c r="I87" s="122">
        <v>1187.7628278276638</v>
      </c>
      <c r="J87" s="122">
        <v>1076.3104797170911</v>
      </c>
      <c r="K87" s="122">
        <v>846.59209029707472</v>
      </c>
      <c r="L87" s="122">
        <v>648.47991356334785</v>
      </c>
      <c r="M87" s="122">
        <v>803.83827090220473</v>
      </c>
      <c r="N87" s="122">
        <v>887.53928711732556</v>
      </c>
      <c r="O87" s="122">
        <v>1070.1925502164709</v>
      </c>
      <c r="P87" s="122">
        <v>0</v>
      </c>
      <c r="Q87" s="122">
        <v>1179.3209348701025</v>
      </c>
      <c r="R87" s="122">
        <v>1172.5841558665456</v>
      </c>
      <c r="S87" s="122">
        <v>1145.064450785279</v>
      </c>
      <c r="T87" s="122">
        <v>0</v>
      </c>
      <c r="U87" s="122">
        <v>0</v>
      </c>
      <c r="V87" s="122">
        <v>1772.5557825051603</v>
      </c>
      <c r="W87" s="122">
        <v>1916.2848476915567</v>
      </c>
      <c r="X87" s="122">
        <v>1565.9404406908166</v>
      </c>
      <c r="Y87" s="122">
        <v>1583.4207388151992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1638.4585145409987</v>
      </c>
      <c r="D88" s="98">
        <v>1178.1600678454984</v>
      </c>
      <c r="E88" s="98">
        <v>1032.519210634274</v>
      </c>
      <c r="F88" s="98">
        <v>1224.9143645325119</v>
      </c>
      <c r="G88" s="98">
        <v>1212.7047881631809</v>
      </c>
      <c r="H88" s="98">
        <v>891.89505444854603</v>
      </c>
      <c r="I88" s="98">
        <v>1315.2087193536433</v>
      </c>
      <c r="J88" s="98">
        <v>741.4690005348674</v>
      </c>
      <c r="K88" s="98">
        <v>713.03530846123419</v>
      </c>
      <c r="L88" s="98">
        <v>945.72400882100305</v>
      </c>
      <c r="M88" s="98">
        <v>819.78893410177227</v>
      </c>
      <c r="N88" s="98">
        <v>926.41617536524097</v>
      </c>
      <c r="O88" s="98">
        <v>939.63022046559252</v>
      </c>
      <c r="P88" s="98">
        <v>0</v>
      </c>
      <c r="Q88" s="98">
        <v>1125.2682638763977</v>
      </c>
      <c r="R88" s="98">
        <v>836.82961495537472</v>
      </c>
      <c r="S88" s="98">
        <v>809.4578534364756</v>
      </c>
      <c r="T88" s="98">
        <v>0</v>
      </c>
      <c r="U88" s="98">
        <v>0</v>
      </c>
      <c r="V88" s="98">
        <v>1774.0886966806356</v>
      </c>
      <c r="W88" s="98">
        <v>1916.2348084706759</v>
      </c>
      <c r="X88" s="98">
        <v>1663.0186047603092</v>
      </c>
      <c r="Y88" s="98">
        <v>1556.472489502082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704.46704899147733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1435.6818370023223</v>
      </c>
      <c r="W89" s="98">
        <v>0</v>
      </c>
      <c r="X89" s="98">
        <v>1343.4196895869236</v>
      </c>
      <c r="Y89" s="98">
        <v>1318.1271398176764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315.24925263930015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543.66690341086019</v>
      </c>
      <c r="W90" s="101">
        <v>0</v>
      </c>
      <c r="X90" s="101">
        <v>408.1853199673983</v>
      </c>
      <c r="Y90" s="101">
        <v>603.32050065274325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389.21779635217712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892.01493359146195</v>
      </c>
      <c r="W91" s="104">
        <v>0</v>
      </c>
      <c r="X91" s="104">
        <v>935.23436961952541</v>
      </c>
      <c r="Y91" s="104">
        <v>714.80663916493336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1265.4331955471491</v>
      </c>
      <c r="D92" s="101">
        <v>1242.3872783951297</v>
      </c>
      <c r="E92" s="101">
        <v>1210.6218263955921</v>
      </c>
      <c r="F92" s="101">
        <v>1192.7275981509449</v>
      </c>
      <c r="G92" s="101">
        <v>1194.9006234843273</v>
      </c>
      <c r="H92" s="101">
        <v>1198.047866371151</v>
      </c>
      <c r="I92" s="101">
        <v>1201.59559862276</v>
      </c>
      <c r="J92" s="101">
        <v>1131.9238748285572</v>
      </c>
      <c r="K92" s="101">
        <v>1105.411781919415</v>
      </c>
      <c r="L92" s="101">
        <v>1029.3245685393938</v>
      </c>
      <c r="M92" s="101">
        <v>988.88057186978847</v>
      </c>
      <c r="N92" s="101">
        <v>942.43162366725676</v>
      </c>
      <c r="O92" s="101">
        <v>926.65520385126524</v>
      </c>
      <c r="P92" s="101">
        <v>0</v>
      </c>
      <c r="Q92" s="101">
        <v>954.55013315381711</v>
      </c>
      <c r="R92" s="101">
        <v>973.59464373733056</v>
      </c>
      <c r="S92" s="101">
        <v>1137.2719291654232</v>
      </c>
      <c r="T92" s="101">
        <v>0</v>
      </c>
      <c r="U92" s="101">
        <v>0</v>
      </c>
      <c r="V92" s="101">
        <v>0</v>
      </c>
      <c r="W92" s="101">
        <v>0</v>
      </c>
      <c r="X92" s="101">
        <v>1294.692584244862</v>
      </c>
      <c r="Y92" s="101">
        <v>1501.5827539357515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731.34146600823885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1207.5114562034257</v>
      </c>
      <c r="Y93" s="104">
        <v>1426.8440708460519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344.57168985299984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310.93796959047523</v>
      </c>
      <c r="Y94" s="98">
        <v>580.83002338646202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386.76977615523884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896.57348661295055</v>
      </c>
      <c r="Y95" s="98">
        <v>846.01404745958985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1055.0489411930812</v>
      </c>
      <c r="D96" s="101">
        <v>1078.587386493788</v>
      </c>
      <c r="E96" s="101">
        <v>1113.6377935893038</v>
      </c>
      <c r="F96" s="101">
        <v>1076.8282766693844</v>
      </c>
      <c r="G96" s="101">
        <v>1074.5142742426287</v>
      </c>
      <c r="H96" s="101">
        <v>1089.2532645061774</v>
      </c>
      <c r="I96" s="101">
        <v>1185.4769933878235</v>
      </c>
      <c r="J96" s="101">
        <v>1073.3322818674674</v>
      </c>
      <c r="K96" s="101">
        <v>835.15705335064695</v>
      </c>
      <c r="L96" s="101">
        <v>757.54609913271258</v>
      </c>
      <c r="M96" s="101">
        <v>805.22241840097536</v>
      </c>
      <c r="N96" s="101">
        <v>887.10245110296171</v>
      </c>
      <c r="O96" s="101">
        <v>1080.5896859999921</v>
      </c>
      <c r="P96" s="101">
        <v>0</v>
      </c>
      <c r="Q96" s="101">
        <v>1192.2126858705844</v>
      </c>
      <c r="R96" s="101">
        <v>1215.2023231191638</v>
      </c>
      <c r="S96" s="101">
        <v>1259.7533528843132</v>
      </c>
      <c r="T96" s="101">
        <v>0</v>
      </c>
      <c r="U96" s="101">
        <v>0</v>
      </c>
      <c r="V96" s="101">
        <v>1625.0470060681614</v>
      </c>
      <c r="W96" s="101">
        <v>2094.2243171426958</v>
      </c>
      <c r="X96" s="101">
        <v>1543.1358795913882</v>
      </c>
      <c r="Y96" s="101">
        <v>1686.1815834743811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550.17708464325574</v>
      </c>
      <c r="M97" s="104">
        <v>572.33033557034923</v>
      </c>
      <c r="N97" s="104">
        <v>642.41792294911238</v>
      </c>
      <c r="O97" s="104">
        <v>808.5716932091143</v>
      </c>
      <c r="P97" s="104">
        <v>0</v>
      </c>
      <c r="Q97" s="104">
        <v>899.09184473444657</v>
      </c>
      <c r="R97" s="104">
        <v>925.86697020878819</v>
      </c>
      <c r="S97" s="104">
        <v>960.84532325545194</v>
      </c>
      <c r="T97" s="104">
        <v>0</v>
      </c>
      <c r="U97" s="104">
        <v>0</v>
      </c>
      <c r="V97" s="104">
        <v>0</v>
      </c>
      <c r="W97" s="104">
        <v>0</v>
      </c>
      <c r="X97" s="104">
        <v>1225.0962222595247</v>
      </c>
      <c r="Y97" s="104">
        <v>1415.6548037312111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252.62706884371778</v>
      </c>
      <c r="M98" s="98">
        <v>232.14046303492984</v>
      </c>
      <c r="N98" s="98">
        <v>273.10528556448145</v>
      </c>
      <c r="O98" s="98">
        <v>376.04337552229191</v>
      </c>
      <c r="P98" s="98">
        <v>0</v>
      </c>
      <c r="Q98" s="98">
        <v>365.11420654755426</v>
      </c>
      <c r="R98" s="98">
        <v>374.31178878937817</v>
      </c>
      <c r="S98" s="98">
        <v>352.77437713106173</v>
      </c>
      <c r="T98" s="98">
        <v>0</v>
      </c>
      <c r="U98" s="98">
        <v>0</v>
      </c>
      <c r="V98" s="98">
        <v>0</v>
      </c>
      <c r="W98" s="98">
        <v>0</v>
      </c>
      <c r="X98" s="98">
        <v>369.01926197139971</v>
      </c>
      <c r="Y98" s="98">
        <v>654.06021796725508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297.55001579953796</v>
      </c>
      <c r="M99" s="98">
        <v>340.18987253541957</v>
      </c>
      <c r="N99" s="98">
        <v>369.31263738463093</v>
      </c>
      <c r="O99" s="98">
        <v>432.52831768682233</v>
      </c>
      <c r="P99" s="98">
        <v>0</v>
      </c>
      <c r="Q99" s="98">
        <v>533.97763818689236</v>
      </c>
      <c r="R99" s="98">
        <v>551.55518141941002</v>
      </c>
      <c r="S99" s="98">
        <v>608.07094612439028</v>
      </c>
      <c r="T99" s="98">
        <v>0</v>
      </c>
      <c r="U99" s="98">
        <v>0</v>
      </c>
      <c r="V99" s="98">
        <v>0</v>
      </c>
      <c r="W99" s="98">
        <v>0</v>
      </c>
      <c r="X99" s="98">
        <v>856.07696028812506</v>
      </c>
      <c r="Y99" s="98">
        <v>761.59458576395582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295.6306384498418</v>
      </c>
      <c r="D100" s="122">
        <v>262.83044566816528</v>
      </c>
      <c r="E100" s="122">
        <v>285.4442556058662</v>
      </c>
      <c r="F100" s="122">
        <v>302.25949558701575</v>
      </c>
      <c r="G100" s="122">
        <v>296.07877669836768</v>
      </c>
      <c r="H100" s="122">
        <v>264.39992379976178</v>
      </c>
      <c r="I100" s="122">
        <v>295.14656222773795</v>
      </c>
      <c r="J100" s="122">
        <v>243.63056377038001</v>
      </c>
      <c r="K100" s="122">
        <v>220.74569075741087</v>
      </c>
      <c r="L100" s="122">
        <v>212.03411949343777</v>
      </c>
      <c r="M100" s="122">
        <v>233.10238939175551</v>
      </c>
      <c r="N100" s="122">
        <v>236.43074506308017</v>
      </c>
      <c r="O100" s="122">
        <v>228.93877226642277</v>
      </c>
      <c r="P100" s="122">
        <v>0</v>
      </c>
      <c r="Q100" s="122">
        <v>279.0648044176902</v>
      </c>
      <c r="R100" s="122">
        <v>286.11902703301007</v>
      </c>
      <c r="S100" s="122">
        <v>336.53403775747125</v>
      </c>
      <c r="T100" s="122">
        <v>0</v>
      </c>
      <c r="U100" s="122">
        <v>0</v>
      </c>
      <c r="V100" s="122">
        <v>359.61566938873824</v>
      </c>
      <c r="W100" s="122">
        <v>424.02810221662168</v>
      </c>
      <c r="X100" s="122">
        <v>455.37570776478566</v>
      </c>
      <c r="Y100" s="122">
        <v>448.32073098313521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443.82160814232748</v>
      </c>
      <c r="D101" s="98">
        <v>346.18775218964907</v>
      </c>
      <c r="E101" s="98">
        <v>330.89358622255327</v>
      </c>
      <c r="F101" s="98">
        <v>401.92009214959234</v>
      </c>
      <c r="G101" s="98">
        <v>393.61677219474666</v>
      </c>
      <c r="H101" s="98">
        <v>287.42133973604098</v>
      </c>
      <c r="I101" s="98">
        <v>417.35766391418872</v>
      </c>
      <c r="J101" s="98">
        <v>97.425466742021584</v>
      </c>
      <c r="K101" s="98">
        <v>44.501923112699785</v>
      </c>
      <c r="L101" s="98">
        <v>357.11268651998796</v>
      </c>
      <c r="M101" s="98">
        <v>308.35638623915634</v>
      </c>
      <c r="N101" s="98">
        <v>357.38323203738764</v>
      </c>
      <c r="O101" s="98">
        <v>327.70329399864158</v>
      </c>
      <c r="P101" s="98">
        <v>0</v>
      </c>
      <c r="Q101" s="98">
        <v>366.86319014619647</v>
      </c>
      <c r="R101" s="98">
        <v>442.30331566663102</v>
      </c>
      <c r="S101" s="98">
        <v>424.74505884035159</v>
      </c>
      <c r="T101" s="98">
        <v>0</v>
      </c>
      <c r="U101" s="98">
        <v>0</v>
      </c>
      <c r="V101" s="98">
        <v>538.40729721276227</v>
      </c>
      <c r="W101" s="98">
        <v>628.27999555314977</v>
      </c>
      <c r="X101" s="98">
        <v>658.43583710714427</v>
      </c>
      <c r="Y101" s="98">
        <v>588.81776684129579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389.59129954357417</v>
      </c>
      <c r="D102" s="98">
        <v>348.51376362634591</v>
      </c>
      <c r="E102" s="98">
        <v>337.71264770028483</v>
      </c>
      <c r="F102" s="98">
        <v>361.79718053511226</v>
      </c>
      <c r="G102" s="98">
        <v>380.11282878717282</v>
      </c>
      <c r="H102" s="98">
        <v>346.55629150831209</v>
      </c>
      <c r="I102" s="98">
        <v>350.85043729198537</v>
      </c>
      <c r="J102" s="98">
        <v>333.1631445074899</v>
      </c>
      <c r="K102" s="98">
        <v>310.38453963556537</v>
      </c>
      <c r="L102" s="98">
        <v>271.90931339554686</v>
      </c>
      <c r="M102" s="98">
        <v>294.11755142185621</v>
      </c>
      <c r="N102" s="98">
        <v>301.44983501296497</v>
      </c>
      <c r="O102" s="98">
        <v>303.1088322622162</v>
      </c>
      <c r="P102" s="98">
        <v>0</v>
      </c>
      <c r="Q102" s="98">
        <v>366.03051177484213</v>
      </c>
      <c r="R102" s="98">
        <v>416.62564729107152</v>
      </c>
      <c r="S102" s="98">
        <v>467.68022121976963</v>
      </c>
      <c r="T102" s="98">
        <v>0</v>
      </c>
      <c r="U102" s="98">
        <v>0</v>
      </c>
      <c r="V102" s="98">
        <v>357.59589477558507</v>
      </c>
      <c r="W102" s="98">
        <v>715.60402387130569</v>
      </c>
      <c r="X102" s="98">
        <v>645.7090609205278</v>
      </c>
      <c r="Y102" s="98">
        <v>602.57486754025979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284.68573439298757</v>
      </c>
      <c r="D103" s="33">
        <v>255.45686106642495</v>
      </c>
      <c r="E103" s="33">
        <v>282.88007340692155</v>
      </c>
      <c r="F103" s="33">
        <v>297.20124507002703</v>
      </c>
      <c r="G103" s="33">
        <v>288.35812266778174</v>
      </c>
      <c r="H103" s="33">
        <v>257.23381793604545</v>
      </c>
      <c r="I103" s="33">
        <v>289.16089018698818</v>
      </c>
      <c r="J103" s="33">
        <v>242.41110397978804</v>
      </c>
      <c r="K103" s="33">
        <v>224.57949855514752</v>
      </c>
      <c r="L103" s="33">
        <v>200.86101738516396</v>
      </c>
      <c r="M103" s="33">
        <v>225.99414178757507</v>
      </c>
      <c r="N103" s="33">
        <v>233.09326953594689</v>
      </c>
      <c r="O103" s="33">
        <v>225.74132125026728</v>
      </c>
      <c r="P103" s="33">
        <v>0</v>
      </c>
      <c r="Q103" s="33">
        <v>275.19821216138467</v>
      </c>
      <c r="R103" s="33">
        <v>279.40989700420124</v>
      </c>
      <c r="S103" s="33">
        <v>332.65083641908626</v>
      </c>
      <c r="T103" s="33">
        <v>0</v>
      </c>
      <c r="U103" s="33">
        <v>0</v>
      </c>
      <c r="V103" s="33">
        <v>356.56703263896532</v>
      </c>
      <c r="W103" s="33">
        <v>407.22836149419635</v>
      </c>
      <c r="X103" s="33">
        <v>449.27673071459628</v>
      </c>
      <c r="Y103" s="33">
        <v>445.46356073963716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15665.357727899684</v>
      </c>
      <c r="D124" s="117">
        <f t="shared" si="42"/>
        <v>13778.692168072046</v>
      </c>
      <c r="E124" s="117">
        <f t="shared" si="42"/>
        <v>11874.307136780311</v>
      </c>
      <c r="F124" s="117">
        <f t="shared" si="42"/>
        <v>10942.208554576619</v>
      </c>
      <c r="G124" s="117">
        <f t="shared" si="42"/>
        <v>10723.503110291285</v>
      </c>
      <c r="H124" s="117">
        <f t="shared" si="42"/>
        <v>9309.9701592635265</v>
      </c>
      <c r="I124" s="117">
        <f t="shared" si="42"/>
        <v>8327.6034625520424</v>
      </c>
      <c r="J124" s="117">
        <f t="shared" si="42"/>
        <v>8006.7015047342138</v>
      </c>
      <c r="K124" s="117">
        <f t="shared" si="42"/>
        <v>8634.6999215452342</v>
      </c>
      <c r="L124" s="117">
        <f t="shared" si="42"/>
        <v>0</v>
      </c>
      <c r="M124" s="117">
        <f t="shared" si="42"/>
        <v>9910.5210025304623</v>
      </c>
      <c r="N124" s="117">
        <f t="shared" si="42"/>
        <v>10423.177126813029</v>
      </c>
      <c r="O124" s="117">
        <f t="shared" si="42"/>
        <v>10383.483319293709</v>
      </c>
      <c r="P124" s="117">
        <f t="shared" si="42"/>
        <v>8605.3317055253829</v>
      </c>
      <c r="Q124" s="117">
        <f t="shared" si="42"/>
        <v>9014.9138223436657</v>
      </c>
      <c r="R124" s="117">
        <f t="shared" ref="R124:V124" si="43">R125+R128+R130+R139</f>
        <v>8945.3742073609083</v>
      </c>
      <c r="S124" s="117">
        <f t="shared" si="43"/>
        <v>9100.2513667355379</v>
      </c>
      <c r="T124" s="117">
        <f t="shared" si="43"/>
        <v>8486.0258032353104</v>
      </c>
      <c r="U124" s="117">
        <f t="shared" si="43"/>
        <v>8520.2366135902339</v>
      </c>
      <c r="V124" s="117">
        <f t="shared" si="43"/>
        <v>8554.2263606544202</v>
      </c>
      <c r="W124" s="117">
        <f t="shared" ref="W124:Y124" si="44">W125+W128+W130+W139</f>
        <v>8925.0696154988073</v>
      </c>
      <c r="X124" s="117">
        <f t="shared" si="44"/>
        <v>6853.3433490984435</v>
      </c>
      <c r="Y124" s="117">
        <f t="shared" si="44"/>
        <v>5479.0573870613525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14388.530133255865</v>
      </c>
      <c r="D125" s="122">
        <f t="shared" si="45"/>
        <v>12603.280699268062</v>
      </c>
      <c r="E125" s="122">
        <f t="shared" si="45"/>
        <v>10723.804869522719</v>
      </c>
      <c r="F125" s="122">
        <f t="shared" si="45"/>
        <v>9779.6345283829523</v>
      </c>
      <c r="G125" s="122">
        <f t="shared" si="45"/>
        <v>9530.1129451098586</v>
      </c>
      <c r="H125" s="122">
        <f t="shared" si="45"/>
        <v>8144.2321195955865</v>
      </c>
      <c r="I125" s="122">
        <f t="shared" si="45"/>
        <v>7073.2453298856435</v>
      </c>
      <c r="J125" s="122">
        <f t="shared" si="45"/>
        <v>6865.9811086421469</v>
      </c>
      <c r="K125" s="122">
        <f t="shared" si="45"/>
        <v>7479.4647693010738</v>
      </c>
      <c r="L125" s="122">
        <f t="shared" si="45"/>
        <v>0</v>
      </c>
      <c r="M125" s="122">
        <f t="shared" si="45"/>
        <v>9080.0738321721237</v>
      </c>
      <c r="N125" s="122">
        <f t="shared" si="45"/>
        <v>9471.000819431878</v>
      </c>
      <c r="O125" s="122">
        <f t="shared" si="45"/>
        <v>9318.4189048915232</v>
      </c>
      <c r="P125" s="122">
        <f t="shared" si="45"/>
        <v>7271.1274206444959</v>
      </c>
      <c r="Q125" s="122">
        <f t="shared" si="45"/>
        <v>7745.16531294163</v>
      </c>
      <c r="R125" s="122">
        <f t="shared" ref="R125:V125" si="46">SUM(R126:R127)</f>
        <v>7720.1264993636032</v>
      </c>
      <c r="S125" s="122">
        <f t="shared" si="46"/>
        <v>7704.6532135981497</v>
      </c>
      <c r="T125" s="122">
        <f t="shared" si="46"/>
        <v>6781.6734234949454</v>
      </c>
      <c r="U125" s="122">
        <f t="shared" si="46"/>
        <v>6448.3094184357751</v>
      </c>
      <c r="V125" s="122">
        <f t="shared" si="46"/>
        <v>6584.4062751618403</v>
      </c>
      <c r="W125" s="122">
        <f t="shared" ref="W125:Y125" si="47">SUM(W126:W127)</f>
        <v>6557.4848039913659</v>
      </c>
      <c r="X125" s="122">
        <f t="shared" si="47"/>
        <v>4853.2406253343815</v>
      </c>
      <c r="Y125" s="122">
        <f t="shared" si="47"/>
        <v>3568.239601411588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14341.030124043617</v>
      </c>
      <c r="D126" s="98">
        <v>12562.566767921093</v>
      </c>
      <c r="E126" s="98">
        <v>10689.692997405815</v>
      </c>
      <c r="F126" s="98">
        <v>9749.0330865626038</v>
      </c>
      <c r="G126" s="98">
        <v>9500.7569312571541</v>
      </c>
      <c r="H126" s="98">
        <v>8119.6452105813642</v>
      </c>
      <c r="I126" s="98">
        <v>7052.2431939804692</v>
      </c>
      <c r="J126" s="98">
        <v>6845.8351839941142</v>
      </c>
      <c r="K126" s="98">
        <v>7457.733172130509</v>
      </c>
      <c r="L126" s="98">
        <v>0</v>
      </c>
      <c r="M126" s="98">
        <v>9054.9883191055524</v>
      </c>
      <c r="N126" s="98">
        <v>9445.1724057424271</v>
      </c>
      <c r="O126" s="98">
        <v>9292.6565701134314</v>
      </c>
      <c r="P126" s="98">
        <v>7250.9122896229519</v>
      </c>
      <c r="Q126" s="98">
        <v>7724.1710171875393</v>
      </c>
      <c r="R126" s="98">
        <v>7699.2859468020961</v>
      </c>
      <c r="S126" s="98">
        <v>7683.6615055844832</v>
      </c>
      <c r="T126" s="98">
        <v>6762.4111682403764</v>
      </c>
      <c r="U126" s="98">
        <v>6429.930326822775</v>
      </c>
      <c r="V126" s="98">
        <v>6565.6052009744353</v>
      </c>
      <c r="W126" s="98">
        <v>6539.2254300738578</v>
      </c>
      <c r="X126" s="98">
        <v>4839.7613544837213</v>
      </c>
      <c r="Y126" s="98">
        <v>3559.3598841426078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47.500009212247484</v>
      </c>
      <c r="D127" s="98">
        <v>40.713931346969204</v>
      </c>
      <c r="E127" s="98">
        <v>34.111872116903825</v>
      </c>
      <c r="F127" s="98">
        <v>30.601441820347819</v>
      </c>
      <c r="G127" s="98">
        <v>29.356013852703999</v>
      </c>
      <c r="H127" s="98">
        <v>24.586909014222009</v>
      </c>
      <c r="I127" s="98">
        <v>21.002135905174381</v>
      </c>
      <c r="J127" s="98">
        <v>20.145924648032178</v>
      </c>
      <c r="K127" s="98">
        <v>21.731597170564601</v>
      </c>
      <c r="L127" s="98">
        <v>0</v>
      </c>
      <c r="M127" s="98">
        <v>25.085513066571075</v>
      </c>
      <c r="N127" s="98">
        <v>25.828413689451466</v>
      </c>
      <c r="O127" s="98">
        <v>25.762334778091969</v>
      </c>
      <c r="P127" s="98">
        <v>20.215131021543847</v>
      </c>
      <c r="Q127" s="98">
        <v>20.994295754090817</v>
      </c>
      <c r="R127" s="98">
        <v>20.840552561507451</v>
      </c>
      <c r="S127" s="98">
        <v>20.991708013666244</v>
      </c>
      <c r="T127" s="98">
        <v>19.26225525456946</v>
      </c>
      <c r="U127" s="98">
        <v>18.379091612999808</v>
      </c>
      <c r="V127" s="98">
        <v>18.801074187405128</v>
      </c>
      <c r="W127" s="98">
        <v>18.259373917508377</v>
      </c>
      <c r="X127" s="98">
        <v>13.479270850660594</v>
      </c>
      <c r="Y127" s="98">
        <v>8.8797172689800892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6.0113488428050523</v>
      </c>
      <c r="D128" s="122">
        <f t="shared" si="48"/>
        <v>9.6857366579739494</v>
      </c>
      <c r="E128" s="122">
        <f t="shared" si="48"/>
        <v>13.56068799382011</v>
      </c>
      <c r="F128" s="122">
        <f t="shared" si="48"/>
        <v>11.953267620530754</v>
      </c>
      <c r="G128" s="122">
        <f t="shared" si="48"/>
        <v>13.298171809090046</v>
      </c>
      <c r="H128" s="122">
        <f t="shared" si="48"/>
        <v>10.963828763072739</v>
      </c>
      <c r="I128" s="122">
        <f t="shared" si="48"/>
        <v>16.958851957299029</v>
      </c>
      <c r="J128" s="122">
        <f t="shared" si="48"/>
        <v>13.090267056644864</v>
      </c>
      <c r="K128" s="122">
        <f t="shared" si="48"/>
        <v>18.945850981315139</v>
      </c>
      <c r="L128" s="122">
        <f t="shared" si="48"/>
        <v>0</v>
      </c>
      <c r="M128" s="122">
        <f t="shared" si="48"/>
        <v>5.4066370472210092</v>
      </c>
      <c r="N128" s="122">
        <f t="shared" si="48"/>
        <v>25.168915679802325</v>
      </c>
      <c r="O128" s="122">
        <f t="shared" si="48"/>
        <v>12.829876952993041</v>
      </c>
      <c r="P128" s="122">
        <f t="shared" si="48"/>
        <v>10.842781143917746</v>
      </c>
      <c r="Q128" s="122">
        <f t="shared" si="48"/>
        <v>24.726283832491223</v>
      </c>
      <c r="R128" s="122">
        <f t="shared" si="48"/>
        <v>22.604693692055363</v>
      </c>
      <c r="S128" s="122">
        <f t="shared" si="48"/>
        <v>16.820548934608279</v>
      </c>
      <c r="T128" s="122">
        <f t="shared" si="48"/>
        <v>26.297074122670701</v>
      </c>
      <c r="U128" s="122">
        <f t="shared" si="48"/>
        <v>16.440467197341679</v>
      </c>
      <c r="V128" s="122">
        <f t="shared" si="48"/>
        <v>14.476334878596314</v>
      </c>
      <c r="W128" s="122">
        <f t="shared" si="48"/>
        <v>5.2608982373853994</v>
      </c>
      <c r="X128" s="122">
        <f t="shared" si="48"/>
        <v>5.5917066712584855</v>
      </c>
      <c r="Y128" s="122">
        <f t="shared" si="48"/>
        <v>4.9162315831416832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6.0113488428050523</v>
      </c>
      <c r="D129" s="98">
        <f>IF(RES_hhdet_in_fec!D129=0,0,RES_hhdet_in_fec!D129*1000*11630/RES_hhdet_in_new!D126)</f>
        <v>9.6857366579739494</v>
      </c>
      <c r="E129" s="98">
        <f>IF(RES_hhdet_in_fec!E129=0,0,RES_hhdet_in_fec!E129*1000*11630/RES_hhdet_in_new!E126)</f>
        <v>13.56068799382011</v>
      </c>
      <c r="F129" s="98">
        <f>IF(RES_hhdet_in_fec!F129=0,0,RES_hhdet_in_fec!F129*1000*11630/RES_hhdet_in_new!F126)</f>
        <v>11.953267620530754</v>
      </c>
      <c r="G129" s="98">
        <f>IF(RES_hhdet_in_fec!G129=0,0,RES_hhdet_in_fec!G129*1000*11630/RES_hhdet_in_new!G126)</f>
        <v>13.298171809090046</v>
      </c>
      <c r="H129" s="98">
        <f>IF(RES_hhdet_in_fec!H129=0,0,RES_hhdet_in_fec!H129*1000*11630/RES_hhdet_in_new!H126)</f>
        <v>10.963828763072739</v>
      </c>
      <c r="I129" s="98">
        <f>IF(RES_hhdet_in_fec!I129=0,0,RES_hhdet_in_fec!I129*1000*11630/RES_hhdet_in_new!I126)</f>
        <v>16.958851957299029</v>
      </c>
      <c r="J129" s="98">
        <f>IF(RES_hhdet_in_fec!J129=0,0,RES_hhdet_in_fec!J129*1000*11630/RES_hhdet_in_new!J126)</f>
        <v>13.090267056644864</v>
      </c>
      <c r="K129" s="98">
        <f>IF(RES_hhdet_in_fec!K129=0,0,RES_hhdet_in_fec!K129*1000*11630/RES_hhdet_in_new!K126)</f>
        <v>18.945850981315139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5.4066370472210092</v>
      </c>
      <c r="N129" s="98">
        <f>IF(RES_hhdet_in_fec!N129=0,0,RES_hhdet_in_fec!N129*1000*11630/RES_hhdet_in_new!N126)</f>
        <v>25.168915679802325</v>
      </c>
      <c r="O129" s="98">
        <f>IF(RES_hhdet_in_fec!O129=0,0,RES_hhdet_in_fec!O129*1000*11630/RES_hhdet_in_new!O126)</f>
        <v>12.829876952993041</v>
      </c>
      <c r="P129" s="98">
        <f>IF(RES_hhdet_in_fec!P129=0,0,RES_hhdet_in_fec!P129*1000*11630/RES_hhdet_in_new!P126)</f>
        <v>10.842781143917746</v>
      </c>
      <c r="Q129" s="98">
        <f>IF(RES_hhdet_in_fec!Q129=0,0,RES_hhdet_in_fec!Q129*1000*11630/RES_hhdet_in_new!Q126)</f>
        <v>24.726283832491223</v>
      </c>
      <c r="R129" s="98">
        <f>IF(RES_hhdet_in_fec!R129=0,0,RES_hhdet_in_fec!R129*1000*11630/RES_hhdet_in_new!R126)</f>
        <v>22.604693692055363</v>
      </c>
      <c r="S129" s="98">
        <f>IF(RES_hhdet_in_fec!S129=0,0,RES_hhdet_in_fec!S129*1000*11630/RES_hhdet_in_new!S126)</f>
        <v>16.820548934608279</v>
      </c>
      <c r="T129" s="98">
        <f>IF(RES_hhdet_in_fec!T129=0,0,RES_hhdet_in_fec!T129*1000*11630/RES_hhdet_in_new!T126)</f>
        <v>26.297074122670701</v>
      </c>
      <c r="U129" s="98">
        <f>IF(RES_hhdet_in_fec!U129=0,0,RES_hhdet_in_fec!U129*1000*11630/RES_hhdet_in_new!U126)</f>
        <v>16.440467197341679</v>
      </c>
      <c r="V129" s="98">
        <f>IF(RES_hhdet_in_fec!V129=0,0,RES_hhdet_in_fec!V129*1000*11630/RES_hhdet_in_new!V126)</f>
        <v>14.476334878596314</v>
      </c>
      <c r="W129" s="98">
        <f>IF(RES_hhdet_in_fec!W129=0,0,RES_hhdet_in_fec!W129*1000*11630/RES_hhdet_in_new!W126)</f>
        <v>5.2608982373853994</v>
      </c>
      <c r="X129" s="98">
        <f>IF(RES_hhdet_in_fec!X129=0,0,RES_hhdet_in_fec!X129*1000*11630/RES_hhdet_in_new!X126)</f>
        <v>5.5917066712584855</v>
      </c>
      <c r="Y129" s="98">
        <f>IF(RES_hhdet_in_fec!Y129=0,0,RES_hhdet_in_fec!Y129*1000*11630/RES_hhdet_in_new!Y126)</f>
        <v>4.9162315831416832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978.28948562639994</v>
      </c>
      <c r="D130" s="122">
        <v>904.55730705398116</v>
      </c>
      <c r="E130" s="122">
        <v>852.07250165647406</v>
      </c>
      <c r="F130" s="122">
        <v>849.58326689179762</v>
      </c>
      <c r="G130" s="122">
        <v>885.215542181096</v>
      </c>
      <c r="H130" s="122">
        <v>890.65329613498693</v>
      </c>
      <c r="I130" s="122">
        <v>943.58168213010129</v>
      </c>
      <c r="J130" s="122">
        <v>877.19493046916295</v>
      </c>
      <c r="K130" s="122">
        <v>906.64423780298318</v>
      </c>
      <c r="L130" s="122">
        <v>0</v>
      </c>
      <c r="M130" s="122">
        <v>596.0898050651416</v>
      </c>
      <c r="N130" s="122">
        <v>691.23537499940028</v>
      </c>
      <c r="O130" s="122">
        <v>823.6867439085438</v>
      </c>
      <c r="P130" s="122">
        <v>1059.9518287115291</v>
      </c>
      <c r="Q130" s="122">
        <v>966.74698840599467</v>
      </c>
      <c r="R130" s="122">
        <v>919.8871996817885</v>
      </c>
      <c r="S130" s="122">
        <v>1044.5194474927689</v>
      </c>
      <c r="T130" s="122">
        <v>1355.4344097722233</v>
      </c>
      <c r="U130" s="122">
        <v>1714.418975588695</v>
      </c>
      <c r="V130" s="122">
        <v>1598.7496494397265</v>
      </c>
      <c r="W130" s="122">
        <v>1938.7005189766883</v>
      </c>
      <c r="X130" s="122">
        <v>1539.3785800577054</v>
      </c>
      <c r="Y130" s="122">
        <v>1458.9798837511091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965.21424709527241</v>
      </c>
      <c r="D131" s="98">
        <v>887.31596315928311</v>
      </c>
      <c r="E131" s="98">
        <v>816.74118035275546</v>
      </c>
      <c r="F131" s="98">
        <v>806.31544697642209</v>
      </c>
      <c r="G131" s="98">
        <v>850.10732241512073</v>
      </c>
      <c r="H131" s="98">
        <v>847.4510851327733</v>
      </c>
      <c r="I131" s="98">
        <v>897.82884453339955</v>
      </c>
      <c r="J131" s="98">
        <v>845.23268018116482</v>
      </c>
      <c r="K131" s="98">
        <v>909.10596781889922</v>
      </c>
      <c r="L131" s="98">
        <v>0</v>
      </c>
      <c r="M131" s="98">
        <v>591.90560686248739</v>
      </c>
      <c r="N131" s="98">
        <v>669.56033482659916</v>
      </c>
      <c r="O131" s="98">
        <v>748.69339726739474</v>
      </c>
      <c r="P131" s="98">
        <v>1060.6644018477627</v>
      </c>
      <c r="Q131" s="98">
        <v>966.74698840599467</v>
      </c>
      <c r="R131" s="98">
        <v>919.8515465218901</v>
      </c>
      <c r="S131" s="98">
        <v>1044.5194474927689</v>
      </c>
      <c r="T131" s="98">
        <v>1412.2018411760714</v>
      </c>
      <c r="U131" s="98">
        <v>1617.9704403942019</v>
      </c>
      <c r="V131" s="98">
        <v>1669.6651797950146</v>
      </c>
      <c r="W131" s="98">
        <v>1393.9570642912033</v>
      </c>
      <c r="X131" s="98">
        <v>1539.3785800577054</v>
      </c>
      <c r="Y131" s="98">
        <v>1459.0968190525091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901.24943733485111</v>
      </c>
      <c r="Q132" s="98">
        <v>0</v>
      </c>
      <c r="R132" s="98">
        <v>0</v>
      </c>
      <c r="S132" s="98">
        <v>0</v>
      </c>
      <c r="T132" s="98">
        <v>1222.0224791670225</v>
      </c>
      <c r="U132" s="98">
        <v>1405.3981542387676</v>
      </c>
      <c r="V132" s="98">
        <v>1464.1002446548421</v>
      </c>
      <c r="W132" s="98">
        <v>0</v>
      </c>
      <c r="X132" s="98">
        <v>0</v>
      </c>
      <c r="Y132" s="98">
        <v>1307.8994743426174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323.01361727896284</v>
      </c>
      <c r="Q133" s="101">
        <v>0</v>
      </c>
      <c r="R133" s="101">
        <v>0</v>
      </c>
      <c r="S133" s="101">
        <v>0</v>
      </c>
      <c r="T133" s="101">
        <v>432.28733422721444</v>
      </c>
      <c r="U133" s="101">
        <v>474.18308731126086</v>
      </c>
      <c r="V133" s="101">
        <v>519.67564490683458</v>
      </c>
      <c r="W133" s="101">
        <v>0</v>
      </c>
      <c r="X133" s="101">
        <v>0</v>
      </c>
      <c r="Y133" s="101">
        <v>566.51360919986087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578.2358200558881</v>
      </c>
      <c r="Q134" s="104">
        <v>0</v>
      </c>
      <c r="R134" s="104">
        <v>0</v>
      </c>
      <c r="S134" s="104">
        <v>0</v>
      </c>
      <c r="T134" s="104">
        <v>789.73514493980827</v>
      </c>
      <c r="U134" s="104">
        <v>931.21506692750654</v>
      </c>
      <c r="V134" s="104">
        <v>944.42459974800761</v>
      </c>
      <c r="W134" s="104">
        <v>0</v>
      </c>
      <c r="X134" s="104">
        <v>0</v>
      </c>
      <c r="Y134" s="104">
        <v>741.38586514275653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1055.0489411930814</v>
      </c>
      <c r="D135" s="101">
        <v>1078.587386493788</v>
      </c>
      <c r="E135" s="101">
        <v>1113.637793589304</v>
      </c>
      <c r="F135" s="101">
        <v>1076.8282766693842</v>
      </c>
      <c r="G135" s="101">
        <v>1074.5142742426287</v>
      </c>
      <c r="H135" s="101">
        <v>1089.2532645061774</v>
      </c>
      <c r="I135" s="101">
        <v>1185.4769933878238</v>
      </c>
      <c r="J135" s="101">
        <v>1073.3322818674674</v>
      </c>
      <c r="K135" s="101">
        <v>835.15705335064683</v>
      </c>
      <c r="L135" s="101">
        <v>0</v>
      </c>
      <c r="M135" s="101">
        <v>805.22241840097547</v>
      </c>
      <c r="N135" s="101">
        <v>887.10245110296171</v>
      </c>
      <c r="O135" s="101">
        <v>1080.5896859999923</v>
      </c>
      <c r="P135" s="101">
        <v>1067.7713581863752</v>
      </c>
      <c r="Q135" s="101">
        <v>0</v>
      </c>
      <c r="R135" s="101">
        <v>1215.2023231191638</v>
      </c>
      <c r="S135" s="101">
        <v>0</v>
      </c>
      <c r="T135" s="101">
        <v>1512.0073357247602</v>
      </c>
      <c r="U135" s="101">
        <v>1814.0482249002025</v>
      </c>
      <c r="V135" s="101">
        <v>1625.0470060681612</v>
      </c>
      <c r="W135" s="101">
        <v>2094.2243171426958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572.33033557034946</v>
      </c>
      <c r="N136" s="104">
        <v>642.41792294911238</v>
      </c>
      <c r="O136" s="104">
        <v>808.57169320911419</v>
      </c>
      <c r="P136" s="104">
        <v>0</v>
      </c>
      <c r="Q136" s="104">
        <v>0</v>
      </c>
      <c r="R136" s="104">
        <v>0</v>
      </c>
      <c r="S136" s="104">
        <v>0</v>
      </c>
      <c r="T136" s="104">
        <v>1188.6407889307516</v>
      </c>
      <c r="U136" s="104">
        <v>1424.764344217913</v>
      </c>
      <c r="V136" s="104">
        <v>1292.6436865995001</v>
      </c>
      <c r="W136" s="104">
        <v>1744.0330623654149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232.14046303492981</v>
      </c>
      <c r="N137" s="98">
        <v>273.10528556448145</v>
      </c>
      <c r="O137" s="98">
        <v>376.04337552229191</v>
      </c>
      <c r="P137" s="98">
        <v>0</v>
      </c>
      <c r="Q137" s="98">
        <v>0</v>
      </c>
      <c r="R137" s="98">
        <v>0</v>
      </c>
      <c r="S137" s="98">
        <v>0</v>
      </c>
      <c r="T137" s="98">
        <v>462.98705861915505</v>
      </c>
      <c r="U137" s="98">
        <v>528.52625571472038</v>
      </c>
      <c r="V137" s="98">
        <v>491.22957543417368</v>
      </c>
      <c r="W137" s="98">
        <v>872.44320021137924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340.18987253541957</v>
      </c>
      <c r="N138" s="98">
        <v>369.31263738463082</v>
      </c>
      <c r="O138" s="98">
        <v>432.52831768682239</v>
      </c>
      <c r="P138" s="98">
        <v>0</v>
      </c>
      <c r="Q138" s="98">
        <v>0</v>
      </c>
      <c r="R138" s="98">
        <v>0</v>
      </c>
      <c r="S138" s="98">
        <v>0</v>
      </c>
      <c r="T138" s="98">
        <v>725.65373031159675</v>
      </c>
      <c r="U138" s="98">
        <v>896.23808850319278</v>
      </c>
      <c r="V138" s="98">
        <v>801.41411116532663</v>
      </c>
      <c r="W138" s="98">
        <v>871.58986215403559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292.52676017461533</v>
      </c>
      <c r="D139" s="122">
        <v>261.16842509202945</v>
      </c>
      <c r="E139" s="122">
        <v>284.8690776072973</v>
      </c>
      <c r="F139" s="122">
        <v>301.03749168133726</v>
      </c>
      <c r="G139" s="122">
        <v>294.87645119123903</v>
      </c>
      <c r="H139" s="122">
        <v>264.12091476988115</v>
      </c>
      <c r="I139" s="122">
        <v>293.817598578998</v>
      </c>
      <c r="J139" s="122">
        <v>250.43519856626008</v>
      </c>
      <c r="K139" s="122">
        <v>229.64506345986231</v>
      </c>
      <c r="L139" s="122">
        <v>0</v>
      </c>
      <c r="M139" s="122">
        <v>228.95072824597565</v>
      </c>
      <c r="N139" s="122">
        <v>235.77201670194952</v>
      </c>
      <c r="O139" s="122">
        <v>228.54779354064971</v>
      </c>
      <c r="P139" s="122">
        <v>263.40967502543924</v>
      </c>
      <c r="Q139" s="122">
        <v>278.27523716354966</v>
      </c>
      <c r="R139" s="122">
        <v>282.75581462346094</v>
      </c>
      <c r="S139" s="122">
        <v>334.25815671001124</v>
      </c>
      <c r="T139" s="122">
        <v>322.62089584546999</v>
      </c>
      <c r="U139" s="122">
        <v>341.06775236842333</v>
      </c>
      <c r="V139" s="122">
        <v>356.59410117425591</v>
      </c>
      <c r="W139" s="122">
        <v>423.623394293366</v>
      </c>
      <c r="X139" s="122">
        <v>455.13243703509841</v>
      </c>
      <c r="Y139" s="122">
        <v>446.92167031551304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389.59129954357405</v>
      </c>
      <c r="D140" s="98">
        <v>348.51376362634591</v>
      </c>
      <c r="E140" s="98">
        <v>337.71264770028489</v>
      </c>
      <c r="F140" s="98">
        <v>361.79718053511226</v>
      </c>
      <c r="G140" s="98">
        <v>380.11282878717287</v>
      </c>
      <c r="H140" s="98">
        <v>346.55629150831214</v>
      </c>
      <c r="I140" s="98">
        <v>350.85043729198543</v>
      </c>
      <c r="J140" s="98">
        <v>333.1631445074899</v>
      </c>
      <c r="K140" s="98">
        <v>310.38453963556537</v>
      </c>
      <c r="L140" s="98">
        <v>0</v>
      </c>
      <c r="M140" s="98">
        <v>294.11755142185626</v>
      </c>
      <c r="N140" s="98">
        <v>301.44983501296491</v>
      </c>
      <c r="O140" s="98">
        <v>303.10883226221625</v>
      </c>
      <c r="P140" s="98">
        <v>337.03547724522997</v>
      </c>
      <c r="Q140" s="98">
        <v>366.03051177484207</v>
      </c>
      <c r="R140" s="98">
        <v>416.62564729107157</v>
      </c>
      <c r="S140" s="98">
        <v>467.68022121976958</v>
      </c>
      <c r="T140" s="98">
        <v>270.2515797991623</v>
      </c>
      <c r="U140" s="98">
        <v>556.37061341742833</v>
      </c>
      <c r="V140" s="98">
        <v>357.59589477558507</v>
      </c>
      <c r="W140" s="98">
        <v>715.60402387130569</v>
      </c>
      <c r="X140" s="98">
        <v>645.70906092052792</v>
      </c>
      <c r="Y140" s="98">
        <v>602.57486754025967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284.68573439298763</v>
      </c>
      <c r="D141" s="33">
        <v>255.45686106642489</v>
      </c>
      <c r="E141" s="33">
        <v>282.88007340692155</v>
      </c>
      <c r="F141" s="33">
        <v>297.20124507002708</v>
      </c>
      <c r="G141" s="33">
        <v>288.35812266778169</v>
      </c>
      <c r="H141" s="33">
        <v>257.23381793604534</v>
      </c>
      <c r="I141" s="33">
        <v>289.16089018698818</v>
      </c>
      <c r="J141" s="33">
        <v>242.41110397978798</v>
      </c>
      <c r="K141" s="33">
        <v>224.57949855514758</v>
      </c>
      <c r="L141" s="33">
        <v>0</v>
      </c>
      <c r="M141" s="33">
        <v>225.99414178757505</v>
      </c>
      <c r="N141" s="33">
        <v>233.09326953594692</v>
      </c>
      <c r="O141" s="33">
        <v>225.74132125026725</v>
      </c>
      <c r="P141" s="33">
        <v>261.89548922024244</v>
      </c>
      <c r="Q141" s="33">
        <v>275.19821216138467</v>
      </c>
      <c r="R141" s="33">
        <v>279.40989700420118</v>
      </c>
      <c r="S141" s="33">
        <v>332.6508364190862</v>
      </c>
      <c r="T141" s="33">
        <v>322.73026985213056</v>
      </c>
      <c r="U141" s="33">
        <v>332.84548672836257</v>
      </c>
      <c r="V141" s="33">
        <v>356.56703263896526</v>
      </c>
      <c r="W141" s="33">
        <v>407.22836149419641</v>
      </c>
      <c r="X141" s="33">
        <v>449.27673071459634</v>
      </c>
      <c r="Y141" s="33">
        <v>445.46356073963716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6903.015282886583</v>
      </c>
      <c r="D143" s="117">
        <f t="shared" si="49"/>
        <v>6475.9691232576861</v>
      </c>
      <c r="E143" s="117">
        <f t="shared" si="49"/>
        <v>6011.910551806347</v>
      </c>
      <c r="F143" s="117">
        <f t="shared" si="49"/>
        <v>5195.1244490332929</v>
      </c>
      <c r="G143" s="117">
        <f t="shared" si="49"/>
        <v>4784.5438851373838</v>
      </c>
      <c r="H143" s="117">
        <f t="shared" si="49"/>
        <v>4255.6637546739712</v>
      </c>
      <c r="I143" s="117">
        <f t="shared" si="49"/>
        <v>3864.214361316237</v>
      </c>
      <c r="J143" s="117">
        <f t="shared" si="49"/>
        <v>3707.9863592697034</v>
      </c>
      <c r="K143" s="117">
        <f t="shared" si="49"/>
        <v>3436.0420913096782</v>
      </c>
      <c r="L143" s="117">
        <f t="shared" si="49"/>
        <v>0</v>
      </c>
      <c r="M143" s="117">
        <f t="shared" si="49"/>
        <v>3368.4558114469201</v>
      </c>
      <c r="N143" s="117">
        <f t="shared" si="49"/>
        <v>3269.1731882157874</v>
      </c>
      <c r="O143" s="117">
        <f t="shared" si="49"/>
        <v>3431.2704464609569</v>
      </c>
      <c r="P143" s="117">
        <f t="shared" si="49"/>
        <v>3131.1078117964516</v>
      </c>
      <c r="Q143" s="117">
        <f t="shared" si="49"/>
        <v>3551.2021468302441</v>
      </c>
      <c r="R143" s="117">
        <f t="shared" ref="R143:V143" si="50">R144+R146+R148+R157</f>
        <v>3309.4256938033345</v>
      </c>
      <c r="S143" s="117">
        <f t="shared" si="50"/>
        <v>3371.1471161600198</v>
      </c>
      <c r="T143" s="117">
        <f t="shared" si="50"/>
        <v>3339.823748385149</v>
      </c>
      <c r="U143" s="117">
        <f t="shared" si="50"/>
        <v>3696.4136036622326</v>
      </c>
      <c r="V143" s="117">
        <f t="shared" si="50"/>
        <v>3454.5784370771585</v>
      </c>
      <c r="W143" s="117">
        <f t="shared" ref="W143:Y143" si="51">W144+W146+W148+W157</f>
        <v>3913.500821804259</v>
      </c>
      <c r="X143" s="117">
        <f t="shared" si="51"/>
        <v>3139.5333737353458</v>
      </c>
      <c r="Y143" s="117">
        <f t="shared" si="51"/>
        <v>3103.5415675068871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5468.3185909944086</v>
      </c>
      <c r="D144" s="122">
        <f t="shared" si="52"/>
        <v>5094.3818313033853</v>
      </c>
      <c r="E144" s="122">
        <f t="shared" si="52"/>
        <v>4583.7478403432306</v>
      </c>
      <c r="F144" s="122">
        <f t="shared" si="52"/>
        <v>3787.2888739998161</v>
      </c>
      <c r="G144" s="122">
        <f t="shared" si="52"/>
        <v>3382.3937028349469</v>
      </c>
      <c r="H144" s="122">
        <f t="shared" si="52"/>
        <v>2864.7224683502659</v>
      </c>
      <c r="I144" s="122">
        <f t="shared" si="52"/>
        <v>2348.0927861083755</v>
      </c>
      <c r="J144" s="122">
        <f t="shared" si="52"/>
        <v>2351.2609389599488</v>
      </c>
      <c r="K144" s="122">
        <f t="shared" si="52"/>
        <v>2325.2228486694053</v>
      </c>
      <c r="L144" s="122">
        <f t="shared" si="52"/>
        <v>0</v>
      </c>
      <c r="M144" s="122">
        <f t="shared" si="52"/>
        <v>2296.7278415246387</v>
      </c>
      <c r="N144" s="122">
        <f t="shared" si="52"/>
        <v>2081.3956809891615</v>
      </c>
      <c r="O144" s="122">
        <f t="shared" si="52"/>
        <v>2071.2356911747174</v>
      </c>
      <c r="P144" s="122">
        <f t="shared" si="52"/>
        <v>1754.6455094986316</v>
      </c>
      <c r="Q144" s="122">
        <f t="shared" si="52"/>
        <v>2018.0337566301207</v>
      </c>
      <c r="R144" s="122">
        <f t="shared" si="52"/>
        <v>1765.1798202192476</v>
      </c>
      <c r="S144" s="122">
        <f t="shared" si="52"/>
        <v>1812.8629751975213</v>
      </c>
      <c r="T144" s="122">
        <f t="shared" si="52"/>
        <v>1640.0688965299082</v>
      </c>
      <c r="U144" s="122">
        <f t="shared" si="52"/>
        <v>1485.1780335138571</v>
      </c>
      <c r="V144" s="122">
        <f t="shared" si="52"/>
        <v>1489.9853954285159</v>
      </c>
      <c r="W144" s="122">
        <f t="shared" si="52"/>
        <v>1378.2888785178229</v>
      </c>
      <c r="X144" s="122">
        <f t="shared" si="52"/>
        <v>1248.8961836157976</v>
      </c>
      <c r="Y144" s="122">
        <f t="shared" si="52"/>
        <v>999.11144798932435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5468.3185909944086</v>
      </c>
      <c r="D145" s="98">
        <v>5094.3818313033853</v>
      </c>
      <c r="E145" s="98">
        <v>4583.7478403432306</v>
      </c>
      <c r="F145" s="98">
        <v>3787.2888739998161</v>
      </c>
      <c r="G145" s="98">
        <v>3382.3937028349469</v>
      </c>
      <c r="H145" s="98">
        <v>2864.7224683502659</v>
      </c>
      <c r="I145" s="98">
        <v>2348.0927861083755</v>
      </c>
      <c r="J145" s="98">
        <v>2351.2609389599488</v>
      </c>
      <c r="K145" s="98">
        <v>2325.2228486694053</v>
      </c>
      <c r="L145" s="98">
        <v>0</v>
      </c>
      <c r="M145" s="98">
        <v>2296.7278415246387</v>
      </c>
      <c r="N145" s="98">
        <v>2081.3956809891615</v>
      </c>
      <c r="O145" s="98">
        <v>2071.2356911747174</v>
      </c>
      <c r="P145" s="98">
        <v>1754.6455094986316</v>
      </c>
      <c r="Q145" s="98">
        <v>2018.0337566301207</v>
      </c>
      <c r="R145" s="98">
        <v>1765.1798202192476</v>
      </c>
      <c r="S145" s="98">
        <v>1812.8629751975213</v>
      </c>
      <c r="T145" s="98">
        <v>1640.0688965299082</v>
      </c>
      <c r="U145" s="98">
        <v>1485.1780335138571</v>
      </c>
      <c r="V145" s="98">
        <v>1489.9853954285159</v>
      </c>
      <c r="W145" s="98">
        <v>1378.2888785178229</v>
      </c>
      <c r="X145" s="98">
        <v>1248.8961836157976</v>
      </c>
      <c r="Y145" s="98">
        <v>999.11144798932435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6.088786731256179</v>
      </c>
      <c r="D146" s="122">
        <f t="shared" si="53"/>
        <v>9.5520092177578579</v>
      </c>
      <c r="E146" s="122">
        <f t="shared" si="53"/>
        <v>13.560399958815996</v>
      </c>
      <c r="F146" s="122">
        <f t="shared" si="53"/>
        <v>14.357777905124401</v>
      </c>
      <c r="G146" s="122">
        <f t="shared" si="53"/>
        <v>18.891292819530314</v>
      </c>
      <c r="H146" s="122">
        <f t="shared" si="53"/>
        <v>24.547333425286752</v>
      </c>
      <c r="I146" s="122">
        <f t="shared" si="53"/>
        <v>35.03275953820566</v>
      </c>
      <c r="J146" s="122">
        <f t="shared" si="53"/>
        <v>28.221510650510361</v>
      </c>
      <c r="K146" s="122">
        <f t="shared" si="53"/>
        <v>34.115902872937653</v>
      </c>
      <c r="L146" s="122">
        <f t="shared" si="53"/>
        <v>0</v>
      </c>
      <c r="M146" s="122">
        <f t="shared" si="53"/>
        <v>39.110315004130307</v>
      </c>
      <c r="N146" s="122">
        <f t="shared" si="53"/>
        <v>64.616136801752958</v>
      </c>
      <c r="O146" s="122">
        <f t="shared" si="53"/>
        <v>60.078641142639484</v>
      </c>
      <c r="P146" s="122">
        <f t="shared" si="53"/>
        <v>46.543647664093001</v>
      </c>
      <c r="Q146" s="122">
        <f t="shared" si="53"/>
        <v>75.278675087132655</v>
      </c>
      <c r="R146" s="122">
        <f t="shared" si="53"/>
        <v>76.052506698190442</v>
      </c>
      <c r="S146" s="122">
        <f t="shared" si="53"/>
        <v>78.028760405547473</v>
      </c>
      <c r="T146" s="122">
        <f t="shared" si="53"/>
        <v>86.47353639946509</v>
      </c>
      <c r="U146" s="122">
        <f t="shared" si="53"/>
        <v>86.00582585159863</v>
      </c>
      <c r="V146" s="122">
        <f t="shared" si="53"/>
        <v>89.984638418737603</v>
      </c>
      <c r="W146" s="122">
        <f t="shared" si="53"/>
        <v>51.389956293527511</v>
      </c>
      <c r="X146" s="122">
        <f t="shared" si="53"/>
        <v>55.174959028872166</v>
      </c>
      <c r="Y146" s="122">
        <f t="shared" si="53"/>
        <v>47.497286469513988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6.088786731256179</v>
      </c>
      <c r="D147" s="98">
        <f>IF(RES_hhdet_in_fec!D147=0,0,RES_hhdet_in_fec!D147*1000*11630/RES_hhdet_in_new!D145)</f>
        <v>9.5520092177578579</v>
      </c>
      <c r="E147" s="98">
        <f>IF(RES_hhdet_in_fec!E147=0,0,RES_hhdet_in_fec!E147*1000*11630/RES_hhdet_in_new!E145)</f>
        <v>13.560399958815996</v>
      </c>
      <c r="F147" s="98">
        <f>IF(RES_hhdet_in_fec!F147=0,0,RES_hhdet_in_fec!F147*1000*11630/RES_hhdet_in_new!F145)</f>
        <v>14.357777905124401</v>
      </c>
      <c r="G147" s="98">
        <f>IF(RES_hhdet_in_fec!G147=0,0,RES_hhdet_in_fec!G147*1000*11630/RES_hhdet_in_new!G145)</f>
        <v>18.891292819530314</v>
      </c>
      <c r="H147" s="98">
        <f>IF(RES_hhdet_in_fec!H147=0,0,RES_hhdet_in_fec!H147*1000*11630/RES_hhdet_in_new!H145)</f>
        <v>24.547333425286752</v>
      </c>
      <c r="I147" s="98">
        <f>IF(RES_hhdet_in_fec!I147=0,0,RES_hhdet_in_fec!I147*1000*11630/RES_hhdet_in_new!I145)</f>
        <v>35.03275953820566</v>
      </c>
      <c r="J147" s="98">
        <f>IF(RES_hhdet_in_fec!J147=0,0,RES_hhdet_in_fec!J147*1000*11630/RES_hhdet_in_new!J145)</f>
        <v>28.221510650510361</v>
      </c>
      <c r="K147" s="98">
        <f>IF(RES_hhdet_in_fec!K147=0,0,RES_hhdet_in_fec!K147*1000*11630/RES_hhdet_in_new!K145)</f>
        <v>34.115902872937653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39.110315004130307</v>
      </c>
      <c r="N147" s="98">
        <f>IF(RES_hhdet_in_fec!N147=0,0,RES_hhdet_in_fec!N147*1000*11630/RES_hhdet_in_new!N145)</f>
        <v>64.616136801752958</v>
      </c>
      <c r="O147" s="98">
        <f>IF(RES_hhdet_in_fec!O147=0,0,RES_hhdet_in_fec!O147*1000*11630/RES_hhdet_in_new!O145)</f>
        <v>60.078641142639484</v>
      </c>
      <c r="P147" s="98">
        <f>IF(RES_hhdet_in_fec!P147=0,0,RES_hhdet_in_fec!P147*1000*11630/RES_hhdet_in_new!P145)</f>
        <v>46.543647664093001</v>
      </c>
      <c r="Q147" s="98">
        <f>IF(RES_hhdet_in_fec!Q147=0,0,RES_hhdet_in_fec!Q147*1000*11630/RES_hhdet_in_new!Q145)</f>
        <v>75.278675087132655</v>
      </c>
      <c r="R147" s="98">
        <f>IF(RES_hhdet_in_fec!R147=0,0,RES_hhdet_in_fec!R147*1000*11630/RES_hhdet_in_new!R145)</f>
        <v>76.052506698190442</v>
      </c>
      <c r="S147" s="98">
        <f>IF(RES_hhdet_in_fec!S147=0,0,RES_hhdet_in_fec!S147*1000*11630/RES_hhdet_in_new!S145)</f>
        <v>78.028760405547473</v>
      </c>
      <c r="T147" s="98">
        <f>IF(RES_hhdet_in_fec!T147=0,0,RES_hhdet_in_fec!T147*1000*11630/RES_hhdet_in_new!T145)</f>
        <v>86.47353639946509</v>
      </c>
      <c r="U147" s="98">
        <f>IF(RES_hhdet_in_fec!U147=0,0,RES_hhdet_in_fec!U147*1000*11630/RES_hhdet_in_new!U145)</f>
        <v>86.00582585159863</v>
      </c>
      <c r="V147" s="98">
        <f>IF(RES_hhdet_in_fec!V147=0,0,RES_hhdet_in_fec!V147*1000*11630/RES_hhdet_in_new!V145)</f>
        <v>89.984638418737603</v>
      </c>
      <c r="W147" s="98">
        <f>IF(RES_hhdet_in_fec!W147=0,0,RES_hhdet_in_fec!W147*1000*11630/RES_hhdet_in_new!W145)</f>
        <v>51.389956293527511</v>
      </c>
      <c r="X147" s="98">
        <f>IF(RES_hhdet_in_fec!X147=0,0,RES_hhdet_in_fec!X147*1000*11630/RES_hhdet_in_new!X145)</f>
        <v>55.174959028872166</v>
      </c>
      <c r="Y147" s="98">
        <f>IF(RES_hhdet_in_fec!Y147=0,0,RES_hhdet_in_fec!Y147*1000*11630/RES_hhdet_in_new!Y145)</f>
        <v>47.497286469513988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1136.0419405218775</v>
      </c>
      <c r="D148" s="122">
        <v>1110.762365260123</v>
      </c>
      <c r="E148" s="122">
        <v>1129.7283263048926</v>
      </c>
      <c r="F148" s="122">
        <v>1092.3888337201493</v>
      </c>
      <c r="G148" s="122">
        <v>1088.4759296251455</v>
      </c>
      <c r="H148" s="122">
        <v>1102.3176266348908</v>
      </c>
      <c r="I148" s="122">
        <v>1187.2179228172954</v>
      </c>
      <c r="J148" s="122">
        <v>1077.878181321345</v>
      </c>
      <c r="K148" s="122">
        <v>847.30333328632173</v>
      </c>
      <c r="L148" s="122">
        <v>0</v>
      </c>
      <c r="M148" s="122">
        <v>803.73079934568045</v>
      </c>
      <c r="N148" s="122">
        <v>887.38622833827685</v>
      </c>
      <c r="O148" s="122">
        <v>1071.4108201527945</v>
      </c>
      <c r="P148" s="122">
        <v>1066.5133974933535</v>
      </c>
      <c r="Q148" s="122">
        <v>1179.611418323756</v>
      </c>
      <c r="R148" s="122">
        <v>1185.446609336768</v>
      </c>
      <c r="S148" s="122">
        <v>1145.992097709197</v>
      </c>
      <c r="T148" s="122">
        <v>1290.6617267818226</v>
      </c>
      <c r="U148" s="122">
        <v>1784.1845586173988</v>
      </c>
      <c r="V148" s="122">
        <v>1518.0141768232018</v>
      </c>
      <c r="W148" s="122">
        <v>2060.1991834234495</v>
      </c>
      <c r="X148" s="122">
        <v>1380.3710810388327</v>
      </c>
      <c r="Y148" s="122">
        <v>1609.9880707722493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1265.4331955471491</v>
      </c>
      <c r="D149" s="98">
        <v>1242.3872783951297</v>
      </c>
      <c r="E149" s="98">
        <v>1210.6218263955921</v>
      </c>
      <c r="F149" s="98">
        <v>1192.7275981509449</v>
      </c>
      <c r="G149" s="98">
        <v>1194.9006234843271</v>
      </c>
      <c r="H149" s="98">
        <v>1198.0478663711508</v>
      </c>
      <c r="I149" s="98">
        <v>1201.5955986227598</v>
      </c>
      <c r="J149" s="98">
        <v>1131.923874828557</v>
      </c>
      <c r="K149" s="98">
        <v>1105.4117819194148</v>
      </c>
      <c r="L149" s="98">
        <v>0</v>
      </c>
      <c r="M149" s="98">
        <v>988.88057186978847</v>
      </c>
      <c r="N149" s="98">
        <v>942.43162366725687</v>
      </c>
      <c r="O149" s="98">
        <v>926.65520385126524</v>
      </c>
      <c r="P149" s="98">
        <v>955.50921082292098</v>
      </c>
      <c r="Q149" s="98">
        <v>954.550133153817</v>
      </c>
      <c r="R149" s="98">
        <v>973.59464373733033</v>
      </c>
      <c r="S149" s="98">
        <v>1137.271929165423</v>
      </c>
      <c r="T149" s="98">
        <v>1453.7267060891377</v>
      </c>
      <c r="U149" s="98">
        <v>1174.2989092469047</v>
      </c>
      <c r="V149" s="98">
        <v>1379.165499135446</v>
      </c>
      <c r="W149" s="98">
        <v>1709.9659428868119</v>
      </c>
      <c r="X149" s="98">
        <v>1294.6925842448618</v>
      </c>
      <c r="Y149" s="98">
        <v>1501.5827539357513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1315.4322211274291</v>
      </c>
      <c r="U150" s="98">
        <v>0</v>
      </c>
      <c r="V150" s="98">
        <v>1281.8939060783987</v>
      </c>
      <c r="W150" s="98">
        <v>0</v>
      </c>
      <c r="X150" s="98">
        <v>1207.5114562034257</v>
      </c>
      <c r="Y150" s="98">
        <v>1426.8440708460519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446.61239538381892</v>
      </c>
      <c r="U151" s="101">
        <v>0</v>
      </c>
      <c r="V151" s="101">
        <v>421.12826820469769</v>
      </c>
      <c r="W151" s="101">
        <v>0</v>
      </c>
      <c r="X151" s="101">
        <v>310.93796959047535</v>
      </c>
      <c r="Y151" s="101">
        <v>580.83002338646202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868.81982574361029</v>
      </c>
      <c r="U152" s="104">
        <v>0</v>
      </c>
      <c r="V152" s="104">
        <v>860.76563787370094</v>
      </c>
      <c r="W152" s="104">
        <v>0</v>
      </c>
      <c r="X152" s="104">
        <v>896.57348661295055</v>
      </c>
      <c r="Y152" s="104">
        <v>846.01404745958996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1055.0489411930812</v>
      </c>
      <c r="D153" s="101">
        <v>1078.587386493788</v>
      </c>
      <c r="E153" s="101">
        <v>1113.637793589304</v>
      </c>
      <c r="F153" s="101">
        <v>1076.8282766693844</v>
      </c>
      <c r="G153" s="101">
        <v>1074.5142742426287</v>
      </c>
      <c r="H153" s="101">
        <v>1089.2532645061774</v>
      </c>
      <c r="I153" s="101">
        <v>1185.4769933878238</v>
      </c>
      <c r="J153" s="101">
        <v>1073.3322818674674</v>
      </c>
      <c r="K153" s="101">
        <v>835.15705335064695</v>
      </c>
      <c r="L153" s="101">
        <v>0</v>
      </c>
      <c r="M153" s="101">
        <v>805.22241840097524</v>
      </c>
      <c r="N153" s="101">
        <v>887.10245110296205</v>
      </c>
      <c r="O153" s="101">
        <v>1080.5896859999923</v>
      </c>
      <c r="P153" s="101">
        <v>1067.771358186375</v>
      </c>
      <c r="Q153" s="101">
        <v>1192.2126858705844</v>
      </c>
      <c r="R153" s="101">
        <v>1215.2023231191638</v>
      </c>
      <c r="S153" s="101">
        <v>1259.7533528843132</v>
      </c>
      <c r="T153" s="101">
        <v>1512.00733572476</v>
      </c>
      <c r="U153" s="101">
        <v>1814.0482249002027</v>
      </c>
      <c r="V153" s="101">
        <v>1625.0470060681614</v>
      </c>
      <c r="W153" s="101">
        <v>2094.2243171426962</v>
      </c>
      <c r="X153" s="101">
        <v>1543.1358795913884</v>
      </c>
      <c r="Y153" s="101">
        <v>1686.1815834743807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572.33033557034958</v>
      </c>
      <c r="N154" s="104">
        <v>642.41792294911261</v>
      </c>
      <c r="O154" s="104">
        <v>808.57169320911419</v>
      </c>
      <c r="P154" s="104">
        <v>0</v>
      </c>
      <c r="Q154" s="104">
        <v>899.09184473444691</v>
      </c>
      <c r="R154" s="104">
        <v>925.8669702087883</v>
      </c>
      <c r="S154" s="104">
        <v>960.84532325545172</v>
      </c>
      <c r="T154" s="104">
        <v>1188.6407889307516</v>
      </c>
      <c r="U154" s="104">
        <v>1424.764344217913</v>
      </c>
      <c r="V154" s="104">
        <v>1292.6436865995001</v>
      </c>
      <c r="W154" s="104">
        <v>1744.0330623654149</v>
      </c>
      <c r="X154" s="104">
        <v>1225.0962222595249</v>
      </c>
      <c r="Y154" s="104">
        <v>1415.6548037312107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232.14046303492984</v>
      </c>
      <c r="N155" s="98">
        <v>273.10528556448151</v>
      </c>
      <c r="O155" s="98">
        <v>376.04337552229185</v>
      </c>
      <c r="P155" s="98">
        <v>0</v>
      </c>
      <c r="Q155" s="98">
        <v>365.11420654755426</v>
      </c>
      <c r="R155" s="98">
        <v>374.31178878937811</v>
      </c>
      <c r="S155" s="98">
        <v>352.77437713106161</v>
      </c>
      <c r="T155" s="98">
        <v>462.98705861915499</v>
      </c>
      <c r="U155" s="98">
        <v>528.52625571472038</v>
      </c>
      <c r="V155" s="98">
        <v>491.22957543417351</v>
      </c>
      <c r="W155" s="98">
        <v>872.44320021137935</v>
      </c>
      <c r="X155" s="98">
        <v>369.01926197139971</v>
      </c>
      <c r="Y155" s="98">
        <v>654.06021796725486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340.18987253541968</v>
      </c>
      <c r="N156" s="98">
        <v>369.3126373846311</v>
      </c>
      <c r="O156" s="98">
        <v>432.52831768682233</v>
      </c>
      <c r="P156" s="98">
        <v>0</v>
      </c>
      <c r="Q156" s="98">
        <v>533.97763818689259</v>
      </c>
      <c r="R156" s="98">
        <v>551.55518141941025</v>
      </c>
      <c r="S156" s="98">
        <v>608.07094612439005</v>
      </c>
      <c r="T156" s="98">
        <v>725.65373031159652</v>
      </c>
      <c r="U156" s="98">
        <v>896.23808850319278</v>
      </c>
      <c r="V156" s="98">
        <v>801.41411116532674</v>
      </c>
      <c r="W156" s="98">
        <v>871.58986215403536</v>
      </c>
      <c r="X156" s="98">
        <v>856.07696028812518</v>
      </c>
      <c r="Y156" s="98">
        <v>761.59458576395571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292.56596463904106</v>
      </c>
      <c r="D157" s="122">
        <v>261.27291747642005</v>
      </c>
      <c r="E157" s="122">
        <v>284.87398519940757</v>
      </c>
      <c r="F157" s="122">
        <v>301.08896340820348</v>
      </c>
      <c r="G157" s="122">
        <v>294.78295985776094</v>
      </c>
      <c r="H157" s="122">
        <v>264.07632626352751</v>
      </c>
      <c r="I157" s="122">
        <v>293.87089285236044</v>
      </c>
      <c r="J157" s="122">
        <v>250.62572833789892</v>
      </c>
      <c r="K157" s="122">
        <v>229.40000648101375</v>
      </c>
      <c r="L157" s="122">
        <v>0</v>
      </c>
      <c r="M157" s="122">
        <v>228.88685557247027</v>
      </c>
      <c r="N157" s="122">
        <v>235.77514208659636</v>
      </c>
      <c r="O157" s="122">
        <v>228.54529399080525</v>
      </c>
      <c r="P157" s="122">
        <v>263.40525714037364</v>
      </c>
      <c r="Q157" s="122">
        <v>278.27829678923473</v>
      </c>
      <c r="R157" s="122">
        <v>282.74675754912874</v>
      </c>
      <c r="S157" s="122">
        <v>334.26328284775394</v>
      </c>
      <c r="T157" s="122">
        <v>322.61958867395322</v>
      </c>
      <c r="U157" s="122">
        <v>341.04518567937805</v>
      </c>
      <c r="V157" s="122">
        <v>356.59422640670317</v>
      </c>
      <c r="W157" s="122">
        <v>423.62280356945882</v>
      </c>
      <c r="X157" s="122">
        <v>455.09115005184327</v>
      </c>
      <c r="Y157" s="122">
        <v>446.94476227579918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389.59129954357411</v>
      </c>
      <c r="D158" s="98">
        <v>348.51376362634585</v>
      </c>
      <c r="E158" s="98">
        <v>337.71264770028489</v>
      </c>
      <c r="F158" s="98">
        <v>361.7971805351122</v>
      </c>
      <c r="G158" s="98">
        <v>380.11282878717282</v>
      </c>
      <c r="H158" s="98">
        <v>346.55629150831209</v>
      </c>
      <c r="I158" s="98">
        <v>350.85043729198543</v>
      </c>
      <c r="J158" s="98">
        <v>333.1631445074899</v>
      </c>
      <c r="K158" s="98">
        <v>310.38453963556543</v>
      </c>
      <c r="L158" s="98">
        <v>0</v>
      </c>
      <c r="M158" s="98">
        <v>294.11755142185615</v>
      </c>
      <c r="N158" s="98">
        <v>301.44983501296497</v>
      </c>
      <c r="O158" s="98">
        <v>303.10883226221625</v>
      </c>
      <c r="P158" s="98">
        <v>337.03547724523003</v>
      </c>
      <c r="Q158" s="98">
        <v>366.03051177484213</v>
      </c>
      <c r="R158" s="98">
        <v>416.62564729107157</v>
      </c>
      <c r="S158" s="98">
        <v>467.68022121976963</v>
      </c>
      <c r="T158" s="98">
        <v>270.25157979916236</v>
      </c>
      <c r="U158" s="98">
        <v>556.37061341742833</v>
      </c>
      <c r="V158" s="98">
        <v>357.59589477558512</v>
      </c>
      <c r="W158" s="98">
        <v>715.60402387130557</v>
      </c>
      <c r="X158" s="98">
        <v>645.70906092052792</v>
      </c>
      <c r="Y158" s="98">
        <v>602.57486754025956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284.68573439298757</v>
      </c>
      <c r="D159" s="33">
        <v>255.45686106642498</v>
      </c>
      <c r="E159" s="33">
        <v>282.88007340692155</v>
      </c>
      <c r="F159" s="33">
        <v>297.20124507002703</v>
      </c>
      <c r="G159" s="33">
        <v>288.35812266778169</v>
      </c>
      <c r="H159" s="33">
        <v>257.23381793604534</v>
      </c>
      <c r="I159" s="33">
        <v>289.16089018698824</v>
      </c>
      <c r="J159" s="33">
        <v>242.41110397978795</v>
      </c>
      <c r="K159" s="33">
        <v>224.57949855514758</v>
      </c>
      <c r="L159" s="33">
        <v>0</v>
      </c>
      <c r="M159" s="33">
        <v>225.99414178757513</v>
      </c>
      <c r="N159" s="33">
        <v>233.09326953594697</v>
      </c>
      <c r="O159" s="33">
        <v>225.74132125026733</v>
      </c>
      <c r="P159" s="33">
        <v>261.8954892202425</v>
      </c>
      <c r="Q159" s="33">
        <v>275.19821216138473</v>
      </c>
      <c r="R159" s="33">
        <v>279.40989700420113</v>
      </c>
      <c r="S159" s="33">
        <v>332.65083641908632</v>
      </c>
      <c r="T159" s="33">
        <v>322.73026985213056</v>
      </c>
      <c r="U159" s="33">
        <v>332.84548672836257</v>
      </c>
      <c r="V159" s="33">
        <v>356.56703263896537</v>
      </c>
      <c r="W159" s="33">
        <v>407.22836149419635</v>
      </c>
      <c r="X159" s="33">
        <v>449.2767307145964</v>
      </c>
      <c r="Y159" s="33">
        <v>445.46356073963716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11941.834500975217</v>
      </c>
      <c r="G161" s="117">
        <f t="shared" si="54"/>
        <v>10955.381067660897</v>
      </c>
      <c r="H161" s="117">
        <f t="shared" si="54"/>
        <v>9766.5989842315212</v>
      </c>
      <c r="I161" s="117">
        <f t="shared" si="54"/>
        <v>9002.8809841413004</v>
      </c>
      <c r="J161" s="117">
        <f t="shared" si="54"/>
        <v>9126.7955264303655</v>
      </c>
      <c r="K161" s="117">
        <f t="shared" si="54"/>
        <v>8746.3533805565439</v>
      </c>
      <c r="L161" s="117">
        <f t="shared" si="54"/>
        <v>0</v>
      </c>
      <c r="M161" s="117">
        <f t="shared" si="54"/>
        <v>10277.460779605743</v>
      </c>
      <c r="N161" s="117">
        <f t="shared" si="54"/>
        <v>11320.769156636494</v>
      </c>
      <c r="O161" s="117">
        <f t="shared" si="54"/>
        <v>11097.372334272475</v>
      </c>
      <c r="P161" s="117">
        <f t="shared" si="54"/>
        <v>10445.109843988736</v>
      </c>
      <c r="Q161" s="117">
        <f t="shared" si="54"/>
        <v>10494.81495424788</v>
      </c>
      <c r="R161" s="117">
        <f t="shared" ref="R161:V161" si="55">R162+R164+R166+R175</f>
        <v>10163.336203606692</v>
      </c>
      <c r="S161" s="117">
        <f t="shared" si="55"/>
        <v>6451.2077171200672</v>
      </c>
      <c r="T161" s="117">
        <f t="shared" si="55"/>
        <v>6105.515337363775</v>
      </c>
      <c r="U161" s="117">
        <f t="shared" si="55"/>
        <v>7916.3484696553587</v>
      </c>
      <c r="V161" s="117">
        <f t="shared" si="55"/>
        <v>9448.2114744534028</v>
      </c>
      <c r="W161" s="117">
        <f t="shared" ref="W161:Y161" si="56">W162+W164+W166+W175</f>
        <v>7642.882773850497</v>
      </c>
      <c r="X161" s="117">
        <f t="shared" si="56"/>
        <v>6190.0158635248781</v>
      </c>
      <c r="Y161" s="117">
        <f t="shared" si="56"/>
        <v>5446.3081493094942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10533.575165098135</v>
      </c>
      <c r="G162" s="122">
        <f t="shared" si="57"/>
        <v>9553.4447350076553</v>
      </c>
      <c r="H162" s="122">
        <f t="shared" si="57"/>
        <v>8375.8125249338791</v>
      </c>
      <c r="I162" s="122">
        <f t="shared" si="57"/>
        <v>7487.3719058068327</v>
      </c>
      <c r="J162" s="122">
        <f t="shared" si="57"/>
        <v>7770.0458326636708</v>
      </c>
      <c r="K162" s="122">
        <f t="shared" si="57"/>
        <v>7636.1545444681769</v>
      </c>
      <c r="L162" s="122">
        <f t="shared" si="57"/>
        <v>0</v>
      </c>
      <c r="M162" s="122">
        <f t="shared" si="57"/>
        <v>9218.0956158425179</v>
      </c>
      <c r="N162" s="122">
        <f t="shared" si="57"/>
        <v>10133.327145704901</v>
      </c>
      <c r="O162" s="122">
        <f t="shared" si="57"/>
        <v>9737.9329492660836</v>
      </c>
      <c r="P162" s="122">
        <f t="shared" si="57"/>
        <v>9069.3129492202333</v>
      </c>
      <c r="Q162" s="122">
        <f t="shared" si="57"/>
        <v>8963.0562625588555</v>
      </c>
      <c r="R162" s="122">
        <f t="shared" si="57"/>
        <v>8620.1031191768561</v>
      </c>
      <c r="S162" s="122">
        <f t="shared" si="57"/>
        <v>4893.4998233505721</v>
      </c>
      <c r="T162" s="122">
        <f t="shared" si="57"/>
        <v>4406.7152711000272</v>
      </c>
      <c r="U162" s="122">
        <f t="shared" si="57"/>
        <v>5709.3690849682771</v>
      </c>
      <c r="V162" s="122">
        <f t="shared" si="57"/>
        <v>7501.9046449916232</v>
      </c>
      <c r="W162" s="122">
        <f t="shared" si="57"/>
        <v>5132.979483816729</v>
      </c>
      <c r="X162" s="122">
        <f t="shared" si="57"/>
        <v>4326.5731491120314</v>
      </c>
      <c r="Y162" s="122">
        <f t="shared" si="57"/>
        <v>3365.2409879609895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10533.575165098135</v>
      </c>
      <c r="G163" s="33">
        <v>9553.4447350076553</v>
      </c>
      <c r="H163" s="33">
        <v>8375.8125249338791</v>
      </c>
      <c r="I163" s="33">
        <v>7487.3719058068327</v>
      </c>
      <c r="J163" s="33">
        <v>7770.0458326636708</v>
      </c>
      <c r="K163" s="33">
        <v>7636.1545444681769</v>
      </c>
      <c r="L163" s="33">
        <v>0</v>
      </c>
      <c r="M163" s="33">
        <v>9218.0956158425179</v>
      </c>
      <c r="N163" s="33">
        <v>10133.327145704901</v>
      </c>
      <c r="O163" s="33">
        <v>9737.9329492660836</v>
      </c>
      <c r="P163" s="33">
        <v>9069.3129492202333</v>
      </c>
      <c r="Q163" s="33">
        <v>8963.0562625588555</v>
      </c>
      <c r="R163" s="33">
        <v>8620.1031191768561</v>
      </c>
      <c r="S163" s="33">
        <v>4893.4998233505721</v>
      </c>
      <c r="T163" s="33">
        <v>4406.7152711000272</v>
      </c>
      <c r="U163" s="33">
        <v>5709.3690849682771</v>
      </c>
      <c r="V163" s="33">
        <v>7501.9046449916232</v>
      </c>
      <c r="W163" s="33">
        <v>5132.979483816729</v>
      </c>
      <c r="X163" s="33">
        <v>4326.5731491120314</v>
      </c>
      <c r="Y163" s="33">
        <v>3365.2409879609895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14.861666093760904</v>
      </c>
      <c r="G164" s="122">
        <f t="shared" si="58"/>
        <v>18.644086935624291</v>
      </c>
      <c r="H164" s="122">
        <f t="shared" si="58"/>
        <v>24.382186883320934</v>
      </c>
      <c r="I164" s="122">
        <f t="shared" si="58"/>
        <v>34.463247433635509</v>
      </c>
      <c r="J164" s="122">
        <f t="shared" si="58"/>
        <v>28.389768979591992</v>
      </c>
      <c r="K164" s="122">
        <f t="shared" si="58"/>
        <v>33.858192815264388</v>
      </c>
      <c r="L164" s="122">
        <f t="shared" si="58"/>
        <v>0</v>
      </c>
      <c r="M164" s="122">
        <f t="shared" si="58"/>
        <v>27.055494407657928</v>
      </c>
      <c r="N164" s="122">
        <f t="shared" si="58"/>
        <v>64.208928314769778</v>
      </c>
      <c r="O164" s="122">
        <f t="shared" si="58"/>
        <v>59.490598981325434</v>
      </c>
      <c r="P164" s="122">
        <f t="shared" si="58"/>
        <v>46.03365712609255</v>
      </c>
      <c r="Q164" s="122">
        <f t="shared" si="58"/>
        <v>73.843452966563575</v>
      </c>
      <c r="R164" s="122">
        <f t="shared" si="58"/>
        <v>75.817050021106255</v>
      </c>
      <c r="S164" s="122">
        <f t="shared" si="58"/>
        <v>77.367068881657033</v>
      </c>
      <c r="T164" s="122">
        <f t="shared" si="58"/>
        <v>85.732391429864876</v>
      </c>
      <c r="U164" s="122">
        <f t="shared" si="58"/>
        <v>81.700663496172893</v>
      </c>
      <c r="V164" s="122">
        <f t="shared" si="58"/>
        <v>71.685203855325994</v>
      </c>
      <c r="W164" s="122">
        <f t="shared" si="58"/>
        <v>25.943563613912705</v>
      </c>
      <c r="X164" s="122">
        <f t="shared" si="58"/>
        <v>28.016437996466351</v>
      </c>
      <c r="Y164" s="122">
        <f t="shared" si="58"/>
        <v>24.108426956098935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14.861666093760904</v>
      </c>
      <c r="G165" s="98">
        <f>IF(RES_hhdet_in_fec!G165=0,0,RES_hhdet_in_fec!G165*1000*11630/RES_hhdet_in_new!G163)</f>
        <v>18.644086935624291</v>
      </c>
      <c r="H165" s="98">
        <f>IF(RES_hhdet_in_fec!H165=0,0,RES_hhdet_in_fec!H165*1000*11630/RES_hhdet_in_new!H163)</f>
        <v>24.382186883320934</v>
      </c>
      <c r="I165" s="98">
        <f>IF(RES_hhdet_in_fec!I165=0,0,RES_hhdet_in_fec!I165*1000*11630/RES_hhdet_in_new!I163)</f>
        <v>34.463247433635509</v>
      </c>
      <c r="J165" s="98">
        <f>IF(RES_hhdet_in_fec!J165=0,0,RES_hhdet_in_fec!J165*1000*11630/RES_hhdet_in_new!J163)</f>
        <v>28.389768979591992</v>
      </c>
      <c r="K165" s="98">
        <f>IF(RES_hhdet_in_fec!K165=0,0,RES_hhdet_in_fec!K165*1000*11630/RES_hhdet_in_new!K163)</f>
        <v>33.858192815264388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27.055494407657928</v>
      </c>
      <c r="N165" s="98">
        <f>IF(RES_hhdet_in_fec!N165=0,0,RES_hhdet_in_fec!N165*1000*11630/RES_hhdet_in_new!N163)</f>
        <v>64.208928314769778</v>
      </c>
      <c r="O165" s="98">
        <f>IF(RES_hhdet_in_fec!O165=0,0,RES_hhdet_in_fec!O165*1000*11630/RES_hhdet_in_new!O163)</f>
        <v>59.490598981325434</v>
      </c>
      <c r="P165" s="98">
        <f>IF(RES_hhdet_in_fec!P165=0,0,RES_hhdet_in_fec!P165*1000*11630/RES_hhdet_in_new!P163)</f>
        <v>46.03365712609255</v>
      </c>
      <c r="Q165" s="98">
        <f>IF(RES_hhdet_in_fec!Q165=0,0,RES_hhdet_in_fec!Q165*1000*11630/RES_hhdet_in_new!Q163)</f>
        <v>73.843452966563575</v>
      </c>
      <c r="R165" s="98">
        <f>IF(RES_hhdet_in_fec!R165=0,0,RES_hhdet_in_fec!R165*1000*11630/RES_hhdet_in_new!R163)</f>
        <v>75.817050021106255</v>
      </c>
      <c r="S165" s="98">
        <f>IF(RES_hhdet_in_fec!S165=0,0,RES_hhdet_in_fec!S165*1000*11630/RES_hhdet_in_new!S163)</f>
        <v>77.367068881657033</v>
      </c>
      <c r="T165" s="98">
        <f>IF(RES_hhdet_in_fec!T165=0,0,RES_hhdet_in_fec!T165*1000*11630/RES_hhdet_in_new!T163)</f>
        <v>85.732391429864876</v>
      </c>
      <c r="U165" s="98">
        <f>IF(RES_hhdet_in_fec!U165=0,0,RES_hhdet_in_fec!U165*1000*11630/RES_hhdet_in_new!U163)</f>
        <v>81.700663496172893</v>
      </c>
      <c r="V165" s="98">
        <f>IF(RES_hhdet_in_fec!V165=0,0,RES_hhdet_in_fec!V165*1000*11630/RES_hhdet_in_new!V163)</f>
        <v>71.685203855325994</v>
      </c>
      <c r="W165" s="98">
        <f>IF(RES_hhdet_in_fec!W165=0,0,RES_hhdet_in_fec!W165*1000*11630/RES_hhdet_in_new!W163)</f>
        <v>25.943563613912705</v>
      </c>
      <c r="X165" s="98">
        <f>IF(RES_hhdet_in_fec!X165=0,0,RES_hhdet_in_fec!X165*1000*11630/RES_hhdet_in_new!X163)</f>
        <v>28.016437996466351</v>
      </c>
      <c r="Y165" s="98">
        <f>IF(RES_hhdet_in_fec!Y165=0,0,RES_hhdet_in_fec!Y165*1000*11630/RES_hhdet_in_new!Y163)</f>
        <v>24.108426956098935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1092.2815195335925</v>
      </c>
      <c r="G166" s="122">
        <v>1088.4112766432445</v>
      </c>
      <c r="H166" s="122">
        <v>1102.2774018553359</v>
      </c>
      <c r="I166" s="122">
        <v>1187.2216616963856</v>
      </c>
      <c r="J166" s="122">
        <v>1077.9185778564806</v>
      </c>
      <c r="K166" s="122">
        <v>846.82272508742835</v>
      </c>
      <c r="L166" s="122">
        <v>0</v>
      </c>
      <c r="M166" s="122">
        <v>803.35886582310218</v>
      </c>
      <c r="N166" s="122">
        <v>887.46066437796833</v>
      </c>
      <c r="O166" s="122">
        <v>1071.3904422672108</v>
      </c>
      <c r="P166" s="122">
        <v>1066.4122522860912</v>
      </c>
      <c r="Q166" s="122">
        <v>1179.6254896212356</v>
      </c>
      <c r="R166" s="122">
        <v>1183.9703800431514</v>
      </c>
      <c r="S166" s="122">
        <v>1146.166384691029</v>
      </c>
      <c r="T166" s="122">
        <v>1290.4399024232619</v>
      </c>
      <c r="U166" s="122">
        <v>1784.1793795893088</v>
      </c>
      <c r="V166" s="122">
        <v>1518.0274836765611</v>
      </c>
      <c r="W166" s="122">
        <v>2060.2902838146447</v>
      </c>
      <c r="X166" s="122">
        <v>1380.3403620975894</v>
      </c>
      <c r="Y166" s="122">
        <v>1610.0022032889124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1192.7275981509449</v>
      </c>
      <c r="G167" s="98">
        <v>1194.9006234843273</v>
      </c>
      <c r="H167" s="98">
        <v>1198.0478663711515</v>
      </c>
      <c r="I167" s="98">
        <v>1201.5955986227596</v>
      </c>
      <c r="J167" s="98">
        <v>1131.9238748285572</v>
      </c>
      <c r="K167" s="98">
        <v>1105.411781919415</v>
      </c>
      <c r="L167" s="98">
        <v>0</v>
      </c>
      <c r="M167" s="98">
        <v>988.88057186978847</v>
      </c>
      <c r="N167" s="98">
        <v>942.43162366725676</v>
      </c>
      <c r="O167" s="98">
        <v>926.65520385126536</v>
      </c>
      <c r="P167" s="98">
        <v>955.50921082292098</v>
      </c>
      <c r="Q167" s="98">
        <v>954.55013315381711</v>
      </c>
      <c r="R167" s="98">
        <v>973.59464373733044</v>
      </c>
      <c r="S167" s="98">
        <v>1137.2719291654234</v>
      </c>
      <c r="T167" s="98">
        <v>1453.7267060891379</v>
      </c>
      <c r="U167" s="98">
        <v>1174.2989092469049</v>
      </c>
      <c r="V167" s="98">
        <v>1379.1654991354455</v>
      </c>
      <c r="W167" s="98">
        <v>1709.9659428868119</v>
      </c>
      <c r="X167" s="98">
        <v>1294.6925842448616</v>
      </c>
      <c r="Y167" s="98">
        <v>1501.5827539357517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1315.4322211274293</v>
      </c>
      <c r="U168" s="98">
        <v>0</v>
      </c>
      <c r="V168" s="98">
        <v>1281.8939060783987</v>
      </c>
      <c r="W168" s="98">
        <v>0</v>
      </c>
      <c r="X168" s="98">
        <v>1207.5114562034257</v>
      </c>
      <c r="Y168" s="98">
        <v>1426.8440708460519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446.61239538381903</v>
      </c>
      <c r="U169" s="101">
        <v>0</v>
      </c>
      <c r="V169" s="101">
        <v>421.12826820469769</v>
      </c>
      <c r="W169" s="101">
        <v>0</v>
      </c>
      <c r="X169" s="101">
        <v>310.93796959047523</v>
      </c>
      <c r="Y169" s="101">
        <v>580.83002338646202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868.81982574361041</v>
      </c>
      <c r="U170" s="104">
        <v>0</v>
      </c>
      <c r="V170" s="104">
        <v>860.76563787370094</v>
      </c>
      <c r="W170" s="104">
        <v>0</v>
      </c>
      <c r="X170" s="104">
        <v>896.57348661295055</v>
      </c>
      <c r="Y170" s="104">
        <v>846.01404745958996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1076.8282766693844</v>
      </c>
      <c r="G171" s="101">
        <v>1074.5142742426287</v>
      </c>
      <c r="H171" s="101">
        <v>1089.2532645061774</v>
      </c>
      <c r="I171" s="101">
        <v>1185.4769933878235</v>
      </c>
      <c r="J171" s="101">
        <v>1073.3322818674674</v>
      </c>
      <c r="K171" s="101">
        <v>835.15705335064706</v>
      </c>
      <c r="L171" s="101">
        <v>0</v>
      </c>
      <c r="M171" s="101">
        <v>805.22241840097536</v>
      </c>
      <c r="N171" s="101">
        <v>887.10245110296194</v>
      </c>
      <c r="O171" s="101">
        <v>1080.5896859999921</v>
      </c>
      <c r="P171" s="101">
        <v>1067.771358186375</v>
      </c>
      <c r="Q171" s="101">
        <v>1192.2126858705842</v>
      </c>
      <c r="R171" s="101">
        <v>1215.2023231191638</v>
      </c>
      <c r="S171" s="101">
        <v>1259.753352884313</v>
      </c>
      <c r="T171" s="101">
        <v>1512.0073357247597</v>
      </c>
      <c r="U171" s="101">
        <v>1814.0482249002025</v>
      </c>
      <c r="V171" s="101">
        <v>1625.0470060681612</v>
      </c>
      <c r="W171" s="101">
        <v>2094.2243171426958</v>
      </c>
      <c r="X171" s="101">
        <v>1543.1358795913879</v>
      </c>
      <c r="Y171" s="101">
        <v>1686.1815834743807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572.33033557034935</v>
      </c>
      <c r="N172" s="104">
        <v>642.41792294911238</v>
      </c>
      <c r="O172" s="104">
        <v>808.5716932091143</v>
      </c>
      <c r="P172" s="104">
        <v>0</v>
      </c>
      <c r="Q172" s="104">
        <v>899.09184473444668</v>
      </c>
      <c r="R172" s="104">
        <v>925.86697020878819</v>
      </c>
      <c r="S172" s="104">
        <v>960.84532325545172</v>
      </c>
      <c r="T172" s="104">
        <v>1188.6407889307518</v>
      </c>
      <c r="U172" s="104">
        <v>1424.764344217913</v>
      </c>
      <c r="V172" s="104">
        <v>1292.6436865995001</v>
      </c>
      <c r="W172" s="104">
        <v>1744.0330623654152</v>
      </c>
      <c r="X172" s="104">
        <v>1225.0962222595251</v>
      </c>
      <c r="Y172" s="104">
        <v>1415.6548037312109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232.14046303492984</v>
      </c>
      <c r="N173" s="98">
        <v>273.10528556448145</v>
      </c>
      <c r="O173" s="98">
        <v>376.04337552229185</v>
      </c>
      <c r="P173" s="98">
        <v>0</v>
      </c>
      <c r="Q173" s="98">
        <v>365.11420654755426</v>
      </c>
      <c r="R173" s="98">
        <v>374.31178878937806</v>
      </c>
      <c r="S173" s="98">
        <v>352.77437713106167</v>
      </c>
      <c r="T173" s="98">
        <v>462.98705861915494</v>
      </c>
      <c r="U173" s="98">
        <v>528.52625571472038</v>
      </c>
      <c r="V173" s="98">
        <v>491.22957543417363</v>
      </c>
      <c r="W173" s="98">
        <v>872.44320021137912</v>
      </c>
      <c r="X173" s="98">
        <v>369.01926197139971</v>
      </c>
      <c r="Y173" s="98">
        <v>654.06021796725508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340.18987253541951</v>
      </c>
      <c r="N174" s="33">
        <v>369.31263738463099</v>
      </c>
      <c r="O174" s="33">
        <v>432.52831768682228</v>
      </c>
      <c r="P174" s="33">
        <v>0</v>
      </c>
      <c r="Q174" s="33">
        <v>533.97763818689248</v>
      </c>
      <c r="R174" s="33">
        <v>551.55518141941002</v>
      </c>
      <c r="S174" s="33">
        <v>608.07094612439016</v>
      </c>
      <c r="T174" s="33">
        <v>725.65373031159675</v>
      </c>
      <c r="U174" s="33">
        <v>896.23808850319278</v>
      </c>
      <c r="V174" s="33">
        <v>801.41411116532674</v>
      </c>
      <c r="W174" s="33">
        <v>871.5898621540357</v>
      </c>
      <c r="X174" s="33">
        <v>856.07696028812529</v>
      </c>
      <c r="Y174" s="33">
        <v>761.59458576395582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301.11615024972917</v>
      </c>
      <c r="G175" s="122">
        <v>294.88096907437352</v>
      </c>
      <c r="H175" s="122">
        <v>264.12687055898556</v>
      </c>
      <c r="I175" s="122">
        <v>293.82416920444717</v>
      </c>
      <c r="J175" s="122">
        <v>250.44134693062267</v>
      </c>
      <c r="K175" s="122">
        <v>229.5179181856752</v>
      </c>
      <c r="L175" s="122">
        <v>0</v>
      </c>
      <c r="M175" s="122">
        <v>228.95080353246448</v>
      </c>
      <c r="N175" s="122">
        <v>235.77241823885356</v>
      </c>
      <c r="O175" s="122">
        <v>228.55834375785446</v>
      </c>
      <c r="P175" s="122">
        <v>263.35098535631971</v>
      </c>
      <c r="Q175" s="122">
        <v>278.2897491012269</v>
      </c>
      <c r="R175" s="122">
        <v>283.44565436557974</v>
      </c>
      <c r="S175" s="122">
        <v>334.17444019680903</v>
      </c>
      <c r="T175" s="122">
        <v>322.62777241062088</v>
      </c>
      <c r="U175" s="122">
        <v>341.09934160160032</v>
      </c>
      <c r="V175" s="122">
        <v>356.5941419298926</v>
      </c>
      <c r="W175" s="122">
        <v>423.66944260521115</v>
      </c>
      <c r="X175" s="122">
        <v>455.08591431879074</v>
      </c>
      <c r="Y175" s="122">
        <v>446.95653110349264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361.79718053511226</v>
      </c>
      <c r="G176" s="98">
        <v>380.11282878717287</v>
      </c>
      <c r="H176" s="98">
        <v>346.55629150831209</v>
      </c>
      <c r="I176" s="98">
        <v>350.85043729198543</v>
      </c>
      <c r="J176" s="98">
        <v>333.1631445074899</v>
      </c>
      <c r="K176" s="98">
        <v>310.38453963556537</v>
      </c>
      <c r="L176" s="98">
        <v>0</v>
      </c>
      <c r="M176" s="98">
        <v>294.11755142185621</v>
      </c>
      <c r="N176" s="98">
        <v>301.44983501296497</v>
      </c>
      <c r="O176" s="98">
        <v>303.10883226221625</v>
      </c>
      <c r="P176" s="98">
        <v>337.03547724523003</v>
      </c>
      <c r="Q176" s="98">
        <v>366.03051177484218</v>
      </c>
      <c r="R176" s="98">
        <v>416.62564729107152</v>
      </c>
      <c r="S176" s="98">
        <v>467.68022121976963</v>
      </c>
      <c r="T176" s="98">
        <v>270.25157979916236</v>
      </c>
      <c r="U176" s="98">
        <v>556.37061341742833</v>
      </c>
      <c r="V176" s="98">
        <v>357.59589477558507</v>
      </c>
      <c r="W176" s="98">
        <v>715.6040238713058</v>
      </c>
      <c r="X176" s="98">
        <v>645.70906092052803</v>
      </c>
      <c r="Y176" s="98">
        <v>602.57486754025967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297.20124507002703</v>
      </c>
      <c r="G177" s="33">
        <v>288.35812266778169</v>
      </c>
      <c r="H177" s="33">
        <v>257.2338179360454</v>
      </c>
      <c r="I177" s="33">
        <v>289.16089018698818</v>
      </c>
      <c r="J177" s="33">
        <v>242.41110397978801</v>
      </c>
      <c r="K177" s="33">
        <v>224.57949855514758</v>
      </c>
      <c r="L177" s="33">
        <v>0</v>
      </c>
      <c r="M177" s="33">
        <v>225.99414178757507</v>
      </c>
      <c r="N177" s="33">
        <v>233.09326953594694</v>
      </c>
      <c r="O177" s="33">
        <v>225.74132125026725</v>
      </c>
      <c r="P177" s="33">
        <v>261.8954892202425</v>
      </c>
      <c r="Q177" s="33">
        <v>275.19821216138473</v>
      </c>
      <c r="R177" s="33">
        <v>279.40989700420118</v>
      </c>
      <c r="S177" s="33">
        <v>332.65083641908626</v>
      </c>
      <c r="T177" s="33">
        <v>322.73026985213056</v>
      </c>
      <c r="U177" s="33">
        <v>332.84548672836257</v>
      </c>
      <c r="V177" s="33">
        <v>356.56703263896532</v>
      </c>
      <c r="W177" s="33">
        <v>407.22836149419635</v>
      </c>
      <c r="X177" s="33">
        <v>449.27673071459634</v>
      </c>
      <c r="Y177" s="33">
        <v>445.46356073963716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7534.3849401604693</v>
      </c>
      <c r="D3" s="117">
        <f t="shared" si="0"/>
        <v>12551.562027687989</v>
      </c>
      <c r="E3" s="117">
        <f t="shared" si="0"/>
        <v>8195.2845414336498</v>
      </c>
      <c r="F3" s="117">
        <f t="shared" si="0"/>
        <v>10259.717054668336</v>
      </c>
      <c r="G3" s="117">
        <f t="shared" si="0"/>
        <v>5554.4183443941256</v>
      </c>
      <c r="H3" s="117">
        <f t="shared" si="0"/>
        <v>5385.3631918867504</v>
      </c>
      <c r="I3" s="117">
        <f t="shared" si="0"/>
        <v>4878.8950431131534</v>
      </c>
      <c r="J3" s="117">
        <f t="shared" si="0"/>
        <v>7182.4732069579186</v>
      </c>
      <c r="K3" s="117">
        <f t="shared" si="0"/>
        <v>5741.0204960909514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7180.1496476139137</v>
      </c>
      <c r="S3" s="117">
        <f t="shared" si="1"/>
        <v>7605.6994702633392</v>
      </c>
      <c r="T3" s="117">
        <f t="shared" si="1"/>
        <v>6196.5704982600273</v>
      </c>
      <c r="U3" s="117">
        <f t="shared" si="1"/>
        <v>5314.1487237984893</v>
      </c>
      <c r="V3" s="117">
        <f t="shared" si="1"/>
        <v>7985.6133910683675</v>
      </c>
      <c r="W3" s="117">
        <f t="shared" ref="W3:Y3" si="2">W4+W7+W9+W19</f>
        <v>7250.0917602939062</v>
      </c>
      <c r="X3" s="117">
        <f t="shared" si="2"/>
        <v>6122.1964751554096</v>
      </c>
      <c r="Y3" s="117">
        <f t="shared" si="2"/>
        <v>4135.8586674086973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6820.5306039323277</v>
      </c>
      <c r="D4" s="122">
        <f t="shared" si="3"/>
        <v>11486.873237367548</v>
      </c>
      <c r="E4" s="122">
        <f t="shared" si="3"/>
        <v>7360.2335010746829</v>
      </c>
      <c r="F4" s="122">
        <f t="shared" si="3"/>
        <v>9315.0872879138824</v>
      </c>
      <c r="G4" s="122">
        <f t="shared" si="3"/>
        <v>4697.1183392557505</v>
      </c>
      <c r="H4" s="122">
        <f t="shared" si="3"/>
        <v>4550.7218056912297</v>
      </c>
      <c r="I4" s="122">
        <f t="shared" si="3"/>
        <v>3993.6242367177474</v>
      </c>
      <c r="J4" s="122">
        <f t="shared" si="3"/>
        <v>6055.0702179551436</v>
      </c>
      <c r="K4" s="122">
        <f t="shared" si="3"/>
        <v>4863.8640736244506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6046.0281848302584</v>
      </c>
      <c r="S4" s="122">
        <f t="shared" si="4"/>
        <v>6328.6805272865477</v>
      </c>
      <c r="T4" s="122">
        <f t="shared" si="4"/>
        <v>4800.5665162563255</v>
      </c>
      <c r="U4" s="122">
        <f t="shared" si="4"/>
        <v>3945.9013009442642</v>
      </c>
      <c r="V4" s="122">
        <f t="shared" si="4"/>
        <v>6010.8516566185308</v>
      </c>
      <c r="W4" s="122">
        <f t="shared" ref="W4:Y4" si="5">SUM(W5:W6)</f>
        <v>5489.0261486548752</v>
      </c>
      <c r="X4" s="122">
        <f t="shared" si="5"/>
        <v>4217.0442821918123</v>
      </c>
      <c r="Y4" s="122">
        <f t="shared" si="5"/>
        <v>2588.1823827062044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6755.4259722169108</v>
      </c>
      <c r="D5" s="98">
        <v>11379.817700847205</v>
      </c>
      <c r="E5" s="98">
        <v>7292.8452104453136</v>
      </c>
      <c r="F5" s="98">
        <v>9231.3861935030945</v>
      </c>
      <c r="G5" s="98">
        <v>4655.6689030631005</v>
      </c>
      <c r="H5" s="98">
        <v>4511.459546766825</v>
      </c>
      <c r="I5" s="98">
        <v>3959.8199844189171</v>
      </c>
      <c r="J5" s="98">
        <v>6004.5549369954879</v>
      </c>
      <c r="K5" s="98">
        <v>4823.7948156175416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6001.6453431174859</v>
      </c>
      <c r="S5" s="98">
        <v>6282.0638894824688</v>
      </c>
      <c r="T5" s="98">
        <v>4763.914075946318</v>
      </c>
      <c r="U5" s="98">
        <v>3915.8290698204582</v>
      </c>
      <c r="V5" s="98">
        <v>5965.1872291133059</v>
      </c>
      <c r="W5" s="98">
        <v>5448.5416237532672</v>
      </c>
      <c r="X5" s="98">
        <v>4186.1836782130813</v>
      </c>
      <c r="Y5" s="98">
        <v>2571.2889537419646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65.104631715416602</v>
      </c>
      <c r="D6" s="98">
        <v>107.05553652034358</v>
      </c>
      <c r="E6" s="98">
        <v>67.38829062936945</v>
      </c>
      <c r="F6" s="98">
        <v>83.701094410787817</v>
      </c>
      <c r="G6" s="98">
        <v>41.449436192649529</v>
      </c>
      <c r="H6" s="98">
        <v>39.262258924404875</v>
      </c>
      <c r="I6" s="98">
        <v>33.804252298830264</v>
      </c>
      <c r="J6" s="98">
        <v>50.515280959655392</v>
      </c>
      <c r="K6" s="98">
        <v>40.069258006908818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44.382841712772446</v>
      </c>
      <c r="S6" s="98">
        <v>46.616637804078792</v>
      </c>
      <c r="T6" s="98">
        <v>36.652440310007435</v>
      </c>
      <c r="U6" s="98">
        <v>30.072231123806134</v>
      </c>
      <c r="V6" s="98">
        <v>45.664427505224566</v>
      </c>
      <c r="W6" s="98">
        <v>40.484524901608381</v>
      </c>
      <c r="X6" s="98">
        <v>30.860603978730552</v>
      </c>
      <c r="Y6" s="98">
        <v>16.893428964239906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13.223489817717651</v>
      </c>
      <c r="D7" s="122">
        <f t="shared" si="6"/>
        <v>22.187495646801651</v>
      </c>
      <c r="E7" s="122">
        <f t="shared" si="6"/>
        <v>32.150700038550873</v>
      </c>
      <c r="F7" s="122">
        <f t="shared" si="6"/>
        <v>29.547892157323254</v>
      </c>
      <c r="G7" s="122">
        <f t="shared" si="6"/>
        <v>34.189396382062334</v>
      </c>
      <c r="H7" s="122">
        <f t="shared" si="6"/>
        <v>28.975672552660214</v>
      </c>
      <c r="I7" s="122">
        <f t="shared" si="6"/>
        <v>46.723748048078754</v>
      </c>
      <c r="J7" s="122">
        <f t="shared" si="6"/>
        <v>37.184667106476738</v>
      </c>
      <c r="K7" s="122">
        <f t="shared" si="6"/>
        <v>56.243976799288951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84.666575034742863</v>
      </c>
      <c r="S7" s="122">
        <f t="shared" si="6"/>
        <v>63.158394243817725</v>
      </c>
      <c r="T7" s="122">
        <f t="shared" si="6"/>
        <v>98.541522754225909</v>
      </c>
      <c r="U7" s="122">
        <f t="shared" si="6"/>
        <v>61.571617201495251</v>
      </c>
      <c r="V7" s="122">
        <f t="shared" si="6"/>
        <v>54.547079130311367</v>
      </c>
      <c r="W7" s="122">
        <f t="shared" si="6"/>
        <v>20.045221801319755</v>
      </c>
      <c r="X7" s="122">
        <f t="shared" si="6"/>
        <v>21.197534628992212</v>
      </c>
      <c r="Y7" s="122">
        <f t="shared" si="6"/>
        <v>23.646866993900112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13.223489817717651</v>
      </c>
      <c r="D8" s="98">
        <f>IF(RES_hhdet_in_tes!D8=0,0,RES_hhdet_in_tes!D8*1000*11630/RES_hhdet_in_new!D5)</f>
        <v>22.187495646801651</v>
      </c>
      <c r="E8" s="98">
        <f>IF(RES_hhdet_in_tes!E8=0,0,RES_hhdet_in_tes!E8*1000*11630/RES_hhdet_in_new!E5)</f>
        <v>32.150700038550873</v>
      </c>
      <c r="F8" s="98">
        <f>IF(RES_hhdet_in_tes!F8=0,0,RES_hhdet_in_tes!F8*1000*11630/RES_hhdet_in_new!F5)</f>
        <v>29.547892157323254</v>
      </c>
      <c r="G8" s="98">
        <f>IF(RES_hhdet_in_tes!G8=0,0,RES_hhdet_in_tes!G8*1000*11630/RES_hhdet_in_new!G5)</f>
        <v>34.189396382062334</v>
      </c>
      <c r="H8" s="98">
        <f>IF(RES_hhdet_in_tes!H8=0,0,RES_hhdet_in_tes!H8*1000*11630/RES_hhdet_in_new!H5)</f>
        <v>28.975672552660214</v>
      </c>
      <c r="I8" s="98">
        <f>IF(RES_hhdet_in_tes!I8=0,0,RES_hhdet_in_tes!I8*1000*11630/RES_hhdet_in_new!I5)</f>
        <v>46.723748048078754</v>
      </c>
      <c r="J8" s="98">
        <f>IF(RES_hhdet_in_tes!J8=0,0,RES_hhdet_in_tes!J8*1000*11630/RES_hhdet_in_new!J5)</f>
        <v>37.184667106476738</v>
      </c>
      <c r="K8" s="98">
        <f>IF(RES_hhdet_in_tes!K8=0,0,RES_hhdet_in_tes!K8*1000*11630/RES_hhdet_in_new!K5)</f>
        <v>56.243976799288951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84.666575034742863</v>
      </c>
      <c r="S8" s="98">
        <f>IF(RES_hhdet_in_tes!S8=0,0,RES_hhdet_in_tes!S8*1000*11630/RES_hhdet_in_new!S5)</f>
        <v>63.158394243817725</v>
      </c>
      <c r="T8" s="98">
        <f>IF(RES_hhdet_in_tes!T8=0,0,RES_hhdet_in_tes!T8*1000*11630/RES_hhdet_in_new!T5)</f>
        <v>98.541522754225909</v>
      </c>
      <c r="U8" s="98">
        <f>IF(RES_hhdet_in_tes!U8=0,0,RES_hhdet_in_tes!U8*1000*11630/RES_hhdet_in_new!U5)</f>
        <v>61.571617201495251</v>
      </c>
      <c r="V8" s="98">
        <f>IF(RES_hhdet_in_tes!V8=0,0,RES_hhdet_in_tes!V8*1000*11630/RES_hhdet_in_new!V5)</f>
        <v>54.547079130311367</v>
      </c>
      <c r="W8" s="98">
        <f>IF(RES_hhdet_in_tes!W8=0,0,RES_hhdet_in_tes!W8*1000*11630/RES_hhdet_in_new!W5)</f>
        <v>20.045221801319755</v>
      </c>
      <c r="X8" s="98">
        <f>IF(RES_hhdet_in_tes!X8=0,0,RES_hhdet_in_tes!X8*1000*11630/RES_hhdet_in_new!X5)</f>
        <v>21.197534628992212</v>
      </c>
      <c r="Y8" s="98">
        <f>IF(RES_hhdet_in_tes!Y8=0,0,RES_hhdet_in_tes!Y8*1000*11630/RES_hhdet_in_new!Y5)</f>
        <v>23.646866993900112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486.09656974714659</v>
      </c>
      <c r="D9" s="122">
        <v>821.44936103407815</v>
      </c>
      <c r="E9" s="122">
        <v>584.9612896681823</v>
      </c>
      <c r="F9" s="122">
        <v>677.44866337411656</v>
      </c>
      <c r="G9" s="122">
        <v>618.10770405552807</v>
      </c>
      <c r="H9" s="122">
        <v>612.43282272669023</v>
      </c>
      <c r="I9" s="122">
        <v>631.06959447332838</v>
      </c>
      <c r="J9" s="122">
        <v>849.33243424656587</v>
      </c>
      <c r="K9" s="122">
        <v>636.04582704135771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807.59879550906692</v>
      </c>
      <c r="S9" s="122">
        <v>959.28713623875035</v>
      </c>
      <c r="T9" s="122">
        <v>1019.6774568900553</v>
      </c>
      <c r="U9" s="122">
        <v>1072.3841625056011</v>
      </c>
      <c r="V9" s="122">
        <v>1563.9443735388727</v>
      </c>
      <c r="W9" s="122">
        <v>1365.7694537170319</v>
      </c>
      <c r="X9" s="122">
        <v>1483.6474068500384</v>
      </c>
      <c r="Y9" s="122">
        <v>1131.3595750175698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486.09656974714659</v>
      </c>
      <c r="D10" s="98">
        <v>827.49744941615018</v>
      </c>
      <c r="E10" s="98">
        <v>559.21907488675834</v>
      </c>
      <c r="F10" s="98">
        <v>766.37826027538574</v>
      </c>
      <c r="G10" s="98">
        <v>513.10432401234118</v>
      </c>
      <c r="H10" s="98">
        <v>553.35628829692996</v>
      </c>
      <c r="I10" s="98">
        <v>580.75762042471331</v>
      </c>
      <c r="J10" s="98">
        <v>849.33243424656587</v>
      </c>
      <c r="K10" s="98">
        <v>636.04582704135771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807.77544056883448</v>
      </c>
      <c r="S10" s="98">
        <v>976.05417914563827</v>
      </c>
      <c r="T10" s="98">
        <v>1003.2866523144434</v>
      </c>
      <c r="U10" s="98">
        <v>1009.8158097068864</v>
      </c>
      <c r="V10" s="98">
        <v>1604.9157601302186</v>
      </c>
      <c r="W10" s="98">
        <v>1259.8312007106645</v>
      </c>
      <c r="X10" s="98">
        <v>1483.6474068500384</v>
      </c>
      <c r="Y10" s="98">
        <v>946.11805580168459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640.72351458620756</v>
      </c>
      <c r="E11" s="98">
        <v>629.45917915502571</v>
      </c>
      <c r="F11" s="98">
        <v>625.28112525120639</v>
      </c>
      <c r="G11" s="98">
        <v>632.12337984793214</v>
      </c>
      <c r="H11" s="98">
        <v>640.01627323577588</v>
      </c>
      <c r="I11" s="98">
        <v>648.78913690125171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776.65651887083993</v>
      </c>
      <c r="S11" s="98">
        <v>941.54174517202978</v>
      </c>
      <c r="T11" s="98">
        <v>1242.8587758422027</v>
      </c>
      <c r="U11" s="98">
        <v>1031.0178190820502</v>
      </c>
      <c r="V11" s="98">
        <v>1235.9017477057773</v>
      </c>
      <c r="W11" s="98">
        <v>1551.402254740234</v>
      </c>
      <c r="X11" s="98">
        <v>0</v>
      </c>
      <c r="Y11" s="98">
        <v>1366.3497790328336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1250.6495965510619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381.82977080745161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868.81982574361041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617.70472646329108</v>
      </c>
      <c r="E15" s="101">
        <v>639.43625650451634</v>
      </c>
      <c r="F15" s="101">
        <v>619.9234847201003</v>
      </c>
      <c r="G15" s="101">
        <v>620.33922476949749</v>
      </c>
      <c r="H15" s="101">
        <v>630.73808960265967</v>
      </c>
      <c r="I15" s="101">
        <v>688.67320724804506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803.80761781848571</v>
      </c>
      <c r="S15" s="101">
        <v>847.15515668387241</v>
      </c>
      <c r="T15" s="101">
        <v>1033.3188082955894</v>
      </c>
      <c r="U15" s="101">
        <v>1259.6108373415902</v>
      </c>
      <c r="V15" s="101">
        <v>1145.8654457810781</v>
      </c>
      <c r="W15" s="101">
        <v>1497.2819011921704</v>
      </c>
      <c r="X15" s="101">
        <v>0</v>
      </c>
      <c r="Y15" s="101">
        <v>1241.0845351386229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799.14742309311384</v>
      </c>
      <c r="S16" s="104">
        <v>845.3036012693567</v>
      </c>
      <c r="T16" s="104">
        <v>1042.0630653491839</v>
      </c>
      <c r="U16" s="104">
        <v>1263.2280011084429</v>
      </c>
      <c r="V16" s="104">
        <v>1147.7936277785952</v>
      </c>
      <c r="W16" s="104">
        <v>1495.3498876688509</v>
      </c>
      <c r="X16" s="104">
        <v>0</v>
      </c>
      <c r="Y16" s="104">
        <v>1243.0041975899592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247.59224167370371</v>
      </c>
      <c r="S17" s="98">
        <v>237.23265514496686</v>
      </c>
      <c r="T17" s="98">
        <v>316.40933503758737</v>
      </c>
      <c r="U17" s="98">
        <v>366.98991260525003</v>
      </c>
      <c r="V17" s="98">
        <v>346.37951661326866</v>
      </c>
      <c r="W17" s="98">
        <v>623.76002551481531</v>
      </c>
      <c r="X17" s="98">
        <v>0</v>
      </c>
      <c r="Y17" s="98">
        <v>481.40961182600319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551.55518141941013</v>
      </c>
      <c r="S18" s="98">
        <v>608.07094612439005</v>
      </c>
      <c r="T18" s="98">
        <v>725.65373031159652</v>
      </c>
      <c r="U18" s="98">
        <v>896.2380885031929</v>
      </c>
      <c r="V18" s="98">
        <v>801.41411116532674</v>
      </c>
      <c r="W18" s="98">
        <v>871.58986215403559</v>
      </c>
      <c r="X18" s="98">
        <v>0</v>
      </c>
      <c r="Y18" s="98">
        <v>761.59458576395582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214.53427666327744</v>
      </c>
      <c r="D19" s="122">
        <v>221.05193363956013</v>
      </c>
      <c r="E19" s="122">
        <v>217.93905065223385</v>
      </c>
      <c r="F19" s="122">
        <v>237.6332112230142</v>
      </c>
      <c r="G19" s="122">
        <v>205.00290470078508</v>
      </c>
      <c r="H19" s="122">
        <v>193.2328909161694</v>
      </c>
      <c r="I19" s="122">
        <v>207.47746387399877</v>
      </c>
      <c r="J19" s="122">
        <v>240.88588764973218</v>
      </c>
      <c r="K19" s="122">
        <v>184.86661862585461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241.85609223984565</v>
      </c>
      <c r="S19" s="122">
        <v>254.57341249422353</v>
      </c>
      <c r="T19" s="122">
        <v>277.78500235941965</v>
      </c>
      <c r="U19" s="122">
        <v>234.2916431471287</v>
      </c>
      <c r="V19" s="122">
        <v>356.27028178065319</v>
      </c>
      <c r="W19" s="122">
        <v>375.25093612067894</v>
      </c>
      <c r="X19" s="122">
        <v>400.30725148456713</v>
      </c>
      <c r="Y19" s="122">
        <v>392.66984269102323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215.49503023098802</v>
      </c>
      <c r="D20" s="98">
        <v>365.18001939533661</v>
      </c>
      <c r="E20" s="98">
        <v>243.0410493259696</v>
      </c>
      <c r="F20" s="98">
        <v>331.18664269206226</v>
      </c>
      <c r="G20" s="98">
        <v>171.55326891137224</v>
      </c>
      <c r="H20" s="98">
        <v>186.228528620269</v>
      </c>
      <c r="I20" s="98">
        <v>184.47966491912902</v>
      </c>
      <c r="J20" s="98">
        <v>256.21545904194892</v>
      </c>
      <c r="K20" s="98">
        <v>187.44030991491999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243.95323279523021</v>
      </c>
      <c r="S20" s="98">
        <v>252.0696738767405</v>
      </c>
      <c r="T20" s="98">
        <v>278.29724008434835</v>
      </c>
      <c r="U20" s="98">
        <v>232.56484740565213</v>
      </c>
      <c r="V20" s="98">
        <v>357.14184254563725</v>
      </c>
      <c r="W20" s="98">
        <v>414.73620435478267</v>
      </c>
      <c r="X20" s="98">
        <v>500.33026846265767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227.53934081287983</v>
      </c>
      <c r="D21" s="98">
        <v>203.66692264930484</v>
      </c>
      <c r="E21" s="98">
        <v>197.46998327648845</v>
      </c>
      <c r="F21" s="98">
        <v>211.67618207342343</v>
      </c>
      <c r="G21" s="98">
        <v>222.52164837907097</v>
      </c>
      <c r="H21" s="98">
        <v>202.99546039444311</v>
      </c>
      <c r="I21" s="98">
        <v>205.63035895207608</v>
      </c>
      <c r="J21" s="98">
        <v>195.37758240749795</v>
      </c>
      <c r="K21" s="98">
        <v>182.12532372902442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246.39689516627467</v>
      </c>
      <c r="S21" s="98">
        <v>278.29434559408065</v>
      </c>
      <c r="T21" s="98">
        <v>0</v>
      </c>
      <c r="U21" s="98">
        <v>335.32019610125116</v>
      </c>
      <c r="V21" s="98">
        <v>216.44476036991011</v>
      </c>
      <c r="W21" s="98">
        <v>434.02821659750873</v>
      </c>
      <c r="X21" s="98">
        <v>391.89445266365561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213.39460088685462</v>
      </c>
      <c r="D22" s="33">
        <v>191.79428869264322</v>
      </c>
      <c r="E22" s="33">
        <v>212.74171035295902</v>
      </c>
      <c r="F22" s="33">
        <v>223.89085680256861</v>
      </c>
      <c r="G22" s="33">
        <v>217.61175742918303</v>
      </c>
      <c r="H22" s="33">
        <v>194.47704719788567</v>
      </c>
      <c r="I22" s="33">
        <v>219.02910621503804</v>
      </c>
      <c r="J22" s="33">
        <v>183.99003926741455</v>
      </c>
      <c r="K22" s="33">
        <v>170.83252064035321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223.63079902606137</v>
      </c>
      <c r="S22" s="33">
        <v>271.06722671156803</v>
      </c>
      <c r="T22" s="33">
        <v>268.02175132227984</v>
      </c>
      <c r="U22" s="33">
        <v>281.38824951295675</v>
      </c>
      <c r="V22" s="33">
        <v>305.87284668517827</v>
      </c>
      <c r="W22" s="33">
        <v>353.12034793789439</v>
      </c>
      <c r="X22" s="33">
        <v>392.9999189316805</v>
      </c>
      <c r="Y22" s="33">
        <v>392.66984269102323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7477.0406827466159</v>
      </c>
      <c r="D24" s="117">
        <f t="shared" si="7"/>
        <v>13601.887076427587</v>
      </c>
      <c r="E24" s="117">
        <f t="shared" si="7"/>
        <v>5536.142532034587</v>
      </c>
      <c r="F24" s="117">
        <f t="shared" si="7"/>
        <v>1930.7567104903262</v>
      </c>
      <c r="G24" s="117">
        <f t="shared" si="7"/>
        <v>3530.9549296398059</v>
      </c>
      <c r="H24" s="117">
        <f t="shared" si="7"/>
        <v>8631.8160473826083</v>
      </c>
      <c r="I24" s="117">
        <f t="shared" si="7"/>
        <v>5829.2887383496427</v>
      </c>
      <c r="J24" s="117">
        <f t="shared" si="7"/>
        <v>9176.4886658055402</v>
      </c>
      <c r="K24" s="117">
        <f t="shared" si="7"/>
        <v>9280.0266492584924</v>
      </c>
      <c r="L24" s="117">
        <f t="shared" si="7"/>
        <v>6738.7895331523696</v>
      </c>
      <c r="M24" s="117">
        <f t="shared" si="7"/>
        <v>0</v>
      </c>
      <c r="N24" s="117">
        <f t="shared" si="7"/>
        <v>0</v>
      </c>
      <c r="O24" s="117">
        <f t="shared" si="7"/>
        <v>7371.8617686711423</v>
      </c>
      <c r="P24" s="117">
        <f t="shared" si="7"/>
        <v>1514.7901182620676</v>
      </c>
      <c r="Q24" s="117">
        <f t="shared" si="7"/>
        <v>0</v>
      </c>
      <c r="R24" s="117">
        <f t="shared" ref="R24:V24" si="8">R25+R28+R30+R39</f>
        <v>7280.0569701398099</v>
      </c>
      <c r="S24" s="117">
        <f t="shared" si="8"/>
        <v>7276.7541940747442</v>
      </c>
      <c r="T24" s="117">
        <f t="shared" si="8"/>
        <v>6774.0196555715329</v>
      </c>
      <c r="U24" s="117">
        <f t="shared" si="8"/>
        <v>5954.178151116339</v>
      </c>
      <c r="V24" s="117">
        <f t="shared" si="8"/>
        <v>6022.6538915120764</v>
      </c>
      <c r="W24" s="117">
        <f t="shared" ref="W24:Y24" si="9">W25+W28+W30+W39</f>
        <v>7460.7478210985591</v>
      </c>
      <c r="X24" s="117">
        <f t="shared" si="9"/>
        <v>5873.7506387922222</v>
      </c>
      <c r="Y24" s="117">
        <f t="shared" si="9"/>
        <v>0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6629.3821820499525</v>
      </c>
      <c r="D25" s="122">
        <f t="shared" si="10"/>
        <v>12766.191711468538</v>
      </c>
      <c r="E25" s="122">
        <f t="shared" si="10"/>
        <v>4651.2711345061871</v>
      </c>
      <c r="F25" s="122">
        <f t="shared" si="10"/>
        <v>1057.2654686465389</v>
      </c>
      <c r="G25" s="122">
        <f t="shared" si="10"/>
        <v>2657.798385033981</v>
      </c>
      <c r="H25" s="122">
        <f t="shared" si="10"/>
        <v>7775.9172034390049</v>
      </c>
      <c r="I25" s="122">
        <f t="shared" si="10"/>
        <v>4880.9764372098916</v>
      </c>
      <c r="J25" s="122">
        <f t="shared" si="10"/>
        <v>8328.436233752338</v>
      </c>
      <c r="K25" s="122">
        <f t="shared" si="10"/>
        <v>8558.7846195475759</v>
      </c>
      <c r="L25" s="122">
        <f t="shared" si="10"/>
        <v>6097.5777839096145</v>
      </c>
      <c r="M25" s="122">
        <f t="shared" si="10"/>
        <v>0</v>
      </c>
      <c r="N25" s="122">
        <f t="shared" si="10"/>
        <v>0</v>
      </c>
      <c r="O25" s="122">
        <f t="shared" si="10"/>
        <v>6489.0458628186434</v>
      </c>
      <c r="P25" s="122">
        <f t="shared" si="10"/>
        <v>595.74651784657783</v>
      </c>
      <c r="Q25" s="122">
        <f t="shared" si="10"/>
        <v>0</v>
      </c>
      <c r="R25" s="122">
        <f t="shared" ref="R25:V25" si="11">SUM(R26:R27)</f>
        <v>6171.17563507246</v>
      </c>
      <c r="S25" s="122">
        <f t="shared" si="11"/>
        <v>6085.8821663269009</v>
      </c>
      <c r="T25" s="122">
        <f t="shared" si="11"/>
        <v>5353.610660323392</v>
      </c>
      <c r="U25" s="122">
        <f t="shared" si="11"/>
        <v>4358.9463413696212</v>
      </c>
      <c r="V25" s="122">
        <f t="shared" si="11"/>
        <v>4510.7597511524827</v>
      </c>
      <c r="W25" s="122">
        <f t="shared" ref="W25:Y25" si="12">SUM(W26:W27)</f>
        <v>5583.5488201987264</v>
      </c>
      <c r="X25" s="122">
        <f t="shared" si="12"/>
        <v>4331.0749733657703</v>
      </c>
      <c r="Y25" s="122">
        <f t="shared" si="12"/>
        <v>0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6473.4152173464636</v>
      </c>
      <c r="D26" s="98">
        <v>12472.846229120687</v>
      </c>
      <c r="E26" s="98">
        <v>4546.2490399943508</v>
      </c>
      <c r="F26" s="98">
        <v>1033.8310704376311</v>
      </c>
      <c r="G26" s="98">
        <v>2599.9304116309941</v>
      </c>
      <c r="H26" s="98">
        <v>7610.3393505368858</v>
      </c>
      <c r="I26" s="98">
        <v>4778.9831936745104</v>
      </c>
      <c r="J26" s="98">
        <v>8156.8801823508511</v>
      </c>
      <c r="K26" s="98">
        <v>8384.6648081028634</v>
      </c>
      <c r="L26" s="98">
        <v>5978.8465824130972</v>
      </c>
      <c r="M26" s="98">
        <v>0</v>
      </c>
      <c r="N26" s="98">
        <v>0</v>
      </c>
      <c r="O26" s="98">
        <v>6365.7810515533429</v>
      </c>
      <c r="P26" s="98">
        <v>584.46123790611614</v>
      </c>
      <c r="Q26" s="98">
        <v>0</v>
      </c>
      <c r="R26" s="98">
        <v>6059.1552993193691</v>
      </c>
      <c r="S26" s="98">
        <v>5975.0363869708754</v>
      </c>
      <c r="T26" s="98">
        <v>5252.5803496019189</v>
      </c>
      <c r="U26" s="98">
        <v>4276.8347622158481</v>
      </c>
      <c r="V26" s="98">
        <v>4426.0544293164476</v>
      </c>
      <c r="W26" s="98">
        <v>5481.7211695550077</v>
      </c>
      <c r="X26" s="98">
        <v>4252.6976093677258</v>
      </c>
      <c r="Y26" s="98">
        <v>0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155.96696470348897</v>
      </c>
      <c r="D27" s="98">
        <v>293.34548234785217</v>
      </c>
      <c r="E27" s="98">
        <v>105.02209451183595</v>
      </c>
      <c r="F27" s="98">
        <v>23.434398208907783</v>
      </c>
      <c r="G27" s="98">
        <v>57.86797340298714</v>
      </c>
      <c r="H27" s="98">
        <v>165.57785290211859</v>
      </c>
      <c r="I27" s="98">
        <v>101.99324353538093</v>
      </c>
      <c r="J27" s="98">
        <v>171.55605140148626</v>
      </c>
      <c r="K27" s="98">
        <v>174.11981144471198</v>
      </c>
      <c r="L27" s="98">
        <v>118.73120149651761</v>
      </c>
      <c r="M27" s="98">
        <v>0</v>
      </c>
      <c r="N27" s="98">
        <v>0</v>
      </c>
      <c r="O27" s="98">
        <v>123.26481126530088</v>
      </c>
      <c r="P27" s="98">
        <v>11.285279940461745</v>
      </c>
      <c r="Q27" s="98">
        <v>0</v>
      </c>
      <c r="R27" s="98">
        <v>112.02033575309083</v>
      </c>
      <c r="S27" s="98">
        <v>110.84577935602601</v>
      </c>
      <c r="T27" s="98">
        <v>101.03031072147314</v>
      </c>
      <c r="U27" s="98">
        <v>82.111579153773206</v>
      </c>
      <c r="V27" s="98">
        <v>84.705321836034898</v>
      </c>
      <c r="W27" s="98">
        <v>101.827650643719</v>
      </c>
      <c r="X27" s="98">
        <v>78.377363998044373</v>
      </c>
      <c r="Y27" s="98">
        <v>0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13.020558642669712</v>
      </c>
      <c r="D28" s="122">
        <f t="shared" si="13"/>
        <v>21.004405230852424</v>
      </c>
      <c r="E28" s="122">
        <f t="shared" si="13"/>
        <v>34.756538097355751</v>
      </c>
      <c r="F28" s="122">
        <f t="shared" si="13"/>
        <v>29.666762987841221</v>
      </c>
      <c r="G28" s="122">
        <f t="shared" si="13"/>
        <v>33.466693694311431</v>
      </c>
      <c r="H28" s="122">
        <f t="shared" si="13"/>
        <v>28.912557821449145</v>
      </c>
      <c r="I28" s="122">
        <f t="shared" si="13"/>
        <v>45.971976382751322</v>
      </c>
      <c r="J28" s="122">
        <f t="shared" si="13"/>
        <v>37.862868862704445</v>
      </c>
      <c r="K28" s="122">
        <f t="shared" si="13"/>
        <v>55.892451944293391</v>
      </c>
      <c r="L28" s="122">
        <f t="shared" si="13"/>
        <v>37.193558773834042</v>
      </c>
      <c r="M28" s="122">
        <f t="shared" si="13"/>
        <v>0</v>
      </c>
      <c r="N28" s="122">
        <f t="shared" si="13"/>
        <v>0</v>
      </c>
      <c r="O28" s="122">
        <f t="shared" si="13"/>
        <v>44.677476050709991</v>
      </c>
      <c r="P28" s="122">
        <f t="shared" si="13"/>
        <v>38.492994954036043</v>
      </c>
      <c r="Q28" s="122">
        <f t="shared" si="13"/>
        <v>0</v>
      </c>
      <c r="R28" s="122">
        <f t="shared" si="13"/>
        <v>82.896273920380025</v>
      </c>
      <c r="S28" s="122">
        <f t="shared" si="13"/>
        <v>70.847938755430278</v>
      </c>
      <c r="T28" s="122">
        <f t="shared" si="13"/>
        <v>96.657949906416633</v>
      </c>
      <c r="U28" s="122">
        <f t="shared" si="13"/>
        <v>61.08217668320038</v>
      </c>
      <c r="V28" s="122">
        <f t="shared" si="13"/>
        <v>53.529054589983879</v>
      </c>
      <c r="W28" s="122">
        <f t="shared" si="13"/>
        <v>20.848066602147806</v>
      </c>
      <c r="X28" s="122">
        <f t="shared" si="13"/>
        <v>21.197534628992216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13.020558642669712</v>
      </c>
      <c r="D29" s="98">
        <f>IF(RES_hhdet_in_tes!D29=0,0,RES_hhdet_in_tes!D29*1000*11630/RES_hhdet_in_new!D26)</f>
        <v>21.004405230852424</v>
      </c>
      <c r="E29" s="98">
        <f>IF(RES_hhdet_in_tes!E29=0,0,RES_hhdet_in_tes!E29*1000*11630/RES_hhdet_in_new!E26)</f>
        <v>34.756538097355751</v>
      </c>
      <c r="F29" s="98">
        <f>IF(RES_hhdet_in_tes!F29=0,0,RES_hhdet_in_tes!F29*1000*11630/RES_hhdet_in_new!F26)</f>
        <v>29.666762987841221</v>
      </c>
      <c r="G29" s="98">
        <f>IF(RES_hhdet_in_tes!G29=0,0,RES_hhdet_in_tes!G29*1000*11630/RES_hhdet_in_new!G26)</f>
        <v>33.466693694311431</v>
      </c>
      <c r="H29" s="98">
        <f>IF(RES_hhdet_in_tes!H29=0,0,RES_hhdet_in_tes!H29*1000*11630/RES_hhdet_in_new!H26)</f>
        <v>28.912557821449145</v>
      </c>
      <c r="I29" s="98">
        <f>IF(RES_hhdet_in_tes!I29=0,0,RES_hhdet_in_tes!I29*1000*11630/RES_hhdet_in_new!I26)</f>
        <v>45.971976382751322</v>
      </c>
      <c r="J29" s="98">
        <f>IF(RES_hhdet_in_tes!J29=0,0,RES_hhdet_in_tes!J29*1000*11630/RES_hhdet_in_new!J26)</f>
        <v>37.862868862704445</v>
      </c>
      <c r="K29" s="98">
        <f>IF(RES_hhdet_in_tes!K29=0,0,RES_hhdet_in_tes!K29*1000*11630/RES_hhdet_in_new!K26)</f>
        <v>55.892451944293391</v>
      </c>
      <c r="L29" s="98">
        <f>IF(RES_hhdet_in_tes!L29=0,0,RES_hhdet_in_tes!L29*1000*11630/RES_hhdet_in_new!L26)</f>
        <v>37.193558773834042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0</v>
      </c>
      <c r="O29" s="98">
        <f>IF(RES_hhdet_in_tes!O29=0,0,RES_hhdet_in_tes!O29*1000*11630/RES_hhdet_in_new!O26)</f>
        <v>44.677476050709991</v>
      </c>
      <c r="P29" s="98">
        <f>IF(RES_hhdet_in_tes!P29=0,0,RES_hhdet_in_tes!P29*1000*11630/RES_hhdet_in_new!P26)</f>
        <v>38.492994954036043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82.896273920380025</v>
      </c>
      <c r="S29" s="98">
        <f>IF(RES_hhdet_in_tes!S29=0,0,RES_hhdet_in_tes!S29*1000*11630/RES_hhdet_in_new!S26)</f>
        <v>70.847938755430278</v>
      </c>
      <c r="T29" s="98">
        <f>IF(RES_hhdet_in_tes!T29=0,0,RES_hhdet_in_tes!T29*1000*11630/RES_hhdet_in_new!T26)</f>
        <v>96.657949906416633</v>
      </c>
      <c r="U29" s="98">
        <f>IF(RES_hhdet_in_tes!U29=0,0,RES_hhdet_in_tes!U29*1000*11630/RES_hhdet_in_new!U26)</f>
        <v>61.08217668320038</v>
      </c>
      <c r="V29" s="98">
        <f>IF(RES_hhdet_in_tes!V29=0,0,RES_hhdet_in_tes!V29*1000*11630/RES_hhdet_in_new!V26)</f>
        <v>53.529054589983879</v>
      </c>
      <c r="W29" s="98">
        <f>IF(RES_hhdet_in_tes!W29=0,0,RES_hhdet_in_tes!W29*1000*11630/RES_hhdet_in_new!W26)</f>
        <v>20.848066602147806</v>
      </c>
      <c r="X29" s="98">
        <f>IF(RES_hhdet_in_tes!X29=0,0,RES_hhdet_in_tes!X29*1000*11630/RES_hhdet_in_new!X26)</f>
        <v>21.197534628992216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620.18884898756357</v>
      </c>
      <c r="D30" s="122">
        <v>622.20840240038353</v>
      </c>
      <c r="E30" s="122">
        <v>637.82231752151063</v>
      </c>
      <c r="F30" s="122">
        <v>620.64171913912526</v>
      </c>
      <c r="G30" s="122">
        <v>621.71883316892388</v>
      </c>
      <c r="H30" s="122">
        <v>631.85186941713857</v>
      </c>
      <c r="I30" s="122">
        <v>684.31726782450448</v>
      </c>
      <c r="J30" s="122">
        <v>625.22344879678838</v>
      </c>
      <c r="K30" s="122">
        <v>493.81125693322736</v>
      </c>
      <c r="L30" s="122">
        <v>450.63678290118474</v>
      </c>
      <c r="M30" s="122">
        <v>0</v>
      </c>
      <c r="N30" s="122">
        <v>0</v>
      </c>
      <c r="O30" s="122">
        <v>663.35030952403645</v>
      </c>
      <c r="P30" s="122">
        <v>676.20344107472306</v>
      </c>
      <c r="Q30" s="122">
        <v>0</v>
      </c>
      <c r="R30" s="122">
        <v>801.89894019810481</v>
      </c>
      <c r="S30" s="122">
        <v>848.95686228084435</v>
      </c>
      <c r="T30" s="122">
        <v>1055.7292940194448</v>
      </c>
      <c r="U30" s="122">
        <v>1250.6464052529805</v>
      </c>
      <c r="V30" s="122">
        <v>1154.9256563991323</v>
      </c>
      <c r="W30" s="122">
        <v>1498.840236897641</v>
      </c>
      <c r="X30" s="122">
        <v>1128.5065571547025</v>
      </c>
      <c r="Y30" s="122">
        <v>0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647.91215448946082</v>
      </c>
      <c r="D31" s="98">
        <v>640.72351458620756</v>
      </c>
      <c r="E31" s="98">
        <v>629.45917915502571</v>
      </c>
      <c r="F31" s="98">
        <v>625.28112525120628</v>
      </c>
      <c r="G31" s="98">
        <v>632.12337984793214</v>
      </c>
      <c r="H31" s="98">
        <v>640.01627323577577</v>
      </c>
      <c r="I31" s="98">
        <v>648.7891369012516</v>
      </c>
      <c r="J31" s="98">
        <v>618.70653666356895</v>
      </c>
      <c r="K31" s="98">
        <v>612.99088073236032</v>
      </c>
      <c r="L31" s="98">
        <v>580.38403769982767</v>
      </c>
      <c r="M31" s="98">
        <v>0</v>
      </c>
      <c r="N31" s="98">
        <v>0</v>
      </c>
      <c r="O31" s="98">
        <v>611.48346528659556</v>
      </c>
      <c r="P31" s="98">
        <v>0</v>
      </c>
      <c r="Q31" s="98">
        <v>0</v>
      </c>
      <c r="R31" s="98">
        <v>776.65651887084005</v>
      </c>
      <c r="S31" s="98">
        <v>941.54174517203001</v>
      </c>
      <c r="T31" s="98">
        <v>1242.8587758422027</v>
      </c>
      <c r="U31" s="98">
        <v>1031.0178190820502</v>
      </c>
      <c r="V31" s="98">
        <v>1235.9017477057776</v>
      </c>
      <c r="W31" s="98">
        <v>1551.4022547402337</v>
      </c>
      <c r="X31" s="98">
        <v>1176.9306626959576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602.78928486503401</v>
      </c>
      <c r="D35" s="101">
        <v>617.70472646329108</v>
      </c>
      <c r="E35" s="101">
        <v>639.43625650451645</v>
      </c>
      <c r="F35" s="101">
        <v>619.92348472010019</v>
      </c>
      <c r="G35" s="101">
        <v>620.33922476949738</v>
      </c>
      <c r="H35" s="101">
        <v>630.73808960265956</v>
      </c>
      <c r="I35" s="101">
        <v>688.67320724804517</v>
      </c>
      <c r="J35" s="101">
        <v>625.79013680837261</v>
      </c>
      <c r="K35" s="101">
        <v>488.96655677879113</v>
      </c>
      <c r="L35" s="101">
        <v>445.65546616518554</v>
      </c>
      <c r="M35" s="101">
        <v>0</v>
      </c>
      <c r="N35" s="101">
        <v>0</v>
      </c>
      <c r="O35" s="101">
        <v>665.50071792620145</v>
      </c>
      <c r="P35" s="101">
        <v>676.20344107472306</v>
      </c>
      <c r="Q35" s="101">
        <v>0</v>
      </c>
      <c r="R35" s="101">
        <v>803.80761781848594</v>
      </c>
      <c r="S35" s="101">
        <v>847.15515668387229</v>
      </c>
      <c r="T35" s="101">
        <v>1033.3188082955894</v>
      </c>
      <c r="U35" s="101">
        <v>1259.61083734159</v>
      </c>
      <c r="V35" s="101">
        <v>1145.8654457810783</v>
      </c>
      <c r="W35" s="101">
        <v>1497.2819011921704</v>
      </c>
      <c r="X35" s="101">
        <v>1120.1017384158649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446.16755110251898</v>
      </c>
      <c r="M36" s="104">
        <v>0</v>
      </c>
      <c r="N36" s="104">
        <v>0</v>
      </c>
      <c r="O36" s="104">
        <v>664.12143728048773</v>
      </c>
      <c r="P36" s="104">
        <v>0</v>
      </c>
      <c r="Q36" s="104">
        <v>0</v>
      </c>
      <c r="R36" s="104">
        <v>799.14742309311384</v>
      </c>
      <c r="S36" s="104">
        <v>845.30360126935682</v>
      </c>
      <c r="T36" s="104">
        <v>1042.0630653491839</v>
      </c>
      <c r="U36" s="104">
        <v>0</v>
      </c>
      <c r="V36" s="104">
        <v>1147.7936277785957</v>
      </c>
      <c r="W36" s="104">
        <v>1495.3498876688511</v>
      </c>
      <c r="X36" s="104">
        <v>1123.9335517326545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148.61753530298103</v>
      </c>
      <c r="M37" s="98">
        <v>0</v>
      </c>
      <c r="N37" s="98">
        <v>0</v>
      </c>
      <c r="O37" s="98">
        <v>231.59311959366534</v>
      </c>
      <c r="P37" s="98">
        <v>0</v>
      </c>
      <c r="Q37" s="98">
        <v>0</v>
      </c>
      <c r="R37" s="98">
        <v>247.59224167370371</v>
      </c>
      <c r="S37" s="98">
        <v>237.2326551449668</v>
      </c>
      <c r="T37" s="98">
        <v>316.40933503758737</v>
      </c>
      <c r="U37" s="98">
        <v>0</v>
      </c>
      <c r="V37" s="98">
        <v>346.37951661326861</v>
      </c>
      <c r="W37" s="98">
        <v>623.76002551481542</v>
      </c>
      <c r="X37" s="98">
        <v>267.8565914445291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297.55001579953796</v>
      </c>
      <c r="M38" s="98">
        <v>0</v>
      </c>
      <c r="N38" s="98">
        <v>0</v>
      </c>
      <c r="O38" s="98">
        <v>432.52831768682233</v>
      </c>
      <c r="P38" s="98">
        <v>0</v>
      </c>
      <c r="Q38" s="98">
        <v>0</v>
      </c>
      <c r="R38" s="98">
        <v>551.55518141941013</v>
      </c>
      <c r="S38" s="98">
        <v>608.07094612438993</v>
      </c>
      <c r="T38" s="98">
        <v>725.65373031159663</v>
      </c>
      <c r="U38" s="98">
        <v>0</v>
      </c>
      <c r="V38" s="98">
        <v>801.41411116532709</v>
      </c>
      <c r="W38" s="98">
        <v>871.58986215403547</v>
      </c>
      <c r="X38" s="98">
        <v>856.07696028812541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214.44909306642981</v>
      </c>
      <c r="D39" s="122">
        <v>192.482557327812</v>
      </c>
      <c r="E39" s="122">
        <v>212.29254190953341</v>
      </c>
      <c r="F39" s="122">
        <v>223.1827597168211</v>
      </c>
      <c r="G39" s="122">
        <v>217.97101774258942</v>
      </c>
      <c r="H39" s="122">
        <v>195.13441670501547</v>
      </c>
      <c r="I39" s="122">
        <v>218.0230569324948</v>
      </c>
      <c r="J39" s="122">
        <v>184.96611439370739</v>
      </c>
      <c r="K39" s="122">
        <v>171.53832083339515</v>
      </c>
      <c r="L39" s="122">
        <v>153.38140756773549</v>
      </c>
      <c r="M39" s="122">
        <v>0</v>
      </c>
      <c r="N39" s="122">
        <v>0</v>
      </c>
      <c r="O39" s="122">
        <v>174.78812027775297</v>
      </c>
      <c r="P39" s="122">
        <v>204.34716438673064</v>
      </c>
      <c r="Q39" s="122">
        <v>0</v>
      </c>
      <c r="R39" s="122">
        <v>224.08612094886564</v>
      </c>
      <c r="S39" s="122">
        <v>271.06722671156803</v>
      </c>
      <c r="T39" s="122">
        <v>268.02175132227984</v>
      </c>
      <c r="U39" s="122">
        <v>283.50322781053688</v>
      </c>
      <c r="V39" s="122">
        <v>303.439429370477</v>
      </c>
      <c r="W39" s="122">
        <v>357.51069740004391</v>
      </c>
      <c r="X39" s="122">
        <v>392.97157364275682</v>
      </c>
      <c r="Y39" s="122">
        <v>0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227.53934081287986</v>
      </c>
      <c r="D40" s="98">
        <v>203.66692264930484</v>
      </c>
      <c r="E40" s="98">
        <v>197.46998327648845</v>
      </c>
      <c r="F40" s="98">
        <v>211.67618207342349</v>
      </c>
      <c r="G40" s="98">
        <v>222.52164837907097</v>
      </c>
      <c r="H40" s="98">
        <v>202.99546039444314</v>
      </c>
      <c r="I40" s="98">
        <v>205.63035895207605</v>
      </c>
      <c r="J40" s="98">
        <v>195.3775824074979</v>
      </c>
      <c r="K40" s="98">
        <v>182.12532372902442</v>
      </c>
      <c r="L40" s="98">
        <v>159.64184196065258</v>
      </c>
      <c r="M40" s="98">
        <v>0</v>
      </c>
      <c r="N40" s="98">
        <v>0</v>
      </c>
      <c r="O40" s="98">
        <v>178.10816516451163</v>
      </c>
      <c r="P40" s="98">
        <v>0</v>
      </c>
      <c r="Q40" s="98">
        <v>0</v>
      </c>
      <c r="R40" s="98">
        <v>246.39689516627467</v>
      </c>
      <c r="S40" s="98">
        <v>0</v>
      </c>
      <c r="T40" s="98">
        <v>0</v>
      </c>
      <c r="U40" s="98">
        <v>335.32019610125116</v>
      </c>
      <c r="V40" s="98">
        <v>216.44476036991011</v>
      </c>
      <c r="W40" s="98">
        <v>434.02821659750867</v>
      </c>
      <c r="X40" s="98">
        <v>391.89445266365561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213.3946008868547</v>
      </c>
      <c r="D41" s="33">
        <v>191.79428869264319</v>
      </c>
      <c r="E41" s="33">
        <v>212.74171035295902</v>
      </c>
      <c r="F41" s="33">
        <v>223.89085680256863</v>
      </c>
      <c r="G41" s="33">
        <v>217.61175742918294</v>
      </c>
      <c r="H41" s="33">
        <v>194.47704719788567</v>
      </c>
      <c r="I41" s="33">
        <v>219.02910621503801</v>
      </c>
      <c r="J41" s="33">
        <v>183.99003926741449</v>
      </c>
      <c r="K41" s="33">
        <v>170.83252064035321</v>
      </c>
      <c r="L41" s="33">
        <v>153.15782062513131</v>
      </c>
      <c r="M41" s="33">
        <v>0</v>
      </c>
      <c r="N41" s="33">
        <v>0</v>
      </c>
      <c r="O41" s="33">
        <v>174.65168007692728</v>
      </c>
      <c r="P41" s="33">
        <v>204.34716438673064</v>
      </c>
      <c r="Q41" s="33">
        <v>0</v>
      </c>
      <c r="R41" s="33">
        <v>223.6307990260614</v>
      </c>
      <c r="S41" s="33">
        <v>271.06722671156803</v>
      </c>
      <c r="T41" s="33">
        <v>268.02175132227984</v>
      </c>
      <c r="U41" s="33">
        <v>281.38824951295669</v>
      </c>
      <c r="V41" s="33">
        <v>305.87284668517816</v>
      </c>
      <c r="W41" s="33">
        <v>353.12034793789434</v>
      </c>
      <c r="X41" s="33">
        <v>392.9999189316805</v>
      </c>
      <c r="Y41" s="33">
        <v>0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0</v>
      </c>
      <c r="Y48" s="98">
        <f>IF(RES_hhdet_in_tes!Y48=0,0,RES_hhdet_in_tes!Y48*1000*11630/RES_hhdet_in_new!Y45)</f>
        <v>0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9060.6395179161373</v>
      </c>
      <c r="D62" s="117">
        <f t="shared" si="21"/>
        <v>8709.9695219202549</v>
      </c>
      <c r="E62" s="117">
        <f t="shared" si="21"/>
        <v>8668.2486316718896</v>
      </c>
      <c r="F62" s="117">
        <f t="shared" si="21"/>
        <v>7845.5310628470725</v>
      </c>
      <c r="G62" s="117">
        <f t="shared" si="21"/>
        <v>7409.3152399665596</v>
      </c>
      <c r="H62" s="117">
        <f t="shared" si="21"/>
        <v>6590.0805459207068</v>
      </c>
      <c r="I62" s="117">
        <f t="shared" si="21"/>
        <v>5582.4684230628327</v>
      </c>
      <c r="J62" s="117">
        <f t="shared" si="21"/>
        <v>5987.5269359648337</v>
      </c>
      <c r="K62" s="117">
        <f t="shared" si="21"/>
        <v>6232.9150717482435</v>
      </c>
      <c r="L62" s="117">
        <f t="shared" si="21"/>
        <v>0</v>
      </c>
      <c r="M62" s="117">
        <f t="shared" si="21"/>
        <v>6810.1268574852074</v>
      </c>
      <c r="N62" s="117">
        <f t="shared" si="21"/>
        <v>6723.8298958221476</v>
      </c>
      <c r="O62" s="117">
        <f t="shared" si="21"/>
        <v>7199.9778930481589</v>
      </c>
      <c r="P62" s="117">
        <f t="shared" si="21"/>
        <v>6475.4002134911079</v>
      </c>
      <c r="Q62" s="117">
        <f t="shared" si="21"/>
        <v>6509.5753632249443</v>
      </c>
      <c r="R62" s="117">
        <f t="shared" ref="R62:V62" si="22">R63+R66+R68+R77</f>
        <v>6544.6134204917353</v>
      </c>
      <c r="S62" s="117">
        <f t="shared" si="22"/>
        <v>6898.813194097077</v>
      </c>
      <c r="T62" s="117">
        <f t="shared" si="22"/>
        <v>6730.6793178456537</v>
      </c>
      <c r="U62" s="117">
        <f t="shared" si="22"/>
        <v>6572.8779766947582</v>
      </c>
      <c r="V62" s="117">
        <f t="shared" si="22"/>
        <v>6591.969950269302</v>
      </c>
      <c r="W62" s="117">
        <f t="shared" ref="W62:Y62" si="23">W63+W66+W68+W77</f>
        <v>6460.4587688821766</v>
      </c>
      <c r="X62" s="117">
        <f t="shared" si="23"/>
        <v>5525.5814465569256</v>
      </c>
      <c r="Y62" s="117">
        <f t="shared" si="23"/>
        <v>4682.9306869045067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8255.6171381110762</v>
      </c>
      <c r="D63" s="122">
        <f t="shared" si="24"/>
        <v>7893.0413234185735</v>
      </c>
      <c r="E63" s="122">
        <f t="shared" si="24"/>
        <v>7770.7678343740408</v>
      </c>
      <c r="F63" s="122">
        <f t="shared" si="24"/>
        <v>6966.2599202504462</v>
      </c>
      <c r="G63" s="122">
        <f t="shared" si="24"/>
        <v>6532.4429307285236</v>
      </c>
      <c r="H63" s="122">
        <f t="shared" si="24"/>
        <v>5724.4634873619098</v>
      </c>
      <c r="I63" s="122">
        <f t="shared" si="24"/>
        <v>4685.4496786795135</v>
      </c>
      <c r="J63" s="122">
        <f t="shared" si="24"/>
        <v>5073.5438776900737</v>
      </c>
      <c r="K63" s="122">
        <f t="shared" si="24"/>
        <v>5281.5145131192385</v>
      </c>
      <c r="L63" s="122">
        <f t="shared" si="24"/>
        <v>0</v>
      </c>
      <c r="M63" s="122">
        <f t="shared" si="24"/>
        <v>6153.9833026519573</v>
      </c>
      <c r="N63" s="122">
        <f t="shared" si="24"/>
        <v>5998.6223271239742</v>
      </c>
      <c r="O63" s="122">
        <f t="shared" si="24"/>
        <v>6378.4055409472803</v>
      </c>
      <c r="P63" s="122">
        <f t="shared" si="24"/>
        <v>5374.2752634289109</v>
      </c>
      <c r="Q63" s="122">
        <f t="shared" si="24"/>
        <v>5465.7196878761379</v>
      </c>
      <c r="R63" s="122">
        <f t="shared" ref="R63:V63" si="25">SUM(R64:R65)</f>
        <v>5536.3637349783821</v>
      </c>
      <c r="S63" s="122">
        <f t="shared" si="25"/>
        <v>5728.1306474550065</v>
      </c>
      <c r="T63" s="122">
        <f t="shared" si="25"/>
        <v>5190.1492733507839</v>
      </c>
      <c r="U63" s="122">
        <f t="shared" si="25"/>
        <v>4960.4448499315122</v>
      </c>
      <c r="V63" s="122">
        <f t="shared" si="25"/>
        <v>4888.5958799097871</v>
      </c>
      <c r="W63" s="122">
        <f t="shared" ref="W63:Y63" si="26">SUM(W64:W65)</f>
        <v>4864.8749657441349</v>
      </c>
      <c r="X63" s="122">
        <f t="shared" si="26"/>
        <v>3836.6144372093518</v>
      </c>
      <c r="Y63" s="122">
        <f t="shared" si="26"/>
        <v>3003.0061466930406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8061.3903592912238</v>
      </c>
      <c r="D64" s="98">
        <v>7711.6725905544326</v>
      </c>
      <c r="E64" s="98">
        <v>7595.3099239811627</v>
      </c>
      <c r="F64" s="98">
        <v>6811.8520502886204</v>
      </c>
      <c r="G64" s="98">
        <v>6390.2127164652638</v>
      </c>
      <c r="H64" s="98">
        <v>5602.5686229419589</v>
      </c>
      <c r="I64" s="98">
        <v>4587.5421767077351</v>
      </c>
      <c r="J64" s="98">
        <v>4969.0348042170408</v>
      </c>
      <c r="K64" s="98">
        <v>5174.0674453350457</v>
      </c>
      <c r="L64" s="98">
        <v>0</v>
      </c>
      <c r="M64" s="98">
        <v>6035.675210275378</v>
      </c>
      <c r="N64" s="98">
        <v>5885.3880618181302</v>
      </c>
      <c r="O64" s="98">
        <v>6257.2424344136334</v>
      </c>
      <c r="P64" s="98">
        <v>5272.4698831068836</v>
      </c>
      <c r="Q64" s="98">
        <v>5365.5123397043444</v>
      </c>
      <c r="R64" s="98">
        <v>5435.8666237117977</v>
      </c>
      <c r="S64" s="98">
        <v>5623.8008085725851</v>
      </c>
      <c r="T64" s="98">
        <v>5092.2037134198754</v>
      </c>
      <c r="U64" s="98">
        <v>4867.0025526342488</v>
      </c>
      <c r="V64" s="98">
        <v>4796.7953606672636</v>
      </c>
      <c r="W64" s="98">
        <v>4776.1538307833171</v>
      </c>
      <c r="X64" s="98">
        <v>3767.185085809409</v>
      </c>
      <c r="Y64" s="98">
        <v>2954.4786607897363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194.22677881985274</v>
      </c>
      <c r="D65" s="98">
        <v>181.36873286414124</v>
      </c>
      <c r="E65" s="98">
        <v>175.45791039287772</v>
      </c>
      <c r="F65" s="98">
        <v>154.40786996182533</v>
      </c>
      <c r="G65" s="98">
        <v>142.23021426326</v>
      </c>
      <c r="H65" s="98">
        <v>121.89486441995061</v>
      </c>
      <c r="I65" s="98">
        <v>97.907501971778544</v>
      </c>
      <c r="J65" s="98">
        <v>104.50907347303308</v>
      </c>
      <c r="K65" s="98">
        <v>107.4470677841924</v>
      </c>
      <c r="L65" s="98">
        <v>0</v>
      </c>
      <c r="M65" s="98">
        <v>118.30809237657957</v>
      </c>
      <c r="N65" s="98">
        <v>113.23426530584392</v>
      </c>
      <c r="O65" s="98">
        <v>121.16310653364687</v>
      </c>
      <c r="P65" s="98">
        <v>101.80538032202688</v>
      </c>
      <c r="Q65" s="98">
        <v>100.20734817179319</v>
      </c>
      <c r="R65" s="98">
        <v>100.49711126658485</v>
      </c>
      <c r="S65" s="98">
        <v>104.32983888242153</v>
      </c>
      <c r="T65" s="98">
        <v>97.945559930908928</v>
      </c>
      <c r="U65" s="98">
        <v>93.442297297263238</v>
      </c>
      <c r="V65" s="98">
        <v>91.800519242523222</v>
      </c>
      <c r="W65" s="98">
        <v>88.721134960818162</v>
      </c>
      <c r="X65" s="98">
        <v>69.429351399942718</v>
      </c>
      <c r="Y65" s="98">
        <v>48.527485903304289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13.207279229841264</v>
      </c>
      <c r="D66" s="122">
        <f t="shared" si="27"/>
        <v>22.146949528861231</v>
      </c>
      <c r="E66" s="122">
        <f t="shared" si="27"/>
        <v>32.219676210950375</v>
      </c>
      <c r="F66" s="122">
        <f t="shared" si="27"/>
        <v>29.500677255901177</v>
      </c>
      <c r="G66" s="122">
        <f t="shared" si="27"/>
        <v>34.044470985336197</v>
      </c>
      <c r="H66" s="122">
        <f t="shared" si="27"/>
        <v>29.105841493850342</v>
      </c>
      <c r="I66" s="122">
        <f t="shared" si="27"/>
        <v>46.615897038942599</v>
      </c>
      <c r="J66" s="122">
        <f t="shared" si="27"/>
        <v>37.331615647675427</v>
      </c>
      <c r="K66" s="122">
        <f t="shared" si="27"/>
        <v>55.757219881148821</v>
      </c>
      <c r="L66" s="122">
        <f t="shared" si="27"/>
        <v>0</v>
      </c>
      <c r="M66" s="122">
        <f t="shared" si="27"/>
        <v>17.112051904471802</v>
      </c>
      <c r="N66" s="122">
        <f t="shared" si="27"/>
        <v>83.003916485150768</v>
      </c>
      <c r="O66" s="122">
        <f t="shared" si="27"/>
        <v>44.255733617064287</v>
      </c>
      <c r="P66" s="122">
        <f t="shared" si="27"/>
        <v>39.088114685848765</v>
      </c>
      <c r="Q66" s="122">
        <f t="shared" si="27"/>
        <v>92.137555979124556</v>
      </c>
      <c r="R66" s="122">
        <f t="shared" si="27"/>
        <v>84.785280541527698</v>
      </c>
      <c r="S66" s="122">
        <f t="shared" si="27"/>
        <v>63.156410812789119</v>
      </c>
      <c r="T66" s="122">
        <f t="shared" si="27"/>
        <v>98.784746849829929</v>
      </c>
      <c r="U66" s="122">
        <f t="shared" si="27"/>
        <v>61.818187505407835</v>
      </c>
      <c r="V66" s="122">
        <f t="shared" si="27"/>
        <v>54.461472073138424</v>
      </c>
      <c r="W66" s="122">
        <f t="shared" si="27"/>
        <v>19.867581573184538</v>
      </c>
      <c r="X66" s="122">
        <f t="shared" si="27"/>
        <v>21.822987286103746</v>
      </c>
      <c r="Y66" s="122">
        <f t="shared" si="27"/>
        <v>18.984207367322817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13.207279229841264</v>
      </c>
      <c r="D67" s="98">
        <f>IF(RES_hhdet_in_tes!D67=0,0,RES_hhdet_in_tes!D67*1000*11630/RES_hhdet_in_new!D64)</f>
        <v>22.146949528861231</v>
      </c>
      <c r="E67" s="98">
        <f>IF(RES_hhdet_in_tes!E67=0,0,RES_hhdet_in_tes!E67*1000*11630/RES_hhdet_in_new!E64)</f>
        <v>32.219676210950375</v>
      </c>
      <c r="F67" s="98">
        <f>IF(RES_hhdet_in_tes!F67=0,0,RES_hhdet_in_tes!F67*1000*11630/RES_hhdet_in_new!F64)</f>
        <v>29.500677255901177</v>
      </c>
      <c r="G67" s="98">
        <f>IF(RES_hhdet_in_tes!G67=0,0,RES_hhdet_in_tes!G67*1000*11630/RES_hhdet_in_new!G64)</f>
        <v>34.044470985336197</v>
      </c>
      <c r="H67" s="98">
        <f>IF(RES_hhdet_in_tes!H67=0,0,RES_hhdet_in_tes!H67*1000*11630/RES_hhdet_in_new!H64)</f>
        <v>29.105841493850342</v>
      </c>
      <c r="I67" s="98">
        <f>IF(RES_hhdet_in_tes!I67=0,0,RES_hhdet_in_tes!I67*1000*11630/RES_hhdet_in_new!I64)</f>
        <v>46.615897038942599</v>
      </c>
      <c r="J67" s="98">
        <f>IF(RES_hhdet_in_tes!J67=0,0,RES_hhdet_in_tes!J67*1000*11630/RES_hhdet_in_new!J64)</f>
        <v>37.331615647675427</v>
      </c>
      <c r="K67" s="98">
        <f>IF(RES_hhdet_in_tes!K67=0,0,RES_hhdet_in_tes!K67*1000*11630/RES_hhdet_in_new!K64)</f>
        <v>55.757219881148821</v>
      </c>
      <c r="L67" s="98">
        <f>IF(RES_hhdet_in_tes!L67=0,0,RES_hhdet_in_tes!L67*1000*11630/RES_hhdet_in_new!L64)</f>
        <v>0</v>
      </c>
      <c r="M67" s="98">
        <f>IF(RES_hhdet_in_tes!M67=0,0,RES_hhdet_in_tes!M67*1000*11630/RES_hhdet_in_new!M64)</f>
        <v>17.112051904471802</v>
      </c>
      <c r="N67" s="98">
        <f>IF(RES_hhdet_in_tes!N67=0,0,RES_hhdet_in_tes!N67*1000*11630/RES_hhdet_in_new!N64)</f>
        <v>83.003916485150768</v>
      </c>
      <c r="O67" s="98">
        <f>IF(RES_hhdet_in_tes!O67=0,0,RES_hhdet_in_tes!O67*1000*11630/RES_hhdet_in_new!O64)</f>
        <v>44.255733617064287</v>
      </c>
      <c r="P67" s="98">
        <f>IF(RES_hhdet_in_tes!P67=0,0,RES_hhdet_in_tes!P67*1000*11630/RES_hhdet_in_new!P64)</f>
        <v>39.088114685848765</v>
      </c>
      <c r="Q67" s="98">
        <f>IF(RES_hhdet_in_tes!Q67=0,0,RES_hhdet_in_tes!Q67*1000*11630/RES_hhdet_in_new!Q64)</f>
        <v>92.137555979124556</v>
      </c>
      <c r="R67" s="98">
        <f>IF(RES_hhdet_in_tes!R67=0,0,RES_hhdet_in_tes!R67*1000*11630/RES_hhdet_in_new!R64)</f>
        <v>84.785280541527698</v>
      </c>
      <c r="S67" s="98">
        <f>IF(RES_hhdet_in_tes!S67=0,0,RES_hhdet_in_tes!S67*1000*11630/RES_hhdet_in_new!S64)</f>
        <v>63.156410812789119</v>
      </c>
      <c r="T67" s="98">
        <f>IF(RES_hhdet_in_tes!T67=0,0,RES_hhdet_in_tes!T67*1000*11630/RES_hhdet_in_new!T64)</f>
        <v>98.784746849829929</v>
      </c>
      <c r="U67" s="98">
        <f>IF(RES_hhdet_in_tes!U67=0,0,RES_hhdet_in_tes!U67*1000*11630/RES_hhdet_in_new!U64)</f>
        <v>61.818187505407835</v>
      </c>
      <c r="V67" s="98">
        <f>IF(RES_hhdet_in_tes!V67=0,0,RES_hhdet_in_tes!V67*1000*11630/RES_hhdet_in_new!V64)</f>
        <v>54.461472073138424</v>
      </c>
      <c r="W67" s="98">
        <f>IF(RES_hhdet_in_tes!W67=0,0,RES_hhdet_in_tes!W67*1000*11630/RES_hhdet_in_new!W64)</f>
        <v>19.867581573184538</v>
      </c>
      <c r="X67" s="98">
        <f>IF(RES_hhdet_in_tes!X67=0,0,RES_hhdet_in_tes!X67*1000*11630/RES_hhdet_in_new!X64)</f>
        <v>21.822987286103746</v>
      </c>
      <c r="Y67" s="98">
        <f>IF(RES_hhdet_in_tes!Y67=0,0,RES_hhdet_in_tes!Y67*1000*11630/RES_hhdet_in_new!Y64)</f>
        <v>18.984207367322817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601.22210866371324</v>
      </c>
      <c r="D68" s="122">
        <v>613.32530224956452</v>
      </c>
      <c r="E68" s="122">
        <v>641.62720655122291</v>
      </c>
      <c r="F68" s="122">
        <v>622.0806645583483</v>
      </c>
      <c r="G68" s="122">
        <v>626.1209217379469</v>
      </c>
      <c r="H68" s="122">
        <v>638.55605003473511</v>
      </c>
      <c r="I68" s="122">
        <v>644.75889139323044</v>
      </c>
      <c r="J68" s="122">
        <v>675.27210686289084</v>
      </c>
      <c r="K68" s="122">
        <v>686.93811492743566</v>
      </c>
      <c r="L68" s="122">
        <v>0</v>
      </c>
      <c r="M68" s="122">
        <v>468.88761809492257</v>
      </c>
      <c r="N68" s="122">
        <v>480.15071525959058</v>
      </c>
      <c r="O68" s="122">
        <v>606.78924460175597</v>
      </c>
      <c r="P68" s="122">
        <v>837.29878452626951</v>
      </c>
      <c r="Q68" s="122">
        <v>741.80232884686347</v>
      </c>
      <c r="R68" s="122">
        <v>711.84996787631917</v>
      </c>
      <c r="S68" s="122">
        <v>837.23140785668011</v>
      </c>
      <c r="T68" s="122">
        <v>1162.0504432480643</v>
      </c>
      <c r="U68" s="122">
        <v>1262.0883463020925</v>
      </c>
      <c r="V68" s="122">
        <v>1347.3220570751214</v>
      </c>
      <c r="W68" s="122">
        <v>1210.1254138861091</v>
      </c>
      <c r="X68" s="122">
        <v>1269.2820943992592</v>
      </c>
      <c r="Y68" s="122">
        <v>1282.8582216034465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600.83439966983201</v>
      </c>
      <c r="D69" s="98">
        <v>608.31480610825849</v>
      </c>
      <c r="E69" s="98">
        <v>643.14288831178794</v>
      </c>
      <c r="F69" s="98">
        <v>623.64423503587307</v>
      </c>
      <c r="G69" s="98">
        <v>630.25366750192075</v>
      </c>
      <c r="H69" s="98">
        <v>646.21538151411175</v>
      </c>
      <c r="I69" s="98">
        <v>633.87762066213497</v>
      </c>
      <c r="J69" s="98">
        <v>675.27210686289084</v>
      </c>
      <c r="K69" s="98">
        <v>712.63289372515453</v>
      </c>
      <c r="L69" s="98">
        <v>0</v>
      </c>
      <c r="M69" s="98">
        <v>462.21026484382298</v>
      </c>
      <c r="N69" s="98">
        <v>480.15071525959058</v>
      </c>
      <c r="O69" s="98">
        <v>606.78924460175597</v>
      </c>
      <c r="P69" s="98">
        <v>837.30127069497189</v>
      </c>
      <c r="Q69" s="98">
        <v>738.51515023981858</v>
      </c>
      <c r="R69" s="98">
        <v>711.84996787631917</v>
      </c>
      <c r="S69" s="98">
        <v>837.23346640322734</v>
      </c>
      <c r="T69" s="98">
        <v>1201.3361133839185</v>
      </c>
      <c r="U69" s="98">
        <v>1264.101159917898</v>
      </c>
      <c r="V69" s="98">
        <v>1364.3476780022379</v>
      </c>
      <c r="W69" s="98">
        <v>1119.4166427001451</v>
      </c>
      <c r="X69" s="98">
        <v>1269.2462055321932</v>
      </c>
      <c r="Y69" s="98">
        <v>1282.8460319113806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836.79702240708639</v>
      </c>
      <c r="Q70" s="98">
        <v>0</v>
      </c>
      <c r="R70" s="98">
        <v>0</v>
      </c>
      <c r="S70" s="98">
        <v>835.66752085604196</v>
      </c>
      <c r="T70" s="98">
        <v>1204.1882672348443</v>
      </c>
      <c r="U70" s="98">
        <v>1268.020370072388</v>
      </c>
      <c r="V70" s="98">
        <v>1373.800879391044</v>
      </c>
      <c r="W70" s="98">
        <v>0</v>
      </c>
      <c r="X70" s="98">
        <v>1276.6136772427112</v>
      </c>
      <c r="Y70" s="98">
        <v>1287.1509878875397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255.38309654851847</v>
      </c>
      <c r="Q71" s="101">
        <v>0</v>
      </c>
      <c r="R71" s="101">
        <v>0</v>
      </c>
      <c r="S71" s="101">
        <v>234.49719740732672</v>
      </c>
      <c r="T71" s="101">
        <v>369.78998072239563</v>
      </c>
      <c r="U71" s="101">
        <v>369.29684092196959</v>
      </c>
      <c r="V71" s="101">
        <v>425.25763151116911</v>
      </c>
      <c r="W71" s="101">
        <v>0</v>
      </c>
      <c r="X71" s="101">
        <v>312.58792014676948</v>
      </c>
      <c r="Y71" s="101">
        <v>499.32457023491156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581.41392585856772</v>
      </c>
      <c r="Q72" s="104">
        <v>0</v>
      </c>
      <c r="R72" s="104">
        <v>0</v>
      </c>
      <c r="S72" s="104">
        <v>601.17032344871529</v>
      </c>
      <c r="T72" s="104">
        <v>834.39828651244864</v>
      </c>
      <c r="U72" s="104">
        <v>898.72352915041813</v>
      </c>
      <c r="V72" s="104">
        <v>948.5432478798748</v>
      </c>
      <c r="W72" s="104">
        <v>0</v>
      </c>
      <c r="X72" s="104">
        <v>964.02575709594191</v>
      </c>
      <c r="Y72" s="104">
        <v>787.82641765262792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602.78928486503378</v>
      </c>
      <c r="D73" s="101">
        <v>617.70472646329097</v>
      </c>
      <c r="E73" s="101">
        <v>639.43625650451656</v>
      </c>
      <c r="F73" s="101">
        <v>619.92348472010019</v>
      </c>
      <c r="G73" s="101">
        <v>620.33922476949738</v>
      </c>
      <c r="H73" s="101">
        <v>630.73808960265967</v>
      </c>
      <c r="I73" s="101">
        <v>688.67320724804506</v>
      </c>
      <c r="J73" s="101">
        <v>0</v>
      </c>
      <c r="K73" s="101">
        <v>488.96655677879113</v>
      </c>
      <c r="L73" s="101">
        <v>0</v>
      </c>
      <c r="M73" s="101">
        <v>478.00400760847725</v>
      </c>
      <c r="N73" s="101">
        <v>0</v>
      </c>
      <c r="O73" s="101">
        <v>0</v>
      </c>
      <c r="P73" s="101">
        <v>0</v>
      </c>
      <c r="Q73" s="101">
        <v>775.043563308687</v>
      </c>
      <c r="R73" s="101">
        <v>0</v>
      </c>
      <c r="S73" s="101">
        <v>847.15515668387229</v>
      </c>
      <c r="T73" s="101">
        <v>1033.3188082955892</v>
      </c>
      <c r="U73" s="101">
        <v>1259.6108373415898</v>
      </c>
      <c r="V73" s="101">
        <v>1145.8654457810781</v>
      </c>
      <c r="W73" s="101">
        <v>1497.2819011921702</v>
      </c>
      <c r="X73" s="101">
        <v>0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477.99536468644345</v>
      </c>
      <c r="N74" s="104">
        <v>0</v>
      </c>
      <c r="O74" s="104">
        <v>0</v>
      </c>
      <c r="P74" s="104">
        <v>0</v>
      </c>
      <c r="Q74" s="104">
        <v>771.33412584295343</v>
      </c>
      <c r="R74" s="104">
        <v>0</v>
      </c>
      <c r="S74" s="104">
        <v>845.30360126935693</v>
      </c>
      <c r="T74" s="104">
        <v>1042.0630653491842</v>
      </c>
      <c r="U74" s="104">
        <v>1263.2280011084429</v>
      </c>
      <c r="V74" s="104">
        <v>1147.7936277785957</v>
      </c>
      <c r="W74" s="104">
        <v>1495.3498876688514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137.80549215102386</v>
      </c>
      <c r="N75" s="98">
        <v>0</v>
      </c>
      <c r="O75" s="98">
        <v>0</v>
      </c>
      <c r="P75" s="98">
        <v>0</v>
      </c>
      <c r="Q75" s="98">
        <v>237.35648765606075</v>
      </c>
      <c r="R75" s="98">
        <v>0</v>
      </c>
      <c r="S75" s="98">
        <v>237.23265514496686</v>
      </c>
      <c r="T75" s="98">
        <v>316.40933503758737</v>
      </c>
      <c r="U75" s="98">
        <v>366.98991260524991</v>
      </c>
      <c r="V75" s="98">
        <v>346.37951661326866</v>
      </c>
      <c r="W75" s="98">
        <v>623.76002551481554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340.18987253541951</v>
      </c>
      <c r="N76" s="98">
        <v>0</v>
      </c>
      <c r="O76" s="98">
        <v>0</v>
      </c>
      <c r="P76" s="98">
        <v>0</v>
      </c>
      <c r="Q76" s="98">
        <v>533.97763818689259</v>
      </c>
      <c r="R76" s="98">
        <v>0</v>
      </c>
      <c r="S76" s="98">
        <v>608.07094612438993</v>
      </c>
      <c r="T76" s="98">
        <v>725.65373031159663</v>
      </c>
      <c r="U76" s="98">
        <v>896.23808850319278</v>
      </c>
      <c r="V76" s="98">
        <v>801.41411116532697</v>
      </c>
      <c r="W76" s="98">
        <v>871.58986215403581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190.59299191150771</v>
      </c>
      <c r="D77" s="122">
        <v>181.45594672325547</v>
      </c>
      <c r="E77" s="122">
        <v>223.63391453567641</v>
      </c>
      <c r="F77" s="122">
        <v>227.68980078237763</v>
      </c>
      <c r="G77" s="122">
        <v>216.70691651475354</v>
      </c>
      <c r="H77" s="122">
        <v>197.95516703021113</v>
      </c>
      <c r="I77" s="122">
        <v>205.64395595114641</v>
      </c>
      <c r="J77" s="122">
        <v>201.37933576419351</v>
      </c>
      <c r="K77" s="122">
        <v>208.70522382042054</v>
      </c>
      <c r="L77" s="122">
        <v>0</v>
      </c>
      <c r="M77" s="122">
        <v>170.14388483385599</v>
      </c>
      <c r="N77" s="122">
        <v>162.05293695343244</v>
      </c>
      <c r="O77" s="122">
        <v>170.52737388205833</v>
      </c>
      <c r="P77" s="122">
        <v>224.7380508500782</v>
      </c>
      <c r="Q77" s="122">
        <v>209.91579052281762</v>
      </c>
      <c r="R77" s="122">
        <v>211.61443709550585</v>
      </c>
      <c r="S77" s="122">
        <v>270.29472797260075</v>
      </c>
      <c r="T77" s="122">
        <v>279.69485439697524</v>
      </c>
      <c r="U77" s="122">
        <v>288.52659295574551</v>
      </c>
      <c r="V77" s="122">
        <v>301.5905412112553</v>
      </c>
      <c r="W77" s="122">
        <v>365.5908076787486</v>
      </c>
      <c r="X77" s="122">
        <v>397.86192766221041</v>
      </c>
      <c r="Y77" s="122">
        <v>378.08211124069754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187.45308898356996</v>
      </c>
      <c r="D78" s="98">
        <v>179.4537405040904</v>
      </c>
      <c r="E78" s="98">
        <v>224.16147291031811</v>
      </c>
      <c r="F78" s="98">
        <v>228.08988686514903</v>
      </c>
      <c r="G78" s="98">
        <v>216.66375477345375</v>
      </c>
      <c r="H78" s="98">
        <v>198.02124763588051</v>
      </c>
      <c r="I78" s="98">
        <v>205.38515006923635</v>
      </c>
      <c r="J78" s="98">
        <v>203.3092008590001</v>
      </c>
      <c r="K78" s="98">
        <v>208.9160904127767</v>
      </c>
      <c r="L78" s="98">
        <v>0</v>
      </c>
      <c r="M78" s="98">
        <v>166.44571099806208</v>
      </c>
      <c r="N78" s="98">
        <v>161.97550411341558</v>
      </c>
      <c r="O78" s="98">
        <v>168.57456011026363</v>
      </c>
      <c r="P78" s="98">
        <v>230.21728730915382</v>
      </c>
      <c r="Q78" s="98">
        <v>209.3246530111754</v>
      </c>
      <c r="R78" s="98">
        <v>209.28795282962446</v>
      </c>
      <c r="S78" s="98">
        <v>270.2527818767856</v>
      </c>
      <c r="T78" s="98">
        <v>279.88674302180459</v>
      </c>
      <c r="U78" s="98">
        <v>289.53970002539467</v>
      </c>
      <c r="V78" s="98">
        <v>301.09218007154044</v>
      </c>
      <c r="W78" s="98">
        <v>369.2320905796073</v>
      </c>
      <c r="X78" s="98">
        <v>398.38443331016509</v>
      </c>
      <c r="Y78" s="98">
        <v>373.88987876663788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213.39460088685468</v>
      </c>
      <c r="D79" s="33">
        <v>191.79428869264319</v>
      </c>
      <c r="E79" s="33">
        <v>212.74171035295902</v>
      </c>
      <c r="F79" s="33">
        <v>223.89085680256863</v>
      </c>
      <c r="G79" s="33">
        <v>217.611757429183</v>
      </c>
      <c r="H79" s="33">
        <v>194.47704719788567</v>
      </c>
      <c r="I79" s="33">
        <v>219.02910621503801</v>
      </c>
      <c r="J79" s="33">
        <v>183.99003926741452</v>
      </c>
      <c r="K79" s="33">
        <v>170.83252064035318</v>
      </c>
      <c r="L79" s="33">
        <v>0</v>
      </c>
      <c r="M79" s="33">
        <v>172.91303549956973</v>
      </c>
      <c r="N79" s="33">
        <v>179.17967329533391</v>
      </c>
      <c r="O79" s="33">
        <v>174.65168007692731</v>
      </c>
      <c r="P79" s="33">
        <v>204.34716438673064</v>
      </c>
      <c r="Q79" s="33">
        <v>217.07056508549621</v>
      </c>
      <c r="R79" s="33">
        <v>223.63079902606137</v>
      </c>
      <c r="S79" s="33">
        <v>271.06722671156808</v>
      </c>
      <c r="T79" s="33">
        <v>268.02175132227984</v>
      </c>
      <c r="U79" s="33">
        <v>281.38824951295675</v>
      </c>
      <c r="V79" s="33">
        <v>305.87284668517822</v>
      </c>
      <c r="W79" s="33">
        <v>353.12034793789434</v>
      </c>
      <c r="X79" s="33">
        <v>392.9999189316805</v>
      </c>
      <c r="Y79" s="33">
        <v>392.66984269102318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12265.737432091193</v>
      </c>
      <c r="D81" s="117">
        <f t="shared" si="28"/>
        <v>8875.1437109765975</v>
      </c>
      <c r="E81" s="117">
        <f t="shared" si="28"/>
        <v>7609.8637063233264</v>
      </c>
      <c r="F81" s="117">
        <f t="shared" si="28"/>
        <v>8410.6562600715406</v>
      </c>
      <c r="G81" s="117">
        <f t="shared" si="28"/>
        <v>7870.9428956481752</v>
      </c>
      <c r="H81" s="117">
        <f t="shared" si="28"/>
        <v>5337.7938398012811</v>
      </c>
      <c r="I81" s="117">
        <f t="shared" si="28"/>
        <v>6551.6781024853899</v>
      </c>
      <c r="J81" s="117">
        <f t="shared" si="28"/>
        <v>3011.8367972666802</v>
      </c>
      <c r="K81" s="117">
        <f t="shared" si="28"/>
        <v>1821.767178783582</v>
      </c>
      <c r="L81" s="117">
        <f t="shared" si="28"/>
        <v>11102.451149045724</v>
      </c>
      <c r="M81" s="117">
        <f t="shared" si="28"/>
        <v>8966.2568044003401</v>
      </c>
      <c r="N81" s="117">
        <f t="shared" si="28"/>
        <v>8933.0088737799724</v>
      </c>
      <c r="O81" s="117">
        <f t="shared" si="28"/>
        <v>8220.0691533296049</v>
      </c>
      <c r="P81" s="117">
        <f t="shared" si="28"/>
        <v>0</v>
      </c>
      <c r="Q81" s="117">
        <f t="shared" si="28"/>
        <v>6809.5161358360056</v>
      </c>
      <c r="R81" s="117">
        <f t="shared" ref="R81:V81" si="29">R82+R85+R87+R100</f>
        <v>7265.779519085203</v>
      </c>
      <c r="S81" s="117">
        <f t="shared" si="29"/>
        <v>7004.8298822747156</v>
      </c>
      <c r="T81" s="117">
        <f t="shared" si="29"/>
        <v>0</v>
      </c>
      <c r="U81" s="117">
        <f t="shared" si="29"/>
        <v>0</v>
      </c>
      <c r="V81" s="117">
        <f t="shared" si="29"/>
        <v>6204.0539595474856</v>
      </c>
      <c r="W81" s="117">
        <f t="shared" ref="W81:Y81" si="30">W82+W85+W87+W100</f>
        <v>6639.1276415049761</v>
      </c>
      <c r="X81" s="117">
        <f t="shared" si="30"/>
        <v>5438.9123447917145</v>
      </c>
      <c r="Y81" s="117">
        <f t="shared" si="30"/>
        <v>4192.6441248251858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11413.779250360907</v>
      </c>
      <c r="D82" s="122">
        <f t="shared" si="31"/>
        <v>8038.2923453251551</v>
      </c>
      <c r="E82" s="122">
        <f t="shared" si="31"/>
        <v>6728.4935283855211</v>
      </c>
      <c r="F82" s="122">
        <f t="shared" si="31"/>
        <v>7537.0237360455958</v>
      </c>
      <c r="G82" s="122">
        <f t="shared" si="31"/>
        <v>6996.8812841960862</v>
      </c>
      <c r="H82" s="122">
        <f t="shared" si="31"/>
        <v>4482.4803089027573</v>
      </c>
      <c r="I82" s="122">
        <f t="shared" si="31"/>
        <v>5602.2228452302606</v>
      </c>
      <c r="J82" s="122">
        <f t="shared" si="31"/>
        <v>2170.8845791709755</v>
      </c>
      <c r="K82" s="122">
        <f t="shared" si="31"/>
        <v>1107.30928071472</v>
      </c>
      <c r="L82" s="122">
        <f t="shared" si="31"/>
        <v>10442.617015635145</v>
      </c>
      <c r="M82" s="122">
        <f t="shared" si="31"/>
        <v>8293.1998229630717</v>
      </c>
      <c r="N82" s="122">
        <f t="shared" si="31"/>
        <v>8134.6202156233785</v>
      </c>
      <c r="O82" s="122">
        <f t="shared" si="31"/>
        <v>7338.1179008563313</v>
      </c>
      <c r="P82" s="122">
        <f t="shared" si="31"/>
        <v>0</v>
      </c>
      <c r="Q82" s="122">
        <f t="shared" si="31"/>
        <v>5727.4263243819278</v>
      </c>
      <c r="R82" s="122">
        <f t="shared" ref="R82:V82" si="32">SUM(R83:R84)</f>
        <v>6162.9561392675414</v>
      </c>
      <c r="S82" s="122">
        <f t="shared" si="32"/>
        <v>5822.2765307723694</v>
      </c>
      <c r="T82" s="122">
        <f t="shared" si="32"/>
        <v>0</v>
      </c>
      <c r="U82" s="122">
        <f t="shared" si="32"/>
        <v>0</v>
      </c>
      <c r="V82" s="122">
        <f t="shared" si="32"/>
        <v>4561.2564578257288</v>
      </c>
      <c r="W82" s="122">
        <f t="shared" ref="W82:Y82" si="33">SUM(W83:W84)</f>
        <v>4857.901447862012</v>
      </c>
      <c r="X82" s="122">
        <f t="shared" si="33"/>
        <v>3828.1582698555353</v>
      </c>
      <c r="Y82" s="122">
        <f t="shared" si="33"/>
        <v>2574.6275692027498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11304.830264170978</v>
      </c>
      <c r="D83" s="98">
        <v>7963.3769456377322</v>
      </c>
      <c r="E83" s="98">
        <v>6666.8892766559438</v>
      </c>
      <c r="F83" s="98">
        <v>7469.2995037535784</v>
      </c>
      <c r="G83" s="98">
        <v>6935.1377292353691</v>
      </c>
      <c r="H83" s="98">
        <v>4443.8068170862316</v>
      </c>
      <c r="I83" s="98">
        <v>5554.802521416801</v>
      </c>
      <c r="J83" s="98">
        <v>2152.7736670757499</v>
      </c>
      <c r="K83" s="98">
        <v>1098.1870970782559</v>
      </c>
      <c r="L83" s="98">
        <v>10360.320652813853</v>
      </c>
      <c r="M83" s="98">
        <v>8228.6821243797367</v>
      </c>
      <c r="N83" s="98">
        <v>8072.4946267146988</v>
      </c>
      <c r="O83" s="98">
        <v>7281.7176231068815</v>
      </c>
      <c r="P83" s="98">
        <v>0</v>
      </c>
      <c r="Q83" s="98">
        <v>5684.9569811036299</v>
      </c>
      <c r="R83" s="98">
        <v>6117.7149497709115</v>
      </c>
      <c r="S83" s="98">
        <v>5779.3900309624987</v>
      </c>
      <c r="T83" s="98">
        <v>0</v>
      </c>
      <c r="U83" s="98">
        <v>0</v>
      </c>
      <c r="V83" s="98">
        <v>4526.6046020239346</v>
      </c>
      <c r="W83" s="98">
        <v>4822.0718076290677</v>
      </c>
      <c r="X83" s="98">
        <v>3800.1435589754988</v>
      </c>
      <c r="Y83" s="98">
        <v>2557.8226144050036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108.94898618992892</v>
      </c>
      <c r="D84" s="98">
        <v>74.915399687423289</v>
      </c>
      <c r="E84" s="98">
        <v>61.604251729577591</v>
      </c>
      <c r="F84" s="98">
        <v>67.724232292017703</v>
      </c>
      <c r="G84" s="98">
        <v>61.743554960717049</v>
      </c>
      <c r="H84" s="98">
        <v>38.673491816526045</v>
      </c>
      <c r="I84" s="98">
        <v>47.420323813459227</v>
      </c>
      <c r="J84" s="98">
        <v>18.110912095225761</v>
      </c>
      <c r="K84" s="98">
        <v>9.1221836364641327</v>
      </c>
      <c r="L84" s="98">
        <v>82.296362821291979</v>
      </c>
      <c r="M84" s="98">
        <v>64.517698583334479</v>
      </c>
      <c r="N84" s="98">
        <v>62.125588908679745</v>
      </c>
      <c r="O84" s="98">
        <v>56.40027774944992</v>
      </c>
      <c r="P84" s="98">
        <v>0</v>
      </c>
      <c r="Q84" s="98">
        <v>42.46934327829787</v>
      </c>
      <c r="R84" s="98">
        <v>45.241189496629794</v>
      </c>
      <c r="S84" s="98">
        <v>42.88649980987023</v>
      </c>
      <c r="T84" s="98">
        <v>0</v>
      </c>
      <c r="U84" s="98">
        <v>0</v>
      </c>
      <c r="V84" s="98">
        <v>34.651855801794071</v>
      </c>
      <c r="W84" s="98">
        <v>35.829640232944492</v>
      </c>
      <c r="X84" s="98">
        <v>28.014710880036333</v>
      </c>
      <c r="Y84" s="98">
        <v>16.804954797746007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13.166915976563226</v>
      </c>
      <c r="D85" s="122">
        <f t="shared" si="34"/>
        <v>22.062536756135479</v>
      </c>
      <c r="E85" s="122">
        <f t="shared" si="34"/>
        <v>32.274349371488611</v>
      </c>
      <c r="F85" s="122">
        <f t="shared" si="34"/>
        <v>29.5028582199526</v>
      </c>
      <c r="G85" s="122">
        <f t="shared" si="34"/>
        <v>34.053282245181158</v>
      </c>
      <c r="H85" s="122">
        <f t="shared" si="34"/>
        <v>29.024182253544616</v>
      </c>
      <c r="I85" s="122">
        <f t="shared" si="34"/>
        <v>46.507818996047575</v>
      </c>
      <c r="J85" s="122">
        <f t="shared" si="34"/>
        <v>37.335024725019117</v>
      </c>
      <c r="K85" s="122">
        <f t="shared" si="34"/>
        <v>55.756044938430669</v>
      </c>
      <c r="L85" s="122">
        <f t="shared" si="34"/>
        <v>45.749083914587061</v>
      </c>
      <c r="M85" s="122">
        <f t="shared" si="34"/>
        <v>17.115228027363887</v>
      </c>
      <c r="N85" s="122">
        <f t="shared" si="34"/>
        <v>82.968827800611123</v>
      </c>
      <c r="O85" s="122">
        <f t="shared" si="34"/>
        <v>44.617773410107709</v>
      </c>
      <c r="P85" s="122">
        <f t="shared" si="34"/>
        <v>0</v>
      </c>
      <c r="Q85" s="122">
        <f t="shared" si="34"/>
        <v>92.214994354103794</v>
      </c>
      <c r="R85" s="122">
        <f t="shared" si="34"/>
        <v>84.793558622838489</v>
      </c>
      <c r="S85" s="122">
        <f t="shared" si="34"/>
        <v>63.273596548629371</v>
      </c>
      <c r="T85" s="122">
        <f t="shared" si="34"/>
        <v>0</v>
      </c>
      <c r="U85" s="122">
        <f t="shared" si="34"/>
        <v>0</v>
      </c>
      <c r="V85" s="122">
        <f t="shared" si="34"/>
        <v>54.545585311299703</v>
      </c>
      <c r="W85" s="122">
        <f t="shared" si="34"/>
        <v>19.859878795253756</v>
      </c>
      <c r="X85" s="122">
        <f t="shared" si="34"/>
        <v>21.811999152115042</v>
      </c>
      <c r="Y85" s="122">
        <f t="shared" si="34"/>
        <v>18.985608578771508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13.166915976563226</v>
      </c>
      <c r="D86" s="98">
        <f>IF(RES_hhdet_in_tes!D86=0,0,RES_hhdet_in_tes!D86*1000*11630/RES_hhdet_in_new!D83)</f>
        <v>22.062536756135479</v>
      </c>
      <c r="E86" s="98">
        <f>IF(RES_hhdet_in_tes!E86=0,0,RES_hhdet_in_tes!E86*1000*11630/RES_hhdet_in_new!E83)</f>
        <v>32.274349371488611</v>
      </c>
      <c r="F86" s="98">
        <f>IF(RES_hhdet_in_tes!F86=0,0,RES_hhdet_in_tes!F86*1000*11630/RES_hhdet_in_new!F83)</f>
        <v>29.5028582199526</v>
      </c>
      <c r="G86" s="98">
        <f>IF(RES_hhdet_in_tes!G86=0,0,RES_hhdet_in_tes!G86*1000*11630/RES_hhdet_in_new!G83)</f>
        <v>34.053282245181158</v>
      </c>
      <c r="H86" s="98">
        <f>IF(RES_hhdet_in_tes!H86=0,0,RES_hhdet_in_tes!H86*1000*11630/RES_hhdet_in_new!H83)</f>
        <v>29.024182253544616</v>
      </c>
      <c r="I86" s="98">
        <f>IF(RES_hhdet_in_tes!I86=0,0,RES_hhdet_in_tes!I86*1000*11630/RES_hhdet_in_new!I83)</f>
        <v>46.507818996047575</v>
      </c>
      <c r="J86" s="98">
        <f>IF(RES_hhdet_in_tes!J86=0,0,RES_hhdet_in_tes!J86*1000*11630/RES_hhdet_in_new!J83)</f>
        <v>37.335024725019117</v>
      </c>
      <c r="K86" s="98">
        <f>IF(RES_hhdet_in_tes!K86=0,0,RES_hhdet_in_tes!K86*1000*11630/RES_hhdet_in_new!K83)</f>
        <v>55.756044938430669</v>
      </c>
      <c r="L86" s="98">
        <f>IF(RES_hhdet_in_tes!L86=0,0,RES_hhdet_in_tes!L86*1000*11630/RES_hhdet_in_new!L83)</f>
        <v>45.749083914587061</v>
      </c>
      <c r="M86" s="98">
        <f>IF(RES_hhdet_in_tes!M86=0,0,RES_hhdet_in_tes!M86*1000*11630/RES_hhdet_in_new!M83)</f>
        <v>17.115228027363887</v>
      </c>
      <c r="N86" s="98">
        <f>IF(RES_hhdet_in_tes!N86=0,0,RES_hhdet_in_tes!N86*1000*11630/RES_hhdet_in_new!N83)</f>
        <v>82.968827800611123</v>
      </c>
      <c r="O86" s="98">
        <f>IF(RES_hhdet_in_tes!O86=0,0,RES_hhdet_in_tes!O86*1000*11630/RES_hhdet_in_new!O83)</f>
        <v>44.617773410107709</v>
      </c>
      <c r="P86" s="98">
        <f>IF(RES_hhdet_in_tes!P86=0,0,RES_hhdet_in_tes!P86*1000*11630/RES_hhdet_in_new!P83)</f>
        <v>0</v>
      </c>
      <c r="Q86" s="98">
        <f>IF(RES_hhdet_in_tes!Q86=0,0,RES_hhdet_in_tes!Q86*1000*11630/RES_hhdet_in_new!Q83)</f>
        <v>92.214994354103794</v>
      </c>
      <c r="R86" s="98">
        <f>IF(RES_hhdet_in_tes!R86=0,0,RES_hhdet_in_tes!R86*1000*11630/RES_hhdet_in_new!R83)</f>
        <v>84.793558622838489</v>
      </c>
      <c r="S86" s="98">
        <f>IF(RES_hhdet_in_tes!S86=0,0,RES_hhdet_in_tes!S86*1000*11630/RES_hhdet_in_new!S83)</f>
        <v>63.273596548629371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0</v>
      </c>
      <c r="V86" s="98">
        <f>IF(RES_hhdet_in_tes!V86=0,0,RES_hhdet_in_tes!V86*1000*11630/RES_hhdet_in_new!V83)</f>
        <v>54.545585311299703</v>
      </c>
      <c r="W86" s="98">
        <f>IF(RES_hhdet_in_tes!W86=0,0,RES_hhdet_in_tes!W86*1000*11630/RES_hhdet_in_new!W83)</f>
        <v>19.859878795253756</v>
      </c>
      <c r="X86" s="98">
        <f>IF(RES_hhdet_in_tes!X86=0,0,RES_hhdet_in_tes!X86*1000*11630/RES_hhdet_in_new!X83)</f>
        <v>21.811999152115042</v>
      </c>
      <c r="Y86" s="98">
        <f>IF(RES_hhdet_in_tes!Y86=0,0,RES_hhdet_in_tes!Y86*1000*11630/RES_hhdet_in_new!Y83)</f>
        <v>18.985608578771508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623.51729363695551</v>
      </c>
      <c r="D87" s="122">
        <v>622.14579005451139</v>
      </c>
      <c r="E87" s="122">
        <v>637.18797681331353</v>
      </c>
      <c r="F87" s="122">
        <v>620.872689557699</v>
      </c>
      <c r="G87" s="122">
        <v>621.94772759505952</v>
      </c>
      <c r="H87" s="122">
        <v>631.53527630000644</v>
      </c>
      <c r="I87" s="122">
        <v>684.69430689386218</v>
      </c>
      <c r="J87" s="122">
        <v>624.35361412530472</v>
      </c>
      <c r="K87" s="122">
        <v>494.21331546892122</v>
      </c>
      <c r="L87" s="122">
        <v>457.93744581967803</v>
      </c>
      <c r="M87" s="122">
        <v>482.78451603176495</v>
      </c>
      <c r="N87" s="122">
        <v>536.17574589410106</v>
      </c>
      <c r="O87" s="122">
        <v>662.50108270370117</v>
      </c>
      <c r="P87" s="122">
        <v>0</v>
      </c>
      <c r="Q87" s="122">
        <v>772.9021837776495</v>
      </c>
      <c r="R87" s="122">
        <v>793.16498408546431</v>
      </c>
      <c r="S87" s="122">
        <v>848.7223304324109</v>
      </c>
      <c r="T87" s="122">
        <v>0</v>
      </c>
      <c r="U87" s="122">
        <v>0</v>
      </c>
      <c r="V87" s="122">
        <v>1284.4997662585242</v>
      </c>
      <c r="W87" s="122">
        <v>1403.911198683229</v>
      </c>
      <c r="X87" s="122">
        <v>1195.978601595298</v>
      </c>
      <c r="Y87" s="122">
        <v>1207.0366542257318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833.6536254683773</v>
      </c>
      <c r="D88" s="98">
        <v>613.33258237113921</v>
      </c>
      <c r="E88" s="98">
        <v>549.79453517529532</v>
      </c>
      <c r="F88" s="98">
        <v>666.9326938117199</v>
      </c>
      <c r="G88" s="98">
        <v>674.93785154545662</v>
      </c>
      <c r="H88" s="98">
        <v>507.23265838992558</v>
      </c>
      <c r="I88" s="98">
        <v>764.04074837448934</v>
      </c>
      <c r="J88" s="98">
        <v>439.8082854033018</v>
      </c>
      <c r="K88" s="98">
        <v>431.6379343001405</v>
      </c>
      <c r="L88" s="98">
        <v>583.95162911409568</v>
      </c>
      <c r="M88" s="98">
        <v>515.31223002910986</v>
      </c>
      <c r="N88" s="98">
        <v>591.27296981883239</v>
      </c>
      <c r="O88" s="98">
        <v>607.11027870486396</v>
      </c>
      <c r="P88" s="98">
        <v>0</v>
      </c>
      <c r="Q88" s="98">
        <v>743.82511033394098</v>
      </c>
      <c r="R88" s="98">
        <v>563.32496574663162</v>
      </c>
      <c r="S88" s="98">
        <v>555.96413620520082</v>
      </c>
      <c r="T88" s="98">
        <v>0</v>
      </c>
      <c r="U88" s="98">
        <v>0</v>
      </c>
      <c r="V88" s="98">
        <v>1284.5184634588434</v>
      </c>
      <c r="W88" s="98">
        <v>1403.8849414553017</v>
      </c>
      <c r="X88" s="98">
        <v>1230.0883172247197</v>
      </c>
      <c r="Y88" s="98">
        <v>1161.6132578800439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583.87322747020335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1285.6537503594041</v>
      </c>
      <c r="W89" s="98">
        <v>0</v>
      </c>
      <c r="X89" s="98">
        <v>1237.1576264714226</v>
      </c>
      <c r="Y89" s="98">
        <v>1165.0716435488189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194.65543111802629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393.63881676794182</v>
      </c>
      <c r="W90" s="101">
        <v>0</v>
      </c>
      <c r="X90" s="101">
        <v>301.92325685189724</v>
      </c>
      <c r="Y90" s="101">
        <v>450.26500438388558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389.21779635217712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892.01493359146195</v>
      </c>
      <c r="W91" s="104">
        <v>0</v>
      </c>
      <c r="X91" s="104">
        <v>935.23436961952541</v>
      </c>
      <c r="Y91" s="104">
        <v>714.80663916493336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647.91215448946093</v>
      </c>
      <c r="D92" s="101">
        <v>640.72351458620767</v>
      </c>
      <c r="E92" s="101">
        <v>629.45917915502571</v>
      </c>
      <c r="F92" s="101">
        <v>625.28112525120639</v>
      </c>
      <c r="G92" s="101">
        <v>632.12337984793237</v>
      </c>
      <c r="H92" s="101">
        <v>640.01627323577577</v>
      </c>
      <c r="I92" s="101">
        <v>648.78913690125171</v>
      </c>
      <c r="J92" s="101">
        <v>618.70653666356895</v>
      </c>
      <c r="K92" s="101">
        <v>612.99088073236032</v>
      </c>
      <c r="L92" s="101">
        <v>580.38403769982779</v>
      </c>
      <c r="M92" s="101">
        <v>576.35409169364675</v>
      </c>
      <c r="N92" s="101">
        <v>578.77583601172671</v>
      </c>
      <c r="O92" s="101">
        <v>611.48346528659579</v>
      </c>
      <c r="P92" s="101">
        <v>0</v>
      </c>
      <c r="Q92" s="101">
        <v>730.52982470193308</v>
      </c>
      <c r="R92" s="101">
        <v>776.65651887084005</v>
      </c>
      <c r="S92" s="101">
        <v>941.54174517203001</v>
      </c>
      <c r="T92" s="101">
        <v>0</v>
      </c>
      <c r="U92" s="101">
        <v>0</v>
      </c>
      <c r="V92" s="101">
        <v>0</v>
      </c>
      <c r="W92" s="101">
        <v>0</v>
      </c>
      <c r="X92" s="101">
        <v>1176.9306626959583</v>
      </c>
      <c r="Y92" s="101">
        <v>1366.349779032834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581.05631583991078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1179.2293348511623</v>
      </c>
      <c r="Y93" s="104">
        <v>1374.5343518048571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194.28653968467199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282.65584823821166</v>
      </c>
      <c r="Y94" s="98">
        <v>528.52030434526728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386.76977615523884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896.57348661295055</v>
      </c>
      <c r="Y95" s="98">
        <v>846.01404745958985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602.78928486503378</v>
      </c>
      <c r="D96" s="101">
        <v>617.70472646329097</v>
      </c>
      <c r="E96" s="101">
        <v>639.43625650451634</v>
      </c>
      <c r="F96" s="101">
        <v>619.92348472010019</v>
      </c>
      <c r="G96" s="101">
        <v>620.33922476949749</v>
      </c>
      <c r="H96" s="101">
        <v>630.73808960265967</v>
      </c>
      <c r="I96" s="101">
        <v>688.67320724804495</v>
      </c>
      <c r="J96" s="101">
        <v>625.79013680837272</v>
      </c>
      <c r="K96" s="101">
        <v>488.96655677879102</v>
      </c>
      <c r="L96" s="101">
        <v>445.65546616518554</v>
      </c>
      <c r="M96" s="101">
        <v>478.00400760847737</v>
      </c>
      <c r="N96" s="101">
        <v>534.4237737373752</v>
      </c>
      <c r="O96" s="101">
        <v>665.50071792620156</v>
      </c>
      <c r="P96" s="101">
        <v>0</v>
      </c>
      <c r="Q96" s="101">
        <v>775.043563308687</v>
      </c>
      <c r="R96" s="101">
        <v>803.80761781848582</v>
      </c>
      <c r="S96" s="101">
        <v>847.15515668387218</v>
      </c>
      <c r="T96" s="101">
        <v>0</v>
      </c>
      <c r="U96" s="101">
        <v>0</v>
      </c>
      <c r="V96" s="101">
        <v>1145.8654457810783</v>
      </c>
      <c r="W96" s="101">
        <v>1497.2819011921702</v>
      </c>
      <c r="X96" s="101">
        <v>1120.1017384158654</v>
      </c>
      <c r="Y96" s="101">
        <v>1241.0845351386231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446.16755110251898</v>
      </c>
      <c r="M97" s="104">
        <v>477.99536468644345</v>
      </c>
      <c r="N97" s="104">
        <v>533.84150004026299</v>
      </c>
      <c r="O97" s="104">
        <v>664.12143728048773</v>
      </c>
      <c r="P97" s="104">
        <v>0</v>
      </c>
      <c r="Q97" s="104">
        <v>771.33412584295309</v>
      </c>
      <c r="R97" s="104">
        <v>799.14742309311384</v>
      </c>
      <c r="S97" s="104">
        <v>845.30360126935716</v>
      </c>
      <c r="T97" s="104">
        <v>0</v>
      </c>
      <c r="U97" s="104">
        <v>0</v>
      </c>
      <c r="V97" s="104">
        <v>0</v>
      </c>
      <c r="W97" s="104">
        <v>0</v>
      </c>
      <c r="X97" s="104">
        <v>1123.9335517326542</v>
      </c>
      <c r="Y97" s="104">
        <v>1243.0041975899589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148.61753530298103</v>
      </c>
      <c r="M98" s="98">
        <v>137.80549215102388</v>
      </c>
      <c r="N98" s="98">
        <v>164.52886265563197</v>
      </c>
      <c r="O98" s="98">
        <v>231.59311959366531</v>
      </c>
      <c r="P98" s="98">
        <v>0</v>
      </c>
      <c r="Q98" s="98">
        <v>237.35648765606075</v>
      </c>
      <c r="R98" s="98">
        <v>247.59224167370374</v>
      </c>
      <c r="S98" s="98">
        <v>237.23265514496691</v>
      </c>
      <c r="T98" s="98">
        <v>0</v>
      </c>
      <c r="U98" s="98">
        <v>0</v>
      </c>
      <c r="V98" s="98">
        <v>0</v>
      </c>
      <c r="W98" s="98">
        <v>0</v>
      </c>
      <c r="X98" s="98">
        <v>267.85659144452904</v>
      </c>
      <c r="Y98" s="98">
        <v>481.4096118260033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297.55001579953796</v>
      </c>
      <c r="M99" s="98">
        <v>340.18987253541957</v>
      </c>
      <c r="N99" s="98">
        <v>369.31263738463093</v>
      </c>
      <c r="O99" s="98">
        <v>432.52831768682233</v>
      </c>
      <c r="P99" s="98">
        <v>0</v>
      </c>
      <c r="Q99" s="98">
        <v>533.97763818689236</v>
      </c>
      <c r="R99" s="98">
        <v>551.55518141941002</v>
      </c>
      <c r="S99" s="98">
        <v>608.07094612439028</v>
      </c>
      <c r="T99" s="98">
        <v>0</v>
      </c>
      <c r="U99" s="98">
        <v>0</v>
      </c>
      <c r="V99" s="98">
        <v>0</v>
      </c>
      <c r="W99" s="98">
        <v>0</v>
      </c>
      <c r="X99" s="98">
        <v>856.07696028812506</v>
      </c>
      <c r="Y99" s="98">
        <v>761.59458576395582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215.2739721167676</v>
      </c>
      <c r="D100" s="122">
        <v>192.6430388407951</v>
      </c>
      <c r="E100" s="122">
        <v>211.90785175300201</v>
      </c>
      <c r="F100" s="122">
        <v>223.25697624829303</v>
      </c>
      <c r="G100" s="122">
        <v>218.0606016118486</v>
      </c>
      <c r="H100" s="122">
        <v>194.75407234497263</v>
      </c>
      <c r="I100" s="122">
        <v>218.2531313652199</v>
      </c>
      <c r="J100" s="122">
        <v>179.2635792453809</v>
      </c>
      <c r="K100" s="122">
        <v>164.48853766151035</v>
      </c>
      <c r="L100" s="122">
        <v>156.14760367631357</v>
      </c>
      <c r="M100" s="122">
        <v>173.15723737814079</v>
      </c>
      <c r="N100" s="122">
        <v>179.24408446188099</v>
      </c>
      <c r="O100" s="122">
        <v>174.83239635946529</v>
      </c>
      <c r="P100" s="122">
        <v>0</v>
      </c>
      <c r="Q100" s="122">
        <v>216.97263332232464</v>
      </c>
      <c r="R100" s="122">
        <v>224.86483710935849</v>
      </c>
      <c r="S100" s="122">
        <v>270.55742452130664</v>
      </c>
      <c r="T100" s="122">
        <v>0</v>
      </c>
      <c r="U100" s="122">
        <v>0</v>
      </c>
      <c r="V100" s="122">
        <v>303.75215015193339</v>
      </c>
      <c r="W100" s="122">
        <v>357.45511616448164</v>
      </c>
      <c r="X100" s="122">
        <v>392.96347418876644</v>
      </c>
      <c r="Y100" s="122">
        <v>391.99429281793221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254.53729227851539</v>
      </c>
      <c r="D101" s="98">
        <v>198.64222824640214</v>
      </c>
      <c r="E101" s="98">
        <v>189.96126021045245</v>
      </c>
      <c r="F101" s="98">
        <v>230.85172179203653</v>
      </c>
      <c r="G101" s="98">
        <v>226.19531954899909</v>
      </c>
      <c r="H101" s="98">
        <v>165.25155463840852</v>
      </c>
      <c r="I101" s="98">
        <v>240.07745311187338</v>
      </c>
      <c r="J101" s="98">
        <v>56.070166109451684</v>
      </c>
      <c r="K101" s="98">
        <v>25.624442923787623</v>
      </c>
      <c r="L101" s="98">
        <v>205.72978985415165</v>
      </c>
      <c r="M101" s="98">
        <v>177.70883041193969</v>
      </c>
      <c r="N101" s="98">
        <v>206.00699289727973</v>
      </c>
      <c r="O101" s="98">
        <v>188.92238189767789</v>
      </c>
      <c r="P101" s="98">
        <v>0</v>
      </c>
      <c r="Q101" s="98">
        <v>211.8758738311729</v>
      </c>
      <c r="R101" s="98">
        <v>256.40516699622805</v>
      </c>
      <c r="S101" s="98">
        <v>247.5271017471064</v>
      </c>
      <c r="T101" s="98">
        <v>0</v>
      </c>
      <c r="U101" s="98">
        <v>0</v>
      </c>
      <c r="V101" s="98">
        <v>318.39411942095802</v>
      </c>
      <c r="W101" s="98">
        <v>372.19785873343488</v>
      </c>
      <c r="X101" s="98">
        <v>390.3152540082944</v>
      </c>
      <c r="Y101" s="98">
        <v>349.06885565903065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227.53934081287989</v>
      </c>
      <c r="D102" s="98">
        <v>203.66692264930484</v>
      </c>
      <c r="E102" s="98">
        <v>197.46998327648845</v>
      </c>
      <c r="F102" s="98">
        <v>211.67618207342343</v>
      </c>
      <c r="G102" s="98">
        <v>222.52164837907094</v>
      </c>
      <c r="H102" s="98">
        <v>202.99546039444311</v>
      </c>
      <c r="I102" s="98">
        <v>205.63035895207608</v>
      </c>
      <c r="J102" s="98">
        <v>195.37758240749793</v>
      </c>
      <c r="K102" s="98">
        <v>182.12532372902439</v>
      </c>
      <c r="L102" s="98">
        <v>159.64184196065261</v>
      </c>
      <c r="M102" s="98">
        <v>172.75680641780221</v>
      </c>
      <c r="N102" s="98">
        <v>177.10724295854681</v>
      </c>
      <c r="O102" s="98">
        <v>178.1081651645116</v>
      </c>
      <c r="P102" s="98">
        <v>0</v>
      </c>
      <c r="Q102" s="98">
        <v>215.52938629710715</v>
      </c>
      <c r="R102" s="98">
        <v>246.39689516627462</v>
      </c>
      <c r="S102" s="98">
        <v>278.2943455940806</v>
      </c>
      <c r="T102" s="98">
        <v>0</v>
      </c>
      <c r="U102" s="98">
        <v>0</v>
      </c>
      <c r="V102" s="98">
        <v>216.44476036991014</v>
      </c>
      <c r="W102" s="98">
        <v>434.02821659750867</v>
      </c>
      <c r="X102" s="98">
        <v>391.89445266365567</v>
      </c>
      <c r="Y102" s="98">
        <v>365.73956443213569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213.3946008868547</v>
      </c>
      <c r="D103" s="33">
        <v>191.79428869264316</v>
      </c>
      <c r="E103" s="33">
        <v>212.74171035295905</v>
      </c>
      <c r="F103" s="33">
        <v>223.89085680256861</v>
      </c>
      <c r="G103" s="33">
        <v>217.61175742918306</v>
      </c>
      <c r="H103" s="33">
        <v>194.4770471978857</v>
      </c>
      <c r="I103" s="33">
        <v>219.02910621503801</v>
      </c>
      <c r="J103" s="33">
        <v>183.99003926741452</v>
      </c>
      <c r="K103" s="33">
        <v>170.83252064035318</v>
      </c>
      <c r="L103" s="33">
        <v>153.15782062513128</v>
      </c>
      <c r="M103" s="33">
        <v>172.91303549956973</v>
      </c>
      <c r="N103" s="33">
        <v>179.17967329533388</v>
      </c>
      <c r="O103" s="33">
        <v>174.65168007692728</v>
      </c>
      <c r="P103" s="33">
        <v>0</v>
      </c>
      <c r="Q103" s="33">
        <v>217.07056508549618</v>
      </c>
      <c r="R103" s="33">
        <v>223.63079902606142</v>
      </c>
      <c r="S103" s="33">
        <v>271.06722671156803</v>
      </c>
      <c r="T103" s="33">
        <v>0</v>
      </c>
      <c r="U103" s="33">
        <v>0</v>
      </c>
      <c r="V103" s="33">
        <v>305.87284668517822</v>
      </c>
      <c r="W103" s="33">
        <v>353.12034793789439</v>
      </c>
      <c r="X103" s="33">
        <v>392.99991893168055</v>
      </c>
      <c r="Y103" s="33">
        <v>392.66984269102323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10836.829682340349</v>
      </c>
      <c r="D124" s="117">
        <f t="shared" si="42"/>
        <v>9571.6274820168492</v>
      </c>
      <c r="E124" s="117">
        <f t="shared" si="42"/>
        <v>8278.3539975206713</v>
      </c>
      <c r="F124" s="117">
        <f t="shared" si="42"/>
        <v>7642.5056365263317</v>
      </c>
      <c r="G124" s="117">
        <f t="shared" si="42"/>
        <v>7514.3656034642845</v>
      </c>
      <c r="H124" s="117">
        <f t="shared" si="42"/>
        <v>6538.6210108581845</v>
      </c>
      <c r="I124" s="117">
        <f t="shared" si="42"/>
        <v>5888.43389975031</v>
      </c>
      <c r="J124" s="117">
        <f t="shared" si="42"/>
        <v>5672.3871679325066</v>
      </c>
      <c r="K124" s="117">
        <f t="shared" si="42"/>
        <v>6168.2494486473388</v>
      </c>
      <c r="L124" s="117">
        <f t="shared" si="42"/>
        <v>0</v>
      </c>
      <c r="M124" s="117">
        <f t="shared" si="42"/>
        <v>7069.3402184241759</v>
      </c>
      <c r="N124" s="117">
        <f t="shared" si="42"/>
        <v>7519.2827936640733</v>
      </c>
      <c r="O124" s="117">
        <f t="shared" si="42"/>
        <v>7498.7056660527769</v>
      </c>
      <c r="P124" s="117">
        <f t="shared" si="42"/>
        <v>6330.9598306867465</v>
      </c>
      <c r="Q124" s="117">
        <f t="shared" si="42"/>
        <v>6715.7921247021432</v>
      </c>
      <c r="R124" s="117">
        <f t="shared" ref="R124:V124" si="43">R125+R128+R130+R139</f>
        <v>6698.4824014893047</v>
      </c>
      <c r="S124" s="117">
        <f t="shared" si="43"/>
        <v>6849.4355722200471</v>
      </c>
      <c r="T124" s="117">
        <f t="shared" si="43"/>
        <v>6490.6293553835221</v>
      </c>
      <c r="U124" s="117">
        <f t="shared" si="43"/>
        <v>6434.696106061032</v>
      </c>
      <c r="V124" s="117">
        <f t="shared" si="43"/>
        <v>6542.0180583739748</v>
      </c>
      <c r="W124" s="117">
        <f t="shared" ref="W124:Y124" si="44">W125+W128+W130+W139</f>
        <v>6737.1308448375012</v>
      </c>
      <c r="X124" s="117">
        <f t="shared" si="44"/>
        <v>5349.8213755320367</v>
      </c>
      <c r="Y124" s="117">
        <f t="shared" si="44"/>
        <v>4328.6619253881327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9904.9490864328163</v>
      </c>
      <c r="D125" s="122">
        <f t="shared" si="45"/>
        <v>8696.354389984519</v>
      </c>
      <c r="E125" s="122">
        <f t="shared" si="45"/>
        <v>7417.3709179744646</v>
      </c>
      <c r="F125" s="122">
        <f t="shared" si="45"/>
        <v>6780.6619878683086</v>
      </c>
      <c r="G125" s="122">
        <f t="shared" si="45"/>
        <v>6623.9876115756379</v>
      </c>
      <c r="H125" s="122">
        <f t="shared" si="45"/>
        <v>5674.941648473754</v>
      </c>
      <c r="I125" s="122">
        <f t="shared" si="45"/>
        <v>4941.3699486651876</v>
      </c>
      <c r="J125" s="122">
        <f t="shared" si="45"/>
        <v>4809.4813102036496</v>
      </c>
      <c r="K125" s="122">
        <f t="shared" si="45"/>
        <v>5254.1102825150056</v>
      </c>
      <c r="L125" s="122">
        <f t="shared" si="45"/>
        <v>0</v>
      </c>
      <c r="M125" s="122">
        <f t="shared" si="45"/>
        <v>6423.9719421962081</v>
      </c>
      <c r="N125" s="122">
        <f t="shared" si="45"/>
        <v>6738.0297589721904</v>
      </c>
      <c r="O125" s="122">
        <f t="shared" si="45"/>
        <v>6678.0007510274236</v>
      </c>
      <c r="P125" s="122">
        <f t="shared" si="45"/>
        <v>5254.8927657893837</v>
      </c>
      <c r="Q125" s="122">
        <f t="shared" si="45"/>
        <v>5641.5977239009253</v>
      </c>
      <c r="R125" s="122">
        <f t="shared" ref="R125:V125" si="46">SUM(R126:R127)</f>
        <v>5657.1450523146941</v>
      </c>
      <c r="S125" s="122">
        <f t="shared" si="46"/>
        <v>5678.6820564872432</v>
      </c>
      <c r="T125" s="122">
        <f t="shared" si="46"/>
        <v>5026.4993268151002</v>
      </c>
      <c r="U125" s="122">
        <f t="shared" si="46"/>
        <v>4804.8135213553796</v>
      </c>
      <c r="V125" s="122">
        <f t="shared" si="46"/>
        <v>4930.8051773151328</v>
      </c>
      <c r="W125" s="122">
        <f t="shared" ref="W125:Y125" si="47">SUM(W126:W127)</f>
        <v>4933.0735679833824</v>
      </c>
      <c r="X125" s="122">
        <f t="shared" si="47"/>
        <v>3670.3554401011788</v>
      </c>
      <c r="Y125" s="122">
        <f t="shared" si="47"/>
        <v>2711.9803103352938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9857.4490772205681</v>
      </c>
      <c r="D126" s="98">
        <v>8655.6404586375502</v>
      </c>
      <c r="E126" s="98">
        <v>7383.2590458575605</v>
      </c>
      <c r="F126" s="98">
        <v>6750.060546047961</v>
      </c>
      <c r="G126" s="98">
        <v>6594.6315977229342</v>
      </c>
      <c r="H126" s="98">
        <v>5650.3547394595316</v>
      </c>
      <c r="I126" s="98">
        <v>4920.3678127600133</v>
      </c>
      <c r="J126" s="98">
        <v>4789.335385555617</v>
      </c>
      <c r="K126" s="98">
        <v>5232.3786853444408</v>
      </c>
      <c r="L126" s="98">
        <v>0</v>
      </c>
      <c r="M126" s="98">
        <v>6398.8864291296368</v>
      </c>
      <c r="N126" s="98">
        <v>6712.2013452827387</v>
      </c>
      <c r="O126" s="98">
        <v>6652.2384162493317</v>
      </c>
      <c r="P126" s="98">
        <v>5234.6776347678397</v>
      </c>
      <c r="Q126" s="98">
        <v>5620.6034281468346</v>
      </c>
      <c r="R126" s="98">
        <v>5636.304499753187</v>
      </c>
      <c r="S126" s="98">
        <v>5657.6903484735767</v>
      </c>
      <c r="T126" s="98">
        <v>5007.2370715605311</v>
      </c>
      <c r="U126" s="98">
        <v>4786.4344297423795</v>
      </c>
      <c r="V126" s="98">
        <v>4912.0041031277278</v>
      </c>
      <c r="W126" s="98">
        <v>4914.8141940658743</v>
      </c>
      <c r="X126" s="98">
        <v>3656.8761692505182</v>
      </c>
      <c r="Y126" s="98">
        <v>2703.1005930663136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47.500009212247484</v>
      </c>
      <c r="D127" s="98">
        <v>40.713931346969204</v>
      </c>
      <c r="E127" s="98">
        <v>34.111872116903825</v>
      </c>
      <c r="F127" s="98">
        <v>30.601441820347819</v>
      </c>
      <c r="G127" s="98">
        <v>29.356013852703999</v>
      </c>
      <c r="H127" s="98">
        <v>24.586909014222009</v>
      </c>
      <c r="I127" s="98">
        <v>21.002135905174381</v>
      </c>
      <c r="J127" s="98">
        <v>20.145924648032178</v>
      </c>
      <c r="K127" s="98">
        <v>21.731597170564601</v>
      </c>
      <c r="L127" s="98">
        <v>0</v>
      </c>
      <c r="M127" s="98">
        <v>25.085513066571075</v>
      </c>
      <c r="N127" s="98">
        <v>25.828413689451466</v>
      </c>
      <c r="O127" s="98">
        <v>25.762334778091969</v>
      </c>
      <c r="P127" s="98">
        <v>20.215131021543847</v>
      </c>
      <c r="Q127" s="98">
        <v>20.994295754090817</v>
      </c>
      <c r="R127" s="98">
        <v>20.840552561507451</v>
      </c>
      <c r="S127" s="98">
        <v>20.991708013666244</v>
      </c>
      <c r="T127" s="98">
        <v>19.26225525456946</v>
      </c>
      <c r="U127" s="98">
        <v>18.379091612999808</v>
      </c>
      <c r="V127" s="98">
        <v>18.801074187405128</v>
      </c>
      <c r="W127" s="98">
        <v>18.259373917508377</v>
      </c>
      <c r="X127" s="98">
        <v>13.479270850660594</v>
      </c>
      <c r="Y127" s="98">
        <v>8.8797172689800892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13.205757292818587</v>
      </c>
      <c r="D128" s="122">
        <f t="shared" si="48"/>
        <v>22.142321997994252</v>
      </c>
      <c r="E128" s="122">
        <f t="shared" si="48"/>
        <v>32.229474440369636</v>
      </c>
      <c r="F128" s="122">
        <f t="shared" si="48"/>
        <v>29.500917880707611</v>
      </c>
      <c r="G128" s="122">
        <f t="shared" si="48"/>
        <v>34.051497680332744</v>
      </c>
      <c r="H128" s="122">
        <f t="shared" si="48"/>
        <v>29.102194521372155</v>
      </c>
      <c r="I128" s="122">
        <f t="shared" si="48"/>
        <v>46.627253499543741</v>
      </c>
      <c r="J128" s="122">
        <f t="shared" si="48"/>
        <v>37.258413807825448</v>
      </c>
      <c r="K128" s="122">
        <f t="shared" si="48"/>
        <v>55.80079492241034</v>
      </c>
      <c r="L128" s="122">
        <f t="shared" si="48"/>
        <v>0</v>
      </c>
      <c r="M128" s="122">
        <f t="shared" si="48"/>
        <v>17.098626497743769</v>
      </c>
      <c r="N128" s="122">
        <f t="shared" si="48"/>
        <v>82.982744264529003</v>
      </c>
      <c r="O128" s="122">
        <f t="shared" si="48"/>
        <v>44.260483326249954</v>
      </c>
      <c r="P128" s="122">
        <f t="shared" si="48"/>
        <v>39.098561906117325</v>
      </c>
      <c r="Q128" s="122">
        <f t="shared" si="48"/>
        <v>92.125189337977218</v>
      </c>
      <c r="R128" s="122">
        <f t="shared" si="48"/>
        <v>84.807571399712813</v>
      </c>
      <c r="S128" s="122">
        <f t="shared" si="48"/>
        <v>63.155334145256226</v>
      </c>
      <c r="T128" s="122">
        <f t="shared" si="48"/>
        <v>98.820710343169239</v>
      </c>
      <c r="U128" s="122">
        <f t="shared" si="48"/>
        <v>61.839529817277786</v>
      </c>
      <c r="V128" s="122">
        <f t="shared" si="48"/>
        <v>54.598954742438686</v>
      </c>
      <c r="W128" s="122">
        <f t="shared" si="48"/>
        <v>20.017771441192284</v>
      </c>
      <c r="X128" s="122">
        <f t="shared" si="48"/>
        <v>21.507742452831128</v>
      </c>
      <c r="Y128" s="122">
        <f t="shared" si="48"/>
        <v>19.138782915016609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13.205757292818587</v>
      </c>
      <c r="D129" s="98">
        <f>IF(RES_hhdet_in_tes!D129=0,0,RES_hhdet_in_tes!D129*1000*11630/RES_hhdet_in_new!D126)</f>
        <v>22.142321997994252</v>
      </c>
      <c r="E129" s="98">
        <f>IF(RES_hhdet_in_tes!E129=0,0,RES_hhdet_in_tes!E129*1000*11630/RES_hhdet_in_new!E126)</f>
        <v>32.229474440369636</v>
      </c>
      <c r="F129" s="98">
        <f>IF(RES_hhdet_in_tes!F129=0,0,RES_hhdet_in_tes!F129*1000*11630/RES_hhdet_in_new!F126)</f>
        <v>29.500917880707611</v>
      </c>
      <c r="G129" s="98">
        <f>IF(RES_hhdet_in_tes!G129=0,0,RES_hhdet_in_tes!G129*1000*11630/RES_hhdet_in_new!G126)</f>
        <v>34.051497680332744</v>
      </c>
      <c r="H129" s="98">
        <f>IF(RES_hhdet_in_tes!H129=0,0,RES_hhdet_in_tes!H129*1000*11630/RES_hhdet_in_new!H126)</f>
        <v>29.102194521372155</v>
      </c>
      <c r="I129" s="98">
        <f>IF(RES_hhdet_in_tes!I129=0,0,RES_hhdet_in_tes!I129*1000*11630/RES_hhdet_in_new!I126)</f>
        <v>46.627253499543741</v>
      </c>
      <c r="J129" s="98">
        <f>IF(RES_hhdet_in_tes!J129=0,0,RES_hhdet_in_tes!J129*1000*11630/RES_hhdet_in_new!J126)</f>
        <v>37.258413807825448</v>
      </c>
      <c r="K129" s="98">
        <f>IF(RES_hhdet_in_tes!K129=0,0,RES_hhdet_in_tes!K129*1000*11630/RES_hhdet_in_new!K126)</f>
        <v>55.80079492241034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17.098626497743769</v>
      </c>
      <c r="N129" s="98">
        <f>IF(RES_hhdet_in_tes!N129=0,0,RES_hhdet_in_tes!N129*1000*11630/RES_hhdet_in_new!N126)</f>
        <v>82.982744264529003</v>
      </c>
      <c r="O129" s="98">
        <f>IF(RES_hhdet_in_tes!O129=0,0,RES_hhdet_in_tes!O129*1000*11630/RES_hhdet_in_new!O126)</f>
        <v>44.260483326249954</v>
      </c>
      <c r="P129" s="98">
        <f>IF(RES_hhdet_in_tes!P129=0,0,RES_hhdet_in_tes!P129*1000*11630/RES_hhdet_in_new!P126)</f>
        <v>39.098561906117325</v>
      </c>
      <c r="Q129" s="98">
        <f>IF(RES_hhdet_in_tes!Q129=0,0,RES_hhdet_in_tes!Q129*1000*11630/RES_hhdet_in_new!Q126)</f>
        <v>92.125189337977218</v>
      </c>
      <c r="R129" s="98">
        <f>IF(RES_hhdet_in_tes!R129=0,0,RES_hhdet_in_tes!R129*1000*11630/RES_hhdet_in_new!R126)</f>
        <v>84.807571399712813</v>
      </c>
      <c r="S129" s="98">
        <f>IF(RES_hhdet_in_tes!S129=0,0,RES_hhdet_in_tes!S129*1000*11630/RES_hhdet_in_new!S126)</f>
        <v>63.155334145256226</v>
      </c>
      <c r="T129" s="98">
        <f>IF(RES_hhdet_in_tes!T129=0,0,RES_hhdet_in_tes!T129*1000*11630/RES_hhdet_in_new!T126)</f>
        <v>98.820710343169239</v>
      </c>
      <c r="U129" s="98">
        <f>IF(RES_hhdet_in_tes!U129=0,0,RES_hhdet_in_tes!U129*1000*11630/RES_hhdet_in_new!U126)</f>
        <v>61.839529817277786</v>
      </c>
      <c r="V129" s="98">
        <f>IF(RES_hhdet_in_tes!V129=0,0,RES_hhdet_in_tes!V129*1000*11630/RES_hhdet_in_new!V126)</f>
        <v>54.598954742438686</v>
      </c>
      <c r="W129" s="98">
        <f>IF(RES_hhdet_in_tes!W129=0,0,RES_hhdet_in_tes!W129*1000*11630/RES_hhdet_in_new!W126)</f>
        <v>20.017771441192284</v>
      </c>
      <c r="X129" s="98">
        <f>IF(RES_hhdet_in_tes!X129=0,0,RES_hhdet_in_tes!X129*1000*11630/RES_hhdet_in_new!X126)</f>
        <v>21.507742452831128</v>
      </c>
      <c r="Y129" s="98">
        <f>IF(RES_hhdet_in_tes!Y129=0,0,RES_hhdet_in_tes!Y129*1000*11630/RES_hhdet_in_new!Y126)</f>
        <v>19.138782915016609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704.22300811115315</v>
      </c>
      <c r="D130" s="122">
        <v>660.60777334550403</v>
      </c>
      <c r="E130" s="122">
        <v>616.5658634419932</v>
      </c>
      <c r="F130" s="122">
        <v>609.17728346375782</v>
      </c>
      <c r="G130" s="122">
        <v>638.3659341554918</v>
      </c>
      <c r="H130" s="122">
        <v>639.44331914357292</v>
      </c>
      <c r="I130" s="122">
        <v>682.41901164755473</v>
      </c>
      <c r="J130" s="122">
        <v>640.65054329014504</v>
      </c>
      <c r="K130" s="122">
        <v>686.83917147610953</v>
      </c>
      <c r="L130" s="122">
        <v>0</v>
      </c>
      <c r="M130" s="122">
        <v>455.36339464270475</v>
      </c>
      <c r="N130" s="122">
        <v>519.17183123124585</v>
      </c>
      <c r="O130" s="122">
        <v>601.66736915227932</v>
      </c>
      <c r="P130" s="122">
        <v>832.74672460961449</v>
      </c>
      <c r="Q130" s="122">
        <v>765.05085518105398</v>
      </c>
      <c r="R130" s="122">
        <v>732.34384216984927</v>
      </c>
      <c r="S130" s="122">
        <v>836.44492697292776</v>
      </c>
      <c r="T130" s="122">
        <v>1097.5087545877029</v>
      </c>
      <c r="U130" s="122">
        <v>1284.6709443307875</v>
      </c>
      <c r="V130" s="122">
        <v>1253.093860654302</v>
      </c>
      <c r="W130" s="122">
        <v>1426.6176274834627</v>
      </c>
      <c r="X130" s="122">
        <v>1264.9912283253386</v>
      </c>
      <c r="Y130" s="122">
        <v>1205.1229224236795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721.50127196479957</v>
      </c>
      <c r="D131" s="98">
        <v>664.85822354243351</v>
      </c>
      <c r="E131" s="98">
        <v>613.47661104285658</v>
      </c>
      <c r="F131" s="98">
        <v>607.13118924506011</v>
      </c>
      <c r="G131" s="98">
        <v>641.70925118613695</v>
      </c>
      <c r="H131" s="98">
        <v>641.33700103352328</v>
      </c>
      <c r="I131" s="98">
        <v>681.23607348261271</v>
      </c>
      <c r="J131" s="98">
        <v>643.07217296937552</v>
      </c>
      <c r="K131" s="98">
        <v>693.65310545126738</v>
      </c>
      <c r="L131" s="98">
        <v>0</v>
      </c>
      <c r="M131" s="98">
        <v>454.89026781019561</v>
      </c>
      <c r="N131" s="98">
        <v>517.46881427765015</v>
      </c>
      <c r="O131" s="98">
        <v>582.87239851491995</v>
      </c>
      <c r="P131" s="98">
        <v>832.75905691515561</v>
      </c>
      <c r="Q131" s="98">
        <v>765.05085518105398</v>
      </c>
      <c r="R131" s="98">
        <v>732.33521440507218</v>
      </c>
      <c r="S131" s="98">
        <v>836.44492697292776</v>
      </c>
      <c r="T131" s="98">
        <v>1137.2209259628562</v>
      </c>
      <c r="U131" s="98">
        <v>1309.873782275223</v>
      </c>
      <c r="V131" s="98">
        <v>1358.5255276905139</v>
      </c>
      <c r="W131" s="98">
        <v>1139.4255656274306</v>
      </c>
      <c r="X131" s="98">
        <v>1264.9912283253386</v>
      </c>
      <c r="Y131" s="98">
        <v>1205.119697516252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831.84338417077254</v>
      </c>
      <c r="Q132" s="98">
        <v>0</v>
      </c>
      <c r="R132" s="98">
        <v>0</v>
      </c>
      <c r="S132" s="98">
        <v>0</v>
      </c>
      <c r="T132" s="98">
        <v>1137.8484161294857</v>
      </c>
      <c r="U132" s="98">
        <v>1315.1034115847885</v>
      </c>
      <c r="V132" s="98">
        <v>1367.2594520695015</v>
      </c>
      <c r="W132" s="98">
        <v>0</v>
      </c>
      <c r="X132" s="98">
        <v>0</v>
      </c>
      <c r="Y132" s="98">
        <v>1209.2895028198718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253.60756411488447</v>
      </c>
      <c r="Q133" s="101">
        <v>0</v>
      </c>
      <c r="R133" s="101">
        <v>0</v>
      </c>
      <c r="S133" s="101">
        <v>0</v>
      </c>
      <c r="T133" s="101">
        <v>348.11327118967739</v>
      </c>
      <c r="U133" s="101">
        <v>383.888344657282</v>
      </c>
      <c r="V133" s="101">
        <v>422.83485232149394</v>
      </c>
      <c r="W133" s="101">
        <v>0</v>
      </c>
      <c r="X133" s="101">
        <v>0</v>
      </c>
      <c r="Y133" s="101">
        <v>467.90363767711528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578.2358200558881</v>
      </c>
      <c r="Q134" s="104">
        <v>0</v>
      </c>
      <c r="R134" s="104">
        <v>0</v>
      </c>
      <c r="S134" s="104">
        <v>0</v>
      </c>
      <c r="T134" s="104">
        <v>789.73514493980827</v>
      </c>
      <c r="U134" s="104">
        <v>931.21506692750654</v>
      </c>
      <c r="V134" s="104">
        <v>944.42459974800761</v>
      </c>
      <c r="W134" s="104">
        <v>0</v>
      </c>
      <c r="X134" s="104">
        <v>0</v>
      </c>
      <c r="Y134" s="104">
        <v>741.38586514275653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602.78928486503401</v>
      </c>
      <c r="D135" s="101">
        <v>617.70472646329119</v>
      </c>
      <c r="E135" s="101">
        <v>639.43625650451634</v>
      </c>
      <c r="F135" s="101">
        <v>619.92348472010019</v>
      </c>
      <c r="G135" s="101">
        <v>620.33922476949738</v>
      </c>
      <c r="H135" s="101">
        <v>630.73808960265967</v>
      </c>
      <c r="I135" s="101">
        <v>688.67320724804506</v>
      </c>
      <c r="J135" s="101">
        <v>625.79013680837272</v>
      </c>
      <c r="K135" s="101">
        <v>488.96655677879119</v>
      </c>
      <c r="L135" s="101">
        <v>0</v>
      </c>
      <c r="M135" s="101">
        <v>478.00400760847737</v>
      </c>
      <c r="N135" s="101">
        <v>534.42377373737509</v>
      </c>
      <c r="O135" s="101">
        <v>665.50071792620145</v>
      </c>
      <c r="P135" s="101">
        <v>676.20344107472317</v>
      </c>
      <c r="Q135" s="101">
        <v>0</v>
      </c>
      <c r="R135" s="101">
        <v>803.80761781848571</v>
      </c>
      <c r="S135" s="101">
        <v>0</v>
      </c>
      <c r="T135" s="101">
        <v>1033.3188082955896</v>
      </c>
      <c r="U135" s="101">
        <v>1259.6108373415902</v>
      </c>
      <c r="V135" s="101">
        <v>1145.8654457810781</v>
      </c>
      <c r="W135" s="101">
        <v>1497.2819011921702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477.99536468644345</v>
      </c>
      <c r="N136" s="104">
        <v>533.84150004026287</v>
      </c>
      <c r="O136" s="104">
        <v>664.12143728048761</v>
      </c>
      <c r="P136" s="104">
        <v>0</v>
      </c>
      <c r="Q136" s="104">
        <v>0</v>
      </c>
      <c r="R136" s="104">
        <v>0</v>
      </c>
      <c r="S136" s="104">
        <v>0</v>
      </c>
      <c r="T136" s="104">
        <v>1042.0630653491842</v>
      </c>
      <c r="U136" s="104">
        <v>1263.2280011084429</v>
      </c>
      <c r="V136" s="104">
        <v>1147.7936277785952</v>
      </c>
      <c r="W136" s="104">
        <v>1495.3498876688511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137.80549215102386</v>
      </c>
      <c r="N137" s="98">
        <v>164.52886265563194</v>
      </c>
      <c r="O137" s="98">
        <v>231.59311959366531</v>
      </c>
      <c r="P137" s="98">
        <v>0</v>
      </c>
      <c r="Q137" s="98">
        <v>0</v>
      </c>
      <c r="R137" s="98">
        <v>0</v>
      </c>
      <c r="S137" s="98">
        <v>0</v>
      </c>
      <c r="T137" s="98">
        <v>316.40933503758743</v>
      </c>
      <c r="U137" s="98">
        <v>366.98991260524997</v>
      </c>
      <c r="V137" s="98">
        <v>346.37951661326866</v>
      </c>
      <c r="W137" s="98">
        <v>623.76002551481554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340.18987253541957</v>
      </c>
      <c r="N138" s="98">
        <v>369.31263738463082</v>
      </c>
      <c r="O138" s="98">
        <v>432.52831768682239</v>
      </c>
      <c r="P138" s="98">
        <v>0</v>
      </c>
      <c r="Q138" s="98">
        <v>0</v>
      </c>
      <c r="R138" s="98">
        <v>0</v>
      </c>
      <c r="S138" s="98">
        <v>0</v>
      </c>
      <c r="T138" s="98">
        <v>725.65373031159675</v>
      </c>
      <c r="U138" s="98">
        <v>896.23808850319278</v>
      </c>
      <c r="V138" s="98">
        <v>801.41411116532663</v>
      </c>
      <c r="W138" s="98">
        <v>871.58986215403559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214.45183050355976</v>
      </c>
      <c r="D139" s="122">
        <v>192.52299668883262</v>
      </c>
      <c r="E139" s="122">
        <v>212.18774166384409</v>
      </c>
      <c r="F139" s="122">
        <v>223.16544731355728</v>
      </c>
      <c r="G139" s="122">
        <v>217.96056005282253</v>
      </c>
      <c r="H139" s="122">
        <v>195.13384871948543</v>
      </c>
      <c r="I139" s="122">
        <v>218.01768593802322</v>
      </c>
      <c r="J139" s="122">
        <v>184.99690063088622</v>
      </c>
      <c r="K139" s="122">
        <v>171.49919973381361</v>
      </c>
      <c r="L139" s="122">
        <v>0</v>
      </c>
      <c r="M139" s="122">
        <v>172.90625508751987</v>
      </c>
      <c r="N139" s="122">
        <v>179.09845919610777</v>
      </c>
      <c r="O139" s="122">
        <v>174.7770625468238</v>
      </c>
      <c r="P139" s="122">
        <v>204.22177838163077</v>
      </c>
      <c r="Q139" s="122">
        <v>217.0183562821866</v>
      </c>
      <c r="R139" s="122">
        <v>224.18593560504775</v>
      </c>
      <c r="S139" s="122">
        <v>271.15325461461993</v>
      </c>
      <c r="T139" s="122">
        <v>267.8005636375496</v>
      </c>
      <c r="U139" s="122">
        <v>283.37211055758718</v>
      </c>
      <c r="V139" s="122">
        <v>303.52006566210048</v>
      </c>
      <c r="W139" s="122">
        <v>357.42187792946396</v>
      </c>
      <c r="X139" s="122">
        <v>392.96696465268792</v>
      </c>
      <c r="Y139" s="122">
        <v>392.4199097141427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227.5393408128798</v>
      </c>
      <c r="D140" s="98">
        <v>203.66692264930487</v>
      </c>
      <c r="E140" s="98">
        <v>197.46998327648845</v>
      </c>
      <c r="F140" s="98">
        <v>211.67618207342346</v>
      </c>
      <c r="G140" s="98">
        <v>222.52164837907097</v>
      </c>
      <c r="H140" s="98">
        <v>202.99546039444314</v>
      </c>
      <c r="I140" s="98">
        <v>205.63035895207608</v>
      </c>
      <c r="J140" s="98">
        <v>195.37758240749798</v>
      </c>
      <c r="K140" s="98">
        <v>182.12532372902439</v>
      </c>
      <c r="L140" s="98">
        <v>0</v>
      </c>
      <c r="M140" s="98">
        <v>172.75680641780224</v>
      </c>
      <c r="N140" s="98">
        <v>177.10724295854681</v>
      </c>
      <c r="O140" s="98">
        <v>178.1081651645116</v>
      </c>
      <c r="P140" s="98">
        <v>198.12500665062501</v>
      </c>
      <c r="Q140" s="98">
        <v>215.5293862971071</v>
      </c>
      <c r="R140" s="98">
        <v>246.39689516627465</v>
      </c>
      <c r="S140" s="98">
        <v>278.29434559408054</v>
      </c>
      <c r="T140" s="98">
        <v>161.89379363931778</v>
      </c>
      <c r="U140" s="98">
        <v>335.3201961012511</v>
      </c>
      <c r="V140" s="98">
        <v>216.44476036991011</v>
      </c>
      <c r="W140" s="98">
        <v>434.02821659750862</v>
      </c>
      <c r="X140" s="98">
        <v>391.89445266365567</v>
      </c>
      <c r="Y140" s="98">
        <v>365.73956443213564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213.3946008868547</v>
      </c>
      <c r="D141" s="33">
        <v>191.79428869264319</v>
      </c>
      <c r="E141" s="33">
        <v>212.74171035295902</v>
      </c>
      <c r="F141" s="33">
        <v>223.89085680256863</v>
      </c>
      <c r="G141" s="33">
        <v>217.61175742918297</v>
      </c>
      <c r="H141" s="33">
        <v>194.4770471978857</v>
      </c>
      <c r="I141" s="33">
        <v>219.02910621503801</v>
      </c>
      <c r="J141" s="33">
        <v>183.99003926741449</v>
      </c>
      <c r="K141" s="33">
        <v>170.83252064035321</v>
      </c>
      <c r="L141" s="33">
        <v>0</v>
      </c>
      <c r="M141" s="33">
        <v>172.9130354995697</v>
      </c>
      <c r="N141" s="33">
        <v>179.17967329533388</v>
      </c>
      <c r="O141" s="33">
        <v>174.65168007692725</v>
      </c>
      <c r="P141" s="33">
        <v>204.34716438673064</v>
      </c>
      <c r="Q141" s="33">
        <v>217.07056508549618</v>
      </c>
      <c r="R141" s="33">
        <v>223.63079902606137</v>
      </c>
      <c r="S141" s="33">
        <v>271.06722671156797</v>
      </c>
      <c r="T141" s="33">
        <v>268.02175132227978</v>
      </c>
      <c r="U141" s="33">
        <v>281.38824951295675</v>
      </c>
      <c r="V141" s="33">
        <v>305.87284668517816</v>
      </c>
      <c r="W141" s="33">
        <v>353.12034793789439</v>
      </c>
      <c r="X141" s="33">
        <v>392.9999189316805</v>
      </c>
      <c r="Y141" s="33">
        <v>392.66984269102335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9235.117829922996</v>
      </c>
      <c r="D143" s="117">
        <f t="shared" si="49"/>
        <v>9107.6179337749236</v>
      </c>
      <c r="E143" s="117">
        <f t="shared" si="49"/>
        <v>8742.6770786296311</v>
      </c>
      <c r="F143" s="117">
        <f t="shared" si="49"/>
        <v>7722.0789510284785</v>
      </c>
      <c r="G143" s="117">
        <f t="shared" si="49"/>
        <v>7315.1225536024531</v>
      </c>
      <c r="H143" s="117">
        <f t="shared" si="49"/>
        <v>6606.8706747778488</v>
      </c>
      <c r="I143" s="117">
        <f t="shared" si="49"/>
        <v>5908.7984958856441</v>
      </c>
      <c r="J143" s="117">
        <f t="shared" si="49"/>
        <v>6039.1291817895053</v>
      </c>
      <c r="K143" s="117">
        <f t="shared" si="49"/>
        <v>6094.3333336814894</v>
      </c>
      <c r="L143" s="117">
        <f t="shared" si="49"/>
        <v>0</v>
      </c>
      <c r="M143" s="117">
        <f t="shared" si="49"/>
        <v>6576.4733779453591</v>
      </c>
      <c r="N143" s="117">
        <f t="shared" si="49"/>
        <v>6512.5101276260448</v>
      </c>
      <c r="O143" s="117">
        <f t="shared" si="49"/>
        <v>6998.1811943015682</v>
      </c>
      <c r="P143" s="117">
        <f t="shared" si="49"/>
        <v>6450.5651371193262</v>
      </c>
      <c r="Q143" s="117">
        <f t="shared" si="49"/>
        <v>7804.8147730657893</v>
      </c>
      <c r="R143" s="117">
        <f t="shared" ref="R143:V143" si="50">R144+R146+R148+R157</f>
        <v>7028.3693288768782</v>
      </c>
      <c r="S143" s="117">
        <f t="shared" si="50"/>
        <v>7285.1268556354389</v>
      </c>
      <c r="T143" s="117">
        <f t="shared" si="50"/>
        <v>6960.8771916053502</v>
      </c>
      <c r="U143" s="117">
        <f t="shared" si="50"/>
        <v>6666.9076429886127</v>
      </c>
      <c r="V143" s="117">
        <f t="shared" si="50"/>
        <v>6638.3842351156172</v>
      </c>
      <c r="W143" s="117">
        <f t="shared" ref="W143:Y143" si="51">W144+W146+W148+W157</f>
        <v>6599.2865727007511</v>
      </c>
      <c r="X143" s="117">
        <f t="shared" si="51"/>
        <v>5938.9574554730762</v>
      </c>
      <c r="Y143" s="117">
        <f t="shared" si="51"/>
        <v>5271.111007371378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8387.1243097297047</v>
      </c>
      <c r="D144" s="122">
        <f t="shared" si="52"/>
        <v>8271.0187203112382</v>
      </c>
      <c r="E144" s="122">
        <f t="shared" si="52"/>
        <v>7860.4809452630989</v>
      </c>
      <c r="F144" s="122">
        <f t="shared" si="52"/>
        <v>6842.8451388817984</v>
      </c>
      <c r="G144" s="122">
        <f t="shared" si="52"/>
        <v>6427.0877920265148</v>
      </c>
      <c r="H144" s="122">
        <f t="shared" si="52"/>
        <v>5714.730827568108</v>
      </c>
      <c r="I144" s="122">
        <f t="shared" si="52"/>
        <v>4910.1066752533507</v>
      </c>
      <c r="J144" s="122">
        <f t="shared" si="52"/>
        <v>5148.5418316977793</v>
      </c>
      <c r="K144" s="122">
        <f t="shared" si="52"/>
        <v>5327.8448897191474</v>
      </c>
      <c r="L144" s="122">
        <f t="shared" si="52"/>
        <v>0</v>
      </c>
      <c r="M144" s="122">
        <f t="shared" si="52"/>
        <v>5797.9085248742449</v>
      </c>
      <c r="N144" s="122">
        <f t="shared" si="52"/>
        <v>5584.2915519914741</v>
      </c>
      <c r="O144" s="122">
        <f t="shared" si="52"/>
        <v>5953.1026670107785</v>
      </c>
      <c r="P144" s="122">
        <f t="shared" si="52"/>
        <v>5402.2231829761831</v>
      </c>
      <c r="Q144" s="122">
        <f t="shared" si="52"/>
        <v>6534.2880928830682</v>
      </c>
      <c r="R144" s="122">
        <f t="shared" si="52"/>
        <v>5716.9221116476792</v>
      </c>
      <c r="S144" s="122">
        <f t="shared" si="52"/>
        <v>5871.509878170672</v>
      </c>
      <c r="T144" s="122">
        <f t="shared" si="52"/>
        <v>5312.0197489903421</v>
      </c>
      <c r="U144" s="122">
        <f t="shared" si="52"/>
        <v>4810.5008576561977</v>
      </c>
      <c r="V144" s="122">
        <f t="shared" si="52"/>
        <v>4840.264062871066</v>
      </c>
      <c r="W144" s="122">
        <f t="shared" si="52"/>
        <v>4547.3405399585736</v>
      </c>
      <c r="X144" s="122">
        <f t="shared" si="52"/>
        <v>4205.2992338659924</v>
      </c>
      <c r="Y144" s="122">
        <f t="shared" si="52"/>
        <v>3442.1243982459459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8387.1243097297047</v>
      </c>
      <c r="D145" s="98">
        <v>8271.0187203112382</v>
      </c>
      <c r="E145" s="98">
        <v>7860.4809452630989</v>
      </c>
      <c r="F145" s="98">
        <v>6842.8451388817984</v>
      </c>
      <c r="G145" s="98">
        <v>6427.0877920265148</v>
      </c>
      <c r="H145" s="98">
        <v>5714.730827568108</v>
      </c>
      <c r="I145" s="98">
        <v>4910.1066752533507</v>
      </c>
      <c r="J145" s="98">
        <v>5148.5418316977793</v>
      </c>
      <c r="K145" s="98">
        <v>5327.8448897191474</v>
      </c>
      <c r="L145" s="98">
        <v>0</v>
      </c>
      <c r="M145" s="98">
        <v>5797.9085248742449</v>
      </c>
      <c r="N145" s="98">
        <v>5584.2915519914741</v>
      </c>
      <c r="O145" s="98">
        <v>5953.1026670107785</v>
      </c>
      <c r="P145" s="98">
        <v>5402.2231829761831</v>
      </c>
      <c r="Q145" s="98">
        <v>6534.2880928830682</v>
      </c>
      <c r="R145" s="98">
        <v>5716.9221116476792</v>
      </c>
      <c r="S145" s="98">
        <v>5871.509878170672</v>
      </c>
      <c r="T145" s="98">
        <v>5312.0197489903421</v>
      </c>
      <c r="U145" s="98">
        <v>4810.5008576561977</v>
      </c>
      <c r="V145" s="98">
        <v>4840.264062871066</v>
      </c>
      <c r="W145" s="98">
        <v>4547.3405399585736</v>
      </c>
      <c r="X145" s="98">
        <v>4205.2992338659924</v>
      </c>
      <c r="Y145" s="98">
        <v>3442.1243982459459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13.375873183094681</v>
      </c>
      <c r="D146" s="122">
        <f t="shared" si="53"/>
        <v>21.83661101845874</v>
      </c>
      <c r="E146" s="122">
        <f t="shared" si="53"/>
        <v>32.228789872093508</v>
      </c>
      <c r="F146" s="122">
        <f t="shared" si="53"/>
        <v>35.435300235477008</v>
      </c>
      <c r="G146" s="122">
        <f t="shared" si="53"/>
        <v>48.373327014996704</v>
      </c>
      <c r="H146" s="122">
        <f t="shared" si="53"/>
        <v>65.158010742541194</v>
      </c>
      <c r="I146" s="122">
        <f t="shared" si="53"/>
        <v>96.320279455793568</v>
      </c>
      <c r="J146" s="122">
        <f t="shared" si="53"/>
        <v>80.325994691217005</v>
      </c>
      <c r="K146" s="122">
        <f t="shared" si="53"/>
        <v>100.48081248412296</v>
      </c>
      <c r="L146" s="122">
        <f t="shared" si="53"/>
        <v>0</v>
      </c>
      <c r="M146" s="122">
        <f t="shared" si="53"/>
        <v>123.68736103868009</v>
      </c>
      <c r="N146" s="122">
        <f t="shared" si="53"/>
        <v>213.04153201500972</v>
      </c>
      <c r="O146" s="122">
        <f t="shared" si="53"/>
        <v>207.25917359146723</v>
      </c>
      <c r="P146" s="122">
        <f t="shared" si="53"/>
        <v>167.83421756620663</v>
      </c>
      <c r="Q146" s="122">
        <f t="shared" si="53"/>
        <v>280.47329079031459</v>
      </c>
      <c r="R146" s="122">
        <f t="shared" si="53"/>
        <v>285.33137762449655</v>
      </c>
      <c r="S146" s="122">
        <f t="shared" si="53"/>
        <v>292.97096399828359</v>
      </c>
      <c r="T146" s="122">
        <f t="shared" si="53"/>
        <v>324.95540199713986</v>
      </c>
      <c r="U146" s="122">
        <f t="shared" si="53"/>
        <v>323.50417834047386</v>
      </c>
      <c r="V146" s="122">
        <f t="shared" si="53"/>
        <v>339.38612513057274</v>
      </c>
      <c r="W146" s="122">
        <f t="shared" si="53"/>
        <v>195.53930774527811</v>
      </c>
      <c r="X146" s="122">
        <f t="shared" si="53"/>
        <v>212.22300782301451</v>
      </c>
      <c r="Y146" s="122">
        <f t="shared" si="53"/>
        <v>184.90590596048941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13.375873183094681</v>
      </c>
      <c r="D147" s="98">
        <f>IF(RES_hhdet_in_tes!D147=0,0,RES_hhdet_in_tes!D147*1000*11630/RES_hhdet_in_new!D145)</f>
        <v>21.83661101845874</v>
      </c>
      <c r="E147" s="98">
        <f>IF(RES_hhdet_in_tes!E147=0,0,RES_hhdet_in_tes!E147*1000*11630/RES_hhdet_in_new!E145)</f>
        <v>32.228789872093508</v>
      </c>
      <c r="F147" s="98">
        <f>IF(RES_hhdet_in_tes!F147=0,0,RES_hhdet_in_tes!F147*1000*11630/RES_hhdet_in_new!F145)</f>
        <v>35.435300235477008</v>
      </c>
      <c r="G147" s="98">
        <f>IF(RES_hhdet_in_tes!G147=0,0,RES_hhdet_in_tes!G147*1000*11630/RES_hhdet_in_new!G145)</f>
        <v>48.373327014996704</v>
      </c>
      <c r="H147" s="98">
        <f>IF(RES_hhdet_in_tes!H147=0,0,RES_hhdet_in_tes!H147*1000*11630/RES_hhdet_in_new!H145)</f>
        <v>65.158010742541194</v>
      </c>
      <c r="I147" s="98">
        <f>IF(RES_hhdet_in_tes!I147=0,0,RES_hhdet_in_tes!I147*1000*11630/RES_hhdet_in_new!I145)</f>
        <v>96.320279455793568</v>
      </c>
      <c r="J147" s="98">
        <f>IF(RES_hhdet_in_tes!J147=0,0,RES_hhdet_in_tes!J147*1000*11630/RES_hhdet_in_new!J145)</f>
        <v>80.325994691217005</v>
      </c>
      <c r="K147" s="98">
        <f>IF(RES_hhdet_in_tes!K147=0,0,RES_hhdet_in_tes!K147*1000*11630/RES_hhdet_in_new!K145)</f>
        <v>100.48081248412296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123.68736103868009</v>
      </c>
      <c r="N147" s="98">
        <f>IF(RES_hhdet_in_tes!N147=0,0,RES_hhdet_in_tes!N147*1000*11630/RES_hhdet_in_new!N145)</f>
        <v>213.04153201500972</v>
      </c>
      <c r="O147" s="98">
        <f>IF(RES_hhdet_in_tes!O147=0,0,RES_hhdet_in_tes!O147*1000*11630/RES_hhdet_in_new!O145)</f>
        <v>207.25917359146723</v>
      </c>
      <c r="P147" s="98">
        <f>IF(RES_hhdet_in_tes!P147=0,0,RES_hhdet_in_tes!P147*1000*11630/RES_hhdet_in_new!P145)</f>
        <v>167.83421756620663</v>
      </c>
      <c r="Q147" s="98">
        <f>IF(RES_hhdet_in_tes!Q147=0,0,RES_hhdet_in_tes!Q147*1000*11630/RES_hhdet_in_new!Q145)</f>
        <v>280.47329079031459</v>
      </c>
      <c r="R147" s="98">
        <f>IF(RES_hhdet_in_tes!R147=0,0,RES_hhdet_in_tes!R147*1000*11630/RES_hhdet_in_new!R145)</f>
        <v>285.33137762449655</v>
      </c>
      <c r="S147" s="98">
        <f>IF(RES_hhdet_in_tes!S147=0,0,RES_hhdet_in_tes!S147*1000*11630/RES_hhdet_in_new!S145)</f>
        <v>292.97096399828359</v>
      </c>
      <c r="T147" s="98">
        <f>IF(RES_hhdet_in_tes!T147=0,0,RES_hhdet_in_tes!T147*1000*11630/RES_hhdet_in_new!T145)</f>
        <v>324.95540199713986</v>
      </c>
      <c r="U147" s="98">
        <f>IF(RES_hhdet_in_tes!U147=0,0,RES_hhdet_in_tes!U147*1000*11630/RES_hhdet_in_new!U145)</f>
        <v>323.50417834047386</v>
      </c>
      <c r="V147" s="98">
        <f>IF(RES_hhdet_in_tes!V147=0,0,RES_hhdet_in_tes!V147*1000*11630/RES_hhdet_in_new!V145)</f>
        <v>339.38612513057274</v>
      </c>
      <c r="W147" s="98">
        <f>IF(RES_hhdet_in_tes!W147=0,0,RES_hhdet_in_tes!W147*1000*11630/RES_hhdet_in_new!W145)</f>
        <v>195.53930774527811</v>
      </c>
      <c r="X147" s="98">
        <f>IF(RES_hhdet_in_tes!X147=0,0,RES_hhdet_in_tes!X147*1000*11630/RES_hhdet_in_new!X145)</f>
        <v>212.22300782301451</v>
      </c>
      <c r="Y147" s="98">
        <f>IF(RES_hhdet_in_tes!Y147=0,0,RES_hhdet_in_tes!Y147*1000*11630/RES_hhdet_in_new!Y145)</f>
        <v>184.90590596048941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620.16053044814669</v>
      </c>
      <c r="D148" s="122">
        <v>622.22627413029261</v>
      </c>
      <c r="E148" s="122">
        <v>637.78096867153272</v>
      </c>
      <c r="F148" s="122">
        <v>620.64279756918393</v>
      </c>
      <c r="G148" s="122">
        <v>621.70587732782792</v>
      </c>
      <c r="H148" s="122">
        <v>631.85224001823065</v>
      </c>
      <c r="I148" s="122">
        <v>684.36543056254413</v>
      </c>
      <c r="J148" s="122">
        <v>625.24054714196564</v>
      </c>
      <c r="K148" s="122">
        <v>494.54068369805259</v>
      </c>
      <c r="L148" s="122">
        <v>0</v>
      </c>
      <c r="M148" s="122">
        <v>481.97109046414948</v>
      </c>
      <c r="N148" s="122">
        <v>536.07867917868145</v>
      </c>
      <c r="O148" s="122">
        <v>663.04240282284456</v>
      </c>
      <c r="P148" s="122">
        <v>676.28559236110118</v>
      </c>
      <c r="Q148" s="122">
        <v>773.03508502380339</v>
      </c>
      <c r="R148" s="122">
        <v>801.93140670050695</v>
      </c>
      <c r="S148" s="122">
        <v>849.49248448782816</v>
      </c>
      <c r="T148" s="122">
        <v>1056.1041204808193</v>
      </c>
      <c r="U148" s="122">
        <v>1249.5359413053013</v>
      </c>
      <c r="V148" s="122">
        <v>1155.2248665818652</v>
      </c>
      <c r="W148" s="122">
        <v>1498.9850020544143</v>
      </c>
      <c r="X148" s="122">
        <v>1128.4680167797756</v>
      </c>
      <c r="Y148" s="122">
        <v>1251.6647516186033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647.91215448946105</v>
      </c>
      <c r="D149" s="98">
        <v>640.72351458620767</v>
      </c>
      <c r="E149" s="98">
        <v>629.45917915502594</v>
      </c>
      <c r="F149" s="98">
        <v>625.28112525120639</v>
      </c>
      <c r="G149" s="98">
        <v>632.12337984793214</v>
      </c>
      <c r="H149" s="98">
        <v>640.01627323577577</v>
      </c>
      <c r="I149" s="98">
        <v>648.7891369012516</v>
      </c>
      <c r="J149" s="98">
        <v>618.70653666356895</v>
      </c>
      <c r="K149" s="98">
        <v>612.99088073236044</v>
      </c>
      <c r="L149" s="98">
        <v>0</v>
      </c>
      <c r="M149" s="98">
        <v>576.35409169364686</v>
      </c>
      <c r="N149" s="98">
        <v>578.77583601172671</v>
      </c>
      <c r="O149" s="98">
        <v>611.48346528659579</v>
      </c>
      <c r="P149" s="98">
        <v>683.53473518322664</v>
      </c>
      <c r="Q149" s="98">
        <v>730.52982470193308</v>
      </c>
      <c r="R149" s="98">
        <v>776.65651887083993</v>
      </c>
      <c r="S149" s="98">
        <v>941.54174517202966</v>
      </c>
      <c r="T149" s="98">
        <v>1242.8587758422025</v>
      </c>
      <c r="U149" s="98">
        <v>1031.0178190820504</v>
      </c>
      <c r="V149" s="98">
        <v>1235.901747705778</v>
      </c>
      <c r="W149" s="98">
        <v>1551.4022547402337</v>
      </c>
      <c r="X149" s="98">
        <v>1176.9306626959581</v>
      </c>
      <c r="Y149" s="98">
        <v>1366.3497790328336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1250.6495965510619</v>
      </c>
      <c r="U150" s="98">
        <v>0</v>
      </c>
      <c r="V150" s="98">
        <v>1238.1483109530095</v>
      </c>
      <c r="W150" s="98">
        <v>0</v>
      </c>
      <c r="X150" s="98">
        <v>1179.2293348511625</v>
      </c>
      <c r="Y150" s="98">
        <v>1374.5343518048574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381.82977080745155</v>
      </c>
      <c r="U151" s="101">
        <v>0</v>
      </c>
      <c r="V151" s="101">
        <v>377.38267307930857</v>
      </c>
      <c r="W151" s="101">
        <v>0</v>
      </c>
      <c r="X151" s="101">
        <v>282.65584823821172</v>
      </c>
      <c r="Y151" s="101">
        <v>528.52030434526716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868.81982574361029</v>
      </c>
      <c r="U152" s="104">
        <v>0</v>
      </c>
      <c r="V152" s="104">
        <v>860.76563787370094</v>
      </c>
      <c r="W152" s="104">
        <v>0</v>
      </c>
      <c r="X152" s="104">
        <v>896.57348661295055</v>
      </c>
      <c r="Y152" s="104">
        <v>846.01404745958996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602.78928486503378</v>
      </c>
      <c r="D153" s="101">
        <v>617.70472646329108</v>
      </c>
      <c r="E153" s="101">
        <v>639.43625650451634</v>
      </c>
      <c r="F153" s="101">
        <v>619.92348472010019</v>
      </c>
      <c r="G153" s="101">
        <v>620.33922476949749</v>
      </c>
      <c r="H153" s="101">
        <v>630.73808960265978</v>
      </c>
      <c r="I153" s="101">
        <v>688.67320724804506</v>
      </c>
      <c r="J153" s="101">
        <v>625.79013680837272</v>
      </c>
      <c r="K153" s="101">
        <v>488.96655677879113</v>
      </c>
      <c r="L153" s="101">
        <v>0</v>
      </c>
      <c r="M153" s="101">
        <v>478.00400760847731</v>
      </c>
      <c r="N153" s="101">
        <v>534.4237737373752</v>
      </c>
      <c r="O153" s="101">
        <v>665.50071792620156</v>
      </c>
      <c r="P153" s="101">
        <v>676.20344107472306</v>
      </c>
      <c r="Q153" s="101">
        <v>775.043563308687</v>
      </c>
      <c r="R153" s="101">
        <v>803.80761781848582</v>
      </c>
      <c r="S153" s="101">
        <v>847.15515668387241</v>
      </c>
      <c r="T153" s="101">
        <v>1033.3188082955896</v>
      </c>
      <c r="U153" s="101">
        <v>1259.61083734159</v>
      </c>
      <c r="V153" s="101">
        <v>1145.8654457810781</v>
      </c>
      <c r="W153" s="101">
        <v>1497.2819011921704</v>
      </c>
      <c r="X153" s="101">
        <v>1120.1017384158654</v>
      </c>
      <c r="Y153" s="101">
        <v>1241.0845351386231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477.99536468644357</v>
      </c>
      <c r="N154" s="104">
        <v>533.8415000402631</v>
      </c>
      <c r="O154" s="104">
        <v>664.12143728048761</v>
      </c>
      <c r="P154" s="104">
        <v>0</v>
      </c>
      <c r="Q154" s="104">
        <v>771.33412584295331</v>
      </c>
      <c r="R154" s="104">
        <v>799.14742309311384</v>
      </c>
      <c r="S154" s="104">
        <v>845.30360126935682</v>
      </c>
      <c r="T154" s="104">
        <v>1042.0630653491839</v>
      </c>
      <c r="U154" s="104">
        <v>1263.2280011084429</v>
      </c>
      <c r="V154" s="104">
        <v>1147.7936277785952</v>
      </c>
      <c r="W154" s="104">
        <v>1495.3498876688514</v>
      </c>
      <c r="X154" s="104">
        <v>1123.9335517326545</v>
      </c>
      <c r="Y154" s="104">
        <v>1243.0041975899592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137.80549215102388</v>
      </c>
      <c r="N155" s="98">
        <v>164.528862655632</v>
      </c>
      <c r="O155" s="98">
        <v>231.59311959366528</v>
      </c>
      <c r="P155" s="98">
        <v>0</v>
      </c>
      <c r="Q155" s="98">
        <v>237.35648765606072</v>
      </c>
      <c r="R155" s="98">
        <v>247.59224167370371</v>
      </c>
      <c r="S155" s="98">
        <v>237.23265514496686</v>
      </c>
      <c r="T155" s="98">
        <v>316.40933503758737</v>
      </c>
      <c r="U155" s="98">
        <v>366.98991260524997</v>
      </c>
      <c r="V155" s="98">
        <v>346.37951661326861</v>
      </c>
      <c r="W155" s="98">
        <v>623.76002551481577</v>
      </c>
      <c r="X155" s="98">
        <v>267.8565914445291</v>
      </c>
      <c r="Y155" s="98">
        <v>481.40961182600324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340.18987253541968</v>
      </c>
      <c r="N156" s="98">
        <v>369.3126373846311</v>
      </c>
      <c r="O156" s="98">
        <v>432.52831768682233</v>
      </c>
      <c r="P156" s="98">
        <v>0</v>
      </c>
      <c r="Q156" s="98">
        <v>533.97763818689259</v>
      </c>
      <c r="R156" s="98">
        <v>551.55518141941025</v>
      </c>
      <c r="S156" s="98">
        <v>608.07094612439005</v>
      </c>
      <c r="T156" s="98">
        <v>725.65373031159652</v>
      </c>
      <c r="U156" s="98">
        <v>896.23808850319278</v>
      </c>
      <c r="V156" s="98">
        <v>801.41411116532674</v>
      </c>
      <c r="W156" s="98">
        <v>871.58986215403536</v>
      </c>
      <c r="X156" s="98">
        <v>856.07696028812518</v>
      </c>
      <c r="Y156" s="98">
        <v>761.59458576395571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214.45711656204904</v>
      </c>
      <c r="D157" s="122">
        <v>192.53632831493456</v>
      </c>
      <c r="E157" s="122">
        <v>212.18637482290555</v>
      </c>
      <c r="F157" s="122">
        <v>223.15571434201823</v>
      </c>
      <c r="G157" s="122">
        <v>217.95555723311389</v>
      </c>
      <c r="H157" s="122">
        <v>195.12959644896773</v>
      </c>
      <c r="I157" s="122">
        <v>218.00611061395526</v>
      </c>
      <c r="J157" s="122">
        <v>185.02080825854276</v>
      </c>
      <c r="K157" s="122">
        <v>171.46694778016618</v>
      </c>
      <c r="L157" s="122">
        <v>0</v>
      </c>
      <c r="M157" s="122">
        <v>172.90640156828451</v>
      </c>
      <c r="N157" s="122">
        <v>179.09836444087966</v>
      </c>
      <c r="O157" s="122">
        <v>174.77695087647737</v>
      </c>
      <c r="P157" s="122">
        <v>204.22214421583519</v>
      </c>
      <c r="Q157" s="122">
        <v>217.01830436860274</v>
      </c>
      <c r="R157" s="122">
        <v>224.18443290419481</v>
      </c>
      <c r="S157" s="122">
        <v>271.15352897865512</v>
      </c>
      <c r="T157" s="122">
        <v>267.79792013704906</v>
      </c>
      <c r="U157" s="122">
        <v>283.36666568664003</v>
      </c>
      <c r="V157" s="122">
        <v>303.50918053211336</v>
      </c>
      <c r="W157" s="122">
        <v>357.42172294248502</v>
      </c>
      <c r="X157" s="122">
        <v>392.96719700429344</v>
      </c>
      <c r="Y157" s="122">
        <v>392.41595154633973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227.53934081287983</v>
      </c>
      <c r="D158" s="98">
        <v>203.66692264930478</v>
      </c>
      <c r="E158" s="98">
        <v>197.46998327648845</v>
      </c>
      <c r="F158" s="98">
        <v>211.67618207342338</v>
      </c>
      <c r="G158" s="98">
        <v>222.521648379071</v>
      </c>
      <c r="H158" s="98">
        <v>202.99546039444311</v>
      </c>
      <c r="I158" s="98">
        <v>205.63035895207608</v>
      </c>
      <c r="J158" s="98">
        <v>195.37758240749793</v>
      </c>
      <c r="K158" s="98">
        <v>182.12532372902442</v>
      </c>
      <c r="L158" s="98">
        <v>0</v>
      </c>
      <c r="M158" s="98">
        <v>172.75680641780221</v>
      </c>
      <c r="N158" s="98">
        <v>177.10724295854681</v>
      </c>
      <c r="O158" s="98">
        <v>178.10816516451163</v>
      </c>
      <c r="P158" s="98">
        <v>198.12500665062498</v>
      </c>
      <c r="Q158" s="98">
        <v>215.52938629710718</v>
      </c>
      <c r="R158" s="98">
        <v>246.39689516627465</v>
      </c>
      <c r="S158" s="98">
        <v>278.2943455940806</v>
      </c>
      <c r="T158" s="98">
        <v>161.89379363931781</v>
      </c>
      <c r="U158" s="98">
        <v>335.32019610125104</v>
      </c>
      <c r="V158" s="98">
        <v>216.44476036991017</v>
      </c>
      <c r="W158" s="98">
        <v>434.02821659750862</v>
      </c>
      <c r="X158" s="98">
        <v>391.89445266365567</v>
      </c>
      <c r="Y158" s="98">
        <v>365.73956443213558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213.39460088685468</v>
      </c>
      <c r="D159" s="33">
        <v>191.79428869264322</v>
      </c>
      <c r="E159" s="33">
        <v>212.74171035295899</v>
      </c>
      <c r="F159" s="33">
        <v>223.89085680256861</v>
      </c>
      <c r="G159" s="33">
        <v>217.611757429183</v>
      </c>
      <c r="H159" s="33">
        <v>194.47704719788567</v>
      </c>
      <c r="I159" s="33">
        <v>219.02910621503804</v>
      </c>
      <c r="J159" s="33">
        <v>183.99003926741452</v>
      </c>
      <c r="K159" s="33">
        <v>170.83252064035318</v>
      </c>
      <c r="L159" s="33">
        <v>0</v>
      </c>
      <c r="M159" s="33">
        <v>172.91303549956976</v>
      </c>
      <c r="N159" s="33">
        <v>179.17967329533391</v>
      </c>
      <c r="O159" s="33">
        <v>174.65168007692733</v>
      </c>
      <c r="P159" s="33">
        <v>204.34716438673073</v>
      </c>
      <c r="Q159" s="33">
        <v>217.07056508549624</v>
      </c>
      <c r="R159" s="33">
        <v>223.6307990260614</v>
      </c>
      <c r="S159" s="33">
        <v>271.06722671156814</v>
      </c>
      <c r="T159" s="33">
        <v>268.02175132227978</v>
      </c>
      <c r="U159" s="33">
        <v>281.38824951295669</v>
      </c>
      <c r="V159" s="33">
        <v>305.87284668517822</v>
      </c>
      <c r="W159" s="33">
        <v>353.12034793789434</v>
      </c>
      <c r="X159" s="33">
        <v>392.9999189316805</v>
      </c>
      <c r="Y159" s="33">
        <v>392.66984269102329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7718.8483533349936</v>
      </c>
      <c r="G161" s="117">
        <f t="shared" si="54"/>
        <v>7145.4570649694733</v>
      </c>
      <c r="H161" s="117">
        <f t="shared" si="54"/>
        <v>6427.3035026804182</v>
      </c>
      <c r="I161" s="117">
        <f t="shared" si="54"/>
        <v>5989.1982642576322</v>
      </c>
      <c r="J161" s="117">
        <f t="shared" si="54"/>
        <v>6116.6449006855419</v>
      </c>
      <c r="K161" s="117">
        <f t="shared" si="54"/>
        <v>5945.0761081579822</v>
      </c>
      <c r="L161" s="117">
        <f t="shared" si="54"/>
        <v>0</v>
      </c>
      <c r="M161" s="117">
        <f t="shared" si="54"/>
        <v>7088.2846154669414</v>
      </c>
      <c r="N161" s="117">
        <f t="shared" si="54"/>
        <v>7936.9809175594437</v>
      </c>
      <c r="O161" s="117">
        <f t="shared" si="54"/>
        <v>7800.8472472216663</v>
      </c>
      <c r="P161" s="117">
        <f t="shared" si="54"/>
        <v>7371.2756230111581</v>
      </c>
      <c r="Q161" s="117">
        <f t="shared" si="54"/>
        <v>7611.1871875972738</v>
      </c>
      <c r="R161" s="117">
        <f t="shared" ref="R161:V161" si="55">R162+R164+R166+R175</f>
        <v>7628.6125076277349</v>
      </c>
      <c r="S161" s="117">
        <f t="shared" si="55"/>
        <v>5161.9979415914595</v>
      </c>
      <c r="T161" s="117">
        <f t="shared" si="55"/>
        <v>5189.3543527145139</v>
      </c>
      <c r="U161" s="117">
        <f t="shared" si="55"/>
        <v>6642.7101360508605</v>
      </c>
      <c r="V161" s="117">
        <f t="shared" si="55"/>
        <v>8279.1712110702065</v>
      </c>
      <c r="W161" s="117">
        <f t="shared" ref="W161:Y161" si="56">W162+W164+W166+W175</f>
        <v>6570.0413579883971</v>
      </c>
      <c r="X161" s="117">
        <f t="shared" si="56"/>
        <v>5583.5537043277227</v>
      </c>
      <c r="Y161" s="117">
        <f t="shared" si="56"/>
        <v>4860.9342894109241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6838.3810360916423</v>
      </c>
      <c r="G162" s="122">
        <f t="shared" si="57"/>
        <v>6258.0563865326312</v>
      </c>
      <c r="H162" s="122">
        <f t="shared" si="57"/>
        <v>5535.6006277310598</v>
      </c>
      <c r="I162" s="122">
        <f t="shared" si="57"/>
        <v>4992.0713832016936</v>
      </c>
      <c r="J162" s="122">
        <f t="shared" si="57"/>
        <v>5225.6066622128201</v>
      </c>
      <c r="K162" s="122">
        <f t="shared" si="57"/>
        <v>5179.5517325329702</v>
      </c>
      <c r="L162" s="122">
        <f t="shared" si="57"/>
        <v>0</v>
      </c>
      <c r="M162" s="122">
        <f t="shared" si="57"/>
        <v>6347.924199226547</v>
      </c>
      <c r="N162" s="122">
        <f t="shared" si="57"/>
        <v>7010.1148639888952</v>
      </c>
      <c r="O162" s="122">
        <f t="shared" si="57"/>
        <v>6757.8080913516005</v>
      </c>
      <c r="P162" s="122">
        <f t="shared" si="57"/>
        <v>6324.7615714920967</v>
      </c>
      <c r="Q162" s="122">
        <f t="shared" si="57"/>
        <v>6345.9976017706103</v>
      </c>
      <c r="R162" s="122">
        <f t="shared" si="57"/>
        <v>6317.9277535428391</v>
      </c>
      <c r="S162" s="122">
        <f t="shared" si="57"/>
        <v>3750.8245539075151</v>
      </c>
      <c r="T162" s="122">
        <f t="shared" si="57"/>
        <v>3543.398037705439</v>
      </c>
      <c r="U162" s="122">
        <f t="shared" si="57"/>
        <v>4802.4817300122768</v>
      </c>
      <c r="V162" s="122">
        <f t="shared" si="57"/>
        <v>6550.0613600074767</v>
      </c>
      <c r="W162" s="122">
        <f t="shared" si="57"/>
        <v>4614.9135410782146</v>
      </c>
      <c r="X162" s="122">
        <f t="shared" si="57"/>
        <v>3954.352188724994</v>
      </c>
      <c r="Y162" s="122">
        <f t="shared" si="57"/>
        <v>3123.0123311112748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6838.3810360916423</v>
      </c>
      <c r="G163" s="33">
        <v>6258.0563865326312</v>
      </c>
      <c r="H163" s="33">
        <v>5535.6006277310598</v>
      </c>
      <c r="I163" s="33">
        <v>4992.0713832016936</v>
      </c>
      <c r="J163" s="33">
        <v>5225.6066622128201</v>
      </c>
      <c r="K163" s="33">
        <v>5179.5517325329702</v>
      </c>
      <c r="L163" s="33">
        <v>0</v>
      </c>
      <c r="M163" s="33">
        <v>6347.924199226547</v>
      </c>
      <c r="N163" s="33">
        <v>7010.1148639888952</v>
      </c>
      <c r="O163" s="33">
        <v>6757.8080913516005</v>
      </c>
      <c r="P163" s="33">
        <v>6324.7615714920967</v>
      </c>
      <c r="Q163" s="33">
        <v>6345.9976017706103</v>
      </c>
      <c r="R163" s="33">
        <v>6317.9277535428391</v>
      </c>
      <c r="S163" s="33">
        <v>3750.8245539075151</v>
      </c>
      <c r="T163" s="33">
        <v>3543.398037705439</v>
      </c>
      <c r="U163" s="33">
        <v>4802.4817300122768</v>
      </c>
      <c r="V163" s="33">
        <v>6550.0613600074767</v>
      </c>
      <c r="W163" s="33">
        <v>4614.9135410782146</v>
      </c>
      <c r="X163" s="33">
        <v>3954.352188724994</v>
      </c>
      <c r="Y163" s="33">
        <v>3123.0123311112748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36.678906966785505</v>
      </c>
      <c r="G164" s="122">
        <f t="shared" si="58"/>
        <v>47.740327930367883</v>
      </c>
      <c r="H164" s="122">
        <f t="shared" si="58"/>
        <v>64.719648661859239</v>
      </c>
      <c r="I164" s="122">
        <f t="shared" si="58"/>
        <v>94.754443198851561</v>
      </c>
      <c r="J164" s="122">
        <f t="shared" si="58"/>
        <v>80.804903060649735</v>
      </c>
      <c r="K164" s="122">
        <f t="shared" si="58"/>
        <v>99.721784763919146</v>
      </c>
      <c r="L164" s="122">
        <f t="shared" si="58"/>
        <v>0</v>
      </c>
      <c r="M164" s="122">
        <f t="shared" si="58"/>
        <v>85.563685808374913</v>
      </c>
      <c r="N164" s="122">
        <f t="shared" si="58"/>
        <v>211.69895221667579</v>
      </c>
      <c r="O164" s="122">
        <f t="shared" si="58"/>
        <v>205.23054694357873</v>
      </c>
      <c r="P164" s="122">
        <f t="shared" si="58"/>
        <v>165.99521552817967</v>
      </c>
      <c r="Q164" s="122">
        <f t="shared" si="58"/>
        <v>275.12594015342927</v>
      </c>
      <c r="R164" s="122">
        <f t="shared" si="58"/>
        <v>284.44799874640211</v>
      </c>
      <c r="S164" s="122">
        <f t="shared" si="58"/>
        <v>290.4865415543523</v>
      </c>
      <c r="T164" s="122">
        <f t="shared" si="58"/>
        <v>322.170283317339</v>
      </c>
      <c r="U164" s="122">
        <f t="shared" si="58"/>
        <v>307.31064730203599</v>
      </c>
      <c r="V164" s="122">
        <f t="shared" si="58"/>
        <v>270.36796494576163</v>
      </c>
      <c r="W164" s="122">
        <f t="shared" si="58"/>
        <v>98.715524110087841</v>
      </c>
      <c r="X164" s="122">
        <f t="shared" si="58"/>
        <v>107.7614346208354</v>
      </c>
      <c r="Y164" s="122">
        <f t="shared" si="58"/>
        <v>93.853583203347384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36.678906966785505</v>
      </c>
      <c r="G165" s="98">
        <f>IF(RES_hhdet_in_tes!G165=0,0,RES_hhdet_in_tes!G165*1000*11630/RES_hhdet_in_new!G163)</f>
        <v>47.740327930367883</v>
      </c>
      <c r="H165" s="98">
        <f>IF(RES_hhdet_in_tes!H165=0,0,RES_hhdet_in_tes!H165*1000*11630/RES_hhdet_in_new!H163)</f>
        <v>64.719648661859239</v>
      </c>
      <c r="I165" s="98">
        <f>IF(RES_hhdet_in_tes!I165=0,0,RES_hhdet_in_tes!I165*1000*11630/RES_hhdet_in_new!I163)</f>
        <v>94.754443198851561</v>
      </c>
      <c r="J165" s="98">
        <f>IF(RES_hhdet_in_tes!J165=0,0,RES_hhdet_in_tes!J165*1000*11630/RES_hhdet_in_new!J163)</f>
        <v>80.804903060649735</v>
      </c>
      <c r="K165" s="98">
        <f>IF(RES_hhdet_in_tes!K165=0,0,RES_hhdet_in_tes!K165*1000*11630/RES_hhdet_in_new!K163)</f>
        <v>99.721784763919146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85.563685808374913</v>
      </c>
      <c r="N165" s="98">
        <f>IF(RES_hhdet_in_tes!N165=0,0,RES_hhdet_in_tes!N165*1000*11630/RES_hhdet_in_new!N163)</f>
        <v>211.69895221667579</v>
      </c>
      <c r="O165" s="98">
        <f>IF(RES_hhdet_in_tes!O165=0,0,RES_hhdet_in_tes!O165*1000*11630/RES_hhdet_in_new!O163)</f>
        <v>205.23054694357873</v>
      </c>
      <c r="P165" s="98">
        <f>IF(RES_hhdet_in_tes!P165=0,0,RES_hhdet_in_tes!P165*1000*11630/RES_hhdet_in_new!P163)</f>
        <v>165.99521552817967</v>
      </c>
      <c r="Q165" s="98">
        <f>IF(RES_hhdet_in_tes!Q165=0,0,RES_hhdet_in_tes!Q165*1000*11630/RES_hhdet_in_new!Q163)</f>
        <v>275.12594015342927</v>
      </c>
      <c r="R165" s="98">
        <f>IF(RES_hhdet_in_tes!R165=0,0,RES_hhdet_in_tes!R165*1000*11630/RES_hhdet_in_new!R163)</f>
        <v>284.44799874640211</v>
      </c>
      <c r="S165" s="98">
        <f>IF(RES_hhdet_in_tes!S165=0,0,RES_hhdet_in_tes!S165*1000*11630/RES_hhdet_in_new!S163)</f>
        <v>290.4865415543523</v>
      </c>
      <c r="T165" s="98">
        <f>IF(RES_hhdet_in_tes!T165=0,0,RES_hhdet_in_tes!T165*1000*11630/RES_hhdet_in_new!T163)</f>
        <v>322.170283317339</v>
      </c>
      <c r="U165" s="98">
        <f>IF(RES_hhdet_in_tes!U165=0,0,RES_hhdet_in_tes!U165*1000*11630/RES_hhdet_in_new!U163)</f>
        <v>307.31064730203599</v>
      </c>
      <c r="V165" s="98">
        <f>IF(RES_hhdet_in_tes!V165=0,0,RES_hhdet_in_tes!V165*1000*11630/RES_hhdet_in_new!V163)</f>
        <v>270.36796494576163</v>
      </c>
      <c r="W165" s="98">
        <f>IF(RES_hhdet_in_tes!W165=0,0,RES_hhdet_in_tes!W165*1000*11630/RES_hhdet_in_new!W163)</f>
        <v>98.715524110087841</v>
      </c>
      <c r="X165" s="98">
        <f>IF(RES_hhdet_in_tes!X165=0,0,RES_hhdet_in_tes!X165*1000*11630/RES_hhdet_in_new!X163)</f>
        <v>107.7614346208354</v>
      </c>
      <c r="Y165" s="98">
        <f>IF(RES_hhdet_in_tes!Y165=0,0,RES_hhdet_in_tes!Y165*1000*11630/RES_hhdet_in_new!Y163)</f>
        <v>93.853583203347384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620.63783679091443</v>
      </c>
      <c r="G166" s="122">
        <v>621.69954869696744</v>
      </c>
      <c r="H166" s="122">
        <v>631.84880958248357</v>
      </c>
      <c r="I166" s="122">
        <v>684.35617903522643</v>
      </c>
      <c r="J166" s="122">
        <v>625.23566328597735</v>
      </c>
      <c r="K166" s="122">
        <v>494.32012471923287</v>
      </c>
      <c r="L166" s="122">
        <v>0</v>
      </c>
      <c r="M166" s="122">
        <v>481.89047551715527</v>
      </c>
      <c r="N166" s="122">
        <v>536.06865433153689</v>
      </c>
      <c r="O166" s="122">
        <v>663.031075036228</v>
      </c>
      <c r="P166" s="122">
        <v>676.29219766199299</v>
      </c>
      <c r="Q166" s="122">
        <v>773.04553561943328</v>
      </c>
      <c r="R166" s="122">
        <v>801.93636524948465</v>
      </c>
      <c r="S166" s="122">
        <v>849.53807223740353</v>
      </c>
      <c r="T166" s="122">
        <v>1055.9715615368061</v>
      </c>
      <c r="U166" s="122">
        <v>1249.5380263564753</v>
      </c>
      <c r="V166" s="122">
        <v>1155.2253629106117</v>
      </c>
      <c r="W166" s="122">
        <v>1498.9783332726918</v>
      </c>
      <c r="X166" s="122">
        <v>1128.4728545123573</v>
      </c>
      <c r="Y166" s="122">
        <v>1251.6544408319198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625.28112525120639</v>
      </c>
      <c r="G167" s="98">
        <v>632.12337984793226</v>
      </c>
      <c r="H167" s="98">
        <v>640.016273235776</v>
      </c>
      <c r="I167" s="98">
        <v>648.7891369012516</v>
      </c>
      <c r="J167" s="98">
        <v>618.70653666356895</v>
      </c>
      <c r="K167" s="98">
        <v>612.99088073236044</v>
      </c>
      <c r="L167" s="98">
        <v>0</v>
      </c>
      <c r="M167" s="98">
        <v>576.35409169364686</v>
      </c>
      <c r="N167" s="98">
        <v>578.77583601172671</v>
      </c>
      <c r="O167" s="98">
        <v>611.48346528659579</v>
      </c>
      <c r="P167" s="98">
        <v>683.53473518322676</v>
      </c>
      <c r="Q167" s="98">
        <v>730.52982470193285</v>
      </c>
      <c r="R167" s="98">
        <v>776.65651887083993</v>
      </c>
      <c r="S167" s="98">
        <v>941.54174517203012</v>
      </c>
      <c r="T167" s="98">
        <v>1242.8587758422027</v>
      </c>
      <c r="U167" s="98">
        <v>1031.0178190820502</v>
      </c>
      <c r="V167" s="98">
        <v>1235.9017477057771</v>
      </c>
      <c r="W167" s="98">
        <v>1551.402254740234</v>
      </c>
      <c r="X167" s="98">
        <v>1176.9306626959576</v>
      </c>
      <c r="Y167" s="98">
        <v>1366.349779032834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1250.6495965510619</v>
      </c>
      <c r="U168" s="98">
        <v>0</v>
      </c>
      <c r="V168" s="98">
        <v>1238.1483109530095</v>
      </c>
      <c r="W168" s="98">
        <v>0</v>
      </c>
      <c r="X168" s="98">
        <v>1179.2293348511623</v>
      </c>
      <c r="Y168" s="98">
        <v>1374.5343518048574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381.82977080745161</v>
      </c>
      <c r="U169" s="101">
        <v>0</v>
      </c>
      <c r="V169" s="101">
        <v>377.38267307930857</v>
      </c>
      <c r="W169" s="101">
        <v>0</v>
      </c>
      <c r="X169" s="101">
        <v>282.65584823821166</v>
      </c>
      <c r="Y169" s="101">
        <v>528.52030434526716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868.81982574361041</v>
      </c>
      <c r="U170" s="104">
        <v>0</v>
      </c>
      <c r="V170" s="104">
        <v>860.76563787370094</v>
      </c>
      <c r="W170" s="104">
        <v>0</v>
      </c>
      <c r="X170" s="104">
        <v>896.57348661295055</v>
      </c>
      <c r="Y170" s="104">
        <v>846.01404745958996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619.9234847201003</v>
      </c>
      <c r="G171" s="101">
        <v>620.33922476949749</v>
      </c>
      <c r="H171" s="101">
        <v>630.73808960265978</v>
      </c>
      <c r="I171" s="101">
        <v>688.67320724804495</v>
      </c>
      <c r="J171" s="101">
        <v>625.79013680837272</v>
      </c>
      <c r="K171" s="101">
        <v>488.96655677879107</v>
      </c>
      <c r="L171" s="101">
        <v>0</v>
      </c>
      <c r="M171" s="101">
        <v>478.00400760847737</v>
      </c>
      <c r="N171" s="101">
        <v>534.42377373737531</v>
      </c>
      <c r="O171" s="101">
        <v>665.50071792620156</v>
      </c>
      <c r="P171" s="101">
        <v>676.20344107472306</v>
      </c>
      <c r="Q171" s="101">
        <v>775.04356330868688</v>
      </c>
      <c r="R171" s="101">
        <v>803.80761781848571</v>
      </c>
      <c r="S171" s="101">
        <v>847.15515668387206</v>
      </c>
      <c r="T171" s="101">
        <v>1033.3188082955894</v>
      </c>
      <c r="U171" s="101">
        <v>1259.61083734159</v>
      </c>
      <c r="V171" s="101">
        <v>1145.8654457810783</v>
      </c>
      <c r="W171" s="101">
        <v>1497.2819011921704</v>
      </c>
      <c r="X171" s="101">
        <v>1120.1017384158652</v>
      </c>
      <c r="Y171" s="101">
        <v>1241.0845351386233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477.99536468644339</v>
      </c>
      <c r="N172" s="104">
        <v>533.84150004026299</v>
      </c>
      <c r="O172" s="104">
        <v>664.12143728048773</v>
      </c>
      <c r="P172" s="104">
        <v>0</v>
      </c>
      <c r="Q172" s="104">
        <v>771.3341258429532</v>
      </c>
      <c r="R172" s="104">
        <v>799.14742309311373</v>
      </c>
      <c r="S172" s="104">
        <v>845.30360126935716</v>
      </c>
      <c r="T172" s="104">
        <v>1042.0630653491842</v>
      </c>
      <c r="U172" s="104">
        <v>1263.2280011084429</v>
      </c>
      <c r="V172" s="104">
        <v>1147.7936277785952</v>
      </c>
      <c r="W172" s="104">
        <v>1495.3498876688509</v>
      </c>
      <c r="X172" s="104">
        <v>1123.9335517326545</v>
      </c>
      <c r="Y172" s="104">
        <v>1243.0041975899589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137.80549215102386</v>
      </c>
      <c r="N173" s="98">
        <v>164.52886265563197</v>
      </c>
      <c r="O173" s="98">
        <v>231.59311959366536</v>
      </c>
      <c r="P173" s="98">
        <v>0</v>
      </c>
      <c r="Q173" s="98">
        <v>237.35648765606078</v>
      </c>
      <c r="R173" s="98">
        <v>247.59224167370363</v>
      </c>
      <c r="S173" s="98">
        <v>237.23265514496688</v>
      </c>
      <c r="T173" s="98">
        <v>316.40933503758743</v>
      </c>
      <c r="U173" s="98">
        <v>366.98991260524997</v>
      </c>
      <c r="V173" s="98">
        <v>346.37951661326866</v>
      </c>
      <c r="W173" s="98">
        <v>623.76002551481542</v>
      </c>
      <c r="X173" s="98">
        <v>267.85659144452904</v>
      </c>
      <c r="Y173" s="98">
        <v>481.40961182600341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340.18987253541951</v>
      </c>
      <c r="N174" s="33">
        <v>369.31263738463099</v>
      </c>
      <c r="O174" s="33">
        <v>432.52831768682228</v>
      </c>
      <c r="P174" s="33">
        <v>0</v>
      </c>
      <c r="Q174" s="33">
        <v>533.97763818689248</v>
      </c>
      <c r="R174" s="33">
        <v>551.55518141941002</v>
      </c>
      <c r="S174" s="33">
        <v>608.07094612439016</v>
      </c>
      <c r="T174" s="33">
        <v>725.65373031159675</v>
      </c>
      <c r="U174" s="33">
        <v>896.23808850319278</v>
      </c>
      <c r="V174" s="33">
        <v>801.41411116532674</v>
      </c>
      <c r="W174" s="33">
        <v>871.5898621540357</v>
      </c>
      <c r="X174" s="33">
        <v>856.07696028812529</v>
      </c>
      <c r="Y174" s="33">
        <v>761.59458576395582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223.15057348565077</v>
      </c>
      <c r="G175" s="122">
        <v>217.96080180950679</v>
      </c>
      <c r="H175" s="122">
        <v>195.13441670501547</v>
      </c>
      <c r="I175" s="122">
        <v>218.01625882186033</v>
      </c>
      <c r="J175" s="122">
        <v>184.99767212609464</v>
      </c>
      <c r="K175" s="122">
        <v>171.48246614185945</v>
      </c>
      <c r="L175" s="122">
        <v>0</v>
      </c>
      <c r="M175" s="122">
        <v>172.9062549148635</v>
      </c>
      <c r="N175" s="122">
        <v>179.09844702233551</v>
      </c>
      <c r="O175" s="122">
        <v>174.77753389025935</v>
      </c>
      <c r="P175" s="122">
        <v>204.22663832888841</v>
      </c>
      <c r="Q175" s="122">
        <v>217.01811005380068</v>
      </c>
      <c r="R175" s="122">
        <v>224.30039008900883</v>
      </c>
      <c r="S175" s="122">
        <v>271.14877389218879</v>
      </c>
      <c r="T175" s="122">
        <v>267.81447015493023</v>
      </c>
      <c r="U175" s="122">
        <v>283.3797323800718</v>
      </c>
      <c r="V175" s="122">
        <v>303.51652320635691</v>
      </c>
      <c r="W175" s="122">
        <v>357.43395952740224</v>
      </c>
      <c r="X175" s="122">
        <v>392.96722646953612</v>
      </c>
      <c r="Y175" s="122">
        <v>392.41393426438202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211.67618207342349</v>
      </c>
      <c r="G176" s="98">
        <v>222.521648379071</v>
      </c>
      <c r="H176" s="98">
        <v>202.99546039444314</v>
      </c>
      <c r="I176" s="98">
        <v>205.63035895207614</v>
      </c>
      <c r="J176" s="98">
        <v>195.37758240749793</v>
      </c>
      <c r="K176" s="98">
        <v>182.12532372902442</v>
      </c>
      <c r="L176" s="98">
        <v>0</v>
      </c>
      <c r="M176" s="98">
        <v>172.75680641780221</v>
      </c>
      <c r="N176" s="98">
        <v>177.10724295854683</v>
      </c>
      <c r="O176" s="98">
        <v>178.10816516451163</v>
      </c>
      <c r="P176" s="98">
        <v>198.12500665062498</v>
      </c>
      <c r="Q176" s="98">
        <v>215.52938629710712</v>
      </c>
      <c r="R176" s="98">
        <v>246.39689516627467</v>
      </c>
      <c r="S176" s="98">
        <v>278.2943455940806</v>
      </c>
      <c r="T176" s="98">
        <v>161.89379363931783</v>
      </c>
      <c r="U176" s="98">
        <v>335.32019610125104</v>
      </c>
      <c r="V176" s="98">
        <v>216.44476036991011</v>
      </c>
      <c r="W176" s="98">
        <v>434.02821659750873</v>
      </c>
      <c r="X176" s="98">
        <v>391.89445266365567</v>
      </c>
      <c r="Y176" s="98">
        <v>365.73956443213569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223.89085680256863</v>
      </c>
      <c r="G177" s="33">
        <v>217.611757429183</v>
      </c>
      <c r="H177" s="33">
        <v>194.47704719788567</v>
      </c>
      <c r="I177" s="33">
        <v>219.02910621503801</v>
      </c>
      <c r="J177" s="33">
        <v>183.99003926741452</v>
      </c>
      <c r="K177" s="33">
        <v>170.83252064035318</v>
      </c>
      <c r="L177" s="33">
        <v>0</v>
      </c>
      <c r="M177" s="33">
        <v>172.9130354995697</v>
      </c>
      <c r="N177" s="33">
        <v>179.17967329533391</v>
      </c>
      <c r="O177" s="33">
        <v>174.65168007692725</v>
      </c>
      <c r="P177" s="33">
        <v>204.34716438673067</v>
      </c>
      <c r="Q177" s="33">
        <v>217.07056508549627</v>
      </c>
      <c r="R177" s="33">
        <v>223.6307990260614</v>
      </c>
      <c r="S177" s="33">
        <v>271.06722671156803</v>
      </c>
      <c r="T177" s="33">
        <v>268.02175132227978</v>
      </c>
      <c r="U177" s="33">
        <v>281.38824951295675</v>
      </c>
      <c r="V177" s="33">
        <v>305.87284668517827</v>
      </c>
      <c r="W177" s="33">
        <v>353.12034793789439</v>
      </c>
      <c r="X177" s="33">
        <v>392.99991893168061</v>
      </c>
      <c r="Y177" s="33">
        <v>392.66984269102329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4839.7021886987723</v>
      </c>
      <c r="D3" s="117">
        <f t="shared" si="0"/>
        <v>8101.3529352521145</v>
      </c>
      <c r="E3" s="117">
        <f t="shared" si="0"/>
        <v>5075.4828576553191</v>
      </c>
      <c r="F3" s="117">
        <f t="shared" si="0"/>
        <v>6245.0161378268285</v>
      </c>
      <c r="G3" s="117">
        <f t="shared" si="0"/>
        <v>3079.0182797343787</v>
      </c>
      <c r="H3" s="117">
        <f t="shared" si="0"/>
        <v>3016.1018725926469</v>
      </c>
      <c r="I3" s="117">
        <f t="shared" si="0"/>
        <v>2717.1880679242654</v>
      </c>
      <c r="J3" s="117">
        <f t="shared" si="0"/>
        <v>4356.5278767904983</v>
      </c>
      <c r="K3" s="117">
        <f t="shared" si="0"/>
        <v>3407.8098805114491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3757.4201500280228</v>
      </c>
      <c r="S3" s="117">
        <f t="shared" si="1"/>
        <v>3771.5599761296726</v>
      </c>
      <c r="T3" s="117">
        <f t="shared" si="1"/>
        <v>2819.2107909068404</v>
      </c>
      <c r="U3" s="117">
        <f t="shared" si="1"/>
        <v>2320.1095265914946</v>
      </c>
      <c r="V3" s="117">
        <f t="shared" si="1"/>
        <v>3581.4475656648847</v>
      </c>
      <c r="W3" s="117">
        <f t="shared" ref="W3:Y3" si="2">W4+W7+W9+W19</f>
        <v>2851.7886717176675</v>
      </c>
      <c r="X3" s="117">
        <f t="shared" si="2"/>
        <v>2539.366777571719</v>
      </c>
      <c r="Y3" s="117">
        <f t="shared" si="2"/>
        <v>1328.3401937144567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4521.579806066843</v>
      </c>
      <c r="D4" s="122">
        <f t="shared" si="3"/>
        <v>7561.8582663695952</v>
      </c>
      <c r="E4" s="122">
        <f t="shared" si="3"/>
        <v>4798.7355583737635</v>
      </c>
      <c r="F4" s="122">
        <f t="shared" si="3"/>
        <v>6008.5816353661621</v>
      </c>
      <c r="G4" s="122">
        <f t="shared" si="3"/>
        <v>3002.654058436784</v>
      </c>
      <c r="H4" s="122">
        <f t="shared" si="3"/>
        <v>2878.9275232172981</v>
      </c>
      <c r="I4" s="122">
        <f t="shared" si="3"/>
        <v>2484.673296582394</v>
      </c>
      <c r="J4" s="122">
        <f t="shared" si="3"/>
        <v>3726.8899969706326</v>
      </c>
      <c r="K4" s="122">
        <f t="shared" si="3"/>
        <v>2938.8518816426808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3213.5909735450546</v>
      </c>
      <c r="S4" s="122">
        <f t="shared" si="4"/>
        <v>3211.3730694649234</v>
      </c>
      <c r="T4" s="122">
        <f t="shared" si="4"/>
        <v>2319.3923481444967</v>
      </c>
      <c r="U4" s="122">
        <f t="shared" si="4"/>
        <v>1834.3665236386707</v>
      </c>
      <c r="V4" s="122">
        <f t="shared" si="4"/>
        <v>2706.2395924298157</v>
      </c>
      <c r="W4" s="122">
        <f t="shared" ref="W4:Y4" si="5">SUM(W5:W6)</f>
        <v>2445.3460466688557</v>
      </c>
      <c r="X4" s="122">
        <f t="shared" si="5"/>
        <v>1849.629120112397</v>
      </c>
      <c r="Y4" s="122">
        <f t="shared" si="5"/>
        <v>1145.9289828473284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4521.579806066843</v>
      </c>
      <c r="D5" s="98">
        <v>7561.8582663695952</v>
      </c>
      <c r="E5" s="98">
        <v>4798.7355583737635</v>
      </c>
      <c r="F5" s="98">
        <v>6008.5816353661621</v>
      </c>
      <c r="G5" s="98">
        <v>3002.654058436784</v>
      </c>
      <c r="H5" s="98">
        <v>2878.9275232172981</v>
      </c>
      <c r="I5" s="98">
        <v>2484.673296582394</v>
      </c>
      <c r="J5" s="98">
        <v>3726.8899969706326</v>
      </c>
      <c r="K5" s="98">
        <v>2938.8518816426808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3213.5909735450546</v>
      </c>
      <c r="S5" s="98">
        <v>3211.3730694649234</v>
      </c>
      <c r="T5" s="98">
        <v>2319.3923481444967</v>
      </c>
      <c r="U5" s="98">
        <v>1834.3665236386707</v>
      </c>
      <c r="V5" s="98">
        <v>2706.2395924298157</v>
      </c>
      <c r="W5" s="98">
        <v>2445.3460466688557</v>
      </c>
      <c r="X5" s="98">
        <v>1849.629120112397</v>
      </c>
      <c r="Y5" s="98">
        <v>1145.9289828473284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300.56133772681738</v>
      </c>
      <c r="D9" s="122">
        <v>496.17922606919711</v>
      </c>
      <c r="E9" s="122">
        <v>245.06296875736356</v>
      </c>
      <c r="F9" s="122">
        <v>203.39437320891204</v>
      </c>
      <c r="G9" s="122">
        <v>40.949547698860165</v>
      </c>
      <c r="H9" s="122">
        <v>106.65101515801139</v>
      </c>
      <c r="I9" s="122">
        <v>190.96537272624136</v>
      </c>
      <c r="J9" s="122">
        <v>498.48307275153098</v>
      </c>
      <c r="K9" s="122">
        <v>367.71347197922682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409.81980232588631</v>
      </c>
      <c r="S9" s="122">
        <v>427.86892956484928</v>
      </c>
      <c r="T9" s="122">
        <v>343.24105204743665</v>
      </c>
      <c r="U9" s="122">
        <v>354.19976507552639</v>
      </c>
      <c r="V9" s="122">
        <v>671.97419689101082</v>
      </c>
      <c r="W9" s="122">
        <v>325.47113337880739</v>
      </c>
      <c r="X9" s="122">
        <v>665.81642051912979</v>
      </c>
      <c r="Y9" s="122">
        <v>182.41121086712832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300.56133772681738</v>
      </c>
      <c r="D10" s="98">
        <v>509.56192463343916</v>
      </c>
      <c r="E10" s="98">
        <v>342.09975690099583</v>
      </c>
      <c r="F10" s="98">
        <v>465.28118917201436</v>
      </c>
      <c r="G10" s="98">
        <v>309.70705859131175</v>
      </c>
      <c r="H10" s="98">
        <v>331.60232118799661</v>
      </c>
      <c r="I10" s="98">
        <v>343.38627148953907</v>
      </c>
      <c r="J10" s="98">
        <v>498.48307275153098</v>
      </c>
      <c r="K10" s="98">
        <v>367.71347197922682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422.14801683718224</v>
      </c>
      <c r="S10" s="98">
        <v>491.91644140730546</v>
      </c>
      <c r="T10" s="98">
        <v>486.43914512750899</v>
      </c>
      <c r="U10" s="98">
        <v>475.19405490704685</v>
      </c>
      <c r="V10" s="98">
        <v>736.22709708091031</v>
      </c>
      <c r="W10" s="98">
        <v>574.28812779502164</v>
      </c>
      <c r="X10" s="98">
        <v>665.81642051912979</v>
      </c>
      <c r="Y10" s="98">
        <v>428.26203461776737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282.22069416023766</v>
      </c>
      <c r="E11" s="98">
        <v>275.00485408402278</v>
      </c>
      <c r="F11" s="98">
        <v>270.9400011959687</v>
      </c>
      <c r="G11" s="98">
        <v>271.43362563069985</v>
      </c>
      <c r="H11" s="98">
        <v>272.14855332487082</v>
      </c>
      <c r="I11" s="98">
        <v>272.95445618314614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221.16175927137203</v>
      </c>
      <c r="S11" s="98">
        <v>258.34269142921755</v>
      </c>
      <c r="T11" s="98">
        <v>330.22855855520862</v>
      </c>
      <c r="U11" s="98">
        <v>266.75374022452695</v>
      </c>
      <c r="V11" s="98">
        <v>313.29123478360793</v>
      </c>
      <c r="W11" s="98">
        <v>388.43586358616824</v>
      </c>
      <c r="X11" s="98">
        <v>0</v>
      </c>
      <c r="Y11" s="98">
        <v>341.09953838404539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101.45247173538834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101.45247173538834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17.561044905112226</v>
      </c>
      <c r="D19" s="122">
        <v>43.315442813322036</v>
      </c>
      <c r="E19" s="122">
        <v>31.684330524191768</v>
      </c>
      <c r="F19" s="122">
        <v>33.04012925175423</v>
      </c>
      <c r="G19" s="122">
        <v>35.414673598734865</v>
      </c>
      <c r="H19" s="122">
        <v>30.523334217337471</v>
      </c>
      <c r="I19" s="122">
        <v>41.549398615630217</v>
      </c>
      <c r="J19" s="122">
        <v>131.15480706833503</v>
      </c>
      <c r="K19" s="122">
        <v>101.24452688954105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134.00937415708168</v>
      </c>
      <c r="S19" s="122">
        <v>132.31797709989985</v>
      </c>
      <c r="T19" s="122">
        <v>156.5773907149069</v>
      </c>
      <c r="U19" s="122">
        <v>131.54323787729777</v>
      </c>
      <c r="V19" s="122">
        <v>203.23377634405807</v>
      </c>
      <c r="W19" s="122">
        <v>80.971491670004326</v>
      </c>
      <c r="X19" s="122">
        <v>23.921236940192298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139.91152702162262</v>
      </c>
      <c r="D20" s="98">
        <v>237.52812974588582</v>
      </c>
      <c r="E20" s="98">
        <v>158.01924633412287</v>
      </c>
      <c r="F20" s="98">
        <v>215.06145096189138</v>
      </c>
      <c r="G20" s="98">
        <v>111.48357500487835</v>
      </c>
      <c r="H20" s="98">
        <v>120.96327483265858</v>
      </c>
      <c r="I20" s="98">
        <v>119.05090212325045</v>
      </c>
      <c r="J20" s="98">
        <v>165.29121846082822</v>
      </c>
      <c r="K20" s="98">
        <v>119.97643512323154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149.65628459331023</v>
      </c>
      <c r="S20" s="98">
        <v>152.08314038553411</v>
      </c>
      <c r="T20" s="98">
        <v>164.79236399480757</v>
      </c>
      <c r="U20" s="98">
        <v>136.05982909801637</v>
      </c>
      <c r="V20" s="98">
        <v>206.59795330502595</v>
      </c>
      <c r="W20" s="98">
        <v>240.96006511971089</v>
      </c>
      <c r="X20" s="98">
        <v>288.73172763418438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88.499559604318321</v>
      </c>
      <c r="D21" s="98">
        <v>79.168386545360747</v>
      </c>
      <c r="E21" s="98">
        <v>76.714805051596713</v>
      </c>
      <c r="F21" s="98">
        <v>82.185847530356114</v>
      </c>
      <c r="G21" s="98">
        <v>86.346430187294189</v>
      </c>
      <c r="H21" s="98">
        <v>78.723727179028188</v>
      </c>
      <c r="I21" s="98">
        <v>79.699185335247407</v>
      </c>
      <c r="J21" s="98">
        <v>75.681339906321412</v>
      </c>
      <c r="K21" s="98">
        <v>70.506952023615042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94.640682038639838</v>
      </c>
      <c r="S21" s="98">
        <v>106.23823905228289</v>
      </c>
      <c r="T21" s="98">
        <v>0</v>
      </c>
      <c r="U21" s="98">
        <v>126.38514854390309</v>
      </c>
      <c r="V21" s="98">
        <v>81.231483457221913</v>
      </c>
      <c r="W21" s="98">
        <v>162.55661006260584</v>
      </c>
      <c r="X21" s="98">
        <v>146.67927027870715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2850.237710132687</v>
      </c>
      <c r="D24" s="117">
        <f t="shared" si="7"/>
        <v>5278.3919211068915</v>
      </c>
      <c r="E24" s="117">
        <f t="shared" si="7"/>
        <v>1931.1909931767118</v>
      </c>
      <c r="F24" s="117">
        <f t="shared" si="7"/>
        <v>465.68987748226033</v>
      </c>
      <c r="G24" s="117">
        <f t="shared" si="7"/>
        <v>1095.7881560279031</v>
      </c>
      <c r="H24" s="117">
        <f t="shared" si="7"/>
        <v>3104.631925838718</v>
      </c>
      <c r="I24" s="117">
        <f t="shared" si="7"/>
        <v>1941.6574305376989</v>
      </c>
      <c r="J24" s="117">
        <f t="shared" si="7"/>
        <v>3244.7867145047253</v>
      </c>
      <c r="K24" s="117">
        <f t="shared" si="7"/>
        <v>3282.367237998737</v>
      </c>
      <c r="L24" s="117">
        <f t="shared" si="7"/>
        <v>2310.2018696318669</v>
      </c>
      <c r="M24" s="117">
        <f t="shared" si="7"/>
        <v>0</v>
      </c>
      <c r="N24" s="117">
        <f t="shared" si="7"/>
        <v>0</v>
      </c>
      <c r="O24" s="117">
        <f t="shared" si="7"/>
        <v>2212.7228135157038</v>
      </c>
      <c r="P24" s="117">
        <f t="shared" si="7"/>
        <v>191.86604512156288</v>
      </c>
      <c r="Q24" s="117">
        <f t="shared" si="7"/>
        <v>0</v>
      </c>
      <c r="R24" s="117">
        <f t="shared" ref="R24:V24" si="8">R25+R28+R30+R39</f>
        <v>1898.8385270093336</v>
      </c>
      <c r="S24" s="117">
        <f t="shared" si="8"/>
        <v>1851.9865214224485</v>
      </c>
      <c r="T24" s="117">
        <f t="shared" si="8"/>
        <v>1644.7434941529959</v>
      </c>
      <c r="U24" s="117">
        <f t="shared" si="8"/>
        <v>1332.4674100142001</v>
      </c>
      <c r="V24" s="117">
        <f t="shared" si="8"/>
        <v>1391.866394878381</v>
      </c>
      <c r="W24" s="117">
        <f t="shared" ref="W24:Y24" si="9">W25+W28+W30+W39</f>
        <v>1698.9820984754565</v>
      </c>
      <c r="X24" s="117">
        <f t="shared" si="9"/>
        <v>1337.0604189188737</v>
      </c>
      <c r="Y24" s="117">
        <f t="shared" si="9"/>
        <v>0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2732.7959159589113</v>
      </c>
      <c r="D25" s="122">
        <f t="shared" si="10"/>
        <v>5218.5853570874033</v>
      </c>
      <c r="E25" s="122">
        <f t="shared" si="10"/>
        <v>1884.4485960439554</v>
      </c>
      <c r="F25" s="122">
        <f t="shared" si="10"/>
        <v>424.60381369698302</v>
      </c>
      <c r="G25" s="122">
        <f t="shared" si="10"/>
        <v>1057.6925293549948</v>
      </c>
      <c r="H25" s="122">
        <f t="shared" si="10"/>
        <v>3065.8872888298479</v>
      </c>
      <c r="I25" s="122">
        <f t="shared" si="10"/>
        <v>1905.862465775801</v>
      </c>
      <c r="J25" s="122">
        <f t="shared" si="10"/>
        <v>3217.7295163202707</v>
      </c>
      <c r="K25" s="122">
        <f t="shared" si="10"/>
        <v>3268.1517511386355</v>
      </c>
      <c r="L25" s="122">
        <f t="shared" si="10"/>
        <v>2300.0091700242688</v>
      </c>
      <c r="M25" s="122">
        <f t="shared" si="10"/>
        <v>0</v>
      </c>
      <c r="N25" s="122">
        <f t="shared" si="10"/>
        <v>0</v>
      </c>
      <c r="O25" s="122">
        <f t="shared" si="10"/>
        <v>2201.6957135771431</v>
      </c>
      <c r="P25" s="122">
        <f t="shared" si="10"/>
        <v>191.86604512156288</v>
      </c>
      <c r="Q25" s="122">
        <f t="shared" si="10"/>
        <v>0</v>
      </c>
      <c r="R25" s="122">
        <f t="shared" ref="R25:V25" si="11">SUM(R26:R27)</f>
        <v>1883.6760078122784</v>
      </c>
      <c r="S25" s="122">
        <f t="shared" si="11"/>
        <v>1845.1880295427322</v>
      </c>
      <c r="T25" s="122">
        <f t="shared" si="11"/>
        <v>1618.6728184775848</v>
      </c>
      <c r="U25" s="122">
        <f t="shared" si="11"/>
        <v>1317.050198689948</v>
      </c>
      <c r="V25" s="122">
        <f t="shared" si="11"/>
        <v>1359.8187539205621</v>
      </c>
      <c r="W25" s="122">
        <f t="shared" ref="W25:Y25" si="12">SUM(W26:W27)</f>
        <v>1678.116674252333</v>
      </c>
      <c r="X25" s="122">
        <f t="shared" si="12"/>
        <v>1298.1076757141302</v>
      </c>
      <c r="Y25" s="122">
        <f t="shared" si="12"/>
        <v>0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2732.7959159589113</v>
      </c>
      <c r="D26" s="98">
        <v>5218.5853570874033</v>
      </c>
      <c r="E26" s="98">
        <v>1884.4485960439554</v>
      </c>
      <c r="F26" s="98">
        <v>424.60381369698302</v>
      </c>
      <c r="G26" s="98">
        <v>1057.6925293549948</v>
      </c>
      <c r="H26" s="98">
        <v>3065.8872888298479</v>
      </c>
      <c r="I26" s="98">
        <v>1905.862465775801</v>
      </c>
      <c r="J26" s="98">
        <v>3217.7295163202707</v>
      </c>
      <c r="K26" s="98">
        <v>3268.1517511386355</v>
      </c>
      <c r="L26" s="98">
        <v>2300.0091700242688</v>
      </c>
      <c r="M26" s="98">
        <v>0</v>
      </c>
      <c r="N26" s="98">
        <v>0</v>
      </c>
      <c r="O26" s="98">
        <v>2201.6957135771431</v>
      </c>
      <c r="P26" s="98">
        <v>191.86604512156288</v>
      </c>
      <c r="Q26" s="98">
        <v>0</v>
      </c>
      <c r="R26" s="98">
        <v>1883.6760078122784</v>
      </c>
      <c r="S26" s="98">
        <v>1845.1880295427322</v>
      </c>
      <c r="T26" s="98">
        <v>1618.6728184775848</v>
      </c>
      <c r="U26" s="98">
        <v>1317.050198689948</v>
      </c>
      <c r="V26" s="98">
        <v>1359.8187539205621</v>
      </c>
      <c r="W26" s="98">
        <v>1678.116674252333</v>
      </c>
      <c r="X26" s="98">
        <v>1298.1076757141302</v>
      </c>
      <c r="Y26" s="98">
        <v>0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110.84414063000914</v>
      </c>
      <c r="D30" s="122">
        <v>55.21709233569868</v>
      </c>
      <c r="E30" s="122">
        <v>44.486079337121332</v>
      </c>
      <c r="F30" s="122">
        <v>36.321666826995802</v>
      </c>
      <c r="G30" s="122">
        <v>31.77759519578925</v>
      </c>
      <c r="H30" s="122">
        <v>32.669494075439999</v>
      </c>
      <c r="I30" s="122">
        <v>29.810725589968186</v>
      </c>
      <c r="J30" s="122">
        <v>20.570226192484409</v>
      </c>
      <c r="K30" s="122">
        <v>9.8088023586255595</v>
      </c>
      <c r="L30" s="122">
        <v>8.0628058272209895</v>
      </c>
      <c r="M30" s="122">
        <v>0</v>
      </c>
      <c r="N30" s="122">
        <v>0</v>
      </c>
      <c r="O30" s="122">
        <v>8.3091708989547399</v>
      </c>
      <c r="P30" s="122">
        <v>0</v>
      </c>
      <c r="Q30" s="122">
        <v>0</v>
      </c>
      <c r="R30" s="122">
        <v>13.26970555628232</v>
      </c>
      <c r="S30" s="122">
        <v>6.798491879716253</v>
      </c>
      <c r="T30" s="122">
        <v>26.070675675411202</v>
      </c>
      <c r="U30" s="122">
        <v>10.460930989197136</v>
      </c>
      <c r="V30" s="122">
        <v>29.83726045558171</v>
      </c>
      <c r="W30" s="122">
        <v>12.04452290189669</v>
      </c>
      <c r="X30" s="122">
        <v>35.191736274520338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287.45580470049038</v>
      </c>
      <c r="D31" s="98">
        <v>282.22069416023766</v>
      </c>
      <c r="E31" s="98">
        <v>275.00485408402278</v>
      </c>
      <c r="F31" s="98">
        <v>270.9400011959687</v>
      </c>
      <c r="G31" s="98">
        <v>271.43362563069985</v>
      </c>
      <c r="H31" s="98">
        <v>272.1485533248707</v>
      </c>
      <c r="I31" s="98">
        <v>272.95445618314619</v>
      </c>
      <c r="J31" s="98">
        <v>257.12782740605513</v>
      </c>
      <c r="K31" s="98">
        <v>251.10534038081431</v>
      </c>
      <c r="L31" s="98">
        <v>233.82136898940871</v>
      </c>
      <c r="M31" s="98">
        <v>0</v>
      </c>
      <c r="N31" s="98">
        <v>0</v>
      </c>
      <c r="O31" s="98">
        <v>210.49899610685341</v>
      </c>
      <c r="P31" s="98">
        <v>0</v>
      </c>
      <c r="Q31" s="98">
        <v>0</v>
      </c>
      <c r="R31" s="98">
        <v>221.16175927137201</v>
      </c>
      <c r="S31" s="98">
        <v>258.34269142921761</v>
      </c>
      <c r="T31" s="98">
        <v>330.22855855520856</v>
      </c>
      <c r="U31" s="98">
        <v>266.75374022452695</v>
      </c>
      <c r="V31" s="98">
        <v>313.29123478360799</v>
      </c>
      <c r="W31" s="98">
        <v>388.43586358616824</v>
      </c>
      <c r="X31" s="98">
        <v>294.10236743706281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6.5976535437666604</v>
      </c>
      <c r="D39" s="122">
        <v>4.5894716837890286</v>
      </c>
      <c r="E39" s="122">
        <v>2.2563177956351979</v>
      </c>
      <c r="F39" s="122">
        <v>4.7643969582815142</v>
      </c>
      <c r="G39" s="122">
        <v>6.3180314771190877</v>
      </c>
      <c r="H39" s="122">
        <v>6.0751429334298299</v>
      </c>
      <c r="I39" s="122">
        <v>5.9842391719298398</v>
      </c>
      <c r="J39" s="122">
        <v>6.4869719919704076</v>
      </c>
      <c r="K39" s="122">
        <v>4.4066845014759402</v>
      </c>
      <c r="L39" s="122">
        <v>2.1298937803769804</v>
      </c>
      <c r="M39" s="122">
        <v>0</v>
      </c>
      <c r="N39" s="122">
        <v>0</v>
      </c>
      <c r="O39" s="122">
        <v>2.7179290396059894</v>
      </c>
      <c r="P39" s="122">
        <v>0</v>
      </c>
      <c r="Q39" s="122">
        <v>0</v>
      </c>
      <c r="R39" s="122">
        <v>1.8928136407727965</v>
      </c>
      <c r="S39" s="122">
        <v>0</v>
      </c>
      <c r="T39" s="122">
        <v>0</v>
      </c>
      <c r="U39" s="122">
        <v>4.9562803350550233</v>
      </c>
      <c r="V39" s="122">
        <v>2.2103805022373311</v>
      </c>
      <c r="W39" s="122">
        <v>8.8209013212266747</v>
      </c>
      <c r="X39" s="122">
        <v>3.7610069302232598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88.499559604318307</v>
      </c>
      <c r="D40" s="98">
        <v>79.168386545360747</v>
      </c>
      <c r="E40" s="98">
        <v>76.714805051596727</v>
      </c>
      <c r="F40" s="98">
        <v>82.185847530356128</v>
      </c>
      <c r="G40" s="98">
        <v>86.346430187294189</v>
      </c>
      <c r="H40" s="98">
        <v>78.723727179028216</v>
      </c>
      <c r="I40" s="98">
        <v>79.699185335247407</v>
      </c>
      <c r="J40" s="98">
        <v>75.681339906321426</v>
      </c>
      <c r="K40" s="98">
        <v>70.506952023615042</v>
      </c>
      <c r="L40" s="98">
        <v>61.766919630932435</v>
      </c>
      <c r="M40" s="98">
        <v>0</v>
      </c>
      <c r="N40" s="98">
        <v>0</v>
      </c>
      <c r="O40" s="98">
        <v>68.854202336685063</v>
      </c>
      <c r="P40" s="98">
        <v>0</v>
      </c>
      <c r="Q40" s="98">
        <v>0</v>
      </c>
      <c r="R40" s="98">
        <v>94.640682038639824</v>
      </c>
      <c r="S40" s="98">
        <v>0</v>
      </c>
      <c r="T40" s="98">
        <v>0</v>
      </c>
      <c r="U40" s="98">
        <v>126.38514854390309</v>
      </c>
      <c r="V40" s="98">
        <v>81.231483457221913</v>
      </c>
      <c r="W40" s="98">
        <v>162.55661006260587</v>
      </c>
      <c r="X40" s="98">
        <v>146.67927027870715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3674.4236598842381</v>
      </c>
      <c r="D62" s="117">
        <f t="shared" si="21"/>
        <v>3409.8468050667784</v>
      </c>
      <c r="E62" s="117">
        <f t="shared" si="21"/>
        <v>3387.4072154791866</v>
      </c>
      <c r="F62" s="117">
        <f t="shared" si="21"/>
        <v>3021.6829638558816</v>
      </c>
      <c r="G62" s="117">
        <f t="shared" si="21"/>
        <v>2821.5217758525928</v>
      </c>
      <c r="H62" s="117">
        <f t="shared" si="21"/>
        <v>2454.217008684147</v>
      </c>
      <c r="I62" s="117">
        <f t="shared" si="21"/>
        <v>2091.3162127664086</v>
      </c>
      <c r="J62" s="117">
        <f t="shared" si="21"/>
        <v>2272.0066561706503</v>
      </c>
      <c r="K62" s="117">
        <f t="shared" si="21"/>
        <v>2314.8271803693697</v>
      </c>
      <c r="L62" s="117">
        <f t="shared" si="21"/>
        <v>0</v>
      </c>
      <c r="M62" s="117">
        <f t="shared" si="21"/>
        <v>2374.3695459357709</v>
      </c>
      <c r="N62" s="117">
        <f t="shared" si="21"/>
        <v>2328.5411877842826</v>
      </c>
      <c r="O62" s="117">
        <f t="shared" si="21"/>
        <v>2358.1620236183498</v>
      </c>
      <c r="P62" s="117">
        <f t="shared" si="21"/>
        <v>1998.8086811617461</v>
      </c>
      <c r="Q62" s="117">
        <f t="shared" si="21"/>
        <v>1893.1138808441065</v>
      </c>
      <c r="R62" s="117">
        <f t="shared" ref="R62:V62" si="22">R63+R66+R68+R77</f>
        <v>1875.1550461873157</v>
      </c>
      <c r="S62" s="117">
        <f t="shared" si="22"/>
        <v>1957.925145554424</v>
      </c>
      <c r="T62" s="117">
        <f t="shared" si="22"/>
        <v>1801.7135730651546</v>
      </c>
      <c r="U62" s="117">
        <f t="shared" si="22"/>
        <v>1652.1558414201363</v>
      </c>
      <c r="V62" s="117">
        <f t="shared" si="22"/>
        <v>1765.5262286313719</v>
      </c>
      <c r="W62" s="117">
        <f t="shared" ref="W62:Y62" si="23">W63+W66+W68+W77</f>
        <v>1647.6487620733137</v>
      </c>
      <c r="X62" s="117">
        <f t="shared" si="23"/>
        <v>1493.3042319345639</v>
      </c>
      <c r="Y62" s="117">
        <f t="shared" si="23"/>
        <v>1245.9924759766309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3425.2804818216232</v>
      </c>
      <c r="D63" s="122">
        <f t="shared" si="24"/>
        <v>3246.091177854923</v>
      </c>
      <c r="E63" s="122">
        <f t="shared" si="24"/>
        <v>3165.6883352503528</v>
      </c>
      <c r="F63" s="122">
        <f t="shared" si="24"/>
        <v>2811.6141284128989</v>
      </c>
      <c r="G63" s="122">
        <f t="shared" si="24"/>
        <v>2610.9115179486635</v>
      </c>
      <c r="H63" s="122">
        <f t="shared" si="24"/>
        <v>2265.1906283643079</v>
      </c>
      <c r="I63" s="122">
        <f t="shared" si="24"/>
        <v>1834.6017638619046</v>
      </c>
      <c r="J63" s="122">
        <f t="shared" si="24"/>
        <v>1963.625950203236</v>
      </c>
      <c r="K63" s="122">
        <f t="shared" si="24"/>
        <v>2017.6662384745159</v>
      </c>
      <c r="L63" s="122">
        <f t="shared" si="24"/>
        <v>0</v>
      </c>
      <c r="M63" s="122">
        <f t="shared" si="24"/>
        <v>2258.2962592193608</v>
      </c>
      <c r="N63" s="122">
        <f t="shared" si="24"/>
        <v>2113.9818391880626</v>
      </c>
      <c r="O63" s="122">
        <f t="shared" si="24"/>
        <v>2126.6456837953974</v>
      </c>
      <c r="P63" s="122">
        <f t="shared" si="24"/>
        <v>1685.1603397896213</v>
      </c>
      <c r="Q63" s="122">
        <f t="shared" si="24"/>
        <v>1632.8080844437857</v>
      </c>
      <c r="R63" s="122">
        <f t="shared" ref="R63:V63" si="25">SUM(R64:R65)</f>
        <v>1614.9173957491316</v>
      </c>
      <c r="S63" s="122">
        <f t="shared" si="25"/>
        <v>1640.8799717905138</v>
      </c>
      <c r="T63" s="122">
        <f t="shared" si="25"/>
        <v>1464.4618710611801</v>
      </c>
      <c r="U63" s="122">
        <f t="shared" si="25"/>
        <v>1382.3917375022058</v>
      </c>
      <c r="V63" s="122">
        <f t="shared" si="25"/>
        <v>1347.2641248152695</v>
      </c>
      <c r="W63" s="122">
        <f t="shared" ref="W63:Y63" si="26">SUM(W64:W65)</f>
        <v>1330.2831843080162</v>
      </c>
      <c r="X63" s="122">
        <f t="shared" si="26"/>
        <v>1044.0623508098938</v>
      </c>
      <c r="Y63" s="122">
        <f t="shared" si="26"/>
        <v>815.96991748022072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3425.2804818216232</v>
      </c>
      <c r="D64" s="98">
        <v>3246.091177854923</v>
      </c>
      <c r="E64" s="98">
        <v>3165.6883352503528</v>
      </c>
      <c r="F64" s="98">
        <v>2811.6141284128989</v>
      </c>
      <c r="G64" s="98">
        <v>2610.9115179486635</v>
      </c>
      <c r="H64" s="98">
        <v>2265.1906283643079</v>
      </c>
      <c r="I64" s="98">
        <v>1834.6017638619046</v>
      </c>
      <c r="J64" s="98">
        <v>1963.625950203236</v>
      </c>
      <c r="K64" s="98">
        <v>2017.6662384745159</v>
      </c>
      <c r="L64" s="98">
        <v>0</v>
      </c>
      <c r="M64" s="98">
        <v>2258.2962592193608</v>
      </c>
      <c r="N64" s="98">
        <v>2113.9818391880626</v>
      </c>
      <c r="O64" s="98">
        <v>2126.6456837953974</v>
      </c>
      <c r="P64" s="98">
        <v>1685.1603397896213</v>
      </c>
      <c r="Q64" s="98">
        <v>1632.8080844437857</v>
      </c>
      <c r="R64" s="98">
        <v>1614.9173957491316</v>
      </c>
      <c r="S64" s="98">
        <v>1640.8799717905138</v>
      </c>
      <c r="T64" s="98">
        <v>1464.4618710611801</v>
      </c>
      <c r="U64" s="98">
        <v>1382.3917375022058</v>
      </c>
      <c r="V64" s="98">
        <v>1347.2641248152695</v>
      </c>
      <c r="W64" s="98">
        <v>1330.2831843080162</v>
      </c>
      <c r="X64" s="98">
        <v>1044.0623508098938</v>
      </c>
      <c r="Y64" s="98">
        <v>815.96991748022072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192.09225910406548</v>
      </c>
      <c r="D68" s="122">
        <v>111.74155783068373</v>
      </c>
      <c r="E68" s="122">
        <v>147.80536823649319</v>
      </c>
      <c r="F68" s="122">
        <v>138.78736230996333</v>
      </c>
      <c r="G68" s="122">
        <v>139.23322580280788</v>
      </c>
      <c r="H68" s="122">
        <v>122.00695988390052</v>
      </c>
      <c r="I68" s="122">
        <v>187.28113470956686</v>
      </c>
      <c r="J68" s="122">
        <v>245.36914758395122</v>
      </c>
      <c r="K68" s="122">
        <v>225.68107703553966</v>
      </c>
      <c r="L68" s="122">
        <v>0</v>
      </c>
      <c r="M68" s="122">
        <v>91.587785387391364</v>
      </c>
      <c r="N68" s="122">
        <v>159.17870857151453</v>
      </c>
      <c r="O68" s="122">
        <v>192.23148320358888</v>
      </c>
      <c r="P68" s="122">
        <v>251.37372795352454</v>
      </c>
      <c r="Q68" s="122">
        <v>194.10163377287631</v>
      </c>
      <c r="R68" s="122">
        <v>200.55840931147785</v>
      </c>
      <c r="S68" s="122">
        <v>230.52723210855353</v>
      </c>
      <c r="T68" s="122">
        <v>245.15576186908893</v>
      </c>
      <c r="U68" s="122">
        <v>185.65759924800588</v>
      </c>
      <c r="V68" s="122">
        <v>329.31641376960874</v>
      </c>
      <c r="W68" s="122">
        <v>223.37844256589725</v>
      </c>
      <c r="X68" s="122">
        <v>331.01573496458434</v>
      </c>
      <c r="Y68" s="122">
        <v>334.57825779453913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239.61460946061626</v>
      </c>
      <c r="D69" s="98">
        <v>239.58499500657854</v>
      </c>
      <c r="E69" s="98">
        <v>250.05594263292923</v>
      </c>
      <c r="F69" s="98">
        <v>239.38343618094387</v>
      </c>
      <c r="G69" s="98">
        <v>238.7568651912087</v>
      </c>
      <c r="H69" s="98">
        <v>241.53835898228775</v>
      </c>
      <c r="I69" s="98">
        <v>233.68642851714742</v>
      </c>
      <c r="J69" s="98">
        <v>245.36914758395122</v>
      </c>
      <c r="K69" s="98">
        <v>254.97228132512316</v>
      </c>
      <c r="L69" s="98">
        <v>0</v>
      </c>
      <c r="M69" s="98">
        <v>158.67437977942964</v>
      </c>
      <c r="N69" s="98">
        <v>159.17870857151453</v>
      </c>
      <c r="O69" s="98">
        <v>192.23148320358888</v>
      </c>
      <c r="P69" s="98">
        <v>252.23805268185177</v>
      </c>
      <c r="Q69" s="98">
        <v>213.31172281768346</v>
      </c>
      <c r="R69" s="98">
        <v>200.55840931147785</v>
      </c>
      <c r="S69" s="98">
        <v>231.05018324553572</v>
      </c>
      <c r="T69" s="98">
        <v>325.9109818166873</v>
      </c>
      <c r="U69" s="98">
        <v>338.18399235415137</v>
      </c>
      <c r="V69" s="98">
        <v>360.93450512588481</v>
      </c>
      <c r="W69" s="98">
        <v>293.97017173082668</v>
      </c>
      <c r="X69" s="98">
        <v>332.23556227521482</v>
      </c>
      <c r="Y69" s="98">
        <v>335.15788641926582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76.934476532911916</v>
      </c>
      <c r="Q70" s="98">
        <v>0</v>
      </c>
      <c r="R70" s="98">
        <v>0</v>
      </c>
      <c r="S70" s="98">
        <v>64.713873257227149</v>
      </c>
      <c r="T70" s="98">
        <v>100.32048012253082</v>
      </c>
      <c r="U70" s="98">
        <v>98.797694351359596</v>
      </c>
      <c r="V70" s="98">
        <v>112.500761539932</v>
      </c>
      <c r="W70" s="98">
        <v>0</v>
      </c>
      <c r="X70" s="98">
        <v>81.822441507206662</v>
      </c>
      <c r="Y70" s="98">
        <v>130.45413357033479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76.934476532911916</v>
      </c>
      <c r="Q71" s="101">
        <v>0</v>
      </c>
      <c r="R71" s="101">
        <v>0</v>
      </c>
      <c r="S71" s="101">
        <v>64.713873257227149</v>
      </c>
      <c r="T71" s="101">
        <v>100.32048012253082</v>
      </c>
      <c r="U71" s="101">
        <v>98.797694351359596</v>
      </c>
      <c r="V71" s="101">
        <v>112.500761539932</v>
      </c>
      <c r="W71" s="101">
        <v>0</v>
      </c>
      <c r="X71" s="101">
        <v>81.822441507206662</v>
      </c>
      <c r="Y71" s="101">
        <v>130.45413357033479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57.05091895854968</v>
      </c>
      <c r="D77" s="122">
        <v>52.014069381171765</v>
      </c>
      <c r="E77" s="122">
        <v>73.913511992340929</v>
      </c>
      <c r="F77" s="122">
        <v>71.281473133019588</v>
      </c>
      <c r="G77" s="122">
        <v>71.377032101121429</v>
      </c>
      <c r="H77" s="122">
        <v>67.019420435938784</v>
      </c>
      <c r="I77" s="122">
        <v>69.433314194936955</v>
      </c>
      <c r="J77" s="122">
        <v>63.011558383463246</v>
      </c>
      <c r="K77" s="122">
        <v>71.47986485931429</v>
      </c>
      <c r="L77" s="122">
        <v>0</v>
      </c>
      <c r="M77" s="122">
        <v>24.485501329019002</v>
      </c>
      <c r="N77" s="122">
        <v>55.380640024705414</v>
      </c>
      <c r="O77" s="122">
        <v>39.284856619363239</v>
      </c>
      <c r="P77" s="122">
        <v>62.274613418600268</v>
      </c>
      <c r="Q77" s="122">
        <v>66.204162627444404</v>
      </c>
      <c r="R77" s="122">
        <v>59.679241126706259</v>
      </c>
      <c r="S77" s="122">
        <v>86.517941655356751</v>
      </c>
      <c r="T77" s="122">
        <v>92.095940134885424</v>
      </c>
      <c r="U77" s="122">
        <v>84.106504669924618</v>
      </c>
      <c r="V77" s="122">
        <v>88.94569004649351</v>
      </c>
      <c r="W77" s="122">
        <v>93.987135199400257</v>
      </c>
      <c r="X77" s="122">
        <v>118.22614616008579</v>
      </c>
      <c r="Y77" s="122">
        <v>95.444300701871072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64.907134178851379</v>
      </c>
      <c r="D78" s="98">
        <v>62.087531209716154</v>
      </c>
      <c r="E78" s="98">
        <v>77.493475386032173</v>
      </c>
      <c r="F78" s="98">
        <v>78.788487058872391</v>
      </c>
      <c r="G78" s="98">
        <v>74.781781980540472</v>
      </c>
      <c r="H78" s="98">
        <v>68.292718685429989</v>
      </c>
      <c r="I78" s="98">
        <v>70.775828082333291</v>
      </c>
      <c r="J78" s="98">
        <v>70.00458464626449</v>
      </c>
      <c r="K78" s="98">
        <v>71.877848479688524</v>
      </c>
      <c r="L78" s="98">
        <v>0</v>
      </c>
      <c r="M78" s="98">
        <v>57.185650689774597</v>
      </c>
      <c r="N78" s="98">
        <v>55.631025162507207</v>
      </c>
      <c r="O78" s="98">
        <v>57.885805580115679</v>
      </c>
      <c r="P78" s="98">
        <v>79.00842893620279</v>
      </c>
      <c r="Q78" s="98">
        <v>71.674043420067122</v>
      </c>
      <c r="R78" s="98">
        <v>71.233721283297925</v>
      </c>
      <c r="S78" s="98">
        <v>91.215800289094631</v>
      </c>
      <c r="T78" s="98">
        <v>93.609861770954865</v>
      </c>
      <c r="U78" s="98">
        <v>96.043292969268876</v>
      </c>
      <c r="V78" s="98">
        <v>99.296907570378536</v>
      </c>
      <c r="W78" s="98">
        <v>121.43069024180879</v>
      </c>
      <c r="X78" s="98">
        <v>130.93155919578606</v>
      </c>
      <c r="Y78" s="98">
        <v>122.87315063846393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115.26590204279823</v>
      </c>
      <c r="D81" s="117">
        <f t="shared" si="28"/>
        <v>59.691513055887192</v>
      </c>
      <c r="E81" s="117">
        <f t="shared" si="28"/>
        <v>48.357057905854042</v>
      </c>
      <c r="F81" s="117">
        <f t="shared" si="28"/>
        <v>40.891433690599378</v>
      </c>
      <c r="G81" s="117">
        <f t="shared" si="28"/>
        <v>37.264968119620413</v>
      </c>
      <c r="H81" s="117">
        <f t="shared" si="28"/>
        <v>38.53349610119237</v>
      </c>
      <c r="I81" s="117">
        <f t="shared" si="28"/>
        <v>35.370630853540874</v>
      </c>
      <c r="J81" s="117">
        <f t="shared" si="28"/>
        <v>26.39712408121175</v>
      </c>
      <c r="K81" s="117">
        <f t="shared" si="28"/>
        <v>14.671113047608207</v>
      </c>
      <c r="L81" s="117">
        <f t="shared" si="28"/>
        <v>8.7652437095287556</v>
      </c>
      <c r="M81" s="117">
        <f t="shared" si="28"/>
        <v>11.39098925400458</v>
      </c>
      <c r="N81" s="117">
        <f t="shared" si="28"/>
        <v>10.619105857045827</v>
      </c>
      <c r="O81" s="117">
        <f t="shared" si="28"/>
        <v>11.985491000300476</v>
      </c>
      <c r="P81" s="117">
        <f t="shared" si="28"/>
        <v>0</v>
      </c>
      <c r="Q81" s="117">
        <f t="shared" si="28"/>
        <v>12.424154395795684</v>
      </c>
      <c r="R81" s="117">
        <f t="shared" ref="R81:V81" si="29">R82+R85+R87+R100</f>
        <v>15.087138128053907</v>
      </c>
      <c r="S81" s="117">
        <f t="shared" si="29"/>
        <v>9.5030551593696728</v>
      </c>
      <c r="T81" s="117">
        <f t="shared" si="29"/>
        <v>0</v>
      </c>
      <c r="U81" s="117">
        <f t="shared" si="29"/>
        <v>0</v>
      </c>
      <c r="V81" s="117">
        <f t="shared" si="29"/>
        <v>2.1153307324820512</v>
      </c>
      <c r="W81" s="117">
        <f t="shared" ref="W81:Y81" si="30">W82+W85+W87+W100</f>
        <v>8.6373908636020538</v>
      </c>
      <c r="X81" s="117">
        <f t="shared" si="30"/>
        <v>16.056321594651301</v>
      </c>
      <c r="Y81" s="117">
        <f t="shared" si="30"/>
        <v>15.165748554046855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108.78526645372982</v>
      </c>
      <c r="D87" s="122">
        <v>54.920536842230803</v>
      </c>
      <c r="E87" s="122">
        <v>45.624214977807341</v>
      </c>
      <c r="F87" s="122">
        <v>36.061828386203764</v>
      </c>
      <c r="G87" s="122">
        <v>31.197815509903606</v>
      </c>
      <c r="H87" s="122">
        <v>32.554478847088966</v>
      </c>
      <c r="I87" s="122">
        <v>29.412863825659191</v>
      </c>
      <c r="J87" s="122">
        <v>20.003461451362472</v>
      </c>
      <c r="K87" s="122">
        <v>10.71019288169429</v>
      </c>
      <c r="L87" s="122">
        <v>6.0369484763627632</v>
      </c>
      <c r="M87" s="122">
        <v>8.6410480735522839</v>
      </c>
      <c r="N87" s="122">
        <v>7.9496341502248367</v>
      </c>
      <c r="O87" s="122">
        <v>9.4935516061554157</v>
      </c>
      <c r="P87" s="122">
        <v>0</v>
      </c>
      <c r="Q87" s="122">
        <v>9.6300048074265501</v>
      </c>
      <c r="R87" s="122">
        <v>12.82275501673546</v>
      </c>
      <c r="S87" s="122">
        <v>8.2743210778041227</v>
      </c>
      <c r="T87" s="122">
        <v>0</v>
      </c>
      <c r="U87" s="122">
        <v>0</v>
      </c>
      <c r="V87" s="122">
        <v>0</v>
      </c>
      <c r="W87" s="122">
        <v>0</v>
      </c>
      <c r="X87" s="122">
        <v>11.721888785458519</v>
      </c>
      <c r="Y87" s="122">
        <v>13.896012324925184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287.45580470049043</v>
      </c>
      <c r="D92" s="101">
        <v>282.22069416023766</v>
      </c>
      <c r="E92" s="101">
        <v>275.00485408402278</v>
      </c>
      <c r="F92" s="101">
        <v>270.94000119596865</v>
      </c>
      <c r="G92" s="101">
        <v>271.43362563069979</v>
      </c>
      <c r="H92" s="101">
        <v>272.1485533248707</v>
      </c>
      <c r="I92" s="101">
        <v>272.95445618314614</v>
      </c>
      <c r="J92" s="101">
        <v>257.12782740605513</v>
      </c>
      <c r="K92" s="101">
        <v>251.10534038081434</v>
      </c>
      <c r="L92" s="101">
        <v>233.82136898940874</v>
      </c>
      <c r="M92" s="101">
        <v>224.63411070594117</v>
      </c>
      <c r="N92" s="101">
        <v>214.0827676322541</v>
      </c>
      <c r="O92" s="101">
        <v>210.49899610685341</v>
      </c>
      <c r="P92" s="101">
        <v>0</v>
      </c>
      <c r="Q92" s="101">
        <v>216.83560824722116</v>
      </c>
      <c r="R92" s="101">
        <v>221.16175927137206</v>
      </c>
      <c r="S92" s="101">
        <v>258.34269142921761</v>
      </c>
      <c r="T92" s="101">
        <v>0</v>
      </c>
      <c r="U92" s="101">
        <v>0</v>
      </c>
      <c r="V92" s="101">
        <v>0</v>
      </c>
      <c r="W92" s="101">
        <v>0</v>
      </c>
      <c r="X92" s="101">
        <v>294.10236743706287</v>
      </c>
      <c r="Y92" s="101">
        <v>341.09953838404539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78.272905067007457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70.632669172172371</v>
      </c>
      <c r="Y93" s="104">
        <v>131.94134811246875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78.272905067007457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70.632669172172371</v>
      </c>
      <c r="Y94" s="98">
        <v>131.94134811246875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6.4806355890684184</v>
      </c>
      <c r="D100" s="122">
        <v>4.7709762136563905</v>
      </c>
      <c r="E100" s="122">
        <v>2.7328429280467024</v>
      </c>
      <c r="F100" s="122">
        <v>4.8296053043956126</v>
      </c>
      <c r="G100" s="122">
        <v>6.0671526097168087</v>
      </c>
      <c r="H100" s="122">
        <v>5.9790172541034066</v>
      </c>
      <c r="I100" s="122">
        <v>5.9577670278816823</v>
      </c>
      <c r="J100" s="122">
        <v>6.3936626298492767</v>
      </c>
      <c r="K100" s="122">
        <v>3.960920165913917</v>
      </c>
      <c r="L100" s="122">
        <v>2.7282952331659929</v>
      </c>
      <c r="M100" s="122">
        <v>2.7499411804522969</v>
      </c>
      <c r="N100" s="122">
        <v>2.6694717068209908</v>
      </c>
      <c r="O100" s="122">
        <v>2.49193939414506</v>
      </c>
      <c r="P100" s="122">
        <v>0</v>
      </c>
      <c r="Q100" s="122">
        <v>2.7941495883691343</v>
      </c>
      <c r="R100" s="122">
        <v>2.2643831113184465</v>
      </c>
      <c r="S100" s="122">
        <v>1.2287340815655492</v>
      </c>
      <c r="T100" s="122">
        <v>0</v>
      </c>
      <c r="U100" s="122">
        <v>0</v>
      </c>
      <c r="V100" s="122">
        <v>2.1153307324820512</v>
      </c>
      <c r="W100" s="122">
        <v>8.6373908636020538</v>
      </c>
      <c r="X100" s="122">
        <v>4.3344328091927808</v>
      </c>
      <c r="Y100" s="122">
        <v>1.2697362291216712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88.499559604318321</v>
      </c>
      <c r="D102" s="98">
        <v>79.168386545360732</v>
      </c>
      <c r="E102" s="98">
        <v>76.714805051596713</v>
      </c>
      <c r="F102" s="98">
        <v>82.185847530356114</v>
      </c>
      <c r="G102" s="98">
        <v>86.346430187294175</v>
      </c>
      <c r="H102" s="98">
        <v>78.723727179028188</v>
      </c>
      <c r="I102" s="98">
        <v>79.699185335247407</v>
      </c>
      <c r="J102" s="98">
        <v>75.681339906321426</v>
      </c>
      <c r="K102" s="98">
        <v>70.506952023615042</v>
      </c>
      <c r="L102" s="98">
        <v>61.766919630932435</v>
      </c>
      <c r="M102" s="98">
        <v>66.811742980988868</v>
      </c>
      <c r="N102" s="98">
        <v>68.477344521545135</v>
      </c>
      <c r="O102" s="98">
        <v>68.854202336685034</v>
      </c>
      <c r="P102" s="98">
        <v>0</v>
      </c>
      <c r="Q102" s="98">
        <v>83.147491054773141</v>
      </c>
      <c r="R102" s="98">
        <v>94.64068203863981</v>
      </c>
      <c r="S102" s="98">
        <v>106.23823905228288</v>
      </c>
      <c r="T102" s="98">
        <v>0</v>
      </c>
      <c r="U102" s="98">
        <v>0</v>
      </c>
      <c r="V102" s="98">
        <v>81.231483457221927</v>
      </c>
      <c r="W102" s="98">
        <v>162.55661006260584</v>
      </c>
      <c r="X102" s="98">
        <v>146.67927027870715</v>
      </c>
      <c r="Y102" s="98">
        <v>136.88090691044542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6.6147808986498022</v>
      </c>
      <c r="D124" s="117">
        <f t="shared" si="42"/>
        <v>4.8591270085147071</v>
      </c>
      <c r="E124" s="117">
        <f t="shared" si="42"/>
        <v>2.7827631922271996</v>
      </c>
      <c r="F124" s="117">
        <f t="shared" si="42"/>
        <v>4.880882625446338</v>
      </c>
      <c r="G124" s="117">
        <f t="shared" si="42"/>
        <v>6.1341202276447291</v>
      </c>
      <c r="H124" s="117">
        <f t="shared" si="42"/>
        <v>6.0698938410363734</v>
      </c>
      <c r="I124" s="117">
        <f t="shared" si="42"/>
        <v>6.0161872246412456</v>
      </c>
      <c r="J124" s="117">
        <f t="shared" si="42"/>
        <v>6.6915765894420698</v>
      </c>
      <c r="K124" s="117">
        <f t="shared" si="42"/>
        <v>4.1624307524600557</v>
      </c>
      <c r="L124" s="117">
        <f t="shared" si="42"/>
        <v>0</v>
      </c>
      <c r="M124" s="117">
        <f t="shared" si="42"/>
        <v>2.8996595387722239</v>
      </c>
      <c r="N124" s="117">
        <f t="shared" si="42"/>
        <v>2.6834802376685483</v>
      </c>
      <c r="O124" s="117">
        <f t="shared" si="42"/>
        <v>2.4976557783337525</v>
      </c>
      <c r="P124" s="117">
        <f t="shared" si="42"/>
        <v>1.5428209492383003</v>
      </c>
      <c r="Q124" s="117">
        <f t="shared" si="42"/>
        <v>2.8166952717435869</v>
      </c>
      <c r="R124" s="117">
        <f t="shared" ref="R124:V124" si="43">R125+R128+R130+R139</f>
        <v>2.3077520246022742</v>
      </c>
      <c r="S124" s="117">
        <f t="shared" si="43"/>
        <v>1.2646053120432599</v>
      </c>
      <c r="T124" s="117">
        <f t="shared" si="43"/>
        <v>0.12794733289110086</v>
      </c>
      <c r="U124" s="117">
        <f t="shared" si="43"/>
        <v>4.649017672773982</v>
      </c>
      <c r="V124" s="117">
        <f t="shared" si="43"/>
        <v>2.1371349944896769</v>
      </c>
      <c r="W124" s="117">
        <f t="shared" ref="W124:Y124" si="44">W125+W128+W130+W139</f>
        <v>8.6424490608441964</v>
      </c>
      <c r="X124" s="117">
        <f t="shared" si="44"/>
        <v>4.3725527725359852</v>
      </c>
      <c r="Y124" s="117">
        <f t="shared" si="44"/>
        <v>1.270356444644505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6.6147808986498022</v>
      </c>
      <c r="D139" s="122">
        <v>4.8591270085147071</v>
      </c>
      <c r="E139" s="122">
        <v>2.7827631922271996</v>
      </c>
      <c r="F139" s="122">
        <v>4.880882625446338</v>
      </c>
      <c r="G139" s="122">
        <v>6.1341202276447291</v>
      </c>
      <c r="H139" s="122">
        <v>6.0698938410363734</v>
      </c>
      <c r="I139" s="122">
        <v>6.0161872246412456</v>
      </c>
      <c r="J139" s="122">
        <v>6.6915765894420698</v>
      </c>
      <c r="K139" s="122">
        <v>4.1624307524600557</v>
      </c>
      <c r="L139" s="122">
        <v>0</v>
      </c>
      <c r="M139" s="122">
        <v>2.8996595387722239</v>
      </c>
      <c r="N139" s="122">
        <v>2.6834802376685483</v>
      </c>
      <c r="O139" s="122">
        <v>2.4976557783337525</v>
      </c>
      <c r="P139" s="122">
        <v>1.5428209492383003</v>
      </c>
      <c r="Q139" s="122">
        <v>2.8166952717435869</v>
      </c>
      <c r="R139" s="122">
        <v>2.3077520246022742</v>
      </c>
      <c r="S139" s="122">
        <v>1.2646053120432599</v>
      </c>
      <c r="T139" s="122">
        <v>0.12794733289110086</v>
      </c>
      <c r="U139" s="122">
        <v>4.649017672773982</v>
      </c>
      <c r="V139" s="122">
        <v>2.1371349944896769</v>
      </c>
      <c r="W139" s="122">
        <v>8.6424490608441964</v>
      </c>
      <c r="X139" s="122">
        <v>4.3725527725359852</v>
      </c>
      <c r="Y139" s="122">
        <v>1.270356444644505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88.499559604318293</v>
      </c>
      <c r="D140" s="98">
        <v>79.168386545360747</v>
      </c>
      <c r="E140" s="98">
        <v>76.714805051596727</v>
      </c>
      <c r="F140" s="98">
        <v>82.185847530356114</v>
      </c>
      <c r="G140" s="98">
        <v>86.346430187294189</v>
      </c>
      <c r="H140" s="98">
        <v>78.723727179028202</v>
      </c>
      <c r="I140" s="98">
        <v>79.699185335247421</v>
      </c>
      <c r="J140" s="98">
        <v>75.681339906321412</v>
      </c>
      <c r="K140" s="98">
        <v>70.506952023615057</v>
      </c>
      <c r="L140" s="98">
        <v>0</v>
      </c>
      <c r="M140" s="98">
        <v>66.811742980988868</v>
      </c>
      <c r="N140" s="98">
        <v>68.47734452154512</v>
      </c>
      <c r="O140" s="98">
        <v>68.854202336685049</v>
      </c>
      <c r="P140" s="98">
        <v>76.560979011026461</v>
      </c>
      <c r="Q140" s="98">
        <v>83.147491054773155</v>
      </c>
      <c r="R140" s="98">
        <v>94.64068203863981</v>
      </c>
      <c r="S140" s="98">
        <v>106.23823905228286</v>
      </c>
      <c r="T140" s="98">
        <v>61.390348867177721</v>
      </c>
      <c r="U140" s="98">
        <v>126.38514854390304</v>
      </c>
      <c r="V140" s="98">
        <v>81.231483457221913</v>
      </c>
      <c r="W140" s="98">
        <v>162.55661006260584</v>
      </c>
      <c r="X140" s="98">
        <v>146.67927027870715</v>
      </c>
      <c r="Y140" s="98">
        <v>136.88090691044542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117.31159126342398</v>
      </c>
      <c r="D143" s="117">
        <f t="shared" si="49"/>
        <v>60.384231940560312</v>
      </c>
      <c r="E143" s="117">
        <f t="shared" si="49"/>
        <v>48.415434611270932</v>
      </c>
      <c r="F143" s="117">
        <f t="shared" si="49"/>
        <v>41.322574317489448</v>
      </c>
      <c r="G143" s="117">
        <f t="shared" si="49"/>
        <v>37.525312744902635</v>
      </c>
      <c r="H143" s="117">
        <f t="shared" si="49"/>
        <v>38.710960659351024</v>
      </c>
      <c r="I143" s="117">
        <f t="shared" si="49"/>
        <v>35.566154669213446</v>
      </c>
      <c r="J143" s="117">
        <f t="shared" si="49"/>
        <v>26.800038928197161</v>
      </c>
      <c r="K143" s="117">
        <f t="shared" si="49"/>
        <v>15.246697995970028</v>
      </c>
      <c r="L143" s="117">
        <f t="shared" si="49"/>
        <v>0</v>
      </c>
      <c r="M143" s="117">
        <f t="shared" si="49"/>
        <v>11.8986899427445</v>
      </c>
      <c r="N143" s="117">
        <f t="shared" si="49"/>
        <v>10.695181831522682</v>
      </c>
      <c r="O143" s="117">
        <f t="shared" si="49"/>
        <v>12.031628043747801</v>
      </c>
      <c r="P143" s="117">
        <f t="shared" si="49"/>
        <v>3.9705261229361994</v>
      </c>
      <c r="Q143" s="117">
        <f t="shared" si="49"/>
        <v>12.479061034811998</v>
      </c>
      <c r="R143" s="117">
        <f t="shared" ref="R143:V143" si="50">R144+R146+R148+R157</f>
        <v>15.584248996235763</v>
      </c>
      <c r="S143" s="117">
        <f t="shared" si="50"/>
        <v>9.5284394450099494</v>
      </c>
      <c r="T143" s="117">
        <f t="shared" si="50"/>
        <v>26.380936912909679</v>
      </c>
      <c r="U143" s="117">
        <f t="shared" si="50"/>
        <v>16.410655181667181</v>
      </c>
      <c r="V143" s="117">
        <f t="shared" si="50"/>
        <v>33.002459967526583</v>
      </c>
      <c r="W143" s="117">
        <f t="shared" ref="W143:Y143" si="51">W144+W146+W148+W157</f>
        <v>21.701481994881927</v>
      </c>
      <c r="X143" s="117">
        <f t="shared" si="51"/>
        <v>39.251486146249235</v>
      </c>
      <c r="Y143" s="117">
        <f t="shared" si="51"/>
        <v>28.80300383097434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110.66373702084607</v>
      </c>
      <c r="D148" s="122">
        <v>55.436207781475268</v>
      </c>
      <c r="E148" s="122">
        <v>45.625805336667412</v>
      </c>
      <c r="F148" s="122">
        <v>36.37620386427357</v>
      </c>
      <c r="G148" s="122">
        <v>31.479173213188382</v>
      </c>
      <c r="H148" s="122">
        <v>32.680364581454455</v>
      </c>
      <c r="I148" s="122">
        <v>29.481114448086551</v>
      </c>
      <c r="J148" s="122">
        <v>19.949572815987032</v>
      </c>
      <c r="K148" s="122">
        <v>11.285633275542216</v>
      </c>
      <c r="L148" s="122">
        <v>0</v>
      </c>
      <c r="M148" s="122">
        <v>9.0616732556536785</v>
      </c>
      <c r="N148" s="122">
        <v>8.0085706869730089</v>
      </c>
      <c r="O148" s="122">
        <v>9.5361967716504896</v>
      </c>
      <c r="P148" s="122">
        <v>2.4322066064858996</v>
      </c>
      <c r="Q148" s="122">
        <v>9.6595649950557281</v>
      </c>
      <c r="R148" s="122">
        <v>13.282743832436857</v>
      </c>
      <c r="S148" s="122">
        <v>8.2598009971591129</v>
      </c>
      <c r="T148" s="122">
        <v>26.251460431418192</v>
      </c>
      <c r="U148" s="122">
        <v>11.774397122943629</v>
      </c>
      <c r="V148" s="122">
        <v>30.85543752835466</v>
      </c>
      <c r="W148" s="122">
        <v>13.059344327210249</v>
      </c>
      <c r="X148" s="122">
        <v>34.909763047064509</v>
      </c>
      <c r="Y148" s="122">
        <v>27.512528856793825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287.45580470049038</v>
      </c>
      <c r="D149" s="98">
        <v>282.22069416023771</v>
      </c>
      <c r="E149" s="98">
        <v>275.00485408402272</v>
      </c>
      <c r="F149" s="98">
        <v>270.94000119596865</v>
      </c>
      <c r="G149" s="98">
        <v>271.43362563069979</v>
      </c>
      <c r="H149" s="98">
        <v>272.1485533248707</v>
      </c>
      <c r="I149" s="98">
        <v>272.95445618314614</v>
      </c>
      <c r="J149" s="98">
        <v>257.12782740605508</v>
      </c>
      <c r="K149" s="98">
        <v>251.10534038081431</v>
      </c>
      <c r="L149" s="98">
        <v>0</v>
      </c>
      <c r="M149" s="98">
        <v>224.6341107059412</v>
      </c>
      <c r="N149" s="98">
        <v>214.0827676322541</v>
      </c>
      <c r="O149" s="98">
        <v>210.49899610685341</v>
      </c>
      <c r="P149" s="98">
        <v>217.05347233053479</v>
      </c>
      <c r="Q149" s="98">
        <v>216.8356082472211</v>
      </c>
      <c r="R149" s="98">
        <v>221.16175927137195</v>
      </c>
      <c r="S149" s="98">
        <v>258.34269142921755</v>
      </c>
      <c r="T149" s="98">
        <v>330.22855855520856</v>
      </c>
      <c r="U149" s="98">
        <v>266.75374022452695</v>
      </c>
      <c r="V149" s="98">
        <v>313.29123478360793</v>
      </c>
      <c r="W149" s="98">
        <v>388.4358635861683</v>
      </c>
      <c r="X149" s="98">
        <v>294.10236743706281</v>
      </c>
      <c r="Y149" s="98">
        <v>341.09953838404533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101.45247173538831</v>
      </c>
      <c r="U150" s="98">
        <v>0</v>
      </c>
      <c r="V150" s="98">
        <v>95.663497405379147</v>
      </c>
      <c r="W150" s="98">
        <v>0</v>
      </c>
      <c r="X150" s="98">
        <v>70.632669172172399</v>
      </c>
      <c r="Y150" s="98">
        <v>131.94134811246872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101.45247173538831</v>
      </c>
      <c r="U151" s="101">
        <v>0</v>
      </c>
      <c r="V151" s="101">
        <v>95.663497405379147</v>
      </c>
      <c r="W151" s="101">
        <v>0</v>
      </c>
      <c r="X151" s="101">
        <v>70.632669172172399</v>
      </c>
      <c r="Y151" s="101">
        <v>131.94134811246872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6.6478542425779006</v>
      </c>
      <c r="D157" s="122">
        <v>4.9480241590850449</v>
      </c>
      <c r="E157" s="122">
        <v>2.7896292746035174</v>
      </c>
      <c r="F157" s="122">
        <v>4.9463704532158763</v>
      </c>
      <c r="G157" s="122">
        <v>6.046139531714255</v>
      </c>
      <c r="H157" s="122">
        <v>6.0305960778965693</v>
      </c>
      <c r="I157" s="122">
        <v>6.0850402211268975</v>
      </c>
      <c r="J157" s="122">
        <v>6.8504661122101274</v>
      </c>
      <c r="K157" s="122">
        <v>3.9610647204278124</v>
      </c>
      <c r="L157" s="122">
        <v>0</v>
      </c>
      <c r="M157" s="122">
        <v>2.8370166870908218</v>
      </c>
      <c r="N157" s="122">
        <v>2.6866111445496719</v>
      </c>
      <c r="O157" s="122">
        <v>2.4954312720973126</v>
      </c>
      <c r="P157" s="122">
        <v>1.5383195164503001</v>
      </c>
      <c r="Q157" s="122">
        <v>2.8194960397562703</v>
      </c>
      <c r="R157" s="122">
        <v>2.3015051637989052</v>
      </c>
      <c r="S157" s="122">
        <v>1.2686384478508359</v>
      </c>
      <c r="T157" s="122">
        <v>0.12947648149148661</v>
      </c>
      <c r="U157" s="122">
        <v>4.6362580587235529</v>
      </c>
      <c r="V157" s="122">
        <v>2.1470224391719248</v>
      </c>
      <c r="W157" s="122">
        <v>8.6421376676716779</v>
      </c>
      <c r="X157" s="122">
        <v>4.3417230991847289</v>
      </c>
      <c r="Y157" s="122">
        <v>1.2904749741805139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88.499559604318307</v>
      </c>
      <c r="D158" s="98">
        <v>79.168386545360718</v>
      </c>
      <c r="E158" s="98">
        <v>76.714805051596727</v>
      </c>
      <c r="F158" s="98">
        <v>82.185847530356099</v>
      </c>
      <c r="G158" s="98">
        <v>86.346430187294203</v>
      </c>
      <c r="H158" s="98">
        <v>78.723727179028188</v>
      </c>
      <c r="I158" s="98">
        <v>79.699185335247407</v>
      </c>
      <c r="J158" s="98">
        <v>75.681339906321412</v>
      </c>
      <c r="K158" s="98">
        <v>70.506952023615071</v>
      </c>
      <c r="L158" s="98">
        <v>0</v>
      </c>
      <c r="M158" s="98">
        <v>66.811742980988853</v>
      </c>
      <c r="N158" s="98">
        <v>68.47734452154512</v>
      </c>
      <c r="O158" s="98">
        <v>68.854202336685063</v>
      </c>
      <c r="P158" s="98">
        <v>76.560979011026475</v>
      </c>
      <c r="Q158" s="98">
        <v>83.147491054773155</v>
      </c>
      <c r="R158" s="98">
        <v>94.640682038639838</v>
      </c>
      <c r="S158" s="98">
        <v>106.23823905228291</v>
      </c>
      <c r="T158" s="98">
        <v>61.390348867177728</v>
      </c>
      <c r="U158" s="98">
        <v>126.38514854390304</v>
      </c>
      <c r="V158" s="98">
        <v>81.231483457221927</v>
      </c>
      <c r="W158" s="98">
        <v>162.55661006260584</v>
      </c>
      <c r="X158" s="98">
        <v>146.67927027870715</v>
      </c>
      <c r="Y158" s="98">
        <v>136.88090691044539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41.106293949181044</v>
      </c>
      <c r="G161" s="117">
        <f t="shared" si="54"/>
        <v>37.471772741841718</v>
      </c>
      <c r="H161" s="117">
        <f t="shared" si="54"/>
        <v>38.654885651519727</v>
      </c>
      <c r="I161" s="117">
        <f t="shared" si="54"/>
        <v>35.569105167008097</v>
      </c>
      <c r="J161" s="117">
        <f t="shared" si="54"/>
        <v>26.823555988327708</v>
      </c>
      <c r="K161" s="117">
        <f t="shared" si="54"/>
        <v>14.897033514200047</v>
      </c>
      <c r="L161" s="117">
        <f t="shared" si="54"/>
        <v>0</v>
      </c>
      <c r="M161" s="117">
        <f t="shared" si="54"/>
        <v>11.777298795245956</v>
      </c>
      <c r="N161" s="117">
        <f t="shared" si="54"/>
        <v>10.643062646858807</v>
      </c>
      <c r="O161" s="117">
        <f t="shared" si="54"/>
        <v>12.087623574989664</v>
      </c>
      <c r="P161" s="117">
        <f t="shared" si="54"/>
        <v>4.1107873940457278</v>
      </c>
      <c r="Q161" s="117">
        <f t="shared" si="54"/>
        <v>12.435878883156587</v>
      </c>
      <c r="R161" s="117">
        <f t="shared" ref="R161:V161" si="55">R162+R164+R166+R175</f>
        <v>15.79306472298188</v>
      </c>
      <c r="S161" s="117">
        <f t="shared" si="55"/>
        <v>9.5793904305927633</v>
      </c>
      <c r="T161" s="117">
        <f t="shared" si="55"/>
        <v>26.117158521115062</v>
      </c>
      <c r="U161" s="117">
        <f t="shared" si="55"/>
        <v>16.438959196609289</v>
      </c>
      <c r="V161" s="117">
        <f t="shared" si="55"/>
        <v>32.982467577311908</v>
      </c>
      <c r="W161" s="117">
        <f t="shared" ref="W161:Y161" si="56">W162+W164+W166+W175</f>
        <v>21.676536500755645</v>
      </c>
      <c r="X161" s="117">
        <f t="shared" si="56"/>
        <v>39.266599718942935</v>
      </c>
      <c r="Y161" s="117">
        <f t="shared" si="56"/>
        <v>28.759754024988752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36.125333492795825</v>
      </c>
      <c r="G166" s="122">
        <v>31.333400927579095</v>
      </c>
      <c r="H166" s="122">
        <v>32.579742718089896</v>
      </c>
      <c r="I166" s="122">
        <v>29.544429089392228</v>
      </c>
      <c r="J166" s="122">
        <v>20.126852060144984</v>
      </c>
      <c r="K166" s="122">
        <v>10.839079440898461</v>
      </c>
      <c r="L166" s="122">
        <v>0</v>
      </c>
      <c r="M166" s="122">
        <v>8.8775654195714218</v>
      </c>
      <c r="N166" s="122">
        <v>7.9591801628116858</v>
      </c>
      <c r="O166" s="122">
        <v>9.5805784964107552</v>
      </c>
      <c r="P166" s="122">
        <v>2.6277660088442469</v>
      </c>
      <c r="Q166" s="122">
        <v>9.6058994469325416</v>
      </c>
      <c r="R166" s="122">
        <v>13.009515251257179</v>
      </c>
      <c r="S166" s="122">
        <v>8.3806514850098814</v>
      </c>
      <c r="T166" s="122">
        <v>25.997255495983854</v>
      </c>
      <c r="U166" s="122">
        <v>11.772080400181766</v>
      </c>
      <c r="V166" s="122">
        <v>30.842114813696274</v>
      </c>
      <c r="W166" s="122">
        <v>13.009813612933868</v>
      </c>
      <c r="X166" s="122">
        <v>34.928786228236142</v>
      </c>
      <c r="Y166" s="122">
        <v>27.459025633401421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270.9400011959687</v>
      </c>
      <c r="G167" s="98">
        <v>271.43362563069985</v>
      </c>
      <c r="H167" s="98">
        <v>272.14855332487076</v>
      </c>
      <c r="I167" s="98">
        <v>272.95445618314614</v>
      </c>
      <c r="J167" s="98">
        <v>257.12782740605508</v>
      </c>
      <c r="K167" s="98">
        <v>251.10534038081434</v>
      </c>
      <c r="L167" s="98">
        <v>0</v>
      </c>
      <c r="M167" s="98">
        <v>224.63411070594114</v>
      </c>
      <c r="N167" s="98">
        <v>214.08276763225408</v>
      </c>
      <c r="O167" s="98">
        <v>210.49899610685347</v>
      </c>
      <c r="P167" s="98">
        <v>217.05347233053482</v>
      </c>
      <c r="Q167" s="98">
        <v>216.83560824722113</v>
      </c>
      <c r="R167" s="98">
        <v>221.16175927137203</v>
      </c>
      <c r="S167" s="98">
        <v>258.34269142921761</v>
      </c>
      <c r="T167" s="98">
        <v>330.22855855520862</v>
      </c>
      <c r="U167" s="98">
        <v>266.75374022452695</v>
      </c>
      <c r="V167" s="98">
        <v>313.29123478360788</v>
      </c>
      <c r="W167" s="98">
        <v>388.43586358616835</v>
      </c>
      <c r="X167" s="98">
        <v>294.10236743706275</v>
      </c>
      <c r="Y167" s="98">
        <v>341.09953838404539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101.45247173538834</v>
      </c>
      <c r="U168" s="98">
        <v>0</v>
      </c>
      <c r="V168" s="98">
        <v>95.663497405379147</v>
      </c>
      <c r="W168" s="98">
        <v>0</v>
      </c>
      <c r="X168" s="98">
        <v>70.632669172172371</v>
      </c>
      <c r="Y168" s="98">
        <v>131.94134811246872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101.45247173538834</v>
      </c>
      <c r="U169" s="101">
        <v>0</v>
      </c>
      <c r="V169" s="101">
        <v>95.663497405379147</v>
      </c>
      <c r="W169" s="101">
        <v>0</v>
      </c>
      <c r="X169" s="101">
        <v>70.632669172172371</v>
      </c>
      <c r="Y169" s="101">
        <v>131.94134811246872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4.9809604563852199</v>
      </c>
      <c r="G175" s="122">
        <v>6.1383718142626211</v>
      </c>
      <c r="H175" s="122">
        <v>6.0751429334298281</v>
      </c>
      <c r="I175" s="122">
        <v>6.0246760776158661</v>
      </c>
      <c r="J175" s="122">
        <v>6.6967039281827239</v>
      </c>
      <c r="K175" s="122">
        <v>4.0579540733015849</v>
      </c>
      <c r="L175" s="122">
        <v>0</v>
      </c>
      <c r="M175" s="122">
        <v>2.8997333756745345</v>
      </c>
      <c r="N175" s="122">
        <v>2.6838824840471216</v>
      </c>
      <c r="O175" s="122">
        <v>2.5070450785789093</v>
      </c>
      <c r="P175" s="122">
        <v>1.4830213852014811</v>
      </c>
      <c r="Q175" s="122">
        <v>2.829979436224046</v>
      </c>
      <c r="R175" s="122">
        <v>2.7835494717247009</v>
      </c>
      <c r="S175" s="122">
        <v>1.1987389455828816</v>
      </c>
      <c r="T175" s="122">
        <v>0.11990302513120651</v>
      </c>
      <c r="U175" s="122">
        <v>4.6668787964275218</v>
      </c>
      <c r="V175" s="122">
        <v>2.1403527636156339</v>
      </c>
      <c r="W175" s="122">
        <v>8.6667228878217752</v>
      </c>
      <c r="X175" s="122">
        <v>4.3378134907067905</v>
      </c>
      <c r="Y175" s="122">
        <v>1.3007283915873302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82.185847530356128</v>
      </c>
      <c r="G176" s="98">
        <v>86.346430187294203</v>
      </c>
      <c r="H176" s="98">
        <v>78.723727179028188</v>
      </c>
      <c r="I176" s="98">
        <v>79.699185335247421</v>
      </c>
      <c r="J176" s="98">
        <v>75.681339906321426</v>
      </c>
      <c r="K176" s="98">
        <v>70.506952023615042</v>
      </c>
      <c r="L176" s="98">
        <v>0</v>
      </c>
      <c r="M176" s="98">
        <v>66.811742980988868</v>
      </c>
      <c r="N176" s="98">
        <v>68.477344521545135</v>
      </c>
      <c r="O176" s="98">
        <v>68.854202336685049</v>
      </c>
      <c r="P176" s="98">
        <v>76.560979011026461</v>
      </c>
      <c r="Q176" s="98">
        <v>83.147491054773155</v>
      </c>
      <c r="R176" s="98">
        <v>94.640682038639824</v>
      </c>
      <c r="S176" s="98">
        <v>106.23823905228289</v>
      </c>
      <c r="T176" s="98">
        <v>61.390348867177735</v>
      </c>
      <c r="U176" s="98">
        <v>126.38514854390304</v>
      </c>
      <c r="V176" s="98">
        <v>81.231483457221913</v>
      </c>
      <c r="W176" s="98">
        <v>162.55661006260584</v>
      </c>
      <c r="X176" s="98">
        <v>146.67927027870718</v>
      </c>
      <c r="Y176" s="98">
        <v>136.88090691044542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150.46499324514073</v>
      </c>
      <c r="D3" s="118">
        <f t="shared" si="0"/>
        <v>248.97320636305548</v>
      </c>
      <c r="E3" s="118">
        <f t="shared" si="0"/>
        <v>160.61251790016868</v>
      </c>
      <c r="F3" s="118">
        <f t="shared" si="0"/>
        <v>199.62838269738643</v>
      </c>
      <c r="G3" s="118">
        <f t="shared" si="0"/>
        <v>106.87902908915763</v>
      </c>
      <c r="H3" s="118">
        <f t="shared" si="0"/>
        <v>102.48175882720737</v>
      </c>
      <c r="I3" s="118">
        <f t="shared" si="0"/>
        <v>91.293033711592543</v>
      </c>
      <c r="J3" s="118">
        <f t="shared" si="0"/>
        <v>133.36762076626948</v>
      </c>
      <c r="K3" s="118">
        <f t="shared" si="0"/>
        <v>105.11530005889274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119.84196742559423</v>
      </c>
      <c r="S3" s="118">
        <f t="shared" si="1"/>
        <v>122.94633612183061</v>
      </c>
      <c r="T3" s="118">
        <f t="shared" si="1"/>
        <v>96.0709827655986</v>
      </c>
      <c r="U3" s="118">
        <f t="shared" si="1"/>
        <v>81.085945499036995</v>
      </c>
      <c r="V3" s="118">
        <f t="shared" si="1"/>
        <v>119.28096319019126</v>
      </c>
      <c r="W3" s="118">
        <f t="shared" ref="W3:Y3" si="2">W4+W7+W9+W19</f>
        <v>106.32255652127311</v>
      </c>
      <c r="X3" s="118">
        <f t="shared" si="2"/>
        <v>88.001690328972174</v>
      </c>
      <c r="Y3" s="118">
        <f t="shared" si="2"/>
        <v>58.623262558124708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137.86962294261699</v>
      </c>
      <c r="D4" s="123">
        <f t="shared" si="3"/>
        <v>229.86374050266562</v>
      </c>
      <c r="E4" s="123">
        <f t="shared" si="3"/>
        <v>145.76025787221749</v>
      </c>
      <c r="F4" s="123">
        <f t="shared" si="3"/>
        <v>182.57803148340011</v>
      </c>
      <c r="G4" s="123">
        <f t="shared" si="3"/>
        <v>91.077992436388627</v>
      </c>
      <c r="H4" s="123">
        <f t="shared" si="3"/>
        <v>87.29738444259695</v>
      </c>
      <c r="I4" s="123">
        <f t="shared" si="3"/>
        <v>75.755711606616686</v>
      </c>
      <c r="J4" s="123">
        <f t="shared" si="3"/>
        <v>113.56125548088782</v>
      </c>
      <c r="K4" s="123">
        <f t="shared" si="3"/>
        <v>90.178330749491735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101.73118122097948</v>
      </c>
      <c r="S4" s="123">
        <f t="shared" si="4"/>
        <v>102.75213656991093</v>
      </c>
      <c r="T4" s="123">
        <f t="shared" si="4"/>
        <v>75.19994262918911</v>
      </c>
      <c r="U4" s="123">
        <f t="shared" si="4"/>
        <v>59.852692037802392</v>
      </c>
      <c r="V4" s="123">
        <f t="shared" si="4"/>
        <v>88.974881754532177</v>
      </c>
      <c r="W4" s="123">
        <f t="shared" ref="W4:Y4" si="5">SUM(W5:W6)</f>
        <v>79.845722861818473</v>
      </c>
      <c r="X4" s="123">
        <f t="shared" si="5"/>
        <v>60.76023942925854</v>
      </c>
      <c r="Y4" s="123">
        <f t="shared" si="5"/>
        <v>37.031201578730034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137.12688233006401</v>
      </c>
      <c r="D5" s="99">
        <v>228.64323275407804</v>
      </c>
      <c r="E5" s="99">
        <v>144.99246553600253</v>
      </c>
      <c r="F5" s="99">
        <v>181.62468477335577</v>
      </c>
      <c r="G5" s="99">
        <v>90.606118023879446</v>
      </c>
      <c r="H5" s="99">
        <v>86.850511081318075</v>
      </c>
      <c r="I5" s="99">
        <v>75.371148149485151</v>
      </c>
      <c r="J5" s="99">
        <v>112.98681974377615</v>
      </c>
      <c r="K5" s="99">
        <v>89.722840694314925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101.22888767366958</v>
      </c>
      <c r="S5" s="99">
        <v>102.22503293948401</v>
      </c>
      <c r="T5" s="99">
        <v>74.785562294275337</v>
      </c>
      <c r="U5" s="99">
        <v>59.512937507267161</v>
      </c>
      <c r="V5" s="99">
        <v>88.459027539557781</v>
      </c>
      <c r="W5" s="99">
        <v>79.38870322670148</v>
      </c>
      <c r="X5" s="99">
        <v>60.411889420431905</v>
      </c>
      <c r="Y5" s="99">
        <v>36.840381522478701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0.74274061255298796</v>
      </c>
      <c r="D6" s="99">
        <v>1.2205077485875653</v>
      </c>
      <c r="E6" s="99">
        <v>0.76779233621498044</v>
      </c>
      <c r="F6" s="99">
        <v>0.95334671004433613</v>
      </c>
      <c r="G6" s="99">
        <v>0.47187441250918266</v>
      </c>
      <c r="H6" s="99">
        <v>0.44687336127888183</v>
      </c>
      <c r="I6" s="99">
        <v>0.38456345713153767</v>
      </c>
      <c r="J6" s="99">
        <v>0.57443573711166995</v>
      </c>
      <c r="K6" s="99">
        <v>0.45549005517680541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0.50229354730990905</v>
      </c>
      <c r="S6" s="99">
        <v>0.5271036304269282</v>
      </c>
      <c r="T6" s="99">
        <v>0.41438033491377757</v>
      </c>
      <c r="U6" s="99">
        <v>0.3397545305352343</v>
      </c>
      <c r="V6" s="99">
        <v>0.51585421497440342</v>
      </c>
      <c r="W6" s="99">
        <v>0.45701963511698823</v>
      </c>
      <c r="X6" s="99">
        <v>0.34835000882663314</v>
      </c>
      <c r="Y6" s="99">
        <v>0.19082005625132978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6.8672046507450374E-2</v>
      </c>
      <c r="D7" s="123">
        <f t="shared" si="6"/>
        <v>0.11064943195846905</v>
      </c>
      <c r="E7" s="123">
        <f t="shared" si="6"/>
        <v>0.15412683716765269</v>
      </c>
      <c r="F7" s="123">
        <f t="shared" si="6"/>
        <v>0.13636325372279021</v>
      </c>
      <c r="G7" s="123">
        <f t="shared" si="6"/>
        <v>0.15200397863641474</v>
      </c>
      <c r="H7" s="123">
        <f t="shared" si="6"/>
        <v>0.12424508387983503</v>
      </c>
      <c r="I7" s="123">
        <f t="shared" si="6"/>
        <v>0.19332631214703527</v>
      </c>
      <c r="J7" s="123">
        <f t="shared" si="6"/>
        <v>0.14856165215901099</v>
      </c>
      <c r="K7" s="123">
        <f t="shared" si="6"/>
        <v>0.21707876925736225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0.25539858407936067</v>
      </c>
      <c r="S7" s="123">
        <f t="shared" si="6"/>
        <v>0.1902025204772802</v>
      </c>
      <c r="T7" s="123">
        <f t="shared" si="6"/>
        <v>0.29646605214456556</v>
      </c>
      <c r="U7" s="123">
        <f t="shared" si="6"/>
        <v>0.18493884578313982</v>
      </c>
      <c r="V7" s="123">
        <f t="shared" si="6"/>
        <v>0.1633784451978684</v>
      </c>
      <c r="W7" s="123">
        <f t="shared" si="6"/>
        <v>5.9470399132407391E-2</v>
      </c>
      <c r="X7" s="123">
        <f t="shared" si="6"/>
        <v>6.2208010425129738E-2</v>
      </c>
      <c r="Y7" s="123">
        <f t="shared" si="6"/>
        <v>6.8611645376471048E-2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6.8672046507450374E-2</v>
      </c>
      <c r="D8" s="99">
        <f>RES_hhdet_in_fech!D8/RES_summary!D$21</f>
        <v>0.11064943195846905</v>
      </c>
      <c r="E8" s="99">
        <f>RES_hhdet_in_fech!E8/RES_summary!E$21</f>
        <v>0.15412683716765269</v>
      </c>
      <c r="F8" s="99">
        <f>RES_hhdet_in_fech!F8/RES_summary!F$21</f>
        <v>0.13636325372279021</v>
      </c>
      <c r="G8" s="99">
        <f>RES_hhdet_in_fech!G8/RES_summary!G$21</f>
        <v>0.15200397863641474</v>
      </c>
      <c r="H8" s="99">
        <f>RES_hhdet_in_fech!H8/RES_summary!H$21</f>
        <v>0.12424508387983503</v>
      </c>
      <c r="I8" s="99">
        <f>RES_hhdet_in_fech!I8/RES_summary!I$21</f>
        <v>0.19332631214703527</v>
      </c>
      <c r="J8" s="99">
        <f>RES_hhdet_in_fech!J8/RES_summary!J$21</f>
        <v>0.14856165215901099</v>
      </c>
      <c r="K8" s="99">
        <f>RES_hhdet_in_fech!K8/RES_summary!K$21</f>
        <v>0.21707876925736225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0.25539858407936067</v>
      </c>
      <c r="S8" s="99">
        <f>RES_hhdet_in_fech!S8/RES_summary!S$21</f>
        <v>0.1902025204772802</v>
      </c>
      <c r="T8" s="99">
        <f>RES_hhdet_in_fech!T8/RES_summary!T$21</f>
        <v>0.29646605214456556</v>
      </c>
      <c r="U8" s="99">
        <f>RES_hhdet_in_fech!U8/RES_summary!U$21</f>
        <v>0.18493884578313982</v>
      </c>
      <c r="V8" s="99">
        <f>RES_hhdet_in_fech!V8/RES_summary!V$21</f>
        <v>0.1633784451978684</v>
      </c>
      <c r="W8" s="99">
        <f>RES_hhdet_in_fech!W8/RES_summary!W$21</f>
        <v>5.9470399132407391E-2</v>
      </c>
      <c r="X8" s="99">
        <f>RES_hhdet_in_fech!X8/RES_summary!X$21</f>
        <v>6.2208010425129738E-2</v>
      </c>
      <c r="Y8" s="99">
        <f>RES_hhdet_in_fech!Y8/RES_summary!Y$21</f>
        <v>6.8611645376471048E-2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9.1151856119251757</v>
      </c>
      <c r="D9" s="123">
        <v>15.326448434587096</v>
      </c>
      <c r="E9" s="123">
        <v>11.167795550203691</v>
      </c>
      <c r="F9" s="123">
        <v>13.073666228469547</v>
      </c>
      <c r="G9" s="123">
        <v>12.291526158814586</v>
      </c>
      <c r="H9" s="123">
        <v>11.917332431166903</v>
      </c>
      <c r="I9" s="123">
        <v>11.916833768502306</v>
      </c>
      <c r="J9" s="123">
        <v>15.112336863197383</v>
      </c>
      <c r="K9" s="123">
        <v>11.226253855673887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13.301856980255895</v>
      </c>
      <c r="S9" s="123">
        <v>15.30188034391788</v>
      </c>
      <c r="T9" s="123">
        <v>15.344066709593161</v>
      </c>
      <c r="U9" s="123">
        <v>16.653734990395325</v>
      </c>
      <c r="V9" s="123">
        <v>23.434351725937713</v>
      </c>
      <c r="W9" s="123">
        <v>20.689018297830692</v>
      </c>
      <c r="X9" s="123">
        <v>21.746645061613865</v>
      </c>
      <c r="Y9" s="123">
        <v>16.491706998096298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9.1151856119251757</v>
      </c>
      <c r="D10" s="99">
        <v>15.407308842951133</v>
      </c>
      <c r="E10" s="99">
        <v>10.336449385252642</v>
      </c>
      <c r="F10" s="99">
        <v>14.064309090341483</v>
      </c>
      <c r="G10" s="99">
        <v>9.3455169185097553</v>
      </c>
      <c r="H10" s="99">
        <v>10.003666587182478</v>
      </c>
      <c r="I10" s="99">
        <v>10.416426810130982</v>
      </c>
      <c r="J10" s="99">
        <v>15.112336863197383</v>
      </c>
      <c r="K10" s="99">
        <v>11.226253855673887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13.297763943782863</v>
      </c>
      <c r="S10" s="99">
        <v>15.658776896548558</v>
      </c>
      <c r="T10" s="99">
        <v>15.684549886270901</v>
      </c>
      <c r="U10" s="99">
        <v>15.416872107658746</v>
      </c>
      <c r="V10" s="99">
        <v>24.065102453687462</v>
      </c>
      <c r="W10" s="99">
        <v>18.644391785058044</v>
      </c>
      <c r="X10" s="99">
        <v>21.746645061613865</v>
      </c>
      <c r="Y10" s="99">
        <v>13.76816275971051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14.164081086452954</v>
      </c>
      <c r="E11" s="99">
        <v>13.793288888619131</v>
      </c>
      <c r="F11" s="99">
        <v>13.58504258135164</v>
      </c>
      <c r="G11" s="99">
        <v>13.603153179041614</v>
      </c>
      <c r="H11" s="99">
        <v>13.635885750972085</v>
      </c>
      <c r="I11" s="99">
        <v>13.669574862816821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11.018454167706395</v>
      </c>
      <c r="S11" s="99">
        <v>12.859360753668087</v>
      </c>
      <c r="T11" s="99">
        <v>16.435352032422351</v>
      </c>
      <c r="U11" s="99">
        <v>13.26716906958659</v>
      </c>
      <c r="V11" s="99">
        <v>15.579924565897565</v>
      </c>
      <c r="W11" s="99">
        <v>19.30337612161432</v>
      </c>
      <c r="X11" s="99">
        <v>0</v>
      </c>
      <c r="Y11" s="99">
        <v>16.961157274735601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14.871840448733492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5.0492516299183858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9.8225888188151078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12.296648127995898</v>
      </c>
      <c r="E15" s="102">
        <v>12.688295774408314</v>
      </c>
      <c r="F15" s="102">
        <v>12.264961432967329</v>
      </c>
      <c r="G15" s="102">
        <v>12.232634227745827</v>
      </c>
      <c r="H15" s="102">
        <v>12.39761238728188</v>
      </c>
      <c r="I15" s="102">
        <v>13.486206613802189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13.752798649733826</v>
      </c>
      <c r="S15" s="102">
        <v>14.244282664454991</v>
      </c>
      <c r="T15" s="102">
        <v>17.094253503187478</v>
      </c>
      <c r="U15" s="102">
        <v>20.495024146423784</v>
      </c>
      <c r="V15" s="102">
        <v>18.357557368169907</v>
      </c>
      <c r="W15" s="102">
        <v>23.641172413404181</v>
      </c>
      <c r="X15" s="102">
        <v>0</v>
      </c>
      <c r="Y15" s="102">
        <v>19.04629695307181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10.478306184468954</v>
      </c>
      <c r="S16" s="105">
        <v>10.864469897963557</v>
      </c>
      <c r="T16" s="105">
        <v>13.43837856479144</v>
      </c>
      <c r="U16" s="105">
        <v>16.096914755017725</v>
      </c>
      <c r="V16" s="105">
        <v>14.602519523892251</v>
      </c>
      <c r="W16" s="105">
        <v>19.687951278453546</v>
      </c>
      <c r="X16" s="105">
        <v>0</v>
      </c>
      <c r="Y16" s="105">
        <v>15.990556437788838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4.236195541684471</v>
      </c>
      <c r="S17" s="99">
        <v>3.9888903118429333</v>
      </c>
      <c r="T17" s="99">
        <v>5.234378142046042</v>
      </c>
      <c r="U17" s="99">
        <v>5.9712626291884074</v>
      </c>
      <c r="V17" s="99">
        <v>5.5492395471028892</v>
      </c>
      <c r="W17" s="99">
        <v>9.8487921987460787</v>
      </c>
      <c r="X17" s="99">
        <v>0</v>
      </c>
      <c r="Y17" s="99">
        <v>7.3879499448254347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6.2421106427844819</v>
      </c>
      <c r="S18" s="99">
        <v>6.8755795861206233</v>
      </c>
      <c r="T18" s="99">
        <v>8.2040004227453966</v>
      </c>
      <c r="U18" s="99">
        <v>10.125652125829316</v>
      </c>
      <c r="V18" s="99">
        <v>9.0532799767893621</v>
      </c>
      <c r="W18" s="99">
        <v>9.8391590797074731</v>
      </c>
      <c r="X18" s="99">
        <v>0</v>
      </c>
      <c r="Y18" s="99">
        <v>8.602606492963405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3.4115126440911046</v>
      </c>
      <c r="D19" s="123">
        <v>3.6723679938442877</v>
      </c>
      <c r="E19" s="123">
        <v>3.5303376405798219</v>
      </c>
      <c r="F19" s="123">
        <v>3.8403217317940155</v>
      </c>
      <c r="G19" s="123">
        <v>3.3575065153179993</v>
      </c>
      <c r="H19" s="123">
        <v>3.1427968695636834</v>
      </c>
      <c r="I19" s="123">
        <v>3.4271620243265222</v>
      </c>
      <c r="J19" s="123">
        <v>4.5454667700252447</v>
      </c>
      <c r="K19" s="123">
        <v>3.4936366844697568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4.5535306402795026</v>
      </c>
      <c r="S19" s="123">
        <v>4.7021166875245024</v>
      </c>
      <c r="T19" s="123">
        <v>5.2305073746717641</v>
      </c>
      <c r="U19" s="123">
        <v>4.3945796250561422</v>
      </c>
      <c r="V19" s="123">
        <v>6.7083512645235022</v>
      </c>
      <c r="W19" s="123">
        <v>5.7283449624915352</v>
      </c>
      <c r="X19" s="123">
        <v>5.4325978276746429</v>
      </c>
      <c r="Y19" s="123">
        <v>5.0317423359219013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4.2431257050403577</v>
      </c>
      <c r="D20" s="99">
        <v>7.1819911907979934</v>
      </c>
      <c r="E20" s="99">
        <v>4.7745077530152304</v>
      </c>
      <c r="F20" s="99">
        <v>6.5007801521654267</v>
      </c>
      <c r="G20" s="99">
        <v>3.3640551851899887</v>
      </c>
      <c r="H20" s="99">
        <v>3.6491791323547593</v>
      </c>
      <c r="I20" s="99">
        <v>3.6113412550468946</v>
      </c>
      <c r="J20" s="99">
        <v>5.0110760233446952</v>
      </c>
      <c r="K20" s="99">
        <v>3.6628680209689879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4.7142089168998371</v>
      </c>
      <c r="S20" s="99">
        <v>4.841139194718906</v>
      </c>
      <c r="T20" s="99">
        <v>5.3134992934739103</v>
      </c>
      <c r="U20" s="99">
        <v>4.4142323805047221</v>
      </c>
      <c r="V20" s="99">
        <v>6.7530805816852393</v>
      </c>
      <c r="W20" s="99">
        <v>7.8228221013276773</v>
      </c>
      <c r="X20" s="99">
        <v>9.4304469000502422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4.4446189594186425</v>
      </c>
      <c r="D21" s="99">
        <v>3.9732998667895996</v>
      </c>
      <c r="E21" s="99">
        <v>3.8477483302439213</v>
      </c>
      <c r="F21" s="99">
        <v>4.1208320416179802</v>
      </c>
      <c r="G21" s="99">
        <v>4.327333113470881</v>
      </c>
      <c r="H21" s="99">
        <v>3.9444183575082175</v>
      </c>
      <c r="I21" s="99">
        <v>3.9913397849591394</v>
      </c>
      <c r="J21" s="99">
        <v>3.788572741908538</v>
      </c>
      <c r="K21" s="99">
        <v>3.528317670875126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4.7150738033499175</v>
      </c>
      <c r="S21" s="99">
        <v>5.2881536313251702</v>
      </c>
      <c r="T21" s="99">
        <v>0</v>
      </c>
      <c r="U21" s="99">
        <v>6.2858467596571854</v>
      </c>
      <c r="V21" s="99">
        <v>4.0396290866982509</v>
      </c>
      <c r="W21" s="99">
        <v>8.0782741225875121</v>
      </c>
      <c r="X21" s="99">
        <v>7.2886699568851245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3.2478128080413446</v>
      </c>
      <c r="D22" s="110">
        <v>2.9123863043008562</v>
      </c>
      <c r="E22" s="110">
        <v>3.2230102648590915</v>
      </c>
      <c r="F22" s="110">
        <v>3.3850910935290344</v>
      </c>
      <c r="G22" s="110">
        <v>3.2827664794687896</v>
      </c>
      <c r="H22" s="110">
        <v>2.9277719623062395</v>
      </c>
      <c r="I22" s="110">
        <v>3.2895480312513539</v>
      </c>
      <c r="J22" s="110">
        <v>2.7565837218622327</v>
      </c>
      <c r="K22" s="110">
        <v>2.5529229458360767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3.1621631897298719</v>
      </c>
      <c r="S22" s="110">
        <v>3.7613494194493966</v>
      </c>
      <c r="T22" s="110">
        <v>3.6486814023028566</v>
      </c>
      <c r="U22" s="110">
        <v>3.7604713005362642</v>
      </c>
      <c r="V22" s="110">
        <v>4.0280064101686444</v>
      </c>
      <c r="W22" s="110">
        <v>4.5970987094867137</v>
      </c>
      <c r="X22" s="110">
        <v>5.071370385942406</v>
      </c>
      <c r="Y22" s="110">
        <v>5.0317423359219013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155.39222583633699</v>
      </c>
      <c r="D24" s="118">
        <f t="shared" si="7"/>
        <v>280.99515275209319</v>
      </c>
      <c r="E24" s="118">
        <f t="shared" si="7"/>
        <v>111.98902404621491</v>
      </c>
      <c r="F24" s="118">
        <f t="shared" si="7"/>
        <v>37.563307811124098</v>
      </c>
      <c r="G24" s="118">
        <f t="shared" si="7"/>
        <v>69.567125572489786</v>
      </c>
      <c r="H24" s="118">
        <f t="shared" si="7"/>
        <v>171.17598482481475</v>
      </c>
      <c r="I24" s="118">
        <f t="shared" si="7"/>
        <v>113.64468720464609</v>
      </c>
      <c r="J24" s="118">
        <f t="shared" si="7"/>
        <v>178.28393676026263</v>
      </c>
      <c r="K24" s="118">
        <f t="shared" si="7"/>
        <v>177.96789378083938</v>
      </c>
      <c r="L24" s="118">
        <f t="shared" si="7"/>
        <v>126.00645848376521</v>
      </c>
      <c r="M24" s="118">
        <f t="shared" si="7"/>
        <v>0</v>
      </c>
      <c r="N24" s="118">
        <f t="shared" si="7"/>
        <v>0</v>
      </c>
      <c r="O24" s="118">
        <f t="shared" si="7"/>
        <v>126.11824647628278</v>
      </c>
      <c r="P24" s="118">
        <f t="shared" si="7"/>
        <v>24.882596286304196</v>
      </c>
      <c r="Q24" s="118">
        <f t="shared" si="7"/>
        <v>0</v>
      </c>
      <c r="R24" s="118">
        <f t="shared" ref="R24:V24" si="8">R25+R28+R30+R39</f>
        <v>111.94954698455355</v>
      </c>
      <c r="S24" s="118">
        <f t="shared" si="8"/>
        <v>110.03746515255898</v>
      </c>
      <c r="T24" s="118">
        <f t="shared" si="8"/>
        <v>100.23138797455834</v>
      </c>
      <c r="U24" s="118">
        <f t="shared" si="8"/>
        <v>90.686585512672735</v>
      </c>
      <c r="V24" s="118">
        <f t="shared" si="8"/>
        <v>89.916988044773092</v>
      </c>
      <c r="W24" s="118">
        <f t="shared" ref="W24:Y24" si="9">W25+W28+W30+W39</f>
        <v>112.65311441011207</v>
      </c>
      <c r="X24" s="118">
        <f t="shared" si="9"/>
        <v>86.159308462318535</v>
      </c>
      <c r="Y24" s="118">
        <f t="shared" si="9"/>
        <v>0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139.02562934593007</v>
      </c>
      <c r="D25" s="123">
        <f t="shared" si="10"/>
        <v>265.25449942713476</v>
      </c>
      <c r="E25" s="123">
        <f t="shared" si="10"/>
        <v>95.7139755403295</v>
      </c>
      <c r="F25" s="123">
        <f t="shared" si="10"/>
        <v>21.556724393611152</v>
      </c>
      <c r="G25" s="123">
        <f t="shared" si="10"/>
        <v>53.666051274767028</v>
      </c>
      <c r="H25" s="123">
        <f t="shared" si="10"/>
        <v>155.49952510290717</v>
      </c>
      <c r="I25" s="123">
        <f t="shared" si="10"/>
        <v>96.605995984378993</v>
      </c>
      <c r="J25" s="123">
        <f t="shared" si="10"/>
        <v>163.02889959033229</v>
      </c>
      <c r="K25" s="123">
        <f t="shared" si="10"/>
        <v>165.52457576743109</v>
      </c>
      <c r="L25" s="123">
        <f t="shared" si="10"/>
        <v>116.38785139233399</v>
      </c>
      <c r="M25" s="123">
        <f t="shared" si="10"/>
        <v>0</v>
      </c>
      <c r="N25" s="123">
        <f t="shared" si="10"/>
        <v>0</v>
      </c>
      <c r="O25" s="123">
        <f t="shared" si="10"/>
        <v>111.24138199841329</v>
      </c>
      <c r="P25" s="123">
        <f t="shared" si="10"/>
        <v>9.6971290526503484</v>
      </c>
      <c r="Q25" s="123">
        <f t="shared" si="10"/>
        <v>0</v>
      </c>
      <c r="R25" s="123">
        <f t="shared" ref="R25:V25" si="11">SUM(R26:R27)</f>
        <v>95.113998717788192</v>
      </c>
      <c r="S25" s="123">
        <f t="shared" si="11"/>
        <v>93.100112851726806</v>
      </c>
      <c r="T25" s="123">
        <f t="shared" si="11"/>
        <v>81.702956855318163</v>
      </c>
      <c r="U25" s="123">
        <f t="shared" si="11"/>
        <v>66.432032287442937</v>
      </c>
      <c r="V25" s="123">
        <f t="shared" si="11"/>
        <v>68.580460764211736</v>
      </c>
      <c r="W25" s="123">
        <f t="shared" ref="W25:Y25" si="12">SUM(W26:W27)</f>
        <v>84.543756319299675</v>
      </c>
      <c r="X25" s="123">
        <f t="shared" si="12"/>
        <v>65.389249283972205</v>
      </c>
      <c r="Y25" s="123">
        <f t="shared" si="12"/>
        <v>0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137.24629359285694</v>
      </c>
      <c r="D26" s="99">
        <v>261.91015642670828</v>
      </c>
      <c r="E26" s="99">
        <v>94.517400311215582</v>
      </c>
      <c r="F26" s="99">
        <v>21.289809049294558</v>
      </c>
      <c r="G26" s="99">
        <v>53.007262676878355</v>
      </c>
      <c r="H26" s="99">
        <v>153.61495876091004</v>
      </c>
      <c r="I26" s="99">
        <v>95.445701889089023</v>
      </c>
      <c r="J26" s="99">
        <v>161.07804580964191</v>
      </c>
      <c r="K26" s="99">
        <v>163.54525679654694</v>
      </c>
      <c r="L26" s="99">
        <v>115.03885218351968</v>
      </c>
      <c r="M26" s="99">
        <v>0</v>
      </c>
      <c r="N26" s="99">
        <v>0</v>
      </c>
      <c r="O26" s="99">
        <v>109.84439749281154</v>
      </c>
      <c r="P26" s="99">
        <v>9.5692719176933405</v>
      </c>
      <c r="Q26" s="99">
        <v>0</v>
      </c>
      <c r="R26" s="99">
        <v>93.846231949260741</v>
      </c>
      <c r="S26" s="99">
        <v>91.846757494748417</v>
      </c>
      <c r="T26" s="99">
        <v>80.560741667485871</v>
      </c>
      <c r="U26" s="99">
        <v>65.504339862094014</v>
      </c>
      <c r="V26" s="99">
        <v>67.623575948457002</v>
      </c>
      <c r="W26" s="99">
        <v>83.394249542201152</v>
      </c>
      <c r="X26" s="99">
        <v>64.504536999684305</v>
      </c>
      <c r="Y26" s="99">
        <v>0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1.7793357530731311</v>
      </c>
      <c r="D27" s="99">
        <v>3.3443430004264609</v>
      </c>
      <c r="E27" s="99">
        <v>1.1965752291139173</v>
      </c>
      <c r="F27" s="99">
        <v>0.26691534431659336</v>
      </c>
      <c r="G27" s="99">
        <v>0.65878859788867217</v>
      </c>
      <c r="H27" s="99">
        <v>1.8845663419971332</v>
      </c>
      <c r="I27" s="99">
        <v>1.1602940952899639</v>
      </c>
      <c r="J27" s="99">
        <v>1.9508537806903763</v>
      </c>
      <c r="K27" s="99">
        <v>1.9793189708841641</v>
      </c>
      <c r="L27" s="99">
        <v>1.3489992088143024</v>
      </c>
      <c r="M27" s="99">
        <v>0</v>
      </c>
      <c r="N27" s="99">
        <v>0</v>
      </c>
      <c r="O27" s="99">
        <v>1.3969845056017502</v>
      </c>
      <c r="P27" s="99">
        <v>0.1278571349570071</v>
      </c>
      <c r="Q27" s="99">
        <v>0</v>
      </c>
      <c r="R27" s="99">
        <v>1.2677667685274543</v>
      </c>
      <c r="S27" s="99">
        <v>1.2533553569783917</v>
      </c>
      <c r="T27" s="99">
        <v>1.142215187832293</v>
      </c>
      <c r="U27" s="99">
        <v>0.9276924253489186</v>
      </c>
      <c r="V27" s="99">
        <v>0.95688481575472883</v>
      </c>
      <c r="W27" s="99">
        <v>1.1495067770985194</v>
      </c>
      <c r="X27" s="99">
        <v>0.88471228428790116</v>
      </c>
      <c r="Y27" s="99">
        <v>0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6.7618187104009728E-2</v>
      </c>
      <c r="D28" s="123">
        <f t="shared" si="13"/>
        <v>0.10474933919612248</v>
      </c>
      <c r="E28" s="123">
        <f t="shared" si="13"/>
        <v>0.16661893151375121</v>
      </c>
      <c r="F28" s="123">
        <f t="shared" si="13"/>
        <v>0.13691184152512323</v>
      </c>
      <c r="G28" s="123">
        <f t="shared" si="13"/>
        <v>0.14879088640507593</v>
      </c>
      <c r="H28" s="123">
        <f t="shared" si="13"/>
        <v>0.12397445357577147</v>
      </c>
      <c r="I28" s="123">
        <f t="shared" si="13"/>
        <v>0.19021574739771685</v>
      </c>
      <c r="J28" s="123">
        <f t="shared" si="13"/>
        <v>0.15127123062891704</v>
      </c>
      <c r="K28" s="123">
        <f t="shared" si="13"/>
        <v>0.21572202694950376</v>
      </c>
      <c r="L28" s="123">
        <f t="shared" si="13"/>
        <v>0.13871111021486141</v>
      </c>
      <c r="M28" s="123">
        <f t="shared" si="13"/>
        <v>0</v>
      </c>
      <c r="N28" s="123">
        <f t="shared" si="13"/>
        <v>0</v>
      </c>
      <c r="O28" s="123">
        <f t="shared" si="13"/>
        <v>0.146773430138289</v>
      </c>
      <c r="P28" s="123">
        <f t="shared" si="13"/>
        <v>0.12094119144296434</v>
      </c>
      <c r="Q28" s="123">
        <f t="shared" si="13"/>
        <v>0</v>
      </c>
      <c r="R28" s="123">
        <f t="shared" si="13"/>
        <v>0.25005843186679216</v>
      </c>
      <c r="S28" s="123">
        <f t="shared" si="13"/>
        <v>0.21335970749797636</v>
      </c>
      <c r="T28" s="123">
        <f t="shared" si="13"/>
        <v>0.29079924904969706</v>
      </c>
      <c r="U28" s="123">
        <f t="shared" si="13"/>
        <v>0.18346874367039623</v>
      </c>
      <c r="V28" s="123">
        <f t="shared" si="13"/>
        <v>0.16032927612733694</v>
      </c>
      <c r="W28" s="123">
        <f t="shared" si="13"/>
        <v>6.1852288503343601E-2</v>
      </c>
      <c r="X28" s="123">
        <f t="shared" si="13"/>
        <v>6.2208010425129752E-2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6.7618187104009728E-2</v>
      </c>
      <c r="D29" s="99">
        <f>RES_hhdet_in_fech!D29/RES_summary!D$21</f>
        <v>0.10474933919612248</v>
      </c>
      <c r="E29" s="99">
        <f>RES_hhdet_in_fech!E29/RES_summary!E$21</f>
        <v>0.16661893151375121</v>
      </c>
      <c r="F29" s="99">
        <f>RES_hhdet_in_fech!F29/RES_summary!F$21</f>
        <v>0.13691184152512323</v>
      </c>
      <c r="G29" s="99">
        <f>RES_hhdet_in_fech!G29/RES_summary!G$21</f>
        <v>0.14879088640507593</v>
      </c>
      <c r="H29" s="99">
        <f>RES_hhdet_in_fech!H29/RES_summary!H$21</f>
        <v>0.12397445357577147</v>
      </c>
      <c r="I29" s="99">
        <f>RES_hhdet_in_fech!I29/RES_summary!I$21</f>
        <v>0.19021574739771685</v>
      </c>
      <c r="J29" s="99">
        <f>RES_hhdet_in_fech!J29/RES_summary!J$21</f>
        <v>0.15127123062891704</v>
      </c>
      <c r="K29" s="99">
        <f>RES_hhdet_in_fech!K29/RES_summary!K$21</f>
        <v>0.21572202694950376</v>
      </c>
      <c r="L29" s="99">
        <f>RES_hhdet_in_fech!L29/RES_summary!L$21</f>
        <v>0.13871111021486141</v>
      </c>
      <c r="M29" s="99">
        <f>RES_hhdet_in_fech!M29/RES_summary!M$21</f>
        <v>0</v>
      </c>
      <c r="N29" s="99">
        <f>RES_hhdet_in_fech!N29/RES_summary!N$21</f>
        <v>0</v>
      </c>
      <c r="O29" s="99">
        <f>RES_hhdet_in_fech!O29/RES_summary!O$21</f>
        <v>0.146773430138289</v>
      </c>
      <c r="P29" s="99">
        <f>RES_hhdet_in_fech!P29/RES_summary!P$21</f>
        <v>0.12094119144296434</v>
      </c>
      <c r="Q29" s="99">
        <f>RES_hhdet_in_fech!Q29/RES_summary!Q$21</f>
        <v>0</v>
      </c>
      <c r="R29" s="99">
        <f>RES_hhdet_in_fech!R29/RES_summary!R$21</f>
        <v>0.25005843186679216</v>
      </c>
      <c r="S29" s="99">
        <f>RES_hhdet_in_fech!S29/RES_summary!S$21</f>
        <v>0.21335970749797636</v>
      </c>
      <c r="T29" s="99">
        <f>RES_hhdet_in_fech!T29/RES_summary!T$21</f>
        <v>0.29079924904969706</v>
      </c>
      <c r="U29" s="99">
        <f>RES_hhdet_in_fech!U29/RES_summary!U$21</f>
        <v>0.18346874367039623</v>
      </c>
      <c r="V29" s="99">
        <f>RES_hhdet_in_fech!V29/RES_summary!V$21</f>
        <v>0.16032927612733694</v>
      </c>
      <c r="W29" s="99">
        <f>RES_hhdet_in_fech!W29/RES_summary!W$21</f>
        <v>6.1852288503343601E-2</v>
      </c>
      <c r="X29" s="99">
        <f>RES_hhdet_in_fech!X29/RES_summary!X$21</f>
        <v>6.2208010425129752E-2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12.961943442845257</v>
      </c>
      <c r="D30" s="123">
        <v>12.662015445954891</v>
      </c>
      <c r="E30" s="123">
        <v>12.867044660530652</v>
      </c>
      <c r="F30" s="123">
        <v>12.441928833294211</v>
      </c>
      <c r="G30" s="123">
        <v>12.393085226921919</v>
      </c>
      <c r="H30" s="123">
        <v>12.546258278743082</v>
      </c>
      <c r="I30" s="123">
        <v>13.506233180247472</v>
      </c>
      <c r="J30" s="123">
        <v>12.258726015720963</v>
      </c>
      <c r="K30" s="123">
        <v>9.6137108703077896</v>
      </c>
      <c r="L30" s="123">
        <v>7.1699191691059445</v>
      </c>
      <c r="M30" s="123">
        <v>0</v>
      </c>
      <c r="N30" s="123">
        <v>0</v>
      </c>
      <c r="O30" s="123">
        <v>12.137108602091798</v>
      </c>
      <c r="P30" s="123">
        <v>12.097368197077813</v>
      </c>
      <c r="Q30" s="123">
        <v>0</v>
      </c>
      <c r="R30" s="123">
        <v>13.392268432896291</v>
      </c>
      <c r="S30" s="123">
        <v>12.962643173884805</v>
      </c>
      <c r="T30" s="123">
        <v>14.588950467887628</v>
      </c>
      <c r="U30" s="123">
        <v>20.211578849292906</v>
      </c>
      <c r="V30" s="123">
        <v>17.147875330958438</v>
      </c>
      <c r="W30" s="123">
        <v>23.261506101413762</v>
      </c>
      <c r="X30" s="123">
        <v>15.579626946826423</v>
      </c>
      <c r="Y30" s="123">
        <v>0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14.43658618505035</v>
      </c>
      <c r="D31" s="99">
        <v>14.164081086452958</v>
      </c>
      <c r="E31" s="99">
        <v>13.793288888619131</v>
      </c>
      <c r="F31" s="99">
        <v>13.58504258135164</v>
      </c>
      <c r="G31" s="99">
        <v>13.603153179041614</v>
      </c>
      <c r="H31" s="99">
        <v>13.635885750972083</v>
      </c>
      <c r="I31" s="99">
        <v>13.669574862816823</v>
      </c>
      <c r="J31" s="99">
        <v>12.871699672634575</v>
      </c>
      <c r="K31" s="99">
        <v>12.565844704505132</v>
      </c>
      <c r="L31" s="99">
        <v>11.694971591890207</v>
      </c>
      <c r="M31" s="99">
        <v>0</v>
      </c>
      <c r="N31" s="99">
        <v>0</v>
      </c>
      <c r="O31" s="99">
        <v>10.501966851101306</v>
      </c>
      <c r="P31" s="99">
        <v>0</v>
      </c>
      <c r="Q31" s="99">
        <v>0</v>
      </c>
      <c r="R31" s="99">
        <v>11.018454167706395</v>
      </c>
      <c r="S31" s="99">
        <v>12.859360753668087</v>
      </c>
      <c r="T31" s="99">
        <v>16.435352032422347</v>
      </c>
      <c r="U31" s="99">
        <v>13.26716906958659</v>
      </c>
      <c r="V31" s="99">
        <v>15.579924565897565</v>
      </c>
      <c r="W31" s="99">
        <v>19.303376121614317</v>
      </c>
      <c r="X31" s="99">
        <v>14.614301569091523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12.036435445645409</v>
      </c>
      <c r="D35" s="102">
        <v>12.296648127995899</v>
      </c>
      <c r="E35" s="102">
        <v>12.688295774408314</v>
      </c>
      <c r="F35" s="102">
        <v>12.264961432967329</v>
      </c>
      <c r="G35" s="102">
        <v>12.232634227745825</v>
      </c>
      <c r="H35" s="102">
        <v>12.397612387281878</v>
      </c>
      <c r="I35" s="102">
        <v>13.486206613802191</v>
      </c>
      <c r="J35" s="102">
        <v>12.205423958598038</v>
      </c>
      <c r="K35" s="102">
        <v>9.4937054298932626</v>
      </c>
      <c r="L35" s="102">
        <v>8.6070811672899925</v>
      </c>
      <c r="M35" s="102">
        <v>0</v>
      </c>
      <c r="N35" s="102">
        <v>0</v>
      </c>
      <c r="O35" s="102">
        <v>12.246536807702828</v>
      </c>
      <c r="P35" s="102">
        <v>12.097368197077813</v>
      </c>
      <c r="Q35" s="102">
        <v>0</v>
      </c>
      <c r="R35" s="102">
        <v>13.75279864973383</v>
      </c>
      <c r="S35" s="102">
        <v>14.244282664454991</v>
      </c>
      <c r="T35" s="102">
        <v>17.094253503187478</v>
      </c>
      <c r="U35" s="102">
        <v>20.495024146423777</v>
      </c>
      <c r="V35" s="102">
        <v>18.35755736816991</v>
      </c>
      <c r="W35" s="102">
        <v>23.641172413404185</v>
      </c>
      <c r="X35" s="102">
        <v>17.418693349191749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6.2509975687669588</v>
      </c>
      <c r="M36" s="105">
        <v>0</v>
      </c>
      <c r="N36" s="105">
        <v>0</v>
      </c>
      <c r="O36" s="105">
        <v>9.1637030510691808</v>
      </c>
      <c r="P36" s="105">
        <v>0</v>
      </c>
      <c r="Q36" s="105">
        <v>0</v>
      </c>
      <c r="R36" s="105">
        <v>10.478306184468954</v>
      </c>
      <c r="S36" s="105">
        <v>10.864469897963554</v>
      </c>
      <c r="T36" s="105">
        <v>13.438378564791437</v>
      </c>
      <c r="U36" s="105">
        <v>0</v>
      </c>
      <c r="V36" s="105">
        <v>14.602519523892255</v>
      </c>
      <c r="W36" s="105">
        <v>19.68795127845355</v>
      </c>
      <c r="X36" s="105">
        <v>13.828707958266452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2.8702961959434656</v>
      </c>
      <c r="M37" s="99">
        <v>0</v>
      </c>
      <c r="N37" s="99">
        <v>0</v>
      </c>
      <c r="O37" s="99">
        <v>4.2617740103310569</v>
      </c>
      <c r="P37" s="99">
        <v>0</v>
      </c>
      <c r="Q37" s="99">
        <v>0</v>
      </c>
      <c r="R37" s="99">
        <v>4.236195541684471</v>
      </c>
      <c r="S37" s="99">
        <v>3.988890311842932</v>
      </c>
      <c r="T37" s="99">
        <v>5.2343781420460429</v>
      </c>
      <c r="U37" s="99">
        <v>0</v>
      </c>
      <c r="V37" s="99">
        <v>5.5492395471028901</v>
      </c>
      <c r="W37" s="99">
        <v>9.8487921987460787</v>
      </c>
      <c r="X37" s="99">
        <v>4.1654357527652834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3.3807013728234931</v>
      </c>
      <c r="M38" s="99">
        <v>0</v>
      </c>
      <c r="N38" s="99">
        <v>0</v>
      </c>
      <c r="O38" s="99">
        <v>4.901929040738124</v>
      </c>
      <c r="P38" s="99">
        <v>0</v>
      </c>
      <c r="Q38" s="99">
        <v>0</v>
      </c>
      <c r="R38" s="99">
        <v>6.2421106427844819</v>
      </c>
      <c r="S38" s="99">
        <v>6.8755795861206224</v>
      </c>
      <c r="T38" s="99">
        <v>8.2040004227453966</v>
      </c>
      <c r="U38" s="99">
        <v>0</v>
      </c>
      <c r="V38" s="99">
        <v>9.0532799767893657</v>
      </c>
      <c r="W38" s="99">
        <v>9.8391590797074731</v>
      </c>
      <c r="X38" s="99">
        <v>9.6632722055011708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3.3370348604576474</v>
      </c>
      <c r="D39" s="123">
        <v>2.9738885398074499</v>
      </c>
      <c r="E39" s="123">
        <v>3.241384913840998</v>
      </c>
      <c r="F39" s="123">
        <v>3.4277427426936118</v>
      </c>
      <c r="G39" s="123">
        <v>3.3591981843957717</v>
      </c>
      <c r="H39" s="123">
        <v>3.0062269895887068</v>
      </c>
      <c r="I39" s="123">
        <v>3.3422422926219029</v>
      </c>
      <c r="J39" s="123">
        <v>2.8450399235804871</v>
      </c>
      <c r="K39" s="123">
        <v>2.613885116151017</v>
      </c>
      <c r="L39" s="123">
        <v>2.3099768121104334</v>
      </c>
      <c r="M39" s="123">
        <v>0</v>
      </c>
      <c r="N39" s="123">
        <v>0</v>
      </c>
      <c r="O39" s="123">
        <v>2.5929824456394077</v>
      </c>
      <c r="P39" s="123">
        <v>2.96715784513307</v>
      </c>
      <c r="Q39" s="123">
        <v>0</v>
      </c>
      <c r="R39" s="123">
        <v>3.1932214020022731</v>
      </c>
      <c r="S39" s="123">
        <v>3.7613494194493975</v>
      </c>
      <c r="T39" s="123">
        <v>3.6486814023028571</v>
      </c>
      <c r="U39" s="123">
        <v>3.8595056322664965</v>
      </c>
      <c r="V39" s="123">
        <v>4.0283226734755733</v>
      </c>
      <c r="W39" s="123">
        <v>4.7859997008952835</v>
      </c>
      <c r="X39" s="123">
        <v>5.1282242210947837</v>
      </c>
      <c r="Y39" s="123">
        <v>0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4.4446189594186425</v>
      </c>
      <c r="D40" s="99">
        <v>3.9732998667896005</v>
      </c>
      <c r="E40" s="99">
        <v>3.8477483302439213</v>
      </c>
      <c r="F40" s="99">
        <v>4.1208320416179802</v>
      </c>
      <c r="G40" s="99">
        <v>4.327333113470881</v>
      </c>
      <c r="H40" s="99">
        <v>3.9444183575082179</v>
      </c>
      <c r="I40" s="99">
        <v>3.991339784959139</v>
      </c>
      <c r="J40" s="99">
        <v>3.788572741908538</v>
      </c>
      <c r="K40" s="99">
        <v>3.528317670875126</v>
      </c>
      <c r="L40" s="99">
        <v>3.0893770467789912</v>
      </c>
      <c r="M40" s="99">
        <v>0</v>
      </c>
      <c r="N40" s="99">
        <v>0</v>
      </c>
      <c r="O40" s="99">
        <v>3.4351923946080314</v>
      </c>
      <c r="P40" s="99">
        <v>0</v>
      </c>
      <c r="Q40" s="99">
        <v>0</v>
      </c>
      <c r="R40" s="99">
        <v>4.7150738033499167</v>
      </c>
      <c r="S40" s="99">
        <v>0</v>
      </c>
      <c r="T40" s="99">
        <v>0</v>
      </c>
      <c r="U40" s="99">
        <v>6.2858467596571854</v>
      </c>
      <c r="V40" s="99">
        <v>4.0396290866982509</v>
      </c>
      <c r="W40" s="99">
        <v>8.0782741225875121</v>
      </c>
      <c r="X40" s="99">
        <v>7.2886699568851254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3.2478128080413455</v>
      </c>
      <c r="D41" s="110">
        <v>2.9123863043008562</v>
      </c>
      <c r="E41" s="110">
        <v>3.2230102648590915</v>
      </c>
      <c r="F41" s="110">
        <v>3.3850910935290353</v>
      </c>
      <c r="G41" s="110">
        <v>3.2827664794687892</v>
      </c>
      <c r="H41" s="110">
        <v>2.9277719623062395</v>
      </c>
      <c r="I41" s="110">
        <v>3.2895480312513525</v>
      </c>
      <c r="J41" s="110">
        <v>2.7565837218622318</v>
      </c>
      <c r="K41" s="110">
        <v>2.5529229458360767</v>
      </c>
      <c r="L41" s="110">
        <v>2.2821410894436993</v>
      </c>
      <c r="M41" s="110">
        <v>0</v>
      </c>
      <c r="N41" s="110">
        <v>0</v>
      </c>
      <c r="O41" s="110">
        <v>2.5583710778735735</v>
      </c>
      <c r="P41" s="110">
        <v>2.96715784513307</v>
      </c>
      <c r="Q41" s="110">
        <v>0</v>
      </c>
      <c r="R41" s="110">
        <v>3.1621631897298719</v>
      </c>
      <c r="S41" s="110">
        <v>3.7613494194493975</v>
      </c>
      <c r="T41" s="110">
        <v>3.6486814023028571</v>
      </c>
      <c r="U41" s="110">
        <v>3.7604713005362642</v>
      </c>
      <c r="V41" s="110">
        <v>4.0280064101686444</v>
      </c>
      <c r="W41" s="110">
        <v>4.5970987094867128</v>
      </c>
      <c r="X41" s="110">
        <v>5.071370385942406</v>
      </c>
      <c r="Y41" s="110">
        <v>0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X48" s="99">
        <f>RES_hhdet_in_fech!X48/RES_summary!X$21</f>
        <v>0</v>
      </c>
      <c r="Y48" s="99">
        <f>RES_hhdet_in_fech!Y48/RES_summary!Y$21</f>
        <v>0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212.62730458122013</v>
      </c>
      <c r="D62" s="118">
        <f t="shared" si="21"/>
        <v>201.6990204876162</v>
      </c>
      <c r="E62" s="118">
        <f t="shared" si="21"/>
        <v>198.59112606253035</v>
      </c>
      <c r="F62" s="118">
        <f t="shared" si="21"/>
        <v>177.78468658793849</v>
      </c>
      <c r="G62" s="118">
        <f t="shared" si="21"/>
        <v>166.06621408210927</v>
      </c>
      <c r="H62" s="118">
        <f t="shared" si="21"/>
        <v>146.01306154490214</v>
      </c>
      <c r="I62" s="118">
        <f t="shared" si="21"/>
        <v>121.84872820059937</v>
      </c>
      <c r="J62" s="118">
        <f t="shared" si="21"/>
        <v>129.54014803055142</v>
      </c>
      <c r="K62" s="118">
        <f t="shared" si="21"/>
        <v>132.83430177602773</v>
      </c>
      <c r="L62" s="118">
        <f t="shared" si="21"/>
        <v>0</v>
      </c>
      <c r="M62" s="118">
        <f t="shared" si="21"/>
        <v>140.16078420178872</v>
      </c>
      <c r="N62" s="118">
        <f t="shared" si="21"/>
        <v>132.31947046056274</v>
      </c>
      <c r="O62" s="118">
        <f t="shared" si="21"/>
        <v>134.67140071358295</v>
      </c>
      <c r="P62" s="118">
        <f t="shared" si="21"/>
        <v>114.0662767991532</v>
      </c>
      <c r="Q62" s="118">
        <f t="shared" si="21"/>
        <v>109.03069461395114</v>
      </c>
      <c r="R62" s="118">
        <f t="shared" ref="R62:V62" si="22">R63+R66+R68+R77</f>
        <v>106.9846399195341</v>
      </c>
      <c r="S62" s="118">
        <f t="shared" si="22"/>
        <v>111.20484006061403</v>
      </c>
      <c r="T62" s="118">
        <f t="shared" si="22"/>
        <v>105.89558591012168</v>
      </c>
      <c r="U62" s="118">
        <f t="shared" si="22"/>
        <v>103.3645144023825</v>
      </c>
      <c r="V62" s="118">
        <f t="shared" si="22"/>
        <v>101.87644049608191</v>
      </c>
      <c r="W62" s="118">
        <f t="shared" ref="W62:Y62" si="23">W63+W66+W68+W77</f>
        <v>99.814284227409075</v>
      </c>
      <c r="X62" s="118">
        <f t="shared" si="23"/>
        <v>84.855945259980061</v>
      </c>
      <c r="Y62" s="118">
        <f t="shared" si="23"/>
        <v>71.439376386351839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195.70472275251873</v>
      </c>
      <c r="D63" s="123">
        <f t="shared" si="24"/>
        <v>185.31046317896079</v>
      </c>
      <c r="E63" s="123">
        <f t="shared" si="24"/>
        <v>180.59114143255627</v>
      </c>
      <c r="F63" s="123">
        <f t="shared" si="24"/>
        <v>160.3246967285863</v>
      </c>
      <c r="G63" s="123">
        <f t="shared" si="24"/>
        <v>148.79438273446743</v>
      </c>
      <c r="H63" s="123">
        <f t="shared" si="24"/>
        <v>129.04553658585371</v>
      </c>
      <c r="I63" s="123">
        <f t="shared" si="24"/>
        <v>104.45492431510621</v>
      </c>
      <c r="J63" s="123">
        <f t="shared" si="24"/>
        <v>111.75200392292449</v>
      </c>
      <c r="K63" s="123">
        <f t="shared" si="24"/>
        <v>114.7882577929751</v>
      </c>
      <c r="L63" s="123">
        <f t="shared" si="24"/>
        <v>0</v>
      </c>
      <c r="M63" s="123">
        <f t="shared" si="24"/>
        <v>128.28788414260725</v>
      </c>
      <c r="N63" s="123">
        <f t="shared" si="24"/>
        <v>119.97547070848867</v>
      </c>
      <c r="O63" s="123">
        <f t="shared" si="24"/>
        <v>120.71212611179728</v>
      </c>
      <c r="P63" s="123">
        <f t="shared" si="24"/>
        <v>95.687510251702747</v>
      </c>
      <c r="Q63" s="123">
        <f t="shared" si="24"/>
        <v>92.701232189222821</v>
      </c>
      <c r="R63" s="123">
        <f t="shared" ref="R63:V63" si="25">SUM(R64:R65)</f>
        <v>91.632951010481278</v>
      </c>
      <c r="S63" s="123">
        <f t="shared" si="25"/>
        <v>93.048154423483055</v>
      </c>
      <c r="T63" s="123">
        <f t="shared" si="25"/>
        <v>83.087535341440088</v>
      </c>
      <c r="U63" s="123">
        <f t="shared" si="25"/>
        <v>78.38879804878502</v>
      </c>
      <c r="V63" s="123">
        <f t="shared" si="25"/>
        <v>76.396248830190004</v>
      </c>
      <c r="W63" s="123">
        <f t="shared" ref="W63:Y63" si="26">SUM(W64:W65)</f>
        <v>75.35901152677306</v>
      </c>
      <c r="X63" s="123">
        <f t="shared" si="26"/>
        <v>59.137956537841632</v>
      </c>
      <c r="Y63" s="123">
        <f t="shared" si="26"/>
        <v>46.184923280885855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193.48890318832187</v>
      </c>
      <c r="D64" s="99">
        <v>183.24273318565841</v>
      </c>
      <c r="E64" s="99">
        <v>178.59205171430136</v>
      </c>
      <c r="F64" s="99">
        <v>158.56600724107957</v>
      </c>
      <c r="G64" s="99">
        <v>147.17518582948196</v>
      </c>
      <c r="H64" s="99">
        <v>127.65815926019205</v>
      </c>
      <c r="I64" s="99">
        <v>103.34111037523442</v>
      </c>
      <c r="J64" s="99">
        <v>110.56357647058019</v>
      </c>
      <c r="K64" s="99">
        <v>113.56684583607864</v>
      </c>
      <c r="L64" s="99">
        <v>0</v>
      </c>
      <c r="M64" s="99">
        <v>126.94476758362299</v>
      </c>
      <c r="N64" s="99">
        <v>118.6914810505593</v>
      </c>
      <c r="O64" s="99">
        <v>119.33896064193924</v>
      </c>
      <c r="P64" s="99">
        <v>94.534101180784276</v>
      </c>
      <c r="Q64" s="99">
        <v>91.566311509245821</v>
      </c>
      <c r="R64" s="99">
        <v>90.495595929903715</v>
      </c>
      <c r="S64" s="99">
        <v>91.868476106314304</v>
      </c>
      <c r="T64" s="99">
        <v>81.980195323034664</v>
      </c>
      <c r="U64" s="99">
        <v>77.333091748854613</v>
      </c>
      <c r="V64" s="99">
        <v>75.359212183170257</v>
      </c>
      <c r="W64" s="99">
        <v>74.357460913903026</v>
      </c>
      <c r="X64" s="99">
        <v>58.354248118211657</v>
      </c>
      <c r="Y64" s="99">
        <v>45.636780117682825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2.2158195641968548</v>
      </c>
      <c r="D65" s="99">
        <v>2.0677299933023785</v>
      </c>
      <c r="E65" s="99">
        <v>1.9990897182549119</v>
      </c>
      <c r="F65" s="99">
        <v>1.7586894875067181</v>
      </c>
      <c r="G65" s="99">
        <v>1.6191969049854733</v>
      </c>
      <c r="H65" s="99">
        <v>1.3873773256616708</v>
      </c>
      <c r="I65" s="99">
        <v>1.1138139398717855</v>
      </c>
      <c r="J65" s="99">
        <v>1.188427452344293</v>
      </c>
      <c r="K65" s="99">
        <v>1.2214119568964625</v>
      </c>
      <c r="L65" s="99">
        <v>0</v>
      </c>
      <c r="M65" s="99">
        <v>1.3431165589842677</v>
      </c>
      <c r="N65" s="99">
        <v>1.2839896579293639</v>
      </c>
      <c r="O65" s="99">
        <v>1.3731654698580347</v>
      </c>
      <c r="P65" s="99">
        <v>1.1534090709184697</v>
      </c>
      <c r="Q65" s="99">
        <v>1.1349206799769935</v>
      </c>
      <c r="R65" s="99">
        <v>1.137355080577563</v>
      </c>
      <c r="S65" s="99">
        <v>1.1796783171687517</v>
      </c>
      <c r="T65" s="99">
        <v>1.1073400184054287</v>
      </c>
      <c r="U65" s="99">
        <v>1.0557062999304092</v>
      </c>
      <c r="V65" s="99">
        <v>1.0370366470197478</v>
      </c>
      <c r="W65" s="99">
        <v>1.001550612870038</v>
      </c>
      <c r="X65" s="99">
        <v>0.78370841962997573</v>
      </c>
      <c r="Y65" s="99">
        <v>0.54814316320302936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6.8587861904149311E-2</v>
      </c>
      <c r="D66" s="123">
        <f t="shared" si="27"/>
        <v>0.11044722775346788</v>
      </c>
      <c r="E66" s="123">
        <f t="shared" si="27"/>
        <v>0.15445750117431878</v>
      </c>
      <c r="F66" s="123">
        <f t="shared" si="27"/>
        <v>0.13614535738189948</v>
      </c>
      <c r="G66" s="123">
        <f t="shared" si="27"/>
        <v>0.1513596491296384</v>
      </c>
      <c r="H66" s="123">
        <f t="shared" si="27"/>
        <v>0.12480323661942458</v>
      </c>
      <c r="I66" s="123">
        <f t="shared" si="27"/>
        <v>0.19288006288988727</v>
      </c>
      <c r="J66" s="123">
        <f t="shared" si="27"/>
        <v>0.14914874678057427</v>
      </c>
      <c r="K66" s="123">
        <f t="shared" si="27"/>
        <v>0.21520008644134378</v>
      </c>
      <c r="L66" s="123">
        <f t="shared" si="27"/>
        <v>0</v>
      </c>
      <c r="M66" s="123">
        <f t="shared" si="27"/>
        <v>6.1428135109641763E-2</v>
      </c>
      <c r="N66" s="123">
        <f t="shared" si="27"/>
        <v>0.28546900191777386</v>
      </c>
      <c r="O66" s="123">
        <f t="shared" si="27"/>
        <v>0.14538793146887466</v>
      </c>
      <c r="P66" s="123">
        <f t="shared" si="27"/>
        <v>0.12281099891059814</v>
      </c>
      <c r="Q66" s="123">
        <f t="shared" si="27"/>
        <v>0.28008063670756195</v>
      </c>
      <c r="R66" s="123">
        <f t="shared" si="27"/>
        <v>0.25575666184904533</v>
      </c>
      <c r="S66" s="123">
        <f t="shared" si="27"/>
        <v>0.19019654734282437</v>
      </c>
      <c r="T66" s="123">
        <f t="shared" si="27"/>
        <v>0.29719780141527657</v>
      </c>
      <c r="U66" s="123">
        <f t="shared" si="27"/>
        <v>0.18567945370416877</v>
      </c>
      <c r="V66" s="123">
        <f t="shared" si="27"/>
        <v>0.16312203645661452</v>
      </c>
      <c r="W66" s="123">
        <f t="shared" si="27"/>
        <v>5.8943374020194464E-2</v>
      </c>
      <c r="X66" s="123">
        <f t="shared" si="27"/>
        <v>6.4043514699329826E-2</v>
      </c>
      <c r="Y66" s="123">
        <f t="shared" si="27"/>
        <v>5.5082887046987723E-2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6.8587861904149311E-2</v>
      </c>
      <c r="D67" s="99">
        <f>RES_hhdet_in_fech!D67/RES_summary!D$21</f>
        <v>0.11044722775346788</v>
      </c>
      <c r="E67" s="99">
        <f>RES_hhdet_in_fech!E67/RES_summary!E$21</f>
        <v>0.15445750117431878</v>
      </c>
      <c r="F67" s="99">
        <f>RES_hhdet_in_fech!F67/RES_summary!F$21</f>
        <v>0.13614535738189948</v>
      </c>
      <c r="G67" s="99">
        <f>RES_hhdet_in_fech!G67/RES_summary!G$21</f>
        <v>0.1513596491296384</v>
      </c>
      <c r="H67" s="99">
        <f>RES_hhdet_in_fech!H67/RES_summary!H$21</f>
        <v>0.12480323661942458</v>
      </c>
      <c r="I67" s="99">
        <f>RES_hhdet_in_fech!I67/RES_summary!I$21</f>
        <v>0.19288006288988727</v>
      </c>
      <c r="J67" s="99">
        <f>RES_hhdet_in_fech!J67/RES_summary!J$21</f>
        <v>0.14914874678057427</v>
      </c>
      <c r="K67" s="99">
        <f>RES_hhdet_in_fech!K67/RES_summary!K$21</f>
        <v>0.21520008644134378</v>
      </c>
      <c r="L67" s="99">
        <f>RES_hhdet_in_fech!L67/RES_summary!L$21</f>
        <v>0</v>
      </c>
      <c r="M67" s="99">
        <f>RES_hhdet_in_fech!M67/RES_summary!M$21</f>
        <v>6.1428135109641763E-2</v>
      </c>
      <c r="N67" s="99">
        <f>RES_hhdet_in_fech!N67/RES_summary!N$21</f>
        <v>0.28546900191777386</v>
      </c>
      <c r="O67" s="99">
        <f>RES_hhdet_in_fech!O67/RES_summary!O$21</f>
        <v>0.14538793146887466</v>
      </c>
      <c r="P67" s="99">
        <f>RES_hhdet_in_fech!P67/RES_summary!P$21</f>
        <v>0.12281099891059814</v>
      </c>
      <c r="Q67" s="99">
        <f>RES_hhdet_in_fech!Q67/RES_summary!Q$21</f>
        <v>0.28008063670756195</v>
      </c>
      <c r="R67" s="99">
        <f>RES_hhdet_in_fech!R67/RES_summary!R$21</f>
        <v>0.25575666184904533</v>
      </c>
      <c r="S67" s="99">
        <f>RES_hhdet_in_fech!S67/RES_summary!S$21</f>
        <v>0.19019654734282437</v>
      </c>
      <c r="T67" s="99">
        <f>RES_hhdet_in_fech!T67/RES_summary!T$21</f>
        <v>0.29719780141527657</v>
      </c>
      <c r="U67" s="99">
        <f>RES_hhdet_in_fech!U67/RES_summary!U$21</f>
        <v>0.18567945370416877</v>
      </c>
      <c r="V67" s="99">
        <f>RES_hhdet_in_fech!V67/RES_summary!V$21</f>
        <v>0.16312203645661452</v>
      </c>
      <c r="W67" s="99">
        <f>RES_hhdet_in_fech!W67/RES_summary!W$21</f>
        <v>5.8943374020194464E-2</v>
      </c>
      <c r="X67" s="99">
        <f>RES_hhdet_in_fech!X67/RES_summary!X$21</f>
        <v>6.4043514699329826E-2</v>
      </c>
      <c r="Y67" s="99">
        <f>RES_hhdet_in_fech!Y67/RES_summary!Y$21</f>
        <v>5.5082887046987723E-2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13.238165977324666</v>
      </c>
      <c r="D68" s="123">
        <v>12.869378249445415</v>
      </c>
      <c r="E68" s="123">
        <v>13.526809026977981</v>
      </c>
      <c r="F68" s="123">
        <v>12.981264846811786</v>
      </c>
      <c r="G68" s="123">
        <v>12.947538724100081</v>
      </c>
      <c r="H68" s="123">
        <v>13.011155950274643</v>
      </c>
      <c r="I68" s="123">
        <v>13.227423279030466</v>
      </c>
      <c r="J68" s="123">
        <v>13.815711953496749</v>
      </c>
      <c r="K68" s="123">
        <v>13.793375687358195</v>
      </c>
      <c r="L68" s="123">
        <v>0</v>
      </c>
      <c r="M68" s="123">
        <v>8.967979622277344</v>
      </c>
      <c r="N68" s="123">
        <v>8.9372369818110133</v>
      </c>
      <c r="O68" s="123">
        <v>10.7872719856336</v>
      </c>
      <c r="P68" s="123">
        <v>14.134037498307093</v>
      </c>
      <c r="Q68" s="123">
        <v>12.098852502301737</v>
      </c>
      <c r="R68" s="123">
        <v>11.23874993059718</v>
      </c>
      <c r="S68" s="123">
        <v>12.928861596850227</v>
      </c>
      <c r="T68" s="123">
        <v>17.296337020098033</v>
      </c>
      <c r="U68" s="123">
        <v>19.617619345887334</v>
      </c>
      <c r="V68" s="123">
        <v>19.921992904509263</v>
      </c>
      <c r="W68" s="123">
        <v>18.103875204698728</v>
      </c>
      <c r="X68" s="123">
        <v>18.553985744137787</v>
      </c>
      <c r="Y68" s="123">
        <v>18.737988514695928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13.535466137294607</v>
      </c>
      <c r="D69" s="99">
        <v>13.524638375773895</v>
      </c>
      <c r="E69" s="99">
        <v>14.106885804548657</v>
      </c>
      <c r="F69" s="99">
        <v>13.50045701196154</v>
      </c>
      <c r="G69" s="99">
        <v>13.458551069623658</v>
      </c>
      <c r="H69" s="99">
        <v>13.612250515388975</v>
      </c>
      <c r="I69" s="99">
        <v>13.163300874490306</v>
      </c>
      <c r="J69" s="99">
        <v>13.815711953496749</v>
      </c>
      <c r="K69" s="99">
        <v>14.351430981774477</v>
      </c>
      <c r="L69" s="99">
        <v>0</v>
      </c>
      <c r="M69" s="99">
        <v>8.9195038872083749</v>
      </c>
      <c r="N69" s="99">
        <v>8.9372369818110133</v>
      </c>
      <c r="O69" s="99">
        <v>10.7872719856336</v>
      </c>
      <c r="P69" s="99">
        <v>14.15004675273039</v>
      </c>
      <c r="Q69" s="99">
        <v>11.962316849228193</v>
      </c>
      <c r="R69" s="99">
        <v>11.23874993059718</v>
      </c>
      <c r="S69" s="99">
        <v>12.935881114869218</v>
      </c>
      <c r="T69" s="99">
        <v>18.244412145666455</v>
      </c>
      <c r="U69" s="99">
        <v>18.918525768948907</v>
      </c>
      <c r="V69" s="99">
        <v>20.188869765784489</v>
      </c>
      <c r="W69" s="99">
        <v>16.43174612155892</v>
      </c>
      <c r="X69" s="99">
        <v>18.569155778543696</v>
      </c>
      <c r="Y69" s="99">
        <v>18.745209154838868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10.903026900233819</v>
      </c>
      <c r="Q70" s="99">
        <v>0</v>
      </c>
      <c r="R70" s="99">
        <v>0</v>
      </c>
      <c r="S70" s="99">
        <v>10.420709357836966</v>
      </c>
      <c r="T70" s="99">
        <v>15.049344742656631</v>
      </c>
      <c r="U70" s="99">
        <v>15.680625467172229</v>
      </c>
      <c r="V70" s="99">
        <v>17.008073175009375</v>
      </c>
      <c r="W70" s="99">
        <v>0</v>
      </c>
      <c r="X70" s="99">
        <v>15.454964429789252</v>
      </c>
      <c r="Y70" s="99">
        <v>16.195141625086158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4.31586918889922</v>
      </c>
      <c r="Q71" s="102">
        <v>0</v>
      </c>
      <c r="R71" s="102">
        <v>0</v>
      </c>
      <c r="S71" s="102">
        <v>3.6231564899846478</v>
      </c>
      <c r="T71" s="102">
        <v>5.6159144310026985</v>
      </c>
      <c r="U71" s="102">
        <v>5.5268929599174461</v>
      </c>
      <c r="V71" s="102">
        <v>6.2927295424113154</v>
      </c>
      <c r="W71" s="102">
        <v>0</v>
      </c>
      <c r="X71" s="102">
        <v>4.5731819078100138</v>
      </c>
      <c r="Y71" s="102">
        <v>7.2962329635596026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6.587157711334596</v>
      </c>
      <c r="Q72" s="105">
        <v>0</v>
      </c>
      <c r="R72" s="105">
        <v>0</v>
      </c>
      <c r="S72" s="105">
        <v>6.7975528678523167</v>
      </c>
      <c r="T72" s="105">
        <v>9.4334303116539324</v>
      </c>
      <c r="U72" s="105">
        <v>10.15373250725478</v>
      </c>
      <c r="V72" s="105">
        <v>10.715343632598062</v>
      </c>
      <c r="W72" s="105">
        <v>0</v>
      </c>
      <c r="X72" s="105">
        <v>10.88178252197924</v>
      </c>
      <c r="Y72" s="105">
        <v>8.8989086615265567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12.036435445645408</v>
      </c>
      <c r="D73" s="102">
        <v>12.296648127995894</v>
      </c>
      <c r="E73" s="102">
        <v>12.688295774408315</v>
      </c>
      <c r="F73" s="102">
        <v>12.264961432967329</v>
      </c>
      <c r="G73" s="102">
        <v>12.232634227745827</v>
      </c>
      <c r="H73" s="102">
        <v>12.39761238728188</v>
      </c>
      <c r="I73" s="102">
        <v>13.486206613802189</v>
      </c>
      <c r="J73" s="102">
        <v>0</v>
      </c>
      <c r="K73" s="102">
        <v>9.4937054298932644</v>
      </c>
      <c r="L73" s="102">
        <v>0</v>
      </c>
      <c r="M73" s="102">
        <v>9.1414504459866084</v>
      </c>
      <c r="N73" s="102">
        <v>0</v>
      </c>
      <c r="O73" s="102">
        <v>0</v>
      </c>
      <c r="P73" s="102">
        <v>0</v>
      </c>
      <c r="Q73" s="102">
        <v>13.502670780248314</v>
      </c>
      <c r="R73" s="102">
        <v>0</v>
      </c>
      <c r="S73" s="102">
        <v>14.244282664454991</v>
      </c>
      <c r="T73" s="102">
        <v>17.094253503187478</v>
      </c>
      <c r="U73" s="102">
        <v>20.495024146423781</v>
      </c>
      <c r="V73" s="102">
        <v>18.35755736816991</v>
      </c>
      <c r="W73" s="102">
        <v>23.641172413404181</v>
      </c>
      <c r="X73" s="102">
        <v>0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6.4974959486856969</v>
      </c>
      <c r="N74" s="105">
        <v>0</v>
      </c>
      <c r="O74" s="105">
        <v>0</v>
      </c>
      <c r="P74" s="105">
        <v>0</v>
      </c>
      <c r="Q74" s="105">
        <v>10.182865292856979</v>
      </c>
      <c r="R74" s="105">
        <v>0</v>
      </c>
      <c r="S74" s="105">
        <v>10.864469897963556</v>
      </c>
      <c r="T74" s="105">
        <v>13.43837856479144</v>
      </c>
      <c r="U74" s="105">
        <v>16.096914755017718</v>
      </c>
      <c r="V74" s="105">
        <v>14.602519523892257</v>
      </c>
      <c r="W74" s="105">
        <v>19.687951278453557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2.6354215814759621</v>
      </c>
      <c r="N75" s="99">
        <v>0</v>
      </c>
      <c r="O75" s="99">
        <v>0</v>
      </c>
      <c r="P75" s="99">
        <v>0</v>
      </c>
      <c r="Q75" s="99">
        <v>4.135182410513595</v>
      </c>
      <c r="R75" s="99">
        <v>0</v>
      </c>
      <c r="S75" s="99">
        <v>3.9888903118429324</v>
      </c>
      <c r="T75" s="99">
        <v>5.2343781420460429</v>
      </c>
      <c r="U75" s="99">
        <v>5.9712626291884048</v>
      </c>
      <c r="V75" s="99">
        <v>5.549239547102891</v>
      </c>
      <c r="W75" s="99">
        <v>9.8487921987460805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3.8620743672097344</v>
      </c>
      <c r="N76" s="99">
        <v>0</v>
      </c>
      <c r="O76" s="99">
        <v>0</v>
      </c>
      <c r="P76" s="99">
        <v>0</v>
      </c>
      <c r="Q76" s="99">
        <v>6.0476828823433832</v>
      </c>
      <c r="R76" s="99">
        <v>0</v>
      </c>
      <c r="S76" s="99">
        <v>6.8755795861206224</v>
      </c>
      <c r="T76" s="99">
        <v>8.2040004227453966</v>
      </c>
      <c r="U76" s="99">
        <v>10.125652125829314</v>
      </c>
      <c r="V76" s="99">
        <v>9.0532799767893639</v>
      </c>
      <c r="W76" s="99">
        <v>9.8391590797074766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3.6158279894725842</v>
      </c>
      <c r="D77" s="123">
        <v>3.4087318314565098</v>
      </c>
      <c r="E77" s="123">
        <v>4.3187181018217924</v>
      </c>
      <c r="F77" s="123">
        <v>4.3425796551584979</v>
      </c>
      <c r="G77" s="123">
        <v>4.1729329744121273</v>
      </c>
      <c r="H77" s="123">
        <v>3.8315657721543572</v>
      </c>
      <c r="I77" s="123">
        <v>3.9735005435728086</v>
      </c>
      <c r="J77" s="123">
        <v>3.8232834073496123</v>
      </c>
      <c r="K77" s="123">
        <v>4.0374682092530838</v>
      </c>
      <c r="L77" s="123">
        <v>0</v>
      </c>
      <c r="M77" s="123">
        <v>2.8434923017944795</v>
      </c>
      <c r="N77" s="123">
        <v>3.1212937683452826</v>
      </c>
      <c r="O77" s="123">
        <v>3.0266146846832074</v>
      </c>
      <c r="P77" s="123">
        <v>4.1219180502327593</v>
      </c>
      <c r="Q77" s="123">
        <v>3.9505292857190213</v>
      </c>
      <c r="R77" s="123">
        <v>3.857182316606599</v>
      </c>
      <c r="S77" s="123">
        <v>5.0376274929379266</v>
      </c>
      <c r="T77" s="123">
        <v>5.2145157471682833</v>
      </c>
      <c r="U77" s="123">
        <v>5.1724175540059782</v>
      </c>
      <c r="V77" s="123">
        <v>5.3950767249260272</v>
      </c>
      <c r="W77" s="123">
        <v>6.2924541219171051</v>
      </c>
      <c r="X77" s="123">
        <v>7.099959463301321</v>
      </c>
      <c r="Y77" s="123">
        <v>6.4613817037230685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3.6665056388854325</v>
      </c>
      <c r="D78" s="99">
        <v>3.5048580869304007</v>
      </c>
      <c r="E78" s="99">
        <v>4.3717881541136325</v>
      </c>
      <c r="F78" s="99">
        <v>4.4434176380181354</v>
      </c>
      <c r="G78" s="99">
        <v>4.2153947324469438</v>
      </c>
      <c r="H78" s="99">
        <v>3.8487369005898917</v>
      </c>
      <c r="I78" s="99">
        <v>3.986724969869575</v>
      </c>
      <c r="J78" s="99">
        <v>3.9416657979221443</v>
      </c>
      <c r="K78" s="99">
        <v>4.0457338194316552</v>
      </c>
      <c r="L78" s="99">
        <v>0</v>
      </c>
      <c r="M78" s="99">
        <v>3.2145557104368114</v>
      </c>
      <c r="N78" s="99">
        <v>3.1234557679241766</v>
      </c>
      <c r="O78" s="99">
        <v>3.2483228995267774</v>
      </c>
      <c r="P78" s="99">
        <v>4.432213741822479</v>
      </c>
      <c r="Q78" s="99">
        <v>4.0194116194400946</v>
      </c>
      <c r="R78" s="99">
        <v>3.9917447634195353</v>
      </c>
      <c r="S78" s="99">
        <v>5.1069284246507092</v>
      </c>
      <c r="T78" s="99">
        <v>5.2402557579626832</v>
      </c>
      <c r="U78" s="99">
        <v>5.3728075664534574</v>
      </c>
      <c r="V78" s="99">
        <v>5.554172035683667</v>
      </c>
      <c r="W78" s="99">
        <v>6.7874854842282248</v>
      </c>
      <c r="X78" s="99">
        <v>7.3179659106455102</v>
      </c>
      <c r="Y78" s="99">
        <v>6.8722324658377181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3.2478128080413455</v>
      </c>
      <c r="D79" s="110">
        <v>2.9123863043008562</v>
      </c>
      <c r="E79" s="110">
        <v>3.2230102648590915</v>
      </c>
      <c r="F79" s="110">
        <v>3.3850910935290357</v>
      </c>
      <c r="G79" s="110">
        <v>3.2827664794687892</v>
      </c>
      <c r="H79" s="110">
        <v>2.9277719623062395</v>
      </c>
      <c r="I79" s="110">
        <v>3.2895480312513525</v>
      </c>
      <c r="J79" s="110">
        <v>2.7565837218622318</v>
      </c>
      <c r="K79" s="110">
        <v>2.5529229458360758</v>
      </c>
      <c r="L79" s="110">
        <v>0</v>
      </c>
      <c r="M79" s="110">
        <v>2.5656442257741872</v>
      </c>
      <c r="N79" s="110">
        <v>2.6430987705772795</v>
      </c>
      <c r="O79" s="110">
        <v>2.558371077873574</v>
      </c>
      <c r="P79" s="110">
        <v>2.96715784513307</v>
      </c>
      <c r="Q79" s="110">
        <v>3.1168187540419039</v>
      </c>
      <c r="R79" s="110">
        <v>3.1621631897298719</v>
      </c>
      <c r="S79" s="110">
        <v>3.7613494194493966</v>
      </c>
      <c r="T79" s="110">
        <v>3.6486814023028571</v>
      </c>
      <c r="U79" s="110">
        <v>3.7604713005362651</v>
      </c>
      <c r="V79" s="110">
        <v>4.0280064101686452</v>
      </c>
      <c r="W79" s="110">
        <v>4.5970987094867128</v>
      </c>
      <c r="X79" s="110">
        <v>5.071370385942406</v>
      </c>
      <c r="Y79" s="110">
        <v>5.0317423359219013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278.55063724437446</v>
      </c>
      <c r="D81" s="118">
        <f t="shared" si="28"/>
        <v>196.70061283210029</v>
      </c>
      <c r="E81" s="118">
        <f t="shared" si="28"/>
        <v>164.76423556246044</v>
      </c>
      <c r="F81" s="118">
        <f t="shared" si="28"/>
        <v>179.20465266086981</v>
      </c>
      <c r="G81" s="118">
        <f t="shared" si="28"/>
        <v>164.53215308028942</v>
      </c>
      <c r="H81" s="118">
        <f t="shared" si="28"/>
        <v>109.12472023629576</v>
      </c>
      <c r="I81" s="118">
        <f t="shared" si="28"/>
        <v>131.70011293940453</v>
      </c>
      <c r="J81" s="118">
        <f t="shared" si="28"/>
        <v>58.776791902767954</v>
      </c>
      <c r="K81" s="118">
        <f t="shared" si="28"/>
        <v>34.202707141758552</v>
      </c>
      <c r="L81" s="118">
        <f t="shared" si="28"/>
        <v>212.47445880472799</v>
      </c>
      <c r="M81" s="118">
        <f t="shared" si="28"/>
        <v>170.08205940815947</v>
      </c>
      <c r="N81" s="118">
        <f t="shared" si="28"/>
        <v>166.03917486374348</v>
      </c>
      <c r="O81" s="118">
        <f t="shared" si="28"/>
        <v>151.35504569666108</v>
      </c>
      <c r="P81" s="118">
        <f t="shared" si="28"/>
        <v>0</v>
      </c>
      <c r="Q81" s="118">
        <f t="shared" si="28"/>
        <v>121.16821162757026</v>
      </c>
      <c r="R81" s="118">
        <f t="shared" ref="R81:V81" si="29">R82+R85+R87+R100</f>
        <v>127.21805310941384</v>
      </c>
      <c r="S81" s="118">
        <f t="shared" si="29"/>
        <v>119.37607792480969</v>
      </c>
      <c r="T81" s="118">
        <f t="shared" si="29"/>
        <v>0</v>
      </c>
      <c r="U81" s="118">
        <f t="shared" si="29"/>
        <v>0</v>
      </c>
      <c r="V81" s="118">
        <f t="shared" si="29"/>
        <v>100.77818938485635</v>
      </c>
      <c r="W81" s="118">
        <f t="shared" ref="W81:Y81" si="30">W82+W85+W87+W100</f>
        <v>107.08922429876981</v>
      </c>
      <c r="X81" s="118">
        <f t="shared" si="30"/>
        <v>85.798209732973731</v>
      </c>
      <c r="Y81" s="118">
        <f t="shared" si="30"/>
        <v>64.984262393423109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262.05955366278477</v>
      </c>
      <c r="D82" s="123">
        <f t="shared" si="31"/>
        <v>180.92410647235761</v>
      </c>
      <c r="E82" s="123">
        <f t="shared" si="31"/>
        <v>148.49178724940967</v>
      </c>
      <c r="F82" s="123">
        <f t="shared" si="31"/>
        <v>163.17665881186147</v>
      </c>
      <c r="G82" s="123">
        <f t="shared" si="31"/>
        <v>148.61261477758001</v>
      </c>
      <c r="H82" s="123">
        <f t="shared" si="31"/>
        <v>93.4508841635529</v>
      </c>
      <c r="I82" s="123">
        <f t="shared" si="31"/>
        <v>114.63782722500832</v>
      </c>
      <c r="J82" s="123">
        <f t="shared" si="31"/>
        <v>43.617888090239404</v>
      </c>
      <c r="K82" s="123">
        <f t="shared" si="31"/>
        <v>21.854475717553278</v>
      </c>
      <c r="L82" s="123">
        <f t="shared" si="31"/>
        <v>202.52685897545672</v>
      </c>
      <c r="M82" s="123">
        <f t="shared" si="31"/>
        <v>158.2485411950255</v>
      </c>
      <c r="N82" s="123">
        <f t="shared" si="31"/>
        <v>153.00886905487619</v>
      </c>
      <c r="O82" s="123">
        <f t="shared" si="31"/>
        <v>136.48515596730914</v>
      </c>
      <c r="P82" s="123">
        <f t="shared" si="31"/>
        <v>0</v>
      </c>
      <c r="Q82" s="123">
        <f t="shared" si="31"/>
        <v>104.37062250769883</v>
      </c>
      <c r="R82" s="123">
        <f t="shared" ref="R82:V82" si="32">SUM(R83:R84)</f>
        <v>110.4537026707813</v>
      </c>
      <c r="S82" s="123">
        <f t="shared" si="32"/>
        <v>102.43279856713247</v>
      </c>
      <c r="T82" s="123">
        <f t="shared" si="32"/>
        <v>0</v>
      </c>
      <c r="U82" s="123">
        <f t="shared" si="32"/>
        <v>0</v>
      </c>
      <c r="V82" s="123">
        <f t="shared" si="32"/>
        <v>76.528460003425067</v>
      </c>
      <c r="W82" s="123">
        <f t="shared" ref="W82:Y82" si="33">SUM(W83:W84)</f>
        <v>80.611098586667367</v>
      </c>
      <c r="X82" s="123">
        <f t="shared" si="33"/>
        <v>62.917875795396412</v>
      </c>
      <c r="Y82" s="123">
        <f t="shared" si="33"/>
        <v>41.979600054022406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260.81661848893333</v>
      </c>
      <c r="D83" s="99">
        <v>180.07001868970789</v>
      </c>
      <c r="E83" s="99">
        <v>147.78989569058723</v>
      </c>
      <c r="F83" s="99">
        <v>162.40528689013959</v>
      </c>
      <c r="G83" s="99">
        <v>147.90970524732967</v>
      </c>
      <c r="H83" s="99">
        <v>93.010712004489989</v>
      </c>
      <c r="I83" s="99">
        <v>114.09836480759429</v>
      </c>
      <c r="J83" s="99">
        <v>43.41193941606506</v>
      </c>
      <c r="K83" s="99">
        <v>21.750778665634083</v>
      </c>
      <c r="L83" s="99">
        <v>201.59182482322947</v>
      </c>
      <c r="M83" s="99">
        <v>157.51609096635468</v>
      </c>
      <c r="N83" s="99">
        <v>152.30441255987387</v>
      </c>
      <c r="O83" s="99">
        <v>135.84596045547698</v>
      </c>
      <c r="P83" s="99">
        <v>0</v>
      </c>
      <c r="Q83" s="99">
        <v>103.8896264846432</v>
      </c>
      <c r="R83" s="99">
        <v>109.94169495158556</v>
      </c>
      <c r="S83" s="99">
        <v>101.94787235170926</v>
      </c>
      <c r="T83" s="99">
        <v>0</v>
      </c>
      <c r="U83" s="99">
        <v>0</v>
      </c>
      <c r="V83" s="99">
        <v>76.137010754006681</v>
      </c>
      <c r="W83" s="99">
        <v>80.206626775637602</v>
      </c>
      <c r="X83" s="99">
        <v>62.601649813913284</v>
      </c>
      <c r="Y83" s="99">
        <v>41.789779359443763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1.2429351738514327</v>
      </c>
      <c r="D84" s="99">
        <v>0.85408778264970331</v>
      </c>
      <c r="E84" s="99">
        <v>0.70189155882244558</v>
      </c>
      <c r="F84" s="99">
        <v>0.77137192172187474</v>
      </c>
      <c r="G84" s="99">
        <v>0.70290953025034153</v>
      </c>
      <c r="H84" s="99">
        <v>0.44017215906291057</v>
      </c>
      <c r="I84" s="99">
        <v>0.53946241741403311</v>
      </c>
      <c r="J84" s="99">
        <v>0.20594867417434712</v>
      </c>
      <c r="K84" s="99">
        <v>0.10369705191919389</v>
      </c>
      <c r="L84" s="99">
        <v>0.93503415222723751</v>
      </c>
      <c r="M84" s="99">
        <v>0.73245022867080456</v>
      </c>
      <c r="N84" s="99">
        <v>0.70445649500230567</v>
      </c>
      <c r="O84" s="99">
        <v>0.63919551183214451</v>
      </c>
      <c r="P84" s="99">
        <v>0</v>
      </c>
      <c r="Q84" s="99">
        <v>0.480996023055618</v>
      </c>
      <c r="R84" s="99">
        <v>0.51200771919573562</v>
      </c>
      <c r="S84" s="99">
        <v>0.4849262154232078</v>
      </c>
      <c r="T84" s="99">
        <v>0</v>
      </c>
      <c r="U84" s="99">
        <v>0</v>
      </c>
      <c r="V84" s="99">
        <v>0.39144924941839149</v>
      </c>
      <c r="W84" s="99">
        <v>0.40447181102976726</v>
      </c>
      <c r="X84" s="99">
        <v>0.31622598148312925</v>
      </c>
      <c r="Y84" s="99">
        <v>0.18982069457864079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6.8378248009140469E-2</v>
      </c>
      <c r="D85" s="123">
        <f t="shared" si="34"/>
        <v>0.11002625976767853</v>
      </c>
      <c r="E85" s="123">
        <f t="shared" si="34"/>
        <v>0.15471959815203973</v>
      </c>
      <c r="F85" s="123">
        <f t="shared" si="34"/>
        <v>0.13615542251117232</v>
      </c>
      <c r="G85" s="123">
        <f t="shared" si="34"/>
        <v>0.1513988234554518</v>
      </c>
      <c r="H85" s="123">
        <f t="shared" si="34"/>
        <v>0.12445308912438684</v>
      </c>
      <c r="I85" s="123">
        <f t="shared" si="34"/>
        <v>0.19243287424749786</v>
      </c>
      <c r="J85" s="123">
        <f t="shared" si="34"/>
        <v>0.14916236686115925</v>
      </c>
      <c r="K85" s="123">
        <f t="shared" si="34"/>
        <v>0.21519555164253124</v>
      </c>
      <c r="L85" s="123">
        <f t="shared" si="34"/>
        <v>0.17061841970254332</v>
      </c>
      <c r="M85" s="123">
        <f t="shared" si="34"/>
        <v>6.1439536624038116E-2</v>
      </c>
      <c r="N85" s="123">
        <f t="shared" si="34"/>
        <v>0.28534832409703587</v>
      </c>
      <c r="O85" s="123">
        <f t="shared" si="34"/>
        <v>0.14657729637863873</v>
      </c>
      <c r="P85" s="123">
        <f t="shared" si="34"/>
        <v>0</v>
      </c>
      <c r="Q85" s="123">
        <f t="shared" si="34"/>
        <v>0.28031603463123494</v>
      </c>
      <c r="R85" s="123">
        <f t="shared" si="34"/>
        <v>0.2557816328632242</v>
      </c>
      <c r="S85" s="123">
        <f t="shared" si="34"/>
        <v>0.19054945407181365</v>
      </c>
      <c r="T85" s="123">
        <f t="shared" si="34"/>
        <v>0</v>
      </c>
      <c r="U85" s="123">
        <f t="shared" si="34"/>
        <v>0</v>
      </c>
      <c r="V85" s="123">
        <f t="shared" si="34"/>
        <v>0.16337397093762532</v>
      </c>
      <c r="W85" s="123">
        <f t="shared" si="34"/>
        <v>5.892052132829053E-2</v>
      </c>
      <c r="X85" s="123">
        <f t="shared" si="34"/>
        <v>6.4011268026983925E-2</v>
      </c>
      <c r="Y85" s="123">
        <f t="shared" si="34"/>
        <v>5.5086952677459618E-2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6.8378248009140469E-2</v>
      </c>
      <c r="D86" s="99">
        <f>RES_hhdet_in_fech!D86/RES_summary!D$21</f>
        <v>0.11002625976767853</v>
      </c>
      <c r="E86" s="99">
        <f>RES_hhdet_in_fech!E86/RES_summary!E$21</f>
        <v>0.15471959815203973</v>
      </c>
      <c r="F86" s="99">
        <f>RES_hhdet_in_fech!F86/RES_summary!F$21</f>
        <v>0.13615542251117232</v>
      </c>
      <c r="G86" s="99">
        <f>RES_hhdet_in_fech!G86/RES_summary!G$21</f>
        <v>0.1513988234554518</v>
      </c>
      <c r="H86" s="99">
        <f>RES_hhdet_in_fech!H86/RES_summary!H$21</f>
        <v>0.12445308912438684</v>
      </c>
      <c r="I86" s="99">
        <f>RES_hhdet_in_fech!I86/RES_summary!I$21</f>
        <v>0.19243287424749786</v>
      </c>
      <c r="J86" s="99">
        <f>RES_hhdet_in_fech!J86/RES_summary!J$21</f>
        <v>0.14916236686115925</v>
      </c>
      <c r="K86" s="99">
        <f>RES_hhdet_in_fech!K86/RES_summary!K$21</f>
        <v>0.21519555164253124</v>
      </c>
      <c r="L86" s="99">
        <f>RES_hhdet_in_fech!L86/RES_summary!L$21</f>
        <v>0.17061841970254332</v>
      </c>
      <c r="M86" s="99">
        <f>RES_hhdet_in_fech!M86/RES_summary!M$21</f>
        <v>6.1439536624038116E-2</v>
      </c>
      <c r="N86" s="99">
        <f>RES_hhdet_in_fech!N86/RES_summary!N$21</f>
        <v>0.28534832409703587</v>
      </c>
      <c r="O86" s="99">
        <f>RES_hhdet_in_fech!O86/RES_summary!O$21</f>
        <v>0.14657729637863873</v>
      </c>
      <c r="P86" s="99">
        <f>RES_hhdet_in_fech!P86/RES_summary!P$21</f>
        <v>0</v>
      </c>
      <c r="Q86" s="99">
        <f>RES_hhdet_in_fech!Q86/RES_summary!Q$21</f>
        <v>0.28031603463123494</v>
      </c>
      <c r="R86" s="99">
        <f>RES_hhdet_in_fech!R86/RES_summary!R$21</f>
        <v>0.2557816328632242</v>
      </c>
      <c r="S86" s="99">
        <f>RES_hhdet_in_fech!S86/RES_summary!S$21</f>
        <v>0.19054945407181365</v>
      </c>
      <c r="T86" s="99">
        <f>RES_hhdet_in_fech!T86/RES_summary!T$21</f>
        <v>0</v>
      </c>
      <c r="U86" s="99">
        <f>RES_hhdet_in_fech!U86/RES_summary!U$21</f>
        <v>0</v>
      </c>
      <c r="V86" s="99">
        <f>RES_hhdet_in_fech!V86/RES_summary!V$21</f>
        <v>0.16337397093762532</v>
      </c>
      <c r="W86" s="99">
        <f>RES_hhdet_in_fech!W86/RES_summary!W$21</f>
        <v>5.892052132829053E-2</v>
      </c>
      <c r="X86" s="99">
        <f>RES_hhdet_in_fech!X86/RES_summary!X$21</f>
        <v>6.4011268026983925E-2</v>
      </c>
      <c r="Y86" s="99">
        <f>RES_hhdet_in_fech!Y86/RES_summary!Y$21</f>
        <v>5.5086952677459618E-2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13.050028525400885</v>
      </c>
      <c r="D87" s="123">
        <v>12.670029790823936</v>
      </c>
      <c r="E87" s="123">
        <v>12.865503293777001</v>
      </c>
      <c r="F87" s="123">
        <v>12.44913438868233</v>
      </c>
      <c r="G87" s="123">
        <v>12.397478460811561</v>
      </c>
      <c r="H87" s="123">
        <v>12.540048169292824</v>
      </c>
      <c r="I87" s="123">
        <v>13.512210691243228</v>
      </c>
      <c r="J87" s="123">
        <v>12.239290607352887</v>
      </c>
      <c r="K87" s="123">
        <v>9.6236940014006063</v>
      </c>
      <c r="L87" s="123">
        <v>7.3678938585876379</v>
      </c>
      <c r="M87" s="123">
        <v>9.1257366314171211</v>
      </c>
      <c r="N87" s="123">
        <v>10.064014303326196</v>
      </c>
      <c r="O87" s="123">
        <v>12.128704009817342</v>
      </c>
      <c r="P87" s="123">
        <v>0</v>
      </c>
      <c r="Q87" s="123">
        <v>13.356662377885669</v>
      </c>
      <c r="R87" s="123">
        <v>13.270476437296399</v>
      </c>
      <c r="S87" s="123">
        <v>12.947472351361366</v>
      </c>
      <c r="T87" s="123">
        <v>0</v>
      </c>
      <c r="U87" s="123">
        <v>0</v>
      </c>
      <c r="V87" s="123">
        <v>20.02390967406572</v>
      </c>
      <c r="W87" s="123">
        <v>21.632458427032581</v>
      </c>
      <c r="X87" s="123">
        <v>17.67610791780319</v>
      </c>
      <c r="Y87" s="123">
        <v>17.885559828607192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18.692213574793477</v>
      </c>
      <c r="D88" s="99">
        <v>13.431846111094222</v>
      </c>
      <c r="E88" s="99">
        <v>11.76406656877319</v>
      </c>
      <c r="F88" s="99">
        <v>13.951646483640374</v>
      </c>
      <c r="G88" s="99">
        <v>13.805841816566209</v>
      </c>
      <c r="H88" s="99">
        <v>10.151329847241447</v>
      </c>
      <c r="I88" s="99">
        <v>14.96205884079504</v>
      </c>
      <c r="J88" s="99">
        <v>8.4316326421676386</v>
      </c>
      <c r="K88" s="99">
        <v>8.1054780684488534</v>
      </c>
      <c r="L88" s="99">
        <v>10.745119425862478</v>
      </c>
      <c r="M88" s="99">
        <v>9.3068197630927472</v>
      </c>
      <c r="N88" s="99">
        <v>10.504848376899002</v>
      </c>
      <c r="O88" s="99">
        <v>10.649015282718409</v>
      </c>
      <c r="P88" s="99">
        <v>0</v>
      </c>
      <c r="Q88" s="99">
        <v>12.744476792317844</v>
      </c>
      <c r="R88" s="99">
        <v>9.4706445006417237</v>
      </c>
      <c r="S88" s="99">
        <v>9.1527015529769216</v>
      </c>
      <c r="T88" s="99">
        <v>0</v>
      </c>
      <c r="U88" s="99">
        <v>0</v>
      </c>
      <c r="V88" s="99">
        <v>20.041226440787966</v>
      </c>
      <c r="W88" s="99">
        <v>21.631893546833936</v>
      </c>
      <c r="X88" s="99">
        <v>18.771912113138715</v>
      </c>
      <c r="Y88" s="99">
        <v>17.581165353057614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8.004008042933199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16.218368814436761</v>
      </c>
      <c r="W89" s="99">
        <v>0</v>
      </c>
      <c r="X89" s="99">
        <v>15.164326046502993</v>
      </c>
      <c r="Y89" s="99">
        <v>14.888930808472514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3.5817964193867713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6.1416047235999383</v>
      </c>
      <c r="W90" s="102">
        <v>0</v>
      </c>
      <c r="X90" s="102">
        <v>4.6075365184539177</v>
      </c>
      <c r="Y90" s="102">
        <v>6.8148184785833275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4.4222116235464277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10.076764090836823</v>
      </c>
      <c r="W91" s="105">
        <v>0</v>
      </c>
      <c r="X91" s="105">
        <v>10.556789528049077</v>
      </c>
      <c r="Y91" s="105">
        <v>8.0741123298891893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14.436586185050356</v>
      </c>
      <c r="D92" s="102">
        <v>14.164081086452958</v>
      </c>
      <c r="E92" s="102">
        <v>13.793288888619127</v>
      </c>
      <c r="F92" s="102">
        <v>13.58504258135164</v>
      </c>
      <c r="G92" s="102">
        <v>13.603153179041614</v>
      </c>
      <c r="H92" s="102">
        <v>13.635885750972083</v>
      </c>
      <c r="I92" s="102">
        <v>13.669574862816827</v>
      </c>
      <c r="J92" s="102">
        <v>12.871699672634575</v>
      </c>
      <c r="K92" s="102">
        <v>12.565844704505135</v>
      </c>
      <c r="L92" s="102">
        <v>11.694971591890207</v>
      </c>
      <c r="M92" s="102">
        <v>11.226466797456991</v>
      </c>
      <c r="N92" s="102">
        <v>10.686451268314851</v>
      </c>
      <c r="O92" s="102">
        <v>10.501966851101306</v>
      </c>
      <c r="P92" s="102">
        <v>0</v>
      </c>
      <c r="Q92" s="102">
        <v>10.81097051220045</v>
      </c>
      <c r="R92" s="102">
        <v>11.018454167706397</v>
      </c>
      <c r="S92" s="102">
        <v>12.859360753668087</v>
      </c>
      <c r="T92" s="102">
        <v>0</v>
      </c>
      <c r="U92" s="102">
        <v>0</v>
      </c>
      <c r="V92" s="102">
        <v>0</v>
      </c>
      <c r="W92" s="102">
        <v>0</v>
      </c>
      <c r="X92" s="102">
        <v>14.614301569091529</v>
      </c>
      <c r="Y92" s="102">
        <v>16.961157274735601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8.3093495777278275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13.63021367684933</v>
      </c>
      <c r="Y93" s="105">
        <v>16.116945022651318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3.9149518503368079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3.509822572689421</v>
      </c>
      <c r="Y94" s="99">
        <v>6.5607768541058107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4.3943977273910182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10.120391104159909</v>
      </c>
      <c r="Y95" s="99">
        <v>9.5561681685455095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12.036435445645408</v>
      </c>
      <c r="D96" s="102">
        <v>12.296648127995898</v>
      </c>
      <c r="E96" s="102">
        <v>12.688295774408314</v>
      </c>
      <c r="F96" s="102">
        <v>12.264961432967329</v>
      </c>
      <c r="G96" s="102">
        <v>12.232634227745825</v>
      </c>
      <c r="H96" s="102">
        <v>12.39761238728188</v>
      </c>
      <c r="I96" s="102">
        <v>13.486206613802185</v>
      </c>
      <c r="J96" s="102">
        <v>12.20542395859804</v>
      </c>
      <c r="K96" s="102">
        <v>9.4937054298932644</v>
      </c>
      <c r="L96" s="102">
        <v>8.6070811672899943</v>
      </c>
      <c r="M96" s="102">
        <v>9.1414504459866102</v>
      </c>
      <c r="N96" s="102">
        <v>10.059060918207837</v>
      </c>
      <c r="O96" s="102">
        <v>12.246536807702828</v>
      </c>
      <c r="P96" s="102">
        <v>0</v>
      </c>
      <c r="Q96" s="102">
        <v>13.502670780248318</v>
      </c>
      <c r="R96" s="102">
        <v>13.752798649733826</v>
      </c>
      <c r="S96" s="102">
        <v>14.244282664454991</v>
      </c>
      <c r="T96" s="102">
        <v>0</v>
      </c>
      <c r="U96" s="102">
        <v>0</v>
      </c>
      <c r="V96" s="102">
        <v>18.357557368169914</v>
      </c>
      <c r="W96" s="102">
        <v>23.641172413404181</v>
      </c>
      <c r="X96" s="102">
        <v>17.418693349191752</v>
      </c>
      <c r="Y96" s="102">
        <v>19.04629695307182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6.2509975687669588</v>
      </c>
      <c r="M97" s="105">
        <v>6.4974959486856951</v>
      </c>
      <c r="N97" s="105">
        <v>7.2845261715364629</v>
      </c>
      <c r="O97" s="105">
        <v>9.1637030510691826</v>
      </c>
      <c r="P97" s="105">
        <v>0</v>
      </c>
      <c r="Q97" s="105">
        <v>10.182865292856974</v>
      </c>
      <c r="R97" s="105">
        <v>10.478306184468952</v>
      </c>
      <c r="S97" s="105">
        <v>10.864469897963559</v>
      </c>
      <c r="T97" s="105">
        <v>0</v>
      </c>
      <c r="U97" s="105">
        <v>0</v>
      </c>
      <c r="V97" s="105">
        <v>0</v>
      </c>
      <c r="W97" s="105">
        <v>0</v>
      </c>
      <c r="X97" s="105">
        <v>13.828707958266447</v>
      </c>
      <c r="Y97" s="105">
        <v>15.990556437788843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2.8702961959434656</v>
      </c>
      <c r="M98" s="99">
        <v>2.6354215814759625</v>
      </c>
      <c r="N98" s="99">
        <v>3.0968043219382495</v>
      </c>
      <c r="O98" s="99">
        <v>4.2617740103310577</v>
      </c>
      <c r="P98" s="99">
        <v>0</v>
      </c>
      <c r="Q98" s="99">
        <v>4.1351824105135941</v>
      </c>
      <c r="R98" s="99">
        <v>4.236195541684471</v>
      </c>
      <c r="S98" s="99">
        <v>3.9888903118429337</v>
      </c>
      <c r="T98" s="99">
        <v>0</v>
      </c>
      <c r="U98" s="99">
        <v>0</v>
      </c>
      <c r="V98" s="99">
        <v>0</v>
      </c>
      <c r="W98" s="99">
        <v>0</v>
      </c>
      <c r="X98" s="99">
        <v>4.1654357527652817</v>
      </c>
      <c r="Y98" s="99">
        <v>7.3879499448254355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3.3807013728234931</v>
      </c>
      <c r="M99" s="99">
        <v>3.8620743672097348</v>
      </c>
      <c r="N99" s="99">
        <v>4.1877218495982138</v>
      </c>
      <c r="O99" s="99">
        <v>4.901929040738124</v>
      </c>
      <c r="P99" s="99">
        <v>0</v>
      </c>
      <c r="Q99" s="99">
        <v>6.0476828823433806</v>
      </c>
      <c r="R99" s="99">
        <v>6.242110642784481</v>
      </c>
      <c r="S99" s="99">
        <v>6.8755795861206259</v>
      </c>
      <c r="T99" s="99">
        <v>0</v>
      </c>
      <c r="U99" s="99">
        <v>0</v>
      </c>
      <c r="V99" s="99">
        <v>0</v>
      </c>
      <c r="W99" s="99">
        <v>0</v>
      </c>
      <c r="X99" s="99">
        <v>9.6632722055011673</v>
      </c>
      <c r="Y99" s="99">
        <v>8.602606492963405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3.3726768081797043</v>
      </c>
      <c r="D100" s="123">
        <v>2.996450309151085</v>
      </c>
      <c r="E100" s="123">
        <v>3.2522254211217221</v>
      </c>
      <c r="F100" s="123">
        <v>3.4427040378148597</v>
      </c>
      <c r="G100" s="123">
        <v>3.3706610184424095</v>
      </c>
      <c r="H100" s="123">
        <v>3.0093348143256557</v>
      </c>
      <c r="I100" s="123">
        <v>3.3576421489054789</v>
      </c>
      <c r="J100" s="123">
        <v>2.7704508383145035</v>
      </c>
      <c r="K100" s="123">
        <v>2.5093418711621389</v>
      </c>
      <c r="L100" s="123">
        <v>2.4090875509810639</v>
      </c>
      <c r="M100" s="123">
        <v>2.6463420450928008</v>
      </c>
      <c r="N100" s="123">
        <v>2.6809431814440514</v>
      </c>
      <c r="O100" s="123">
        <v>2.5946084231559676</v>
      </c>
      <c r="P100" s="123">
        <v>0</v>
      </c>
      <c r="Q100" s="123">
        <v>3.1606107073545173</v>
      </c>
      <c r="R100" s="123">
        <v>3.2380923684729277</v>
      </c>
      <c r="S100" s="123">
        <v>3.8052575522440439</v>
      </c>
      <c r="T100" s="123">
        <v>0</v>
      </c>
      <c r="U100" s="123">
        <v>0</v>
      </c>
      <c r="V100" s="123">
        <v>4.0624457364279376</v>
      </c>
      <c r="W100" s="123">
        <v>4.7867467637415828</v>
      </c>
      <c r="X100" s="123">
        <v>5.1402147517471448</v>
      </c>
      <c r="Y100" s="123">
        <v>5.0640155581160471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5.0633007884418397</v>
      </c>
      <c r="D101" s="99">
        <v>3.9467817148652267</v>
      </c>
      <c r="E101" s="99">
        <v>3.7700549640243106</v>
      </c>
      <c r="F101" s="99">
        <v>4.577827807973625</v>
      </c>
      <c r="G101" s="99">
        <v>4.4810665763915702</v>
      </c>
      <c r="H101" s="99">
        <v>3.2713589006282815</v>
      </c>
      <c r="I101" s="99">
        <v>4.7479383562859239</v>
      </c>
      <c r="J101" s="99">
        <v>1.1078760473706655</v>
      </c>
      <c r="K101" s="99">
        <v>0.5058786816212707</v>
      </c>
      <c r="L101" s="99">
        <v>4.0574400452533395</v>
      </c>
      <c r="M101" s="99">
        <v>3.5006782723541479</v>
      </c>
      <c r="N101" s="99">
        <v>4.0524515491309829</v>
      </c>
      <c r="O101" s="99">
        <v>3.7139262977935315</v>
      </c>
      <c r="P101" s="99">
        <v>0</v>
      </c>
      <c r="Q101" s="99">
        <v>4.154990914493129</v>
      </c>
      <c r="R101" s="99">
        <v>5.0056754556387908</v>
      </c>
      <c r="S101" s="99">
        <v>4.802677178512849</v>
      </c>
      <c r="T101" s="99">
        <v>0</v>
      </c>
      <c r="U101" s="99">
        <v>0</v>
      </c>
      <c r="V101" s="99">
        <v>6.082188889993267</v>
      </c>
      <c r="W101" s="99">
        <v>7.0924950957642601</v>
      </c>
      <c r="X101" s="99">
        <v>7.4323279552832737</v>
      </c>
      <c r="Y101" s="99">
        <v>6.651002566043811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4.4446189594186425</v>
      </c>
      <c r="D102" s="99">
        <v>3.9732998667896005</v>
      </c>
      <c r="E102" s="99">
        <v>3.8477483302439204</v>
      </c>
      <c r="F102" s="99">
        <v>4.1208320416179793</v>
      </c>
      <c r="G102" s="99">
        <v>4.327333113470881</v>
      </c>
      <c r="H102" s="99">
        <v>3.9444183575082175</v>
      </c>
      <c r="I102" s="99">
        <v>3.991339784959139</v>
      </c>
      <c r="J102" s="99">
        <v>3.788572741908538</v>
      </c>
      <c r="K102" s="99">
        <v>3.528317670875126</v>
      </c>
      <c r="L102" s="99">
        <v>3.0893770467789912</v>
      </c>
      <c r="M102" s="99">
        <v>3.3390290187858986</v>
      </c>
      <c r="N102" s="99">
        <v>3.4182097574062182</v>
      </c>
      <c r="O102" s="99">
        <v>3.4351923946080309</v>
      </c>
      <c r="P102" s="99">
        <v>0</v>
      </c>
      <c r="Q102" s="99">
        <v>4.1455602298112089</v>
      </c>
      <c r="R102" s="99">
        <v>4.7150738033499167</v>
      </c>
      <c r="S102" s="99">
        <v>5.2881536313251702</v>
      </c>
      <c r="T102" s="99">
        <v>0</v>
      </c>
      <c r="U102" s="99">
        <v>0</v>
      </c>
      <c r="V102" s="99">
        <v>4.0396290866982509</v>
      </c>
      <c r="W102" s="99">
        <v>8.0782741225875103</v>
      </c>
      <c r="X102" s="99">
        <v>7.2886699568851228</v>
      </c>
      <c r="Y102" s="99">
        <v>6.8063961652230187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3.2478128080413455</v>
      </c>
      <c r="D103" s="110">
        <v>2.9123863043008562</v>
      </c>
      <c r="E103" s="110">
        <v>3.2230102648590915</v>
      </c>
      <c r="F103" s="110">
        <v>3.3850910935290353</v>
      </c>
      <c r="G103" s="110">
        <v>3.2827664794687896</v>
      </c>
      <c r="H103" s="110">
        <v>2.9277719623062399</v>
      </c>
      <c r="I103" s="110">
        <v>3.2895480312513525</v>
      </c>
      <c r="J103" s="110">
        <v>2.7565837218622322</v>
      </c>
      <c r="K103" s="110">
        <v>2.5529229458360758</v>
      </c>
      <c r="L103" s="110">
        <v>2.2821410894436989</v>
      </c>
      <c r="M103" s="110">
        <v>2.5656442257741876</v>
      </c>
      <c r="N103" s="110">
        <v>2.643098770577279</v>
      </c>
      <c r="O103" s="110">
        <v>2.558371077873574</v>
      </c>
      <c r="P103" s="110">
        <v>0</v>
      </c>
      <c r="Q103" s="110">
        <v>3.116818754041903</v>
      </c>
      <c r="R103" s="110">
        <v>3.1621631897298728</v>
      </c>
      <c r="S103" s="110">
        <v>3.7613494194493975</v>
      </c>
      <c r="T103" s="110">
        <v>0</v>
      </c>
      <c r="U103" s="110">
        <v>0</v>
      </c>
      <c r="V103" s="110">
        <v>4.0280064101686452</v>
      </c>
      <c r="W103" s="110">
        <v>4.5970987094867137</v>
      </c>
      <c r="X103" s="110">
        <v>5.071370385942406</v>
      </c>
      <c r="Y103" s="110">
        <v>5.0317423359219022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178.71689138096588</v>
      </c>
      <c r="D124" s="118">
        <f t="shared" si="42"/>
        <v>157.08669633670957</v>
      </c>
      <c r="E124" s="118">
        <f t="shared" si="42"/>
        <v>135.29059621983288</v>
      </c>
      <c r="F124" s="118">
        <f t="shared" si="42"/>
        <v>124.63061086068807</v>
      </c>
      <c r="G124" s="118">
        <f t="shared" si="42"/>
        <v>122.07998938008323</v>
      </c>
      <c r="H124" s="118">
        <f t="shared" si="42"/>
        <v>105.96378742462386</v>
      </c>
      <c r="I124" s="118">
        <f t="shared" si="42"/>
        <v>94.736364788355147</v>
      </c>
      <c r="J124" s="118">
        <f t="shared" si="42"/>
        <v>91.048399480910092</v>
      </c>
      <c r="K124" s="118">
        <f t="shared" si="42"/>
        <v>98.155547153422631</v>
      </c>
      <c r="L124" s="118">
        <f t="shared" si="42"/>
        <v>0</v>
      </c>
      <c r="M124" s="118">
        <f t="shared" si="42"/>
        <v>112.51119512848381</v>
      </c>
      <c r="N124" s="118">
        <f t="shared" si="42"/>
        <v>118.19082852214289</v>
      </c>
      <c r="O124" s="118">
        <f t="shared" si="42"/>
        <v>117.67807180597102</v>
      </c>
      <c r="P124" s="118">
        <f t="shared" si="42"/>
        <v>97.494529424863629</v>
      </c>
      <c r="Q124" s="118">
        <f t="shared" si="42"/>
        <v>102.10041790196976</v>
      </c>
      <c r="R124" s="118">
        <f t="shared" ref="R124:V124" si="43">R125+R128+R130+R139</f>
        <v>101.23740547547742</v>
      </c>
      <c r="S124" s="118">
        <f t="shared" si="43"/>
        <v>102.89835902288551</v>
      </c>
      <c r="T124" s="118">
        <f t="shared" si="43"/>
        <v>95.940193468413895</v>
      </c>
      <c r="U124" s="118">
        <f t="shared" si="43"/>
        <v>96.261197873271783</v>
      </c>
      <c r="V124" s="118">
        <f t="shared" si="43"/>
        <v>96.633943861091055</v>
      </c>
      <c r="W124" s="118">
        <f t="shared" ref="W124:Y124" si="44">W125+W128+W130+W139</f>
        <v>100.75286962073091</v>
      </c>
      <c r="X124" s="118">
        <f t="shared" si="44"/>
        <v>77.359542859102362</v>
      </c>
      <c r="Y124" s="118">
        <f t="shared" si="44"/>
        <v>61.888799545459975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164.15031317012958</v>
      </c>
      <c r="D125" s="123">
        <f t="shared" si="45"/>
        <v>143.68618617083561</v>
      </c>
      <c r="E125" s="123">
        <f t="shared" si="45"/>
        <v>122.18228296023888</v>
      </c>
      <c r="F125" s="123">
        <f t="shared" si="45"/>
        <v>111.38901430980853</v>
      </c>
      <c r="G125" s="123">
        <f t="shared" si="45"/>
        <v>108.49403176966139</v>
      </c>
      <c r="H125" s="123">
        <f t="shared" si="45"/>
        <v>92.695644163685301</v>
      </c>
      <c r="I125" s="123">
        <f t="shared" si="45"/>
        <v>80.466553531623347</v>
      </c>
      <c r="J125" s="123">
        <f t="shared" si="45"/>
        <v>78.076669954337675</v>
      </c>
      <c r="K125" s="123">
        <f t="shared" si="45"/>
        <v>85.023331848932841</v>
      </c>
      <c r="L125" s="123">
        <f t="shared" si="45"/>
        <v>0</v>
      </c>
      <c r="M125" s="123">
        <f t="shared" si="45"/>
        <v>103.08337558153693</v>
      </c>
      <c r="N125" s="123">
        <f t="shared" si="45"/>
        <v>107.39388001984469</v>
      </c>
      <c r="O125" s="123">
        <f t="shared" si="45"/>
        <v>105.60748597442077</v>
      </c>
      <c r="P125" s="123">
        <f t="shared" si="45"/>
        <v>82.378596261290468</v>
      </c>
      <c r="Q125" s="123">
        <f t="shared" si="45"/>
        <v>87.719597852527826</v>
      </c>
      <c r="R125" s="123">
        <f t="shared" ref="R125:V125" si="46">SUM(R126:R127)</f>
        <v>87.370920279100432</v>
      </c>
      <c r="S125" s="123">
        <f t="shared" si="46"/>
        <v>87.11805208124099</v>
      </c>
      <c r="T125" s="123">
        <f t="shared" si="46"/>
        <v>76.671350685930079</v>
      </c>
      <c r="U125" s="123">
        <f t="shared" si="46"/>
        <v>72.852670298620964</v>
      </c>
      <c r="V125" s="123">
        <f t="shared" si="46"/>
        <v>74.381612027382488</v>
      </c>
      <c r="W125" s="123">
        <f t="shared" ref="W125:Y125" si="47">SUM(W126:W127)</f>
        <v>74.025799232888303</v>
      </c>
      <c r="X125" s="123">
        <f t="shared" si="47"/>
        <v>54.782674241832851</v>
      </c>
      <c r="Y125" s="123">
        <f t="shared" si="47"/>
        <v>40.305119990790303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163.60841338498383</v>
      </c>
      <c r="D126" s="99">
        <v>143.22201897033781</v>
      </c>
      <c r="E126" s="99">
        <v>121.79362739796395</v>
      </c>
      <c r="F126" s="99">
        <v>111.0404670884441</v>
      </c>
      <c r="G126" s="99">
        <v>108.15983297076886</v>
      </c>
      <c r="H126" s="99">
        <v>92.415802020730709</v>
      </c>
      <c r="I126" s="99">
        <v>80.22762933003348</v>
      </c>
      <c r="J126" s="99">
        <v>77.847580085784216</v>
      </c>
      <c r="K126" s="99">
        <v>84.776296418613825</v>
      </c>
      <c r="L126" s="99">
        <v>0</v>
      </c>
      <c r="M126" s="99">
        <v>102.79858721826011</v>
      </c>
      <c r="N126" s="99">
        <v>107.10100563267572</v>
      </c>
      <c r="O126" s="99">
        <v>105.31551633488058</v>
      </c>
      <c r="P126" s="99">
        <v>82.149567938658592</v>
      </c>
      <c r="Q126" s="99">
        <v>87.481822271718897</v>
      </c>
      <c r="R126" s="99">
        <v>87.135061675413823</v>
      </c>
      <c r="S126" s="99">
        <v>86.88069464784202</v>
      </c>
      <c r="T126" s="99">
        <v>76.453578016059481</v>
      </c>
      <c r="U126" s="99">
        <v>72.645024260755306</v>
      </c>
      <c r="V126" s="99">
        <v>74.169223218511306</v>
      </c>
      <c r="W126" s="99">
        <v>73.819673746038077</v>
      </c>
      <c r="X126" s="99">
        <v>54.630522193122452</v>
      </c>
      <c r="Y126" s="99">
        <v>40.204818971243029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0.54189978514574744</v>
      </c>
      <c r="D127" s="99">
        <v>0.46416720049780197</v>
      </c>
      <c r="E127" s="99">
        <v>0.38865556227493386</v>
      </c>
      <c r="F127" s="99">
        <v>0.34854722136442806</v>
      </c>
      <c r="G127" s="99">
        <v>0.33419879889253223</v>
      </c>
      <c r="H127" s="99">
        <v>0.27984214295458981</v>
      </c>
      <c r="I127" s="99">
        <v>0.23892420158986136</v>
      </c>
      <c r="J127" s="99">
        <v>0.22908986855345942</v>
      </c>
      <c r="K127" s="99">
        <v>0.24703543031902053</v>
      </c>
      <c r="L127" s="99">
        <v>0</v>
      </c>
      <c r="M127" s="99">
        <v>0.28478836327681079</v>
      </c>
      <c r="N127" s="99">
        <v>0.29287438716896375</v>
      </c>
      <c r="O127" s="99">
        <v>0.29196963954019106</v>
      </c>
      <c r="P127" s="99">
        <v>0.22902832263187614</v>
      </c>
      <c r="Q127" s="99">
        <v>0.23777558080893063</v>
      </c>
      <c r="R127" s="99">
        <v>0.2358586036866066</v>
      </c>
      <c r="S127" s="99">
        <v>0.23735743339896959</v>
      </c>
      <c r="T127" s="99">
        <v>0.21777266987060118</v>
      </c>
      <c r="U127" s="99">
        <v>0.2076460378656628</v>
      </c>
      <c r="V127" s="99">
        <v>0.21238880887118872</v>
      </c>
      <c r="W127" s="99">
        <v>0.20612548685023108</v>
      </c>
      <c r="X127" s="99">
        <v>0.15215204871040072</v>
      </c>
      <c r="Y127" s="99">
        <v>0.10030101954727243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6.8579958201613639E-2</v>
      </c>
      <c r="D128" s="123">
        <f t="shared" si="48"/>
        <v>0.11042415017545039</v>
      </c>
      <c r="E128" s="123">
        <f t="shared" si="48"/>
        <v>0.154504472783286</v>
      </c>
      <c r="F128" s="123">
        <f t="shared" si="48"/>
        <v>0.13614646786319393</v>
      </c>
      <c r="G128" s="123">
        <f t="shared" si="48"/>
        <v>0.15139088938858317</v>
      </c>
      <c r="H128" s="123">
        <f t="shared" si="48"/>
        <v>0.12478759872868583</v>
      </c>
      <c r="I128" s="123">
        <f t="shared" si="48"/>
        <v>0.19292705189951892</v>
      </c>
      <c r="J128" s="123">
        <f t="shared" si="48"/>
        <v>0.14885628789589336</v>
      </c>
      <c r="K128" s="123">
        <f t="shared" si="48"/>
        <v>0.21536826829592964</v>
      </c>
      <c r="L128" s="123">
        <f t="shared" si="48"/>
        <v>0</v>
      </c>
      <c r="M128" s="123">
        <f t="shared" si="48"/>
        <v>6.1379941140677956E-2</v>
      </c>
      <c r="N128" s="123">
        <f t="shared" si="48"/>
        <v>0.28539618592371935</v>
      </c>
      <c r="O128" s="123">
        <f t="shared" si="48"/>
        <v>0.1454035351056725</v>
      </c>
      <c r="P128" s="123">
        <f t="shared" si="48"/>
        <v>0.12284382304569225</v>
      </c>
      <c r="Q128" s="123">
        <f t="shared" si="48"/>
        <v>0.28004304447180456</v>
      </c>
      <c r="R128" s="123">
        <f t="shared" si="48"/>
        <v>0.25582390271258626</v>
      </c>
      <c r="S128" s="123">
        <f t="shared" si="48"/>
        <v>0.1901933049412256</v>
      </c>
      <c r="T128" s="123">
        <f t="shared" si="48"/>
        <v>0.29730599900136656</v>
      </c>
      <c r="U128" s="123">
        <f t="shared" si="48"/>
        <v>0.18574355828194289</v>
      </c>
      <c r="V128" s="123">
        <f t="shared" si="48"/>
        <v>0.16353382211241965</v>
      </c>
      <c r="W128" s="123">
        <f t="shared" si="48"/>
        <v>5.9388959082040796E-2</v>
      </c>
      <c r="X128" s="123">
        <f t="shared" si="48"/>
        <v>6.3118371553302383E-2</v>
      </c>
      <c r="Y128" s="123">
        <f t="shared" si="48"/>
        <v>5.5531389703385135E-2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6.8579958201613639E-2</v>
      </c>
      <c r="D129" s="99">
        <f>RES_hhdet_in_fech!D129/RES_summary!D$21</f>
        <v>0.11042415017545039</v>
      </c>
      <c r="E129" s="99">
        <f>RES_hhdet_in_fech!E129/RES_summary!E$21</f>
        <v>0.154504472783286</v>
      </c>
      <c r="F129" s="99">
        <f>RES_hhdet_in_fech!F129/RES_summary!F$21</f>
        <v>0.13614646786319393</v>
      </c>
      <c r="G129" s="99">
        <f>RES_hhdet_in_fech!G129/RES_summary!G$21</f>
        <v>0.15139088938858317</v>
      </c>
      <c r="H129" s="99">
        <f>RES_hhdet_in_fech!H129/RES_summary!H$21</f>
        <v>0.12478759872868583</v>
      </c>
      <c r="I129" s="99">
        <f>RES_hhdet_in_fech!I129/RES_summary!I$21</f>
        <v>0.19292705189951892</v>
      </c>
      <c r="J129" s="99">
        <f>RES_hhdet_in_fech!J129/RES_summary!J$21</f>
        <v>0.14885628789589336</v>
      </c>
      <c r="K129" s="99">
        <f>RES_hhdet_in_fech!K129/RES_summary!K$21</f>
        <v>0.21536826829592964</v>
      </c>
      <c r="L129" s="99">
        <f>RES_hhdet_in_fech!L129/RES_summary!L$21</f>
        <v>0</v>
      </c>
      <c r="M129" s="99">
        <f>RES_hhdet_in_fech!M129/RES_summary!M$21</f>
        <v>6.1379941140677956E-2</v>
      </c>
      <c r="N129" s="99">
        <f>RES_hhdet_in_fech!N129/RES_summary!N$21</f>
        <v>0.28539618592371935</v>
      </c>
      <c r="O129" s="99">
        <f>RES_hhdet_in_fech!O129/RES_summary!O$21</f>
        <v>0.1454035351056725</v>
      </c>
      <c r="P129" s="99">
        <f>RES_hhdet_in_fech!P129/RES_summary!P$21</f>
        <v>0.12284382304569225</v>
      </c>
      <c r="Q129" s="99">
        <f>RES_hhdet_in_fech!Q129/RES_summary!Q$21</f>
        <v>0.28004304447180456</v>
      </c>
      <c r="R129" s="99">
        <f>RES_hhdet_in_fech!R129/RES_summary!R$21</f>
        <v>0.25582390271258626</v>
      </c>
      <c r="S129" s="99">
        <f>RES_hhdet_in_fech!S129/RES_summary!S$21</f>
        <v>0.1901933049412256</v>
      </c>
      <c r="T129" s="99">
        <f>RES_hhdet_in_fech!T129/RES_summary!T$21</f>
        <v>0.29730599900136656</v>
      </c>
      <c r="U129" s="99">
        <f>RES_hhdet_in_fech!U129/RES_summary!U$21</f>
        <v>0.18574355828194289</v>
      </c>
      <c r="V129" s="99">
        <f>RES_hhdet_in_fech!V129/RES_summary!V$21</f>
        <v>0.16353382211241965</v>
      </c>
      <c r="W129" s="99">
        <f>RES_hhdet_in_fech!W129/RES_summary!W$21</f>
        <v>5.9388959082040796E-2</v>
      </c>
      <c r="X129" s="99">
        <f>RES_hhdet_in_fech!X129/RES_summary!X$21</f>
        <v>6.3118371553302383E-2</v>
      </c>
      <c r="Y129" s="99">
        <f>RES_hhdet_in_fech!Y129/RES_summary!Y$21</f>
        <v>5.5531389703385135E-2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11.160731773807719</v>
      </c>
      <c r="D130" s="123">
        <v>10.312583899769542</v>
      </c>
      <c r="E130" s="123">
        <v>9.7081366890503134</v>
      </c>
      <c r="F130" s="123">
        <v>9.6766645418631985</v>
      </c>
      <c r="G130" s="123">
        <v>10.077593383158668</v>
      </c>
      <c r="H130" s="123">
        <v>10.137196459945914</v>
      </c>
      <c r="I130" s="123">
        <v>10.734360593400842</v>
      </c>
      <c r="J130" s="123">
        <v>9.9750433314844464</v>
      </c>
      <c r="K130" s="123">
        <v>10.306340931778893</v>
      </c>
      <c r="L130" s="123">
        <v>0</v>
      </c>
      <c r="M130" s="123">
        <v>6.7672301339818359</v>
      </c>
      <c r="N130" s="123">
        <v>7.8380786089522188</v>
      </c>
      <c r="O130" s="123">
        <v>9.3350049125796932</v>
      </c>
      <c r="P130" s="123">
        <v>12.008776452731171</v>
      </c>
      <c r="Q130" s="123">
        <v>10.949108717720579</v>
      </c>
      <c r="R130" s="123">
        <v>10.410631379652623</v>
      </c>
      <c r="S130" s="123">
        <v>11.810589925831046</v>
      </c>
      <c r="T130" s="123">
        <v>15.324091927426656</v>
      </c>
      <c r="U130" s="123">
        <v>19.369417978791851</v>
      </c>
      <c r="V130" s="123">
        <v>18.060485818156259</v>
      </c>
      <c r="W130" s="123">
        <v>21.885503311134116</v>
      </c>
      <c r="X130" s="123">
        <v>17.376281498580379</v>
      </c>
      <c r="Y130" s="123">
        <v>16.479935723900063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11.011564035353461</v>
      </c>
      <c r="D131" s="99">
        <v>10.116020559810538</v>
      </c>
      <c r="E131" s="99">
        <v>9.3055872628519065</v>
      </c>
      <c r="F131" s="99">
        <v>9.1838485989237757</v>
      </c>
      <c r="G131" s="99">
        <v>9.6779095249919607</v>
      </c>
      <c r="H131" s="99">
        <v>9.6454795344778681</v>
      </c>
      <c r="I131" s="99">
        <v>10.213867809113633</v>
      </c>
      <c r="J131" s="99">
        <v>9.6115838306138563</v>
      </c>
      <c r="K131" s="99">
        <v>10.334324817594464</v>
      </c>
      <c r="L131" s="99">
        <v>0</v>
      </c>
      <c r="M131" s="99">
        <v>6.7197281771911808</v>
      </c>
      <c r="N131" s="99">
        <v>7.592300289625376</v>
      </c>
      <c r="O131" s="99">
        <v>8.4850904706111479</v>
      </c>
      <c r="P131" s="99">
        <v>12.016849585176873</v>
      </c>
      <c r="Q131" s="99">
        <v>10.949108717720579</v>
      </c>
      <c r="R131" s="99">
        <v>10.41022788245715</v>
      </c>
      <c r="S131" s="99">
        <v>11.810589925831046</v>
      </c>
      <c r="T131" s="99">
        <v>15.965885680812805</v>
      </c>
      <c r="U131" s="99">
        <v>18.279747356718346</v>
      </c>
      <c r="V131" s="99">
        <v>18.861592439644838</v>
      </c>
      <c r="W131" s="99">
        <v>15.736031247480549</v>
      </c>
      <c r="X131" s="99">
        <v>17.376281498580379</v>
      </c>
      <c r="Y131" s="99">
        <v>16.481256568877011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10.210749892530712</v>
      </c>
      <c r="Q132" s="99">
        <v>0</v>
      </c>
      <c r="R132" s="99">
        <v>0</v>
      </c>
      <c r="S132" s="99">
        <v>0</v>
      </c>
      <c r="T132" s="99">
        <v>13.815780884066676</v>
      </c>
      <c r="U132" s="99">
        <v>15.878116530252413</v>
      </c>
      <c r="V132" s="99">
        <v>16.539401096484664</v>
      </c>
      <c r="W132" s="99">
        <v>0</v>
      </c>
      <c r="X132" s="99">
        <v>0</v>
      </c>
      <c r="Y132" s="99">
        <v>14.773404013681368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3.6595986874294222</v>
      </c>
      <c r="Q133" s="102">
        <v>0</v>
      </c>
      <c r="R133" s="102">
        <v>0</v>
      </c>
      <c r="S133" s="102">
        <v>0</v>
      </c>
      <c r="T133" s="102">
        <v>4.8872972391731286</v>
      </c>
      <c r="U133" s="102">
        <v>5.357296289521031</v>
      </c>
      <c r="V133" s="102">
        <v>5.8705843145424463</v>
      </c>
      <c r="W133" s="102">
        <v>0</v>
      </c>
      <c r="X133" s="102">
        <v>0</v>
      </c>
      <c r="Y133" s="102">
        <v>6.3990655185215797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6.5511512051012879</v>
      </c>
      <c r="Q134" s="105">
        <v>0</v>
      </c>
      <c r="R134" s="105">
        <v>0</v>
      </c>
      <c r="S134" s="105">
        <v>0</v>
      </c>
      <c r="T134" s="105">
        <v>8.9284836448935483</v>
      </c>
      <c r="U134" s="105">
        <v>10.520820240731382</v>
      </c>
      <c r="V134" s="105">
        <v>10.668816781942219</v>
      </c>
      <c r="W134" s="105">
        <v>0</v>
      </c>
      <c r="X134" s="105">
        <v>0</v>
      </c>
      <c r="Y134" s="105">
        <v>8.3743384951597886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12.036435445645409</v>
      </c>
      <c r="D135" s="102">
        <v>12.296648127995898</v>
      </c>
      <c r="E135" s="102">
        <v>12.688295774408315</v>
      </c>
      <c r="F135" s="102">
        <v>12.264961432967326</v>
      </c>
      <c r="G135" s="102">
        <v>12.232634227745825</v>
      </c>
      <c r="H135" s="102">
        <v>12.39761238728188</v>
      </c>
      <c r="I135" s="102">
        <v>13.486206613802189</v>
      </c>
      <c r="J135" s="102">
        <v>12.20542395859804</v>
      </c>
      <c r="K135" s="102">
        <v>9.4937054298932626</v>
      </c>
      <c r="L135" s="102">
        <v>0</v>
      </c>
      <c r="M135" s="102">
        <v>9.1414504459866119</v>
      </c>
      <c r="N135" s="102">
        <v>10.059060918207837</v>
      </c>
      <c r="O135" s="102">
        <v>12.24653680770283</v>
      </c>
      <c r="P135" s="102">
        <v>12.097368197077815</v>
      </c>
      <c r="Q135" s="102">
        <v>0</v>
      </c>
      <c r="R135" s="102">
        <v>13.752798649733826</v>
      </c>
      <c r="S135" s="102">
        <v>0</v>
      </c>
      <c r="T135" s="102">
        <v>17.094253503187481</v>
      </c>
      <c r="U135" s="102">
        <v>20.495024146423781</v>
      </c>
      <c r="V135" s="102">
        <v>18.35755736816991</v>
      </c>
      <c r="W135" s="102">
        <v>23.641172413404181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6.4974959486856978</v>
      </c>
      <c r="N136" s="105">
        <v>7.2845261715364629</v>
      </c>
      <c r="O136" s="105">
        <v>9.1637030510691808</v>
      </c>
      <c r="P136" s="105">
        <v>0</v>
      </c>
      <c r="Q136" s="105">
        <v>0</v>
      </c>
      <c r="R136" s="105">
        <v>0</v>
      </c>
      <c r="S136" s="105">
        <v>0</v>
      </c>
      <c r="T136" s="105">
        <v>13.43837856479144</v>
      </c>
      <c r="U136" s="105">
        <v>16.096914755017718</v>
      </c>
      <c r="V136" s="105">
        <v>14.60251952389225</v>
      </c>
      <c r="W136" s="105">
        <v>19.687951278453557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2.6354215814759621</v>
      </c>
      <c r="N137" s="99">
        <v>3.0968043219382495</v>
      </c>
      <c r="O137" s="99">
        <v>4.2617740103310577</v>
      </c>
      <c r="P137" s="99">
        <v>0</v>
      </c>
      <c r="Q137" s="99">
        <v>0</v>
      </c>
      <c r="R137" s="99">
        <v>0</v>
      </c>
      <c r="S137" s="99">
        <v>0</v>
      </c>
      <c r="T137" s="99">
        <v>5.2343781420460438</v>
      </c>
      <c r="U137" s="99">
        <v>5.9712626291884057</v>
      </c>
      <c r="V137" s="99">
        <v>5.549239547102891</v>
      </c>
      <c r="W137" s="99">
        <v>9.8487921987460805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3.8620743672097348</v>
      </c>
      <c r="N138" s="99">
        <v>4.187721849598212</v>
      </c>
      <c r="O138" s="99">
        <v>4.9019290407381249</v>
      </c>
      <c r="P138" s="99">
        <v>0</v>
      </c>
      <c r="Q138" s="99">
        <v>0</v>
      </c>
      <c r="R138" s="99">
        <v>0</v>
      </c>
      <c r="S138" s="99">
        <v>0</v>
      </c>
      <c r="T138" s="99">
        <v>8.2040004227453984</v>
      </c>
      <c r="U138" s="99">
        <v>10.125652125829314</v>
      </c>
      <c r="V138" s="99">
        <v>9.0532799767893604</v>
      </c>
      <c r="W138" s="99">
        <v>9.8391590797074731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3.3372664788269666</v>
      </c>
      <c r="D139" s="123">
        <v>2.9775021159289601</v>
      </c>
      <c r="E139" s="123">
        <v>3.2456720977604046</v>
      </c>
      <c r="F139" s="123">
        <v>3.4287855411531272</v>
      </c>
      <c r="G139" s="123">
        <v>3.3569733378745914</v>
      </c>
      <c r="H139" s="123">
        <v>3.0061592022639561</v>
      </c>
      <c r="I139" s="123">
        <v>3.3425236114314445</v>
      </c>
      <c r="J139" s="123">
        <v>2.8478299071920756</v>
      </c>
      <c r="K139" s="123">
        <v>2.6105061044149647</v>
      </c>
      <c r="L139" s="123">
        <v>0</v>
      </c>
      <c r="M139" s="123">
        <v>2.5992094718243606</v>
      </c>
      <c r="N139" s="123">
        <v>2.673473707422279</v>
      </c>
      <c r="O139" s="123">
        <v>2.5901773838648814</v>
      </c>
      <c r="P139" s="123">
        <v>2.984312887796293</v>
      </c>
      <c r="Q139" s="123">
        <v>3.1516682872495516</v>
      </c>
      <c r="R139" s="123">
        <v>3.2000299140117709</v>
      </c>
      <c r="S139" s="123">
        <v>3.7795237108722612</v>
      </c>
      <c r="T139" s="123">
        <v>3.6474448560557979</v>
      </c>
      <c r="U139" s="123">
        <v>3.8533660375770213</v>
      </c>
      <c r="V139" s="123">
        <v>4.0283121934399073</v>
      </c>
      <c r="W139" s="123">
        <v>4.7821781176264366</v>
      </c>
      <c r="X139" s="123">
        <v>5.1374687471358209</v>
      </c>
      <c r="Y139" s="123">
        <v>5.0482124410662284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4.4446189594186416</v>
      </c>
      <c r="D140" s="99">
        <v>3.9732998667896005</v>
      </c>
      <c r="E140" s="99">
        <v>3.8477483302439213</v>
      </c>
      <c r="F140" s="99">
        <v>4.1208320416179793</v>
      </c>
      <c r="G140" s="99">
        <v>4.3273331134708819</v>
      </c>
      <c r="H140" s="99">
        <v>3.9444183575082179</v>
      </c>
      <c r="I140" s="99">
        <v>3.9913397849591394</v>
      </c>
      <c r="J140" s="99">
        <v>3.788572741908538</v>
      </c>
      <c r="K140" s="99">
        <v>3.528317670875126</v>
      </c>
      <c r="L140" s="99">
        <v>0</v>
      </c>
      <c r="M140" s="99">
        <v>3.3390290187858995</v>
      </c>
      <c r="N140" s="99">
        <v>3.4182097574062178</v>
      </c>
      <c r="O140" s="99">
        <v>3.4351923946080314</v>
      </c>
      <c r="P140" s="99">
        <v>3.8184600405826981</v>
      </c>
      <c r="Q140" s="99">
        <v>4.145560229811208</v>
      </c>
      <c r="R140" s="99">
        <v>4.7150738033499175</v>
      </c>
      <c r="S140" s="99">
        <v>5.2881536313251694</v>
      </c>
      <c r="T140" s="99">
        <v>3.0553747363331194</v>
      </c>
      <c r="U140" s="99">
        <v>6.2858467596571836</v>
      </c>
      <c r="V140" s="99">
        <v>4.0396290866982509</v>
      </c>
      <c r="W140" s="99">
        <v>8.0782741225875103</v>
      </c>
      <c r="X140" s="99">
        <v>7.2886699568851245</v>
      </c>
      <c r="Y140" s="99">
        <v>6.8063961652230169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3.247812808041346</v>
      </c>
      <c r="D141" s="110">
        <v>2.9123863043008553</v>
      </c>
      <c r="E141" s="110">
        <v>3.2230102648590915</v>
      </c>
      <c r="F141" s="110">
        <v>3.3850910935290357</v>
      </c>
      <c r="G141" s="110">
        <v>3.2827664794687892</v>
      </c>
      <c r="H141" s="110">
        <v>2.927771962306239</v>
      </c>
      <c r="I141" s="110">
        <v>3.2895480312513525</v>
      </c>
      <c r="J141" s="110">
        <v>2.7565837218622318</v>
      </c>
      <c r="K141" s="110">
        <v>2.5529229458360767</v>
      </c>
      <c r="L141" s="110">
        <v>0</v>
      </c>
      <c r="M141" s="110">
        <v>2.5656442257741872</v>
      </c>
      <c r="N141" s="110">
        <v>2.643098770577279</v>
      </c>
      <c r="O141" s="110">
        <v>2.558371077873574</v>
      </c>
      <c r="P141" s="110">
        <v>2.96715784513307</v>
      </c>
      <c r="Q141" s="110">
        <v>3.116818754041903</v>
      </c>
      <c r="R141" s="110">
        <v>3.1621631897298719</v>
      </c>
      <c r="S141" s="110">
        <v>3.7613494194493966</v>
      </c>
      <c r="T141" s="110">
        <v>3.6486814023028566</v>
      </c>
      <c r="U141" s="110">
        <v>3.7604713005362647</v>
      </c>
      <c r="V141" s="110">
        <v>4.0280064101686444</v>
      </c>
      <c r="W141" s="110">
        <v>4.5970987094867137</v>
      </c>
      <c r="X141" s="110">
        <v>5.0713703859424069</v>
      </c>
      <c r="Y141" s="110">
        <v>5.0317423359219022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78.752458382461342</v>
      </c>
      <c r="D143" s="118">
        <f t="shared" si="49"/>
        <v>73.830562635570459</v>
      </c>
      <c r="E143" s="118">
        <f t="shared" si="49"/>
        <v>68.497046068047425</v>
      </c>
      <c r="F143" s="118">
        <f t="shared" si="49"/>
        <v>59.1719240545372</v>
      </c>
      <c r="G143" s="118">
        <f t="shared" si="49"/>
        <v>54.468867186279766</v>
      </c>
      <c r="H143" s="118">
        <f t="shared" si="49"/>
        <v>48.436916739443312</v>
      </c>
      <c r="I143" s="118">
        <f t="shared" si="49"/>
        <v>43.960020791127825</v>
      </c>
      <c r="J143" s="118">
        <f t="shared" si="49"/>
        <v>42.165456412847789</v>
      </c>
      <c r="K143" s="118">
        <f t="shared" si="49"/>
        <v>39.059445560250118</v>
      </c>
      <c r="L143" s="118">
        <f t="shared" si="49"/>
        <v>0</v>
      </c>
      <c r="M143" s="118">
        <f t="shared" si="49"/>
        <v>38.241076224611398</v>
      </c>
      <c r="N143" s="118">
        <f t="shared" si="49"/>
        <v>37.069914767508138</v>
      </c>
      <c r="O143" s="118">
        <f t="shared" si="49"/>
        <v>38.887267169203135</v>
      </c>
      <c r="P143" s="118">
        <f t="shared" si="49"/>
        <v>35.474040180647762</v>
      </c>
      <c r="Q143" s="118">
        <f t="shared" si="49"/>
        <v>40.219932257930118</v>
      </c>
      <c r="R143" s="118">
        <f t="shared" ref="R143:V143" si="50">R144+R146+R148+R157</f>
        <v>37.453734532294668</v>
      </c>
      <c r="S143" s="118">
        <f t="shared" si="50"/>
        <v>38.118233474910532</v>
      </c>
      <c r="T143" s="118">
        <f t="shared" si="50"/>
        <v>37.758939696873497</v>
      </c>
      <c r="U143" s="118">
        <f t="shared" si="50"/>
        <v>41.761892006148031</v>
      </c>
      <c r="V143" s="118">
        <f t="shared" si="50"/>
        <v>39.025099953832765</v>
      </c>
      <c r="W143" s="118">
        <f t="shared" ref="W143:Y143" si="51">W144+W146+W148+W157</f>
        <v>44.178528016762279</v>
      </c>
      <c r="X143" s="118">
        <f t="shared" si="51"/>
        <v>35.438596056187897</v>
      </c>
      <c r="Y143" s="118">
        <f t="shared" si="51"/>
        <v>35.056114288201307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62.384844102394588</v>
      </c>
      <c r="D144" s="123">
        <f t="shared" si="52"/>
        <v>58.079504353219015</v>
      </c>
      <c r="E144" s="123">
        <f t="shared" si="52"/>
        <v>52.22519268686829</v>
      </c>
      <c r="F144" s="123">
        <f t="shared" si="52"/>
        <v>43.136824117199247</v>
      </c>
      <c r="G144" s="123">
        <f t="shared" si="52"/>
        <v>38.506314874387577</v>
      </c>
      <c r="H144" s="123">
        <f t="shared" si="52"/>
        <v>32.60556558978535</v>
      </c>
      <c r="I144" s="123">
        <f t="shared" si="52"/>
        <v>26.712339959748423</v>
      </c>
      <c r="J144" s="123">
        <f t="shared" si="52"/>
        <v>26.73742053799614</v>
      </c>
      <c r="K144" s="123">
        <f t="shared" si="52"/>
        <v>26.432131172885239</v>
      </c>
      <c r="L144" s="123">
        <f t="shared" si="52"/>
        <v>0</v>
      </c>
      <c r="M144" s="123">
        <f t="shared" si="52"/>
        <v>26.074067576146664</v>
      </c>
      <c r="N144" s="123">
        <f t="shared" si="52"/>
        <v>23.601429489833095</v>
      </c>
      <c r="O144" s="123">
        <f t="shared" si="52"/>
        <v>23.473724076799275</v>
      </c>
      <c r="P144" s="123">
        <f t="shared" si="52"/>
        <v>19.879342727274324</v>
      </c>
      <c r="Q144" s="123">
        <f t="shared" si="52"/>
        <v>22.85569157428187</v>
      </c>
      <c r="R144" s="123">
        <f t="shared" si="52"/>
        <v>19.977054179535276</v>
      </c>
      <c r="S144" s="123">
        <f t="shared" si="52"/>
        <v>20.498403589491971</v>
      </c>
      <c r="T144" s="123">
        <f t="shared" si="52"/>
        <v>18.542075039957826</v>
      </c>
      <c r="U144" s="123">
        <f t="shared" si="52"/>
        <v>16.779465529522643</v>
      </c>
      <c r="V144" s="123">
        <f t="shared" si="52"/>
        <v>16.831816108811704</v>
      </c>
      <c r="W144" s="123">
        <f t="shared" si="52"/>
        <v>15.559157032888715</v>
      </c>
      <c r="X144" s="123">
        <f t="shared" si="52"/>
        <v>14.097358460189392</v>
      </c>
      <c r="Y144" s="123">
        <f t="shared" si="52"/>
        <v>11.285482841301215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62.384844102394588</v>
      </c>
      <c r="D145" s="99">
        <v>58.079504353219015</v>
      </c>
      <c r="E145" s="99">
        <v>52.22519268686829</v>
      </c>
      <c r="F145" s="99">
        <v>43.136824117199247</v>
      </c>
      <c r="G145" s="99">
        <v>38.506314874387577</v>
      </c>
      <c r="H145" s="99">
        <v>32.60556558978535</v>
      </c>
      <c r="I145" s="99">
        <v>26.712339959748423</v>
      </c>
      <c r="J145" s="99">
        <v>26.73742053799614</v>
      </c>
      <c r="K145" s="99">
        <v>26.432131172885239</v>
      </c>
      <c r="L145" s="99">
        <v>0</v>
      </c>
      <c r="M145" s="99">
        <v>26.074067576146664</v>
      </c>
      <c r="N145" s="99">
        <v>23.601429489833095</v>
      </c>
      <c r="O145" s="99">
        <v>23.473724076799275</v>
      </c>
      <c r="P145" s="99">
        <v>19.879342727274324</v>
      </c>
      <c r="Q145" s="99">
        <v>22.85569157428187</v>
      </c>
      <c r="R145" s="99">
        <v>19.977054179535276</v>
      </c>
      <c r="S145" s="99">
        <v>20.498403589491971</v>
      </c>
      <c r="T145" s="99">
        <v>18.542075039957826</v>
      </c>
      <c r="U145" s="99">
        <v>16.779465529522643</v>
      </c>
      <c r="V145" s="99">
        <v>16.831816108811704</v>
      </c>
      <c r="W145" s="99">
        <v>15.559157032888715</v>
      </c>
      <c r="X145" s="99">
        <v>14.097358460189392</v>
      </c>
      <c r="Y145" s="99">
        <v>11.285482841301215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6.9463401716883227E-2</v>
      </c>
      <c r="D146" s="123">
        <f t="shared" si="53"/>
        <v>0.10889956413079026</v>
      </c>
      <c r="E146" s="123">
        <f t="shared" si="53"/>
        <v>0.15450119104002386</v>
      </c>
      <c r="F146" s="123">
        <f t="shared" si="53"/>
        <v>0.16353358848834165</v>
      </c>
      <c r="G146" s="123">
        <f t="shared" si="53"/>
        <v>0.21506487227769905</v>
      </c>
      <c r="H146" s="123">
        <f t="shared" si="53"/>
        <v>0.27939170334829661</v>
      </c>
      <c r="I146" s="123">
        <f t="shared" si="53"/>
        <v>0.39853918382145093</v>
      </c>
      <c r="J146" s="123">
        <f t="shared" si="53"/>
        <v>0.32092158976366419</v>
      </c>
      <c r="K146" s="123">
        <f t="shared" si="53"/>
        <v>0.38781487990922026</v>
      </c>
      <c r="L146" s="123">
        <f t="shared" si="53"/>
        <v>0</v>
      </c>
      <c r="M146" s="123">
        <f t="shared" si="53"/>
        <v>0.44400776526709623</v>
      </c>
      <c r="N146" s="123">
        <f t="shared" si="53"/>
        <v>0.7326973965407797</v>
      </c>
      <c r="O146" s="123">
        <f t="shared" si="53"/>
        <v>0.68088313227719377</v>
      </c>
      <c r="P146" s="123">
        <f t="shared" si="53"/>
        <v>0.52731854877991091</v>
      </c>
      <c r="Q146" s="123">
        <f t="shared" si="53"/>
        <v>0.85258543087266803</v>
      </c>
      <c r="R146" s="123">
        <f t="shared" si="53"/>
        <v>0.8607083705559877</v>
      </c>
      <c r="S146" s="123">
        <f t="shared" si="53"/>
        <v>0.88228677195330374</v>
      </c>
      <c r="T146" s="123">
        <f t="shared" si="53"/>
        <v>0.97764112488317456</v>
      </c>
      <c r="U146" s="123">
        <f t="shared" si="53"/>
        <v>0.97168942554358206</v>
      </c>
      <c r="V146" s="123">
        <f t="shared" si="53"/>
        <v>1.0165233103150706</v>
      </c>
      <c r="W146" s="123">
        <f t="shared" si="53"/>
        <v>0.5801283115221354</v>
      </c>
      <c r="X146" s="123">
        <f t="shared" si="53"/>
        <v>0.62280691194389781</v>
      </c>
      <c r="Y146" s="123">
        <f t="shared" si="53"/>
        <v>0.53650652541196386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6.9463401716883227E-2</v>
      </c>
      <c r="D147" s="99">
        <f>RES_hhdet_in_fech!D147/RES_summary!D$21</f>
        <v>0.10889956413079026</v>
      </c>
      <c r="E147" s="99">
        <f>RES_hhdet_in_fech!E147/RES_summary!E$21</f>
        <v>0.15450119104002386</v>
      </c>
      <c r="F147" s="99">
        <f>RES_hhdet_in_fech!F147/RES_summary!F$21</f>
        <v>0.16353358848834165</v>
      </c>
      <c r="G147" s="99">
        <f>RES_hhdet_in_fech!G147/RES_summary!G$21</f>
        <v>0.21506487227769905</v>
      </c>
      <c r="H147" s="99">
        <f>RES_hhdet_in_fech!H147/RES_summary!H$21</f>
        <v>0.27939170334829661</v>
      </c>
      <c r="I147" s="99">
        <f>RES_hhdet_in_fech!I147/RES_summary!I$21</f>
        <v>0.39853918382145093</v>
      </c>
      <c r="J147" s="99">
        <f>RES_hhdet_in_fech!J147/RES_summary!J$21</f>
        <v>0.32092158976366419</v>
      </c>
      <c r="K147" s="99">
        <f>RES_hhdet_in_fech!K147/RES_summary!K$21</f>
        <v>0.38781487990922026</v>
      </c>
      <c r="L147" s="99">
        <f>RES_hhdet_in_fech!L147/RES_summary!L$21</f>
        <v>0</v>
      </c>
      <c r="M147" s="99">
        <f>RES_hhdet_in_fech!M147/RES_summary!M$21</f>
        <v>0.44400776526709623</v>
      </c>
      <c r="N147" s="99">
        <f>RES_hhdet_in_fech!N147/RES_summary!N$21</f>
        <v>0.7326973965407797</v>
      </c>
      <c r="O147" s="99">
        <f>RES_hhdet_in_fech!O147/RES_summary!O$21</f>
        <v>0.68088313227719377</v>
      </c>
      <c r="P147" s="99">
        <f>RES_hhdet_in_fech!P147/RES_summary!P$21</f>
        <v>0.52731854877991091</v>
      </c>
      <c r="Q147" s="99">
        <f>RES_hhdet_in_fech!Q147/RES_summary!Q$21</f>
        <v>0.85258543087266803</v>
      </c>
      <c r="R147" s="99">
        <f>RES_hhdet_in_fech!R147/RES_summary!R$21</f>
        <v>0.8607083705559877</v>
      </c>
      <c r="S147" s="99">
        <f>RES_hhdet_in_fech!S147/RES_summary!S$21</f>
        <v>0.88228677195330374</v>
      </c>
      <c r="T147" s="99">
        <f>RES_hhdet_in_fech!T147/RES_summary!T$21</f>
        <v>0.97764112488317456</v>
      </c>
      <c r="U147" s="99">
        <f>RES_hhdet_in_fech!U147/RES_summary!U$21</f>
        <v>0.97168942554358206</v>
      </c>
      <c r="V147" s="99">
        <f>RES_hhdet_in_fech!V147/RES_summary!V$21</f>
        <v>1.0165233103150706</v>
      </c>
      <c r="W147" s="99">
        <f>RES_hhdet_in_fech!W147/RES_summary!W$21</f>
        <v>0.5801283115221354</v>
      </c>
      <c r="X147" s="99">
        <f>RES_hhdet_in_fech!X147/RES_summary!X$21</f>
        <v>0.62280691194389781</v>
      </c>
      <c r="Y147" s="99">
        <f>RES_hhdet_in_fech!Y147/RES_summary!Y$21</f>
        <v>0.53650652541196386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12.960437138749661</v>
      </c>
      <c r="D148" s="123">
        <v>12.663465316264249</v>
      </c>
      <c r="E148" s="123">
        <v>12.871624177447835</v>
      </c>
      <c r="F148" s="123">
        <v>12.442194550111516</v>
      </c>
      <c r="G148" s="123">
        <v>12.391578438727615</v>
      </c>
      <c r="H148" s="123">
        <v>12.546307739443439</v>
      </c>
      <c r="I148" s="123">
        <v>13.50601175056727</v>
      </c>
      <c r="J148" s="123">
        <v>12.257117763997426</v>
      </c>
      <c r="K148" s="123">
        <v>9.631779105156717</v>
      </c>
      <c r="L148" s="123">
        <v>0</v>
      </c>
      <c r="M148" s="123">
        <v>9.1245165388242313</v>
      </c>
      <c r="N148" s="123">
        <v>10.062278734248912</v>
      </c>
      <c r="O148" s="123">
        <v>12.142510904154944</v>
      </c>
      <c r="P148" s="123">
        <v>12.08311606944369</v>
      </c>
      <c r="Q148" s="123">
        <v>13.359952313052672</v>
      </c>
      <c r="R148" s="123">
        <v>13.416044569739963</v>
      </c>
      <c r="S148" s="123">
        <v>12.957961440330129</v>
      </c>
      <c r="T148" s="123">
        <v>14.591793454424362</v>
      </c>
      <c r="U148" s="123">
        <v>20.157625970804457</v>
      </c>
      <c r="V148" s="123">
        <v>17.148446926561267</v>
      </c>
      <c r="W148" s="123">
        <v>23.257071223258837</v>
      </c>
      <c r="X148" s="123">
        <v>15.581427978380297</v>
      </c>
      <c r="Y148" s="123">
        <v>18.185651644734243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14.436586185050356</v>
      </c>
      <c r="D149" s="99">
        <v>14.164081086452958</v>
      </c>
      <c r="E149" s="99">
        <v>13.793288888619127</v>
      </c>
      <c r="F149" s="99">
        <v>13.58504258135164</v>
      </c>
      <c r="G149" s="99">
        <v>13.603153179041612</v>
      </c>
      <c r="H149" s="99">
        <v>13.635885750972079</v>
      </c>
      <c r="I149" s="99">
        <v>13.669574862816823</v>
      </c>
      <c r="J149" s="99">
        <v>12.871699672634573</v>
      </c>
      <c r="K149" s="99">
        <v>12.565844704505132</v>
      </c>
      <c r="L149" s="99">
        <v>0</v>
      </c>
      <c r="M149" s="99">
        <v>11.226466797456991</v>
      </c>
      <c r="N149" s="99">
        <v>10.686451268314853</v>
      </c>
      <c r="O149" s="99">
        <v>10.501966851101306</v>
      </c>
      <c r="P149" s="99">
        <v>10.825488668901459</v>
      </c>
      <c r="Q149" s="99">
        <v>10.810970512200448</v>
      </c>
      <c r="R149" s="99">
        <v>11.018454167706395</v>
      </c>
      <c r="S149" s="99">
        <v>12.859360753668085</v>
      </c>
      <c r="T149" s="99">
        <v>16.435352032422351</v>
      </c>
      <c r="U149" s="99">
        <v>13.267169069586586</v>
      </c>
      <c r="V149" s="99">
        <v>15.579924565897569</v>
      </c>
      <c r="W149" s="99">
        <v>19.30337612161432</v>
      </c>
      <c r="X149" s="99">
        <v>14.614301569091527</v>
      </c>
      <c r="Y149" s="99">
        <v>16.961157274735598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14.871840448733488</v>
      </c>
      <c r="U150" s="99">
        <v>0</v>
      </c>
      <c r="V150" s="99">
        <v>14.48108321351202</v>
      </c>
      <c r="W150" s="99">
        <v>0</v>
      </c>
      <c r="X150" s="99">
        <v>13.63021367684933</v>
      </c>
      <c r="Y150" s="99">
        <v>16.116945022651318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5.0492516299183841</v>
      </c>
      <c r="U151" s="102">
        <v>0</v>
      </c>
      <c r="V151" s="102">
        <v>4.7573309043107868</v>
      </c>
      <c r="W151" s="102">
        <v>0</v>
      </c>
      <c r="X151" s="102">
        <v>3.5098225726894219</v>
      </c>
      <c r="Y151" s="102">
        <v>6.5607768541058107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9.822588818815106</v>
      </c>
      <c r="U152" s="105">
        <v>0</v>
      </c>
      <c r="V152" s="105">
        <v>9.7237523092012328</v>
      </c>
      <c r="W152" s="105">
        <v>0</v>
      </c>
      <c r="X152" s="105">
        <v>10.120391104159909</v>
      </c>
      <c r="Y152" s="105">
        <v>9.5561681685455113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12.036435445645408</v>
      </c>
      <c r="D153" s="102">
        <v>12.296648127995898</v>
      </c>
      <c r="E153" s="102">
        <v>12.688295774408315</v>
      </c>
      <c r="F153" s="102">
        <v>12.264961432967329</v>
      </c>
      <c r="G153" s="102">
        <v>12.232634227745825</v>
      </c>
      <c r="H153" s="102">
        <v>12.39761238728188</v>
      </c>
      <c r="I153" s="102">
        <v>13.486206613802189</v>
      </c>
      <c r="J153" s="102">
        <v>12.20542395859804</v>
      </c>
      <c r="K153" s="102">
        <v>9.4937054298932644</v>
      </c>
      <c r="L153" s="102">
        <v>0</v>
      </c>
      <c r="M153" s="102">
        <v>9.1414504459866084</v>
      </c>
      <c r="N153" s="102">
        <v>10.059060918207841</v>
      </c>
      <c r="O153" s="102">
        <v>12.24653680770283</v>
      </c>
      <c r="P153" s="102">
        <v>12.097368197077813</v>
      </c>
      <c r="Q153" s="102">
        <v>13.502670780248318</v>
      </c>
      <c r="R153" s="102">
        <v>13.752798649733826</v>
      </c>
      <c r="S153" s="102">
        <v>14.244282664454991</v>
      </c>
      <c r="T153" s="102">
        <v>17.094253503187478</v>
      </c>
      <c r="U153" s="102">
        <v>20.495024146423784</v>
      </c>
      <c r="V153" s="102">
        <v>18.357557368169914</v>
      </c>
      <c r="W153" s="102">
        <v>23.641172413404185</v>
      </c>
      <c r="X153" s="102">
        <v>17.418693349191756</v>
      </c>
      <c r="Y153" s="102">
        <v>19.046296953071813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6.4974959486856996</v>
      </c>
      <c r="N154" s="105">
        <v>7.2845261715364655</v>
      </c>
      <c r="O154" s="105">
        <v>9.1637030510691808</v>
      </c>
      <c r="P154" s="105">
        <v>0</v>
      </c>
      <c r="Q154" s="105">
        <v>10.182865292856977</v>
      </c>
      <c r="R154" s="105">
        <v>10.478306184468954</v>
      </c>
      <c r="S154" s="105">
        <v>10.864469897963556</v>
      </c>
      <c r="T154" s="105">
        <v>13.43837856479144</v>
      </c>
      <c r="U154" s="105">
        <v>16.096914755017718</v>
      </c>
      <c r="V154" s="105">
        <v>14.60251952389225</v>
      </c>
      <c r="W154" s="105">
        <v>19.687951278453557</v>
      </c>
      <c r="X154" s="105">
        <v>13.828707958266449</v>
      </c>
      <c r="Y154" s="105">
        <v>15.990556437788838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2.6354215814759625</v>
      </c>
      <c r="N155" s="99">
        <v>3.0968043219382499</v>
      </c>
      <c r="O155" s="99">
        <v>4.2617740103310569</v>
      </c>
      <c r="P155" s="99">
        <v>0</v>
      </c>
      <c r="Q155" s="99">
        <v>4.1351824105135941</v>
      </c>
      <c r="R155" s="99">
        <v>4.2361955416844701</v>
      </c>
      <c r="S155" s="99">
        <v>3.9888903118429324</v>
      </c>
      <c r="T155" s="99">
        <v>5.2343781420460429</v>
      </c>
      <c r="U155" s="99">
        <v>5.9712626291884057</v>
      </c>
      <c r="V155" s="99">
        <v>5.5492395471028892</v>
      </c>
      <c r="W155" s="99">
        <v>9.8487921987460822</v>
      </c>
      <c r="X155" s="99">
        <v>4.1654357527652817</v>
      </c>
      <c r="Y155" s="99">
        <v>7.3879499448254338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3.8620743672097362</v>
      </c>
      <c r="N156" s="99">
        <v>4.1877218495982156</v>
      </c>
      <c r="O156" s="99">
        <v>4.901929040738124</v>
      </c>
      <c r="P156" s="99">
        <v>0</v>
      </c>
      <c r="Q156" s="99">
        <v>6.0476828823433832</v>
      </c>
      <c r="R156" s="99">
        <v>6.2421106427844837</v>
      </c>
      <c r="S156" s="99">
        <v>6.8755795861206233</v>
      </c>
      <c r="T156" s="99">
        <v>8.2040004227453966</v>
      </c>
      <c r="U156" s="99">
        <v>10.125652125829314</v>
      </c>
      <c r="V156" s="99">
        <v>9.0532799767893621</v>
      </c>
      <c r="W156" s="99">
        <v>9.8391590797074713</v>
      </c>
      <c r="X156" s="99">
        <v>9.6632722055011673</v>
      </c>
      <c r="Y156" s="99">
        <v>8.6026064929634032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3.3377137396002037</v>
      </c>
      <c r="D157" s="123">
        <v>2.9786934019564031</v>
      </c>
      <c r="E157" s="123">
        <v>3.2457280126912682</v>
      </c>
      <c r="F157" s="123">
        <v>3.4293717987380923</v>
      </c>
      <c r="G157" s="123">
        <v>3.3559090008868786</v>
      </c>
      <c r="H157" s="123">
        <v>3.005651706866225</v>
      </c>
      <c r="I157" s="123">
        <v>3.3431298969906811</v>
      </c>
      <c r="J157" s="123">
        <v>2.8499965210905609</v>
      </c>
      <c r="K157" s="123">
        <v>2.6077204022989444</v>
      </c>
      <c r="L157" s="123">
        <v>0</v>
      </c>
      <c r="M157" s="123">
        <v>2.5984843443734116</v>
      </c>
      <c r="N157" s="123">
        <v>2.6735091468853489</v>
      </c>
      <c r="O157" s="123">
        <v>2.5901490559717231</v>
      </c>
      <c r="P157" s="123">
        <v>2.984262835149833</v>
      </c>
      <c r="Q157" s="123">
        <v>3.1517029397229113</v>
      </c>
      <c r="R157" s="123">
        <v>3.1999274124634471</v>
      </c>
      <c r="S157" s="123">
        <v>3.7795816731351253</v>
      </c>
      <c r="T157" s="123">
        <v>3.6474300776081332</v>
      </c>
      <c r="U157" s="123">
        <v>3.8531110802773534</v>
      </c>
      <c r="V157" s="123">
        <v>4.0283136081447291</v>
      </c>
      <c r="W157" s="123">
        <v>4.7821714490925915</v>
      </c>
      <c r="X157" s="123">
        <v>5.1370027056743108</v>
      </c>
      <c r="Y157" s="123">
        <v>5.0484732767538842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4.4446189594186425</v>
      </c>
      <c r="D158" s="99">
        <v>3.9732998667895996</v>
      </c>
      <c r="E158" s="99">
        <v>3.8477483302439213</v>
      </c>
      <c r="F158" s="99">
        <v>4.1208320416179784</v>
      </c>
      <c r="G158" s="99">
        <v>4.327333113470881</v>
      </c>
      <c r="H158" s="99">
        <v>3.9444183575082175</v>
      </c>
      <c r="I158" s="99">
        <v>3.9913397849591394</v>
      </c>
      <c r="J158" s="99">
        <v>3.788572741908538</v>
      </c>
      <c r="K158" s="99">
        <v>3.5283176708751265</v>
      </c>
      <c r="L158" s="99">
        <v>0</v>
      </c>
      <c r="M158" s="99">
        <v>3.3390290187858982</v>
      </c>
      <c r="N158" s="99">
        <v>3.4182097574062182</v>
      </c>
      <c r="O158" s="99">
        <v>3.4351923946080314</v>
      </c>
      <c r="P158" s="99">
        <v>3.8184600405826985</v>
      </c>
      <c r="Q158" s="99">
        <v>4.1455602298112089</v>
      </c>
      <c r="R158" s="99">
        <v>4.7150738033499175</v>
      </c>
      <c r="S158" s="99">
        <v>5.2881536313251702</v>
      </c>
      <c r="T158" s="99">
        <v>3.0553747363331198</v>
      </c>
      <c r="U158" s="99">
        <v>6.2858467596571836</v>
      </c>
      <c r="V158" s="99">
        <v>4.0396290866982518</v>
      </c>
      <c r="W158" s="99">
        <v>8.0782741225875085</v>
      </c>
      <c r="X158" s="99">
        <v>7.2886699568851245</v>
      </c>
      <c r="Y158" s="99">
        <v>6.806396165223016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3.2478128080413455</v>
      </c>
      <c r="D159" s="110">
        <v>2.9123863043008562</v>
      </c>
      <c r="E159" s="110">
        <v>3.2230102648590915</v>
      </c>
      <c r="F159" s="110">
        <v>3.3850910935290353</v>
      </c>
      <c r="G159" s="110">
        <v>3.2827664794687892</v>
      </c>
      <c r="H159" s="110">
        <v>2.927771962306239</v>
      </c>
      <c r="I159" s="110">
        <v>3.289548031251353</v>
      </c>
      <c r="J159" s="110">
        <v>2.7565837218622313</v>
      </c>
      <c r="K159" s="110">
        <v>2.5529229458360767</v>
      </c>
      <c r="L159" s="110">
        <v>0</v>
      </c>
      <c r="M159" s="110">
        <v>2.5656442257741885</v>
      </c>
      <c r="N159" s="110">
        <v>2.6430987705772799</v>
      </c>
      <c r="O159" s="110">
        <v>2.5583710778735749</v>
      </c>
      <c r="P159" s="110">
        <v>2.9671578451330709</v>
      </c>
      <c r="Q159" s="110">
        <v>3.1168187540419039</v>
      </c>
      <c r="R159" s="110">
        <v>3.1621631897298714</v>
      </c>
      <c r="S159" s="110">
        <v>3.7613494194493979</v>
      </c>
      <c r="T159" s="110">
        <v>3.6486814023028566</v>
      </c>
      <c r="U159" s="110">
        <v>3.7604713005362647</v>
      </c>
      <c r="V159" s="110">
        <v>4.0280064101686461</v>
      </c>
      <c r="W159" s="110">
        <v>4.5970987094867137</v>
      </c>
      <c r="X159" s="110">
        <v>5.0713703859424069</v>
      </c>
      <c r="Y159" s="110">
        <v>5.0317423359219022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136.01624582738253</v>
      </c>
      <c r="G161" s="118">
        <f t="shared" si="54"/>
        <v>124.71976653891031</v>
      </c>
      <c r="H161" s="118">
        <f t="shared" si="54"/>
        <v>111.16102424849484</v>
      </c>
      <c r="I161" s="118">
        <f t="shared" si="54"/>
        <v>102.41844738346605</v>
      </c>
      <c r="J161" s="118">
        <f t="shared" si="54"/>
        <v>103.78557569302065</v>
      </c>
      <c r="K161" s="118">
        <f t="shared" si="54"/>
        <v>99.424775552834816</v>
      </c>
      <c r="L161" s="118">
        <f t="shared" si="54"/>
        <v>0</v>
      </c>
      <c r="M161" s="118">
        <f t="shared" si="54"/>
        <v>116.67695319996945</v>
      </c>
      <c r="N161" s="118">
        <f t="shared" si="54"/>
        <v>128.3688332119801</v>
      </c>
      <c r="O161" s="118">
        <f t="shared" si="54"/>
        <v>125.76871732278582</v>
      </c>
      <c r="P161" s="118">
        <f t="shared" si="54"/>
        <v>118.3383864653152</v>
      </c>
      <c r="Q161" s="118">
        <f t="shared" si="54"/>
        <v>118.86136836680033</v>
      </c>
      <c r="R161" s="118">
        <f t="shared" ref="R161:V161" si="55">R162+R164+R166+R175</f>
        <v>115.02143614981114</v>
      </c>
      <c r="S161" s="118">
        <f t="shared" si="55"/>
        <v>72.945093608502916</v>
      </c>
      <c r="T161" s="118">
        <f t="shared" si="55"/>
        <v>69.026931601801806</v>
      </c>
      <c r="U161" s="118">
        <f t="shared" si="55"/>
        <v>89.438500481990914</v>
      </c>
      <c r="V161" s="118">
        <f t="shared" si="55"/>
        <v>106.73296435192751</v>
      </c>
      <c r="W161" s="118">
        <f t="shared" ref="W161:Y161" si="56">W162+W164+W166+W175</f>
        <v>86.278584348863163</v>
      </c>
      <c r="X161" s="118">
        <f t="shared" si="56"/>
        <v>69.87199868745374</v>
      </c>
      <c r="Y161" s="118">
        <f t="shared" si="56"/>
        <v>61.518879891893725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119.97631929836211</v>
      </c>
      <c r="G162" s="123">
        <f t="shared" si="57"/>
        <v>108.75964876381397</v>
      </c>
      <c r="H162" s="123">
        <f t="shared" si="57"/>
        <v>95.331435301915576</v>
      </c>
      <c r="I162" s="123">
        <f t="shared" si="57"/>
        <v>85.177734430359251</v>
      </c>
      <c r="J162" s="123">
        <f t="shared" si="57"/>
        <v>88.357263791967313</v>
      </c>
      <c r="K162" s="123">
        <f t="shared" si="57"/>
        <v>86.804513679756852</v>
      </c>
      <c r="L162" s="123">
        <f t="shared" si="57"/>
        <v>0</v>
      </c>
      <c r="M162" s="123">
        <f t="shared" si="57"/>
        <v>104.65029581010575</v>
      </c>
      <c r="N162" s="123">
        <f t="shared" si="57"/>
        <v>114.90415220478747</v>
      </c>
      <c r="O162" s="123">
        <f t="shared" si="57"/>
        <v>110.36192167961347</v>
      </c>
      <c r="P162" s="123">
        <f t="shared" si="57"/>
        <v>102.75122777932069</v>
      </c>
      <c r="Q162" s="123">
        <f t="shared" si="57"/>
        <v>101.51309353817136</v>
      </c>
      <c r="R162" s="123">
        <f t="shared" si="57"/>
        <v>97.556217826911322</v>
      </c>
      <c r="S162" s="123">
        <f t="shared" si="57"/>
        <v>55.331779465140485</v>
      </c>
      <c r="T162" s="123">
        <f t="shared" si="57"/>
        <v>49.820861434143261</v>
      </c>
      <c r="U162" s="123">
        <f t="shared" si="57"/>
        <v>64.50416017121465</v>
      </c>
      <c r="V162" s="123">
        <f t="shared" si="57"/>
        <v>84.746253109430143</v>
      </c>
      <c r="W162" s="123">
        <f t="shared" si="57"/>
        <v>57.944916396035332</v>
      </c>
      <c r="X162" s="123">
        <f t="shared" si="57"/>
        <v>48.837728377610553</v>
      </c>
      <c r="Y162" s="123">
        <f t="shared" si="57"/>
        <v>38.012145194519981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119.97631929836211</v>
      </c>
      <c r="G163" s="110">
        <v>108.75964876381397</v>
      </c>
      <c r="H163" s="110">
        <v>95.331435301915576</v>
      </c>
      <c r="I163" s="110">
        <v>85.177734430359251</v>
      </c>
      <c r="J163" s="110">
        <v>88.357263791967313</v>
      </c>
      <c r="K163" s="110">
        <v>86.804513679756852</v>
      </c>
      <c r="L163" s="110">
        <v>0</v>
      </c>
      <c r="M163" s="110">
        <v>104.65029581010575</v>
      </c>
      <c r="N163" s="110">
        <v>114.90415220478747</v>
      </c>
      <c r="O163" s="110">
        <v>110.36192167961347</v>
      </c>
      <c r="P163" s="110">
        <v>102.75122777932069</v>
      </c>
      <c r="Q163" s="110">
        <v>101.51309353817136</v>
      </c>
      <c r="R163" s="110">
        <v>97.556217826911322</v>
      </c>
      <c r="S163" s="110">
        <v>55.331779465140485</v>
      </c>
      <c r="T163" s="110">
        <v>49.820861434143261</v>
      </c>
      <c r="U163" s="110">
        <v>64.50416017121465</v>
      </c>
      <c r="V163" s="110">
        <v>84.746253109430143</v>
      </c>
      <c r="W163" s="110">
        <v>57.944916396035332</v>
      </c>
      <c r="X163" s="110">
        <v>48.837728377610553</v>
      </c>
      <c r="Y163" s="110">
        <v>38.012145194519981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0.16927282224924331</v>
      </c>
      <c r="G164" s="123">
        <f t="shared" si="58"/>
        <v>0.212250596814583</v>
      </c>
      <c r="H164" s="123">
        <f t="shared" si="58"/>
        <v>0.27751204608114999</v>
      </c>
      <c r="I164" s="123">
        <f t="shared" si="58"/>
        <v>0.39206030826829058</v>
      </c>
      <c r="J164" s="123">
        <f t="shared" si="58"/>
        <v>0.32283494341537161</v>
      </c>
      <c r="K164" s="123">
        <f t="shared" si="58"/>
        <v>0.38488534304659672</v>
      </c>
      <c r="L164" s="123">
        <f t="shared" si="58"/>
        <v>0</v>
      </c>
      <c r="M164" s="123">
        <f t="shared" si="58"/>
        <v>0.3071529750878248</v>
      </c>
      <c r="N164" s="123">
        <f t="shared" si="58"/>
        <v>0.72807996484291637</v>
      </c>
      <c r="O164" s="123">
        <f t="shared" si="58"/>
        <v>0.67421873406359312</v>
      </c>
      <c r="P164" s="123">
        <f t="shared" si="58"/>
        <v>0.52154058585936924</v>
      </c>
      <c r="Q164" s="123">
        <f t="shared" si="58"/>
        <v>0.83633050251949181</v>
      </c>
      <c r="R164" s="123">
        <f t="shared" si="58"/>
        <v>0.85804363875860068</v>
      </c>
      <c r="S164" s="123">
        <f t="shared" si="58"/>
        <v>0.87480489378930493</v>
      </c>
      <c r="T164" s="123">
        <f t="shared" si="58"/>
        <v>0.96926198564646882</v>
      </c>
      <c r="U164" s="123">
        <f t="shared" si="58"/>
        <v>0.92304992124728402</v>
      </c>
      <c r="V164" s="123">
        <f t="shared" si="58"/>
        <v>0.80980133947454858</v>
      </c>
      <c r="W164" s="123">
        <f t="shared" si="58"/>
        <v>0.29287037467478616</v>
      </c>
      <c r="X164" s="123">
        <f t="shared" si="58"/>
        <v>0.31624547692217042</v>
      </c>
      <c r="Y164" s="123">
        <f t="shared" si="58"/>
        <v>0.27231720674541343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0.16927282224924331</v>
      </c>
      <c r="G165" s="99">
        <f>RES_hhdet_in_fech!G165/RES_summary!G$21</f>
        <v>0.212250596814583</v>
      </c>
      <c r="H165" s="99">
        <f>RES_hhdet_in_fech!H165/RES_summary!H$21</f>
        <v>0.27751204608114999</v>
      </c>
      <c r="I165" s="99">
        <f>RES_hhdet_in_fech!I165/RES_summary!I$21</f>
        <v>0.39206030826829058</v>
      </c>
      <c r="J165" s="99">
        <f>RES_hhdet_in_fech!J165/RES_summary!J$21</f>
        <v>0.32283494341537161</v>
      </c>
      <c r="K165" s="99">
        <f>RES_hhdet_in_fech!K165/RES_summary!K$21</f>
        <v>0.38488534304659672</v>
      </c>
      <c r="L165" s="99">
        <f>RES_hhdet_in_fech!L165/RES_summary!L$21</f>
        <v>0</v>
      </c>
      <c r="M165" s="99">
        <f>RES_hhdet_in_fech!M165/RES_summary!M$21</f>
        <v>0.3071529750878248</v>
      </c>
      <c r="N165" s="99">
        <f>RES_hhdet_in_fech!N165/RES_summary!N$21</f>
        <v>0.72807996484291637</v>
      </c>
      <c r="O165" s="99">
        <f>RES_hhdet_in_fech!O165/RES_summary!O$21</f>
        <v>0.67421873406359312</v>
      </c>
      <c r="P165" s="99">
        <f>RES_hhdet_in_fech!P165/RES_summary!P$21</f>
        <v>0.52154058585936924</v>
      </c>
      <c r="Q165" s="99">
        <f>RES_hhdet_in_fech!Q165/RES_summary!Q$21</f>
        <v>0.83633050251949181</v>
      </c>
      <c r="R165" s="99">
        <f>RES_hhdet_in_fech!R165/RES_summary!R$21</f>
        <v>0.85804363875860068</v>
      </c>
      <c r="S165" s="99">
        <f>RES_hhdet_in_fech!S165/RES_summary!S$21</f>
        <v>0.87480489378930493</v>
      </c>
      <c r="T165" s="99">
        <f>RES_hhdet_in_fech!T165/RES_summary!T$21</f>
        <v>0.96926198564646882</v>
      </c>
      <c r="U165" s="99">
        <f>RES_hhdet_in_fech!U165/RES_summary!U$21</f>
        <v>0.92304992124728402</v>
      </c>
      <c r="V165" s="99">
        <f>RES_hhdet_in_fech!V165/RES_summary!V$21</f>
        <v>0.80980133947454858</v>
      </c>
      <c r="W165" s="99">
        <f>RES_hhdet_in_fech!W165/RES_summary!W$21</f>
        <v>0.29287037467478616</v>
      </c>
      <c r="X165" s="99">
        <f>RES_hhdet_in_fech!X165/RES_summary!X$21</f>
        <v>0.31624547692217042</v>
      </c>
      <c r="Y165" s="99">
        <f>RES_hhdet_in_fech!Y165/RES_summary!Y$21</f>
        <v>0.27231720674541343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12.440972252751903</v>
      </c>
      <c r="G166" s="123">
        <v>12.390842407296217</v>
      </c>
      <c r="H166" s="123">
        <v>12.5458499109094</v>
      </c>
      <c r="I166" s="123">
        <v>13.506054284750721</v>
      </c>
      <c r="J166" s="123">
        <v>12.257577134172086</v>
      </c>
      <c r="K166" s="123">
        <v>9.6263157582937762</v>
      </c>
      <c r="L166" s="123">
        <v>0</v>
      </c>
      <c r="M166" s="123">
        <v>9.1202940882464123</v>
      </c>
      <c r="N166" s="123">
        <v>10.063122781807156</v>
      </c>
      <c r="O166" s="123">
        <v>12.142279957543945</v>
      </c>
      <c r="P166" s="123">
        <v>12.08197013983597</v>
      </c>
      <c r="Q166" s="123">
        <v>13.360111680671865</v>
      </c>
      <c r="R166" s="123">
        <v>13.399337652834278</v>
      </c>
      <c r="S166" s="123">
        <v>12.959932138029219</v>
      </c>
      <c r="T166" s="123">
        <v>14.58928558179119</v>
      </c>
      <c r="U166" s="123">
        <v>20.157567458409744</v>
      </c>
      <c r="V166" s="123">
        <v>17.148597249181488</v>
      </c>
      <c r="W166" s="123">
        <v>23.258099632697856</v>
      </c>
      <c r="X166" s="123">
        <v>15.581081227439821</v>
      </c>
      <c r="Y166" s="123">
        <v>18.185811278851762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13.58504258135164</v>
      </c>
      <c r="G167" s="99">
        <v>13.603153179041614</v>
      </c>
      <c r="H167" s="99">
        <v>13.635885750972086</v>
      </c>
      <c r="I167" s="99">
        <v>13.669574862816821</v>
      </c>
      <c r="J167" s="99">
        <v>12.871699672634575</v>
      </c>
      <c r="K167" s="99">
        <v>12.565844704505135</v>
      </c>
      <c r="L167" s="99">
        <v>0</v>
      </c>
      <c r="M167" s="99">
        <v>11.226466797456991</v>
      </c>
      <c r="N167" s="99">
        <v>10.686451268314851</v>
      </c>
      <c r="O167" s="99">
        <v>10.501966851101308</v>
      </c>
      <c r="P167" s="99">
        <v>10.825488668901459</v>
      </c>
      <c r="Q167" s="99">
        <v>10.81097051220045</v>
      </c>
      <c r="R167" s="99">
        <v>11.018454167706395</v>
      </c>
      <c r="S167" s="99">
        <v>12.85936075366809</v>
      </c>
      <c r="T167" s="99">
        <v>16.435352032422351</v>
      </c>
      <c r="U167" s="99">
        <v>13.26716906958659</v>
      </c>
      <c r="V167" s="99">
        <v>15.579924565897564</v>
      </c>
      <c r="W167" s="99">
        <v>19.30337612161432</v>
      </c>
      <c r="X167" s="99">
        <v>14.614301569091523</v>
      </c>
      <c r="Y167" s="99">
        <v>16.961157274735605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14.871840448733492</v>
      </c>
      <c r="U168" s="99">
        <v>0</v>
      </c>
      <c r="V168" s="99">
        <v>14.48108321351202</v>
      </c>
      <c r="W168" s="99">
        <v>0</v>
      </c>
      <c r="X168" s="99">
        <v>13.63021367684933</v>
      </c>
      <c r="Y168" s="99">
        <v>16.116945022651318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5.0492516299183858</v>
      </c>
      <c r="U169" s="102">
        <v>0</v>
      </c>
      <c r="V169" s="102">
        <v>4.7573309043107868</v>
      </c>
      <c r="W169" s="102">
        <v>0</v>
      </c>
      <c r="X169" s="102">
        <v>3.509822572689421</v>
      </c>
      <c r="Y169" s="102">
        <v>6.5607768541058107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9.8225888188151078</v>
      </c>
      <c r="U170" s="105">
        <v>0</v>
      </c>
      <c r="V170" s="105">
        <v>9.7237523092012328</v>
      </c>
      <c r="W170" s="105">
        <v>0</v>
      </c>
      <c r="X170" s="105">
        <v>10.120391104159909</v>
      </c>
      <c r="Y170" s="105">
        <v>9.5561681685455113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12.264961432967329</v>
      </c>
      <c r="G171" s="102">
        <v>12.232634227745825</v>
      </c>
      <c r="H171" s="102">
        <v>12.39761238728188</v>
      </c>
      <c r="I171" s="102">
        <v>13.486206613802185</v>
      </c>
      <c r="J171" s="102">
        <v>12.20542395859804</v>
      </c>
      <c r="K171" s="102">
        <v>9.4937054298932644</v>
      </c>
      <c r="L171" s="102">
        <v>0</v>
      </c>
      <c r="M171" s="102">
        <v>9.1414504459866102</v>
      </c>
      <c r="N171" s="102">
        <v>10.059060918207839</v>
      </c>
      <c r="O171" s="102">
        <v>12.246536807702828</v>
      </c>
      <c r="P171" s="102">
        <v>12.097368197077813</v>
      </c>
      <c r="Q171" s="102">
        <v>13.502670780248314</v>
      </c>
      <c r="R171" s="102">
        <v>13.752798649733826</v>
      </c>
      <c r="S171" s="102">
        <v>14.244282664454989</v>
      </c>
      <c r="T171" s="102">
        <v>17.094253503187478</v>
      </c>
      <c r="U171" s="102">
        <v>20.495024146423781</v>
      </c>
      <c r="V171" s="102">
        <v>18.35755736816991</v>
      </c>
      <c r="W171" s="102">
        <v>23.641172413404181</v>
      </c>
      <c r="X171" s="102">
        <v>17.418693349191749</v>
      </c>
      <c r="Y171" s="102">
        <v>19.046296953071813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6.4974959486856969</v>
      </c>
      <c r="N172" s="105">
        <v>7.2845261715364629</v>
      </c>
      <c r="O172" s="105">
        <v>9.1637030510691826</v>
      </c>
      <c r="P172" s="105">
        <v>0</v>
      </c>
      <c r="Q172" s="105">
        <v>10.182865292856976</v>
      </c>
      <c r="R172" s="105">
        <v>10.478306184468952</v>
      </c>
      <c r="S172" s="105">
        <v>10.864469897963556</v>
      </c>
      <c r="T172" s="105">
        <v>13.438378564791442</v>
      </c>
      <c r="U172" s="105">
        <v>16.096914755017718</v>
      </c>
      <c r="V172" s="105">
        <v>14.60251952389225</v>
      </c>
      <c r="W172" s="105">
        <v>19.687951278453557</v>
      </c>
      <c r="X172" s="105">
        <v>13.828707958266452</v>
      </c>
      <c r="Y172" s="105">
        <v>15.99055643778884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2.6354215814759625</v>
      </c>
      <c r="N173" s="99">
        <v>3.0968043219382495</v>
      </c>
      <c r="O173" s="99">
        <v>4.2617740103310569</v>
      </c>
      <c r="P173" s="99">
        <v>0</v>
      </c>
      <c r="Q173" s="99">
        <v>4.1351824105135941</v>
      </c>
      <c r="R173" s="99">
        <v>4.2361955416844692</v>
      </c>
      <c r="S173" s="99">
        <v>3.9888903118429333</v>
      </c>
      <c r="T173" s="99">
        <v>5.234378142046042</v>
      </c>
      <c r="U173" s="99">
        <v>5.9712626291884057</v>
      </c>
      <c r="V173" s="99">
        <v>5.5492395471028901</v>
      </c>
      <c r="W173" s="99">
        <v>9.8487921987460787</v>
      </c>
      <c r="X173" s="99">
        <v>4.1654357527652817</v>
      </c>
      <c r="Y173" s="99">
        <v>7.3879499448254355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3.8620743672097344</v>
      </c>
      <c r="N174" s="110">
        <v>4.1877218495982138</v>
      </c>
      <c r="O174" s="110">
        <v>4.9019290407381231</v>
      </c>
      <c r="P174" s="110">
        <v>0</v>
      </c>
      <c r="Q174" s="110">
        <v>6.0476828823433815</v>
      </c>
      <c r="R174" s="110">
        <v>6.242110642784481</v>
      </c>
      <c r="S174" s="110">
        <v>6.875579586120625</v>
      </c>
      <c r="T174" s="110">
        <v>8.2040004227453984</v>
      </c>
      <c r="U174" s="110">
        <v>10.125652125829314</v>
      </c>
      <c r="V174" s="110">
        <v>9.0532799767893621</v>
      </c>
      <c r="W174" s="110">
        <v>9.8391590797074748</v>
      </c>
      <c r="X174" s="110">
        <v>9.6632722055011691</v>
      </c>
      <c r="Y174" s="110">
        <v>8.602606492963405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3.4296814540192742</v>
      </c>
      <c r="G175" s="123">
        <v>3.3570247709855261</v>
      </c>
      <c r="H175" s="123">
        <v>3.0062269895887068</v>
      </c>
      <c r="I175" s="123">
        <v>3.3425983600877944</v>
      </c>
      <c r="J175" s="123">
        <v>2.8478998234658754</v>
      </c>
      <c r="K175" s="123">
        <v>2.6090607717376044</v>
      </c>
      <c r="L175" s="123">
        <v>0</v>
      </c>
      <c r="M175" s="123">
        <v>2.5992103265294593</v>
      </c>
      <c r="N175" s="123">
        <v>2.6734782605425793</v>
      </c>
      <c r="O175" s="123">
        <v>2.5902969515648153</v>
      </c>
      <c r="P175" s="123">
        <v>2.983647960299165</v>
      </c>
      <c r="Q175" s="123">
        <v>3.1518326454376178</v>
      </c>
      <c r="R175" s="123">
        <v>3.2078370313069322</v>
      </c>
      <c r="S175" s="123">
        <v>3.7785771115439051</v>
      </c>
      <c r="T175" s="123">
        <v>3.6475226002208845</v>
      </c>
      <c r="U175" s="123">
        <v>3.853722931119234</v>
      </c>
      <c r="V175" s="123">
        <v>4.0283126538413203</v>
      </c>
      <c r="W175" s="123">
        <v>4.7826979454551779</v>
      </c>
      <c r="X175" s="123">
        <v>5.1369436054811866</v>
      </c>
      <c r="Y175" s="123">
        <v>5.0486062117765629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4.1208320416179793</v>
      </c>
      <c r="G176" s="99">
        <v>4.3273331134708819</v>
      </c>
      <c r="H176" s="99">
        <v>3.9444183575082175</v>
      </c>
      <c r="I176" s="99">
        <v>3.9913397849591394</v>
      </c>
      <c r="J176" s="99">
        <v>3.788572741908538</v>
      </c>
      <c r="K176" s="99">
        <v>3.528317670875126</v>
      </c>
      <c r="L176" s="99">
        <v>0</v>
      </c>
      <c r="M176" s="99">
        <v>3.3390290187858986</v>
      </c>
      <c r="N176" s="99">
        <v>3.4182097574062182</v>
      </c>
      <c r="O176" s="99">
        <v>3.4351923946080314</v>
      </c>
      <c r="P176" s="99">
        <v>3.8184600405826985</v>
      </c>
      <c r="Q176" s="99">
        <v>4.1455602298112089</v>
      </c>
      <c r="R176" s="99">
        <v>4.7150738033499167</v>
      </c>
      <c r="S176" s="99">
        <v>5.2881536313251702</v>
      </c>
      <c r="T176" s="99">
        <v>3.0553747363331198</v>
      </c>
      <c r="U176" s="99">
        <v>6.2858467596571836</v>
      </c>
      <c r="V176" s="99">
        <v>4.0396290866982509</v>
      </c>
      <c r="W176" s="99">
        <v>8.0782741225875121</v>
      </c>
      <c r="X176" s="99">
        <v>7.2886699568851254</v>
      </c>
      <c r="Y176" s="99">
        <v>6.8063961652230169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3.3850910935290353</v>
      </c>
      <c r="G177" s="110">
        <v>3.2827664794687892</v>
      </c>
      <c r="H177" s="110">
        <v>2.9277719623062395</v>
      </c>
      <c r="I177" s="110">
        <v>3.2895480312513525</v>
      </c>
      <c r="J177" s="110">
        <v>2.7565837218622318</v>
      </c>
      <c r="K177" s="110">
        <v>2.5529229458360767</v>
      </c>
      <c r="L177" s="110">
        <v>0</v>
      </c>
      <c r="M177" s="110">
        <v>2.5656442257741876</v>
      </c>
      <c r="N177" s="110">
        <v>2.6430987705772795</v>
      </c>
      <c r="O177" s="110">
        <v>2.558371077873574</v>
      </c>
      <c r="P177" s="110">
        <v>2.9671578451330709</v>
      </c>
      <c r="Q177" s="110">
        <v>3.1168187540419039</v>
      </c>
      <c r="R177" s="110">
        <v>3.1621631897298719</v>
      </c>
      <c r="S177" s="110">
        <v>3.7613494194493975</v>
      </c>
      <c r="T177" s="110">
        <v>3.6486814023028566</v>
      </c>
      <c r="U177" s="110">
        <v>3.7604713005362647</v>
      </c>
      <c r="V177" s="110">
        <v>4.0280064101686452</v>
      </c>
      <c r="W177" s="110">
        <v>4.5970987094867137</v>
      </c>
      <c r="X177" s="110">
        <v>5.0713703859424069</v>
      </c>
      <c r="Y177" s="110">
        <v>5.0317423359219022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85.955385019706</v>
      </c>
      <c r="D3" s="118">
        <f t="shared" si="0"/>
        <v>143.09655725988117</v>
      </c>
      <c r="E3" s="118">
        <f t="shared" si="0"/>
        <v>93.373442258995809</v>
      </c>
      <c r="F3" s="118">
        <f t="shared" si="0"/>
        <v>116.85710406664876</v>
      </c>
      <c r="G3" s="118">
        <f t="shared" si="0"/>
        <v>63.233378637753333</v>
      </c>
      <c r="H3" s="118">
        <f t="shared" si="0"/>
        <v>61.294877503090021</v>
      </c>
      <c r="I3" s="118">
        <f t="shared" si="0"/>
        <v>55.503216819454423</v>
      </c>
      <c r="J3" s="118">
        <f t="shared" si="0"/>
        <v>81.675667491958791</v>
      </c>
      <c r="K3" s="118">
        <f t="shared" si="0"/>
        <v>65.261446620368133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81.259844965675086</v>
      </c>
      <c r="S3" s="118">
        <f t="shared" si="1"/>
        <v>85.999162349739379</v>
      </c>
      <c r="T3" s="118">
        <f t="shared" si="1"/>
        <v>70.056371053818722</v>
      </c>
      <c r="U3" s="118">
        <f t="shared" si="1"/>
        <v>60.038980726617055</v>
      </c>
      <c r="V3" s="118">
        <f t="shared" si="1"/>
        <v>90.210532617918972</v>
      </c>
      <c r="W3" s="118">
        <f t="shared" ref="W3:Y3" si="2">W4+W7+W9+W19</f>
        <v>81.844465234728901</v>
      </c>
      <c r="X3" s="118">
        <f t="shared" si="2"/>
        <v>69.106463296331654</v>
      </c>
      <c r="Y3" s="118">
        <f t="shared" si="2"/>
        <v>46.716672218119257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77.811438990161903</v>
      </c>
      <c r="D4" s="123">
        <f t="shared" si="3"/>
        <v>130.95836281747151</v>
      </c>
      <c r="E4" s="123">
        <f t="shared" si="3"/>
        <v>83.859240560926111</v>
      </c>
      <c r="F4" s="123">
        <f t="shared" si="3"/>
        <v>106.09786983339555</v>
      </c>
      <c r="G4" s="123">
        <f t="shared" si="3"/>
        <v>53.473585177871989</v>
      </c>
      <c r="H4" s="123">
        <f t="shared" si="3"/>
        <v>51.795194807048844</v>
      </c>
      <c r="I4" s="123">
        <f t="shared" si="3"/>
        <v>45.432211586280786</v>
      </c>
      <c r="J4" s="123">
        <f t="shared" si="3"/>
        <v>68.855377181647782</v>
      </c>
      <c r="K4" s="123">
        <f t="shared" si="3"/>
        <v>55.290310464089245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68.424662029248353</v>
      </c>
      <c r="S4" s="123">
        <f t="shared" si="4"/>
        <v>71.559654211120915</v>
      </c>
      <c r="T4" s="123">
        <f t="shared" si="4"/>
        <v>54.273612997032096</v>
      </c>
      <c r="U4" s="123">
        <f t="shared" si="4"/>
        <v>44.580591261131843</v>
      </c>
      <c r="V4" s="123">
        <f t="shared" si="4"/>
        <v>67.902376796419574</v>
      </c>
      <c r="W4" s="123">
        <f t="shared" ref="W4:Y4" si="5">SUM(W5:W6)</f>
        <v>61.964237784749109</v>
      </c>
      <c r="X4" s="123">
        <f t="shared" si="5"/>
        <v>47.60138245953565</v>
      </c>
      <c r="Y4" s="123">
        <f t="shared" si="5"/>
        <v>29.234864567882589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77.068698377608911</v>
      </c>
      <c r="D5" s="99">
        <v>129.73785506888393</v>
      </c>
      <c r="E5" s="99">
        <v>83.091448224711129</v>
      </c>
      <c r="F5" s="99">
        <v>105.14452312335121</v>
      </c>
      <c r="G5" s="99">
        <v>53.001710765362809</v>
      </c>
      <c r="H5" s="99">
        <v>51.348321445769962</v>
      </c>
      <c r="I5" s="99">
        <v>45.047648129149252</v>
      </c>
      <c r="J5" s="99">
        <v>68.280941444536111</v>
      </c>
      <c r="K5" s="99">
        <v>54.834820408912442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67.922368481938449</v>
      </c>
      <c r="S5" s="99">
        <v>71.032550580693993</v>
      </c>
      <c r="T5" s="99">
        <v>53.859232662118316</v>
      </c>
      <c r="U5" s="99">
        <v>44.240836730596612</v>
      </c>
      <c r="V5" s="99">
        <v>67.386522581445178</v>
      </c>
      <c r="W5" s="99">
        <v>61.507218149632124</v>
      </c>
      <c r="X5" s="99">
        <v>47.253032450709014</v>
      </c>
      <c r="Y5" s="99">
        <v>29.04404451163126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0.74274061255298796</v>
      </c>
      <c r="D6" s="99">
        <v>1.2205077485875653</v>
      </c>
      <c r="E6" s="99">
        <v>0.76779233621498044</v>
      </c>
      <c r="F6" s="99">
        <v>0.95334671004433613</v>
      </c>
      <c r="G6" s="99">
        <v>0.47187441250918266</v>
      </c>
      <c r="H6" s="99">
        <v>0.44687336127888183</v>
      </c>
      <c r="I6" s="99">
        <v>0.38456345713153767</v>
      </c>
      <c r="J6" s="99">
        <v>0.57443573711166995</v>
      </c>
      <c r="K6" s="99">
        <v>0.45549005517680541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0.50229354730990905</v>
      </c>
      <c r="S6" s="99">
        <v>0.5271036304269282</v>
      </c>
      <c r="T6" s="99">
        <v>0.41438033491377757</v>
      </c>
      <c r="U6" s="99">
        <v>0.3397545305352343</v>
      </c>
      <c r="V6" s="99">
        <v>0.51585421497440342</v>
      </c>
      <c r="W6" s="99">
        <v>0.45701963511698823</v>
      </c>
      <c r="X6" s="99">
        <v>0.34835000882663314</v>
      </c>
      <c r="Y6" s="99">
        <v>0.19082005625132978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0.15085905055467924</v>
      </c>
      <c r="D7" s="123">
        <f t="shared" si="6"/>
        <v>0.25295291807283893</v>
      </c>
      <c r="E7" s="123">
        <f t="shared" si="6"/>
        <v>0.36631083624471239</v>
      </c>
      <c r="F7" s="123">
        <f t="shared" si="6"/>
        <v>0.33654740090588769</v>
      </c>
      <c r="G7" s="123">
        <f t="shared" si="6"/>
        <v>0.38922366173680828</v>
      </c>
      <c r="H7" s="123">
        <f t="shared" si="6"/>
        <v>0.32979396865204125</v>
      </c>
      <c r="I7" s="123">
        <f t="shared" si="6"/>
        <v>0.53153804203898514</v>
      </c>
      <c r="J7" s="123">
        <f t="shared" si="6"/>
        <v>0.42284633981587871</v>
      </c>
      <c r="K7" s="123">
        <f t="shared" si="6"/>
        <v>0.63935728710658646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0.95819629099015236</v>
      </c>
      <c r="S7" s="123">
        <f t="shared" si="6"/>
        <v>0.71414457296915312</v>
      </c>
      <c r="T7" s="123">
        <f t="shared" si="6"/>
        <v>1.114077776443734</v>
      </c>
      <c r="U7" s="123">
        <f t="shared" si="6"/>
        <v>0.6956329848113213</v>
      </c>
      <c r="V7" s="123">
        <f t="shared" si="6"/>
        <v>0.61619825805752337</v>
      </c>
      <c r="W7" s="123">
        <f t="shared" si="6"/>
        <v>0.226285475147426</v>
      </c>
      <c r="X7" s="123">
        <f t="shared" si="6"/>
        <v>0.23927468756611309</v>
      </c>
      <c r="Y7" s="123">
        <f t="shared" si="6"/>
        <v>0.26710364719296387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0.15085905055467924</v>
      </c>
      <c r="D8" s="99">
        <f>RES_hhdet_in_tesh!D8/RES_summary!D$21</f>
        <v>0.25295291807283893</v>
      </c>
      <c r="E8" s="99">
        <f>RES_hhdet_in_tesh!E8/RES_summary!E$21</f>
        <v>0.36631083624471239</v>
      </c>
      <c r="F8" s="99">
        <f>RES_hhdet_in_tesh!F8/RES_summary!F$21</f>
        <v>0.33654740090588769</v>
      </c>
      <c r="G8" s="99">
        <f>RES_hhdet_in_tesh!G8/RES_summary!G$21</f>
        <v>0.38922366173680828</v>
      </c>
      <c r="H8" s="99">
        <f>RES_hhdet_in_tesh!H8/RES_summary!H$21</f>
        <v>0.32979396865204125</v>
      </c>
      <c r="I8" s="99">
        <f>RES_hhdet_in_tesh!I8/RES_summary!I$21</f>
        <v>0.53153804203898514</v>
      </c>
      <c r="J8" s="99">
        <f>RES_hhdet_in_tesh!J8/RES_summary!J$21</f>
        <v>0.42284633981587871</v>
      </c>
      <c r="K8" s="99">
        <f>RES_hhdet_in_tesh!K8/RES_summary!K$21</f>
        <v>0.63935728710658646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0.95819629099015236</v>
      </c>
      <c r="S8" s="99">
        <f>RES_hhdet_in_tesh!S8/RES_summary!S$21</f>
        <v>0.71414457296915312</v>
      </c>
      <c r="T8" s="99">
        <f>RES_hhdet_in_tesh!T8/RES_summary!T$21</f>
        <v>1.114077776443734</v>
      </c>
      <c r="U8" s="99">
        <f>RES_hhdet_in_tesh!U8/RES_summary!U$21</f>
        <v>0.6956329848113213</v>
      </c>
      <c r="V8" s="99">
        <f>RES_hhdet_in_tesh!V8/RES_summary!V$21</f>
        <v>0.61619825805752337</v>
      </c>
      <c r="W8" s="99">
        <f>RES_hhdet_in_tesh!W8/RES_summary!W$21</f>
        <v>0.226285475147426</v>
      </c>
      <c r="X8" s="99">
        <f>RES_hhdet_in_tesh!X8/RES_summary!X$21</f>
        <v>0.23927468756611309</v>
      </c>
      <c r="Y8" s="99">
        <f>RES_hhdet_in_tesh!Y8/RES_summary!Y$21</f>
        <v>0.26710364719296387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5.5455910656569731</v>
      </c>
      <c r="D9" s="123">
        <v>9.3650953776115742</v>
      </c>
      <c r="E9" s="123">
        <v>6.6647898469459079</v>
      </c>
      <c r="F9" s="123">
        <v>7.7160694134055126</v>
      </c>
      <c r="G9" s="123">
        <v>7.0367473362719819</v>
      </c>
      <c r="H9" s="123">
        <v>6.9705595538027998</v>
      </c>
      <c r="I9" s="123">
        <v>7.1791649995955806</v>
      </c>
      <c r="J9" s="123">
        <v>9.6582042829561114</v>
      </c>
      <c r="K9" s="123">
        <v>7.2302948261256059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9.1398308027383717</v>
      </c>
      <c r="S9" s="123">
        <v>10.846851166281549</v>
      </c>
      <c r="T9" s="123">
        <v>11.528135166889912</v>
      </c>
      <c r="U9" s="123">
        <v>12.11574146878254</v>
      </c>
      <c r="V9" s="123">
        <v>17.667303438398005</v>
      </c>
      <c r="W9" s="123">
        <v>15.417828390197769</v>
      </c>
      <c r="X9" s="123">
        <v>16.747196121891388</v>
      </c>
      <c r="Y9" s="123">
        <v>12.77929413870458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5.5455910656569731</v>
      </c>
      <c r="D10" s="99">
        <v>9.4340478015066118</v>
      </c>
      <c r="E10" s="99">
        <v>6.3714944533131845</v>
      </c>
      <c r="F10" s="99">
        <v>8.728968219905072</v>
      </c>
      <c r="G10" s="99">
        <v>5.8413533135628386</v>
      </c>
      <c r="H10" s="99">
        <v>6.2981649887278683</v>
      </c>
      <c r="I10" s="99">
        <v>6.6068066316538907</v>
      </c>
      <c r="J10" s="99">
        <v>9.6582042829561114</v>
      </c>
      <c r="K10" s="99">
        <v>7.2302948261256059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9.1418299463321873</v>
      </c>
      <c r="S10" s="99">
        <v>11.036439467885133</v>
      </c>
      <c r="T10" s="99">
        <v>11.342826166122126</v>
      </c>
      <c r="U10" s="99">
        <v>11.408847416127371</v>
      </c>
      <c r="V10" s="99">
        <v>18.130142099061679</v>
      </c>
      <c r="W10" s="99">
        <v>14.221918055284151</v>
      </c>
      <c r="X10" s="99">
        <v>16.747196121891388</v>
      </c>
      <c r="Y10" s="99">
        <v>10.686894946587847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7.3046947376338691</v>
      </c>
      <c r="E11" s="99">
        <v>7.1717790910216364</v>
      </c>
      <c r="F11" s="99">
        <v>7.1218866110098134</v>
      </c>
      <c r="G11" s="99">
        <v>7.1963065338861743</v>
      </c>
      <c r="H11" s="99">
        <v>7.284507594041588</v>
      </c>
      <c r="I11" s="99">
        <v>7.3807458076735912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8.7896480452880557</v>
      </c>
      <c r="S11" s="99">
        <v>10.646200486712472</v>
      </c>
      <c r="T11" s="99">
        <v>14.051349144231512</v>
      </c>
      <c r="U11" s="99">
        <v>11.648386634617877</v>
      </c>
      <c r="V11" s="99">
        <v>13.961526743663086</v>
      </c>
      <c r="W11" s="99">
        <v>17.51339046473252</v>
      </c>
      <c r="X11" s="99">
        <v>0</v>
      </c>
      <c r="Y11" s="99">
        <v>15.433630569965718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14.139429579457234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4.3168407606421288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9.8225888188151078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7.0422645058095092</v>
      </c>
      <c r="E15" s="102">
        <v>7.285453491354688</v>
      </c>
      <c r="F15" s="102">
        <v>7.0608636457799596</v>
      </c>
      <c r="G15" s="102">
        <v>7.0621517234634563</v>
      </c>
      <c r="H15" s="102">
        <v>7.1789055930289525</v>
      </c>
      <c r="I15" s="102">
        <v>7.8344744049356301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9.0969249405358568</v>
      </c>
      <c r="S15" s="102">
        <v>9.5789524868713674</v>
      </c>
      <c r="T15" s="102">
        <v>11.682359761931632</v>
      </c>
      <c r="U15" s="102">
        <v>14.231018873730983</v>
      </c>
      <c r="V15" s="102">
        <v>12.94441980975375</v>
      </c>
      <c r="W15" s="102">
        <v>16.902439384262863</v>
      </c>
      <c r="X15" s="102">
        <v>0</v>
      </c>
      <c r="Y15" s="102">
        <v>14.018694565154139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9.0441841594270098</v>
      </c>
      <c r="S16" s="105">
        <v>9.5580165801457539</v>
      </c>
      <c r="T16" s="105">
        <v>11.781219432278094</v>
      </c>
      <c r="U16" s="105">
        <v>14.271885405130551</v>
      </c>
      <c r="V16" s="105">
        <v>12.966201771446869</v>
      </c>
      <c r="W16" s="105">
        <v>16.880629368766463</v>
      </c>
      <c r="X16" s="105">
        <v>0</v>
      </c>
      <c r="Y16" s="105">
        <v>14.040378149802523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2.802073516642527</v>
      </c>
      <c r="S17" s="99">
        <v>2.6824369940251334</v>
      </c>
      <c r="T17" s="99">
        <v>3.5772190095326972</v>
      </c>
      <c r="U17" s="99">
        <v>4.146233279301236</v>
      </c>
      <c r="V17" s="99">
        <v>3.9129217946575094</v>
      </c>
      <c r="W17" s="99">
        <v>7.0414702890589878</v>
      </c>
      <c r="X17" s="99">
        <v>0</v>
      </c>
      <c r="Y17" s="99">
        <v>5.437771656839117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6.2421106427844819</v>
      </c>
      <c r="S18" s="99">
        <v>6.8755795861206233</v>
      </c>
      <c r="T18" s="99">
        <v>8.2040004227453966</v>
      </c>
      <c r="U18" s="99">
        <v>10.125652125829316</v>
      </c>
      <c r="V18" s="99">
        <v>9.0532799767893621</v>
      </c>
      <c r="W18" s="99">
        <v>9.8391590797074731</v>
      </c>
      <c r="X18" s="99">
        <v>0</v>
      </c>
      <c r="Y18" s="99">
        <v>8.602606492963405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2.4474959133324274</v>
      </c>
      <c r="D19" s="123">
        <v>2.5201461467252431</v>
      </c>
      <c r="E19" s="123">
        <v>2.4831010148790784</v>
      </c>
      <c r="F19" s="123">
        <v>2.7066174189418115</v>
      </c>
      <c r="G19" s="123">
        <v>2.3338224618725603</v>
      </c>
      <c r="H19" s="123">
        <v>2.1993291735863361</v>
      </c>
      <c r="I19" s="123">
        <v>2.360302191539069</v>
      </c>
      <c r="J19" s="123">
        <v>2.7392396875390315</v>
      </c>
      <c r="K19" s="123">
        <v>2.1014840430466966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2.7371558426982032</v>
      </c>
      <c r="S19" s="123">
        <v>2.8785123993677701</v>
      </c>
      <c r="T19" s="123">
        <v>3.140545113452978</v>
      </c>
      <c r="U19" s="123">
        <v>2.6470150118913578</v>
      </c>
      <c r="V19" s="123">
        <v>4.0246541250438606</v>
      </c>
      <c r="W19" s="123">
        <v>4.236113584634599</v>
      </c>
      <c r="X19" s="123">
        <v>4.5186100273384984</v>
      </c>
      <c r="Y19" s="123">
        <v>4.4354098643391193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2.4584565880892257</v>
      </c>
      <c r="D20" s="99">
        <v>4.1633068012009744</v>
      </c>
      <c r="E20" s="99">
        <v>2.7691020697414679</v>
      </c>
      <c r="F20" s="99">
        <v>3.7721812175064349</v>
      </c>
      <c r="G20" s="99">
        <v>1.9530204851360373</v>
      </c>
      <c r="H20" s="99">
        <v>2.1196072470204026</v>
      </c>
      <c r="I20" s="99">
        <v>2.0986749561747531</v>
      </c>
      <c r="J20" s="99">
        <v>2.9135602787543289</v>
      </c>
      <c r="K20" s="99">
        <v>2.1307406563601332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2.7608897932097238</v>
      </c>
      <c r="S20" s="99">
        <v>2.8502021269611246</v>
      </c>
      <c r="T20" s="99">
        <v>3.1463363032950764</v>
      </c>
      <c r="U20" s="99">
        <v>2.6275057618440218</v>
      </c>
      <c r="V20" s="99">
        <v>4.0344998259271554</v>
      </c>
      <c r="W20" s="99">
        <v>4.6818528621660382</v>
      </c>
      <c r="X20" s="99">
        <v>5.6476552939573397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2.5958630733678212</v>
      </c>
      <c r="D21" s="99">
        <v>2.3219449017213991</v>
      </c>
      <c r="E21" s="99">
        <v>2.2498855272359481</v>
      </c>
      <c r="F21" s="99">
        <v>2.4109695720828594</v>
      </c>
      <c r="G21" s="99">
        <v>2.5332617701099078</v>
      </c>
      <c r="H21" s="99">
        <v>2.3104443349904358</v>
      </c>
      <c r="I21" s="99">
        <v>2.3392891826377049</v>
      </c>
      <c r="J21" s="99">
        <v>2.2217408956902052</v>
      </c>
      <c r="K21" s="99">
        <v>2.0703221841573258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2.7885454320424765</v>
      </c>
      <c r="S21" s="99">
        <v>3.1467297256922993</v>
      </c>
      <c r="T21" s="99">
        <v>0</v>
      </c>
      <c r="U21" s="99">
        <v>3.7884304405726454</v>
      </c>
      <c r="V21" s="99">
        <v>2.4450967207060308</v>
      </c>
      <c r="W21" s="99">
        <v>4.8996355437529191</v>
      </c>
      <c r="X21" s="99">
        <v>4.4236475779470013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2.4344940198881604</v>
      </c>
      <c r="D22" s="110">
        <v>2.1865885977763369</v>
      </c>
      <c r="E22" s="110">
        <v>2.423884821483822</v>
      </c>
      <c r="F22" s="110">
        <v>2.5500934395694879</v>
      </c>
      <c r="G22" s="110">
        <v>2.4773659095077463</v>
      </c>
      <c r="H22" s="110">
        <v>2.213489853964846</v>
      </c>
      <c r="I22" s="110">
        <v>2.4917158218405691</v>
      </c>
      <c r="J22" s="110">
        <v>2.0922471739233375</v>
      </c>
      <c r="K22" s="110">
        <v>1.9419504658421838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2.5308948908114641</v>
      </c>
      <c r="S22" s="110">
        <v>3.0650112496299586</v>
      </c>
      <c r="T22" s="110">
        <v>3.0301650350625997</v>
      </c>
      <c r="U22" s="110">
        <v>3.1791100639594272</v>
      </c>
      <c r="V22" s="110">
        <v>3.4553328669392842</v>
      </c>
      <c r="W22" s="110">
        <v>3.9862869320852266</v>
      </c>
      <c r="X22" s="110">
        <v>4.4361259203828602</v>
      </c>
      <c r="Y22" s="110">
        <v>4.4354098643391193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85.301177972438751</v>
      </c>
      <c r="D24" s="118">
        <f t="shared" si="7"/>
        <v>155.0709950347896</v>
      </c>
      <c r="E24" s="118">
        <f t="shared" si="7"/>
        <v>63.076355975075501</v>
      </c>
      <c r="F24" s="118">
        <f t="shared" si="7"/>
        <v>21.991116971640711</v>
      </c>
      <c r="G24" s="118">
        <f t="shared" si="7"/>
        <v>40.197586169233752</v>
      </c>
      <c r="H24" s="118">
        <f t="shared" si="7"/>
        <v>98.245204343991389</v>
      </c>
      <c r="I24" s="118">
        <f t="shared" si="7"/>
        <v>66.315072140058803</v>
      </c>
      <c r="J24" s="118">
        <f t="shared" si="7"/>
        <v>104.35066242725397</v>
      </c>
      <c r="K24" s="118">
        <f t="shared" si="7"/>
        <v>105.49134325831923</v>
      </c>
      <c r="L24" s="118">
        <f t="shared" si="7"/>
        <v>76.564724638580174</v>
      </c>
      <c r="M24" s="118">
        <f t="shared" si="7"/>
        <v>0</v>
      </c>
      <c r="N24" s="118">
        <f t="shared" si="7"/>
        <v>0</v>
      </c>
      <c r="O24" s="118">
        <f t="shared" si="7"/>
        <v>83.546768640293223</v>
      </c>
      <c r="P24" s="118">
        <f t="shared" si="7"/>
        <v>17.161889257861823</v>
      </c>
      <c r="Q24" s="118">
        <f t="shared" si="7"/>
        <v>0</v>
      </c>
      <c r="R24" s="118">
        <f t="shared" ref="R24:V24" si="8">R25+R28+R30+R39</f>
        <v>82.390525235283107</v>
      </c>
      <c r="S24" s="118">
        <f t="shared" si="8"/>
        <v>82.279712439612524</v>
      </c>
      <c r="T24" s="118">
        <f t="shared" si="8"/>
        <v>76.584819724045119</v>
      </c>
      <c r="U24" s="118">
        <f t="shared" si="8"/>
        <v>67.270000490726559</v>
      </c>
      <c r="V24" s="118">
        <f t="shared" si="8"/>
        <v>68.035702296126246</v>
      </c>
      <c r="W24" s="118">
        <f t="shared" ref="W24:Y24" si="9">W25+W28+W30+W39</f>
        <v>84.222508605081018</v>
      </c>
      <c r="X24" s="118">
        <f t="shared" si="9"/>
        <v>66.302042833604958</v>
      </c>
      <c r="Y24" s="118">
        <f t="shared" si="9"/>
        <v>0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75.630738597322818</v>
      </c>
      <c r="D25" s="123">
        <f t="shared" si="10"/>
        <v>145.54348528103287</v>
      </c>
      <c r="E25" s="123">
        <f t="shared" si="10"/>
        <v>52.994523193550002</v>
      </c>
      <c r="F25" s="123">
        <f t="shared" si="10"/>
        <v>12.042143095894247</v>
      </c>
      <c r="G25" s="123">
        <f t="shared" si="10"/>
        <v>30.25727649651769</v>
      </c>
      <c r="H25" s="123">
        <f t="shared" si="10"/>
        <v>88.503574499305017</v>
      </c>
      <c r="I25" s="123">
        <f t="shared" si="10"/>
        <v>55.526895145554313</v>
      </c>
      <c r="J25" s="123">
        <f t="shared" si="10"/>
        <v>94.707013720145042</v>
      </c>
      <c r="K25" s="123">
        <f t="shared" si="10"/>
        <v>97.292574719799944</v>
      </c>
      <c r="L25" s="123">
        <f t="shared" si="10"/>
        <v>69.27941015082709</v>
      </c>
      <c r="M25" s="123">
        <f t="shared" si="10"/>
        <v>0</v>
      </c>
      <c r="N25" s="123">
        <f t="shared" si="10"/>
        <v>0</v>
      </c>
      <c r="O25" s="123">
        <f t="shared" si="10"/>
        <v>73.54164123113874</v>
      </c>
      <c r="P25" s="123">
        <f t="shared" si="10"/>
        <v>6.7495395182337301</v>
      </c>
      <c r="Q25" s="123">
        <f t="shared" si="10"/>
        <v>0</v>
      </c>
      <c r="R25" s="123">
        <f t="shared" ref="R25:V25" si="11">SUM(R26:R27)</f>
        <v>69.840992176059473</v>
      </c>
      <c r="S25" s="123">
        <f t="shared" si="11"/>
        <v>68.814284670284152</v>
      </c>
      <c r="T25" s="123">
        <f t="shared" si="11"/>
        <v>60.526146681072845</v>
      </c>
      <c r="U25" s="123">
        <f t="shared" si="11"/>
        <v>49.247153021111508</v>
      </c>
      <c r="V25" s="123">
        <f t="shared" si="11"/>
        <v>50.956391166902819</v>
      </c>
      <c r="W25" s="123">
        <f t="shared" ref="W25:Y25" si="12">SUM(W26:W27)</f>
        <v>63.031280487219789</v>
      </c>
      <c r="X25" s="123">
        <f t="shared" si="12"/>
        <v>48.888544314965721</v>
      </c>
      <c r="Y25" s="123">
        <f t="shared" si="12"/>
        <v>0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73.851402844249691</v>
      </c>
      <c r="D26" s="99">
        <v>142.19914228060642</v>
      </c>
      <c r="E26" s="99">
        <v>51.797947964436084</v>
      </c>
      <c r="F26" s="99">
        <v>11.775227751577653</v>
      </c>
      <c r="G26" s="99">
        <v>29.598487898629017</v>
      </c>
      <c r="H26" s="99">
        <v>86.619008157307888</v>
      </c>
      <c r="I26" s="99">
        <v>54.36660105026435</v>
      </c>
      <c r="J26" s="99">
        <v>92.756159939454662</v>
      </c>
      <c r="K26" s="99">
        <v>95.313255748915779</v>
      </c>
      <c r="L26" s="99">
        <v>67.930410942012784</v>
      </c>
      <c r="M26" s="99">
        <v>0</v>
      </c>
      <c r="N26" s="99">
        <v>0</v>
      </c>
      <c r="O26" s="99">
        <v>72.14465672553699</v>
      </c>
      <c r="P26" s="99">
        <v>6.6216823832767231</v>
      </c>
      <c r="Q26" s="99">
        <v>0</v>
      </c>
      <c r="R26" s="99">
        <v>68.573225407532021</v>
      </c>
      <c r="S26" s="99">
        <v>67.560929313305763</v>
      </c>
      <c r="T26" s="99">
        <v>59.383931493240553</v>
      </c>
      <c r="U26" s="99">
        <v>48.319460595762592</v>
      </c>
      <c r="V26" s="99">
        <v>49.999506351148092</v>
      </c>
      <c r="W26" s="99">
        <v>61.881773710121273</v>
      </c>
      <c r="X26" s="99">
        <v>48.00383203067782</v>
      </c>
      <c r="Y26" s="99">
        <v>0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1.7793357530731311</v>
      </c>
      <c r="D27" s="99">
        <v>3.3443430004264609</v>
      </c>
      <c r="E27" s="99">
        <v>1.1965752291139173</v>
      </c>
      <c r="F27" s="99">
        <v>0.26691534431659336</v>
      </c>
      <c r="G27" s="99">
        <v>0.65878859788867217</v>
      </c>
      <c r="H27" s="99">
        <v>1.8845663419971332</v>
      </c>
      <c r="I27" s="99">
        <v>1.1602940952899639</v>
      </c>
      <c r="J27" s="99">
        <v>1.9508537806903763</v>
      </c>
      <c r="K27" s="99">
        <v>1.9793189708841641</v>
      </c>
      <c r="L27" s="99">
        <v>1.3489992088143024</v>
      </c>
      <c r="M27" s="99">
        <v>0</v>
      </c>
      <c r="N27" s="99">
        <v>0</v>
      </c>
      <c r="O27" s="99">
        <v>1.3969845056017502</v>
      </c>
      <c r="P27" s="99">
        <v>0.1278571349570071</v>
      </c>
      <c r="Q27" s="99">
        <v>0</v>
      </c>
      <c r="R27" s="99">
        <v>1.2677667685274543</v>
      </c>
      <c r="S27" s="99">
        <v>1.2533553569783917</v>
      </c>
      <c r="T27" s="99">
        <v>1.142215187832293</v>
      </c>
      <c r="U27" s="99">
        <v>0.9276924253489186</v>
      </c>
      <c r="V27" s="99">
        <v>0.95688481575472883</v>
      </c>
      <c r="W27" s="99">
        <v>1.1495067770985194</v>
      </c>
      <c r="X27" s="99">
        <v>0.88471228428790116</v>
      </c>
      <c r="Y27" s="99">
        <v>0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0.14854392763193469</v>
      </c>
      <c r="D28" s="123">
        <f t="shared" si="13"/>
        <v>0.23946486255623967</v>
      </c>
      <c r="E28" s="123">
        <f t="shared" si="13"/>
        <v>0.39600060092462747</v>
      </c>
      <c r="F28" s="123">
        <f t="shared" si="13"/>
        <v>0.33790132723137117</v>
      </c>
      <c r="G28" s="123">
        <f t="shared" si="13"/>
        <v>0.38099616970009537</v>
      </c>
      <c r="H28" s="123">
        <f t="shared" si="13"/>
        <v>0.32907561232575833</v>
      </c>
      <c r="I28" s="123">
        <f t="shared" si="13"/>
        <v>0.52298574784723173</v>
      </c>
      <c r="J28" s="123">
        <f t="shared" si="13"/>
        <v>0.43055852746183554</v>
      </c>
      <c r="K28" s="123">
        <f t="shared" si="13"/>
        <v>0.63536130406217017</v>
      </c>
      <c r="L28" s="123">
        <f t="shared" si="13"/>
        <v>0.42258547649214168</v>
      </c>
      <c r="M28" s="123">
        <f t="shared" si="13"/>
        <v>0</v>
      </c>
      <c r="N28" s="123">
        <f t="shared" si="13"/>
        <v>0</v>
      </c>
      <c r="O28" s="123">
        <f t="shared" si="13"/>
        <v>0.50633867972184721</v>
      </c>
      <c r="P28" s="123">
        <f t="shared" si="13"/>
        <v>0.43610828235566201</v>
      </c>
      <c r="Q28" s="123">
        <f t="shared" si="13"/>
        <v>0</v>
      </c>
      <c r="R28" s="123">
        <f t="shared" si="13"/>
        <v>0.9381612776330851</v>
      </c>
      <c r="S28" s="123">
        <f t="shared" si="13"/>
        <v>0.80109178794066693</v>
      </c>
      <c r="T28" s="123">
        <f t="shared" si="13"/>
        <v>1.0927827264850387</v>
      </c>
      <c r="U28" s="123">
        <f t="shared" si="13"/>
        <v>0.69010331084620746</v>
      </c>
      <c r="V28" s="123">
        <f t="shared" si="13"/>
        <v>0.60469800986071354</v>
      </c>
      <c r="W28" s="123">
        <f t="shared" si="13"/>
        <v>0.23534858849312393</v>
      </c>
      <c r="X28" s="123">
        <f t="shared" si="13"/>
        <v>0.23927468756611311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0.14854392763193469</v>
      </c>
      <c r="D29" s="99">
        <f>RES_hhdet_in_tesh!D29/RES_summary!D$21</f>
        <v>0.23946486255623967</v>
      </c>
      <c r="E29" s="99">
        <f>RES_hhdet_in_tesh!E29/RES_summary!E$21</f>
        <v>0.39600060092462747</v>
      </c>
      <c r="F29" s="99">
        <f>RES_hhdet_in_tesh!F29/RES_summary!F$21</f>
        <v>0.33790132723137117</v>
      </c>
      <c r="G29" s="99">
        <f>RES_hhdet_in_tesh!G29/RES_summary!G$21</f>
        <v>0.38099616970009537</v>
      </c>
      <c r="H29" s="99">
        <f>RES_hhdet_in_tesh!H29/RES_summary!H$21</f>
        <v>0.32907561232575833</v>
      </c>
      <c r="I29" s="99">
        <f>RES_hhdet_in_tesh!I29/RES_summary!I$21</f>
        <v>0.52298574784723173</v>
      </c>
      <c r="J29" s="99">
        <f>RES_hhdet_in_tesh!J29/RES_summary!J$21</f>
        <v>0.43055852746183554</v>
      </c>
      <c r="K29" s="99">
        <f>RES_hhdet_in_tesh!K29/RES_summary!K$21</f>
        <v>0.63536130406217017</v>
      </c>
      <c r="L29" s="99">
        <f>RES_hhdet_in_tesh!L29/RES_summary!L$21</f>
        <v>0.42258547649214168</v>
      </c>
      <c r="M29" s="99">
        <f>RES_hhdet_in_tesh!M29/RES_summary!M$21</f>
        <v>0</v>
      </c>
      <c r="N29" s="99">
        <f>RES_hhdet_in_tesh!N29/RES_summary!N$21</f>
        <v>0</v>
      </c>
      <c r="O29" s="99">
        <f>RES_hhdet_in_tesh!O29/RES_summary!O$21</f>
        <v>0.50633867972184721</v>
      </c>
      <c r="P29" s="99">
        <f>RES_hhdet_in_tesh!P29/RES_summary!P$21</f>
        <v>0.43610828235566201</v>
      </c>
      <c r="Q29" s="99">
        <f>RES_hhdet_in_tesh!Q29/RES_summary!Q$21</f>
        <v>0</v>
      </c>
      <c r="R29" s="99">
        <f>RES_hhdet_in_tesh!R29/RES_summary!R$21</f>
        <v>0.9381612776330851</v>
      </c>
      <c r="S29" s="99">
        <f>RES_hhdet_in_tesh!S29/RES_summary!S$21</f>
        <v>0.80109178794066693</v>
      </c>
      <c r="T29" s="99">
        <f>RES_hhdet_in_tesh!T29/RES_summary!T$21</f>
        <v>1.0927827264850387</v>
      </c>
      <c r="U29" s="99">
        <f>RES_hhdet_in_tesh!U29/RES_summary!U$21</f>
        <v>0.69010331084620746</v>
      </c>
      <c r="V29" s="99">
        <f>RES_hhdet_in_tesh!V29/RES_summary!V$21</f>
        <v>0.60469800986071354</v>
      </c>
      <c r="W29" s="99">
        <f>RES_hhdet_in_tesh!W29/RES_summary!W$21</f>
        <v>0.23534858849312393</v>
      </c>
      <c r="X29" s="99">
        <f>RES_hhdet_in_tesh!X29/RES_summary!X$21</f>
        <v>0.23927468756611311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7.0753713439174151</v>
      </c>
      <c r="D30" s="123">
        <v>7.0936095511664501</v>
      </c>
      <c r="E30" s="123">
        <v>7.267064985418461</v>
      </c>
      <c r="F30" s="123">
        <v>7.0690442606839605</v>
      </c>
      <c r="G30" s="123">
        <v>7.0778576524885537</v>
      </c>
      <c r="H30" s="123">
        <v>7.1915823605674447</v>
      </c>
      <c r="I30" s="123">
        <v>7.784920428442847</v>
      </c>
      <c r="J30" s="123">
        <v>7.1097435438580137</v>
      </c>
      <c r="K30" s="123">
        <v>5.6134335362202403</v>
      </c>
      <c r="L30" s="123">
        <v>5.1200413702050405</v>
      </c>
      <c r="M30" s="123">
        <v>0</v>
      </c>
      <c r="N30" s="123">
        <v>0</v>
      </c>
      <c r="O30" s="123">
        <v>7.5178803640619201</v>
      </c>
      <c r="P30" s="123">
        <v>7.6610801929602816</v>
      </c>
      <c r="Q30" s="123">
        <v>0</v>
      </c>
      <c r="R30" s="123">
        <v>9.0753238799544604</v>
      </c>
      <c r="S30" s="123">
        <v>9.5993247317577488</v>
      </c>
      <c r="T30" s="123">
        <v>11.935725281424643</v>
      </c>
      <c r="U30" s="123">
        <v>14.129739178079484</v>
      </c>
      <c r="V30" s="123">
        <v>13.046769671368558</v>
      </c>
      <c r="W30" s="123">
        <v>16.920031044711759</v>
      </c>
      <c r="X30" s="123">
        <v>12.738417868188618</v>
      </c>
      <c r="Y30" s="123">
        <v>0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7.3916502993146365</v>
      </c>
      <c r="D31" s="99">
        <v>7.3046947376338691</v>
      </c>
      <c r="E31" s="99">
        <v>7.1717790910216364</v>
      </c>
      <c r="F31" s="99">
        <v>7.1218866110098116</v>
      </c>
      <c r="G31" s="99">
        <v>7.1963065338861743</v>
      </c>
      <c r="H31" s="99">
        <v>7.2845075940415862</v>
      </c>
      <c r="I31" s="99">
        <v>7.3807458076735903</v>
      </c>
      <c r="J31" s="99">
        <v>7.0356363201858798</v>
      </c>
      <c r="K31" s="99">
        <v>6.968216133164213</v>
      </c>
      <c r="L31" s="99">
        <v>6.5942026846959969</v>
      </c>
      <c r="M31" s="99">
        <v>0</v>
      </c>
      <c r="N31" s="99">
        <v>0</v>
      </c>
      <c r="O31" s="99">
        <v>6.9300631515874214</v>
      </c>
      <c r="P31" s="99">
        <v>0</v>
      </c>
      <c r="Q31" s="99">
        <v>0</v>
      </c>
      <c r="R31" s="99">
        <v>8.7896480452880557</v>
      </c>
      <c r="S31" s="99">
        <v>10.646200486712473</v>
      </c>
      <c r="T31" s="99">
        <v>14.051349144231512</v>
      </c>
      <c r="U31" s="99">
        <v>11.648386634617877</v>
      </c>
      <c r="V31" s="99">
        <v>13.961526743663089</v>
      </c>
      <c r="W31" s="99">
        <v>17.51339046473252</v>
      </c>
      <c r="X31" s="99">
        <v>13.285022127921966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6.876869907475645</v>
      </c>
      <c r="D35" s="102">
        <v>7.0422645058095092</v>
      </c>
      <c r="E35" s="102">
        <v>7.2854534913546898</v>
      </c>
      <c r="F35" s="102">
        <v>7.0608636457799587</v>
      </c>
      <c r="G35" s="102">
        <v>7.0621517234634545</v>
      </c>
      <c r="H35" s="102">
        <v>7.1789055930289516</v>
      </c>
      <c r="I35" s="102">
        <v>7.834474404935631</v>
      </c>
      <c r="J35" s="102">
        <v>7.116187650264286</v>
      </c>
      <c r="K35" s="102">
        <v>5.5583610729298361</v>
      </c>
      <c r="L35" s="102">
        <v>5.0634446858371707</v>
      </c>
      <c r="M35" s="102">
        <v>0</v>
      </c>
      <c r="N35" s="102">
        <v>0</v>
      </c>
      <c r="O35" s="102">
        <v>7.5422513681441368</v>
      </c>
      <c r="P35" s="102">
        <v>7.6610801929602816</v>
      </c>
      <c r="Q35" s="102">
        <v>0</v>
      </c>
      <c r="R35" s="102">
        <v>9.0969249405358585</v>
      </c>
      <c r="S35" s="102">
        <v>9.5789524868713656</v>
      </c>
      <c r="T35" s="102">
        <v>11.682359761931632</v>
      </c>
      <c r="U35" s="102">
        <v>14.23101887373098</v>
      </c>
      <c r="V35" s="102">
        <v>12.944419809753754</v>
      </c>
      <c r="W35" s="102">
        <v>16.902439384262863</v>
      </c>
      <c r="X35" s="102">
        <v>12.643545496802815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5.069262888353455</v>
      </c>
      <c r="M36" s="105">
        <v>0</v>
      </c>
      <c r="N36" s="105">
        <v>0</v>
      </c>
      <c r="O36" s="105">
        <v>7.5266197075659091</v>
      </c>
      <c r="P36" s="105">
        <v>0</v>
      </c>
      <c r="Q36" s="105">
        <v>0</v>
      </c>
      <c r="R36" s="105">
        <v>9.0441841594270098</v>
      </c>
      <c r="S36" s="105">
        <v>9.5580165801457557</v>
      </c>
      <c r="T36" s="105">
        <v>11.781219432278094</v>
      </c>
      <c r="U36" s="105">
        <v>0</v>
      </c>
      <c r="V36" s="105">
        <v>12.966201771446874</v>
      </c>
      <c r="W36" s="105">
        <v>16.880629368766463</v>
      </c>
      <c r="X36" s="105">
        <v>12.68679844815936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1.688561515529962</v>
      </c>
      <c r="M37" s="99">
        <v>0</v>
      </c>
      <c r="N37" s="99">
        <v>0</v>
      </c>
      <c r="O37" s="99">
        <v>2.6246906668277843</v>
      </c>
      <c r="P37" s="99">
        <v>0</v>
      </c>
      <c r="Q37" s="99">
        <v>0</v>
      </c>
      <c r="R37" s="99">
        <v>2.802073516642527</v>
      </c>
      <c r="S37" s="99">
        <v>2.6824369940251329</v>
      </c>
      <c r="T37" s="99">
        <v>3.5772190095326972</v>
      </c>
      <c r="U37" s="99">
        <v>0</v>
      </c>
      <c r="V37" s="99">
        <v>3.912921794657509</v>
      </c>
      <c r="W37" s="99">
        <v>7.0414702890589895</v>
      </c>
      <c r="X37" s="99">
        <v>3.0235262426581904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3.3807013728234931</v>
      </c>
      <c r="M38" s="99">
        <v>0</v>
      </c>
      <c r="N38" s="99">
        <v>0</v>
      </c>
      <c r="O38" s="99">
        <v>4.901929040738124</v>
      </c>
      <c r="P38" s="99">
        <v>0</v>
      </c>
      <c r="Q38" s="99">
        <v>0</v>
      </c>
      <c r="R38" s="99">
        <v>6.2421106427844819</v>
      </c>
      <c r="S38" s="99">
        <v>6.8755795861206224</v>
      </c>
      <c r="T38" s="99">
        <v>8.2040004227453966</v>
      </c>
      <c r="U38" s="99">
        <v>0</v>
      </c>
      <c r="V38" s="99">
        <v>9.0532799767893657</v>
      </c>
      <c r="W38" s="99">
        <v>9.8391590797074731</v>
      </c>
      <c r="X38" s="99">
        <v>9.6632722055011708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2.4465241035665932</v>
      </c>
      <c r="D39" s="123">
        <v>2.1944353400340217</v>
      </c>
      <c r="E39" s="123">
        <v>2.4187671951824141</v>
      </c>
      <c r="F39" s="123">
        <v>2.5420282878311329</v>
      </c>
      <c r="G39" s="123">
        <v>2.4814558505274165</v>
      </c>
      <c r="H39" s="123">
        <v>2.220971871793187</v>
      </c>
      <c r="I39" s="123">
        <v>2.4802708182144149</v>
      </c>
      <c r="J39" s="123">
        <v>2.1033466357890687</v>
      </c>
      <c r="K39" s="123">
        <v>1.94997369823688</v>
      </c>
      <c r="L39" s="123">
        <v>1.7426876410559018</v>
      </c>
      <c r="M39" s="123">
        <v>0</v>
      </c>
      <c r="N39" s="123">
        <v>0</v>
      </c>
      <c r="O39" s="123">
        <v>1.9809083653707078</v>
      </c>
      <c r="P39" s="123">
        <v>2.315161264312148</v>
      </c>
      <c r="Q39" s="123">
        <v>0</v>
      </c>
      <c r="R39" s="123">
        <v>2.5360479016360844</v>
      </c>
      <c r="S39" s="123">
        <v>3.0650112496299586</v>
      </c>
      <c r="T39" s="123">
        <v>3.0301650350625997</v>
      </c>
      <c r="U39" s="123">
        <v>3.2030049806893568</v>
      </c>
      <c r="V39" s="123">
        <v>3.4278434479941606</v>
      </c>
      <c r="W39" s="123">
        <v>4.0358484846563405</v>
      </c>
      <c r="X39" s="123">
        <v>4.4358059628845048</v>
      </c>
      <c r="Y39" s="123">
        <v>0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2.5958630733678216</v>
      </c>
      <c r="D40" s="99">
        <v>2.3219449017213991</v>
      </c>
      <c r="E40" s="99">
        <v>2.2498855272359481</v>
      </c>
      <c r="F40" s="99">
        <v>2.4109695720828599</v>
      </c>
      <c r="G40" s="99">
        <v>2.5332617701099078</v>
      </c>
      <c r="H40" s="99">
        <v>2.3104443349904362</v>
      </c>
      <c r="I40" s="99">
        <v>2.3392891826377049</v>
      </c>
      <c r="J40" s="99">
        <v>2.2217408956902043</v>
      </c>
      <c r="K40" s="99">
        <v>2.0703221841573258</v>
      </c>
      <c r="L40" s="99">
        <v>1.8138173941151825</v>
      </c>
      <c r="M40" s="99">
        <v>0</v>
      </c>
      <c r="N40" s="99">
        <v>0</v>
      </c>
      <c r="O40" s="99">
        <v>2.0185350912553708</v>
      </c>
      <c r="P40" s="99">
        <v>0</v>
      </c>
      <c r="Q40" s="99">
        <v>0</v>
      </c>
      <c r="R40" s="99">
        <v>2.7885454320424765</v>
      </c>
      <c r="S40" s="99">
        <v>0</v>
      </c>
      <c r="T40" s="99">
        <v>0</v>
      </c>
      <c r="U40" s="99">
        <v>3.7884304405726454</v>
      </c>
      <c r="V40" s="99">
        <v>2.4450967207060308</v>
      </c>
      <c r="W40" s="99">
        <v>4.8996355437529182</v>
      </c>
      <c r="X40" s="99">
        <v>4.4236475779470013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2.4344940198881617</v>
      </c>
      <c r="D41" s="110">
        <v>2.1865885977763369</v>
      </c>
      <c r="E41" s="110">
        <v>2.423884821483822</v>
      </c>
      <c r="F41" s="110">
        <v>2.5500934395694883</v>
      </c>
      <c r="G41" s="110">
        <v>2.4773659095077454</v>
      </c>
      <c r="H41" s="110">
        <v>2.213489853964846</v>
      </c>
      <c r="I41" s="110">
        <v>2.4917158218405686</v>
      </c>
      <c r="J41" s="110">
        <v>2.092247173923337</v>
      </c>
      <c r="K41" s="110">
        <v>1.9419504658421838</v>
      </c>
      <c r="L41" s="110">
        <v>1.740147292732356</v>
      </c>
      <c r="M41" s="110">
        <v>0</v>
      </c>
      <c r="N41" s="110">
        <v>0</v>
      </c>
      <c r="O41" s="110">
        <v>1.9793620615672285</v>
      </c>
      <c r="P41" s="110">
        <v>2.315161264312148</v>
      </c>
      <c r="Q41" s="110">
        <v>0</v>
      </c>
      <c r="R41" s="110">
        <v>2.5308948908114646</v>
      </c>
      <c r="S41" s="110">
        <v>3.0650112496299586</v>
      </c>
      <c r="T41" s="110">
        <v>3.0301650350625997</v>
      </c>
      <c r="U41" s="110">
        <v>3.1791100639594263</v>
      </c>
      <c r="V41" s="110">
        <v>3.4553328669392829</v>
      </c>
      <c r="W41" s="110">
        <v>3.9862869320852257</v>
      </c>
      <c r="X41" s="110">
        <v>4.4361259203828602</v>
      </c>
      <c r="Y41" s="110">
        <v>0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X48" s="99">
        <f>RES_hhdet_in_tesh!X48/RES_summary!X$21</f>
        <v>0</v>
      </c>
      <c r="Y48" s="99">
        <f>RES_hhdet_in_tesh!Y48/RES_summary!Y$21</f>
        <v>0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103.36752959567494</v>
      </c>
      <c r="D62" s="118">
        <f t="shared" si="21"/>
        <v>99.299724582157339</v>
      </c>
      <c r="E62" s="118">
        <f t="shared" si="21"/>
        <v>98.762185620762367</v>
      </c>
      <c r="F62" s="118">
        <f t="shared" si="21"/>
        <v>89.35977814827595</v>
      </c>
      <c r="G62" s="118">
        <f t="shared" si="21"/>
        <v>84.35015279109075</v>
      </c>
      <c r="H62" s="118">
        <f t="shared" si="21"/>
        <v>75.006673720029553</v>
      </c>
      <c r="I62" s="118">
        <f t="shared" si="21"/>
        <v>63.507198358443588</v>
      </c>
      <c r="J62" s="118">
        <f t="shared" si="21"/>
        <v>68.087307119679167</v>
      </c>
      <c r="K62" s="118">
        <f t="shared" si="21"/>
        <v>70.853092149932948</v>
      </c>
      <c r="L62" s="118">
        <f t="shared" si="21"/>
        <v>0</v>
      </c>
      <c r="M62" s="118">
        <f t="shared" si="21"/>
        <v>77.31334321541803</v>
      </c>
      <c r="N62" s="118">
        <f t="shared" si="21"/>
        <v>76.243070280832669</v>
      </c>
      <c r="O62" s="118">
        <f t="shared" si="21"/>
        <v>81.598774654472862</v>
      </c>
      <c r="P62" s="118">
        <f t="shared" si="21"/>
        <v>73.363365673239102</v>
      </c>
      <c r="Q62" s="118">
        <f t="shared" si="21"/>
        <v>73.725648192258049</v>
      </c>
      <c r="R62" s="118">
        <f t="shared" ref="R62:V62" si="22">R63+R66+R68+R77</f>
        <v>74.06729636702849</v>
      </c>
      <c r="S62" s="118">
        <f t="shared" si="22"/>
        <v>78.006258098853948</v>
      </c>
      <c r="T62" s="118">
        <f t="shared" si="22"/>
        <v>76.094828238888198</v>
      </c>
      <c r="U62" s="118">
        <f t="shared" si="22"/>
        <v>74.260039504334074</v>
      </c>
      <c r="V62" s="118">
        <f t="shared" si="22"/>
        <v>74.467056078650501</v>
      </c>
      <c r="W62" s="118">
        <f t="shared" ref="W62:Y62" si="23">W63+W66+W68+W77</f>
        <v>72.930496687774635</v>
      </c>
      <c r="X62" s="118">
        <f t="shared" si="23"/>
        <v>62.371959635235996</v>
      </c>
      <c r="Y62" s="118">
        <f t="shared" si="23"/>
        <v>52.89613488106928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94.183500752552092</v>
      </c>
      <c r="D63" s="123">
        <f t="shared" si="24"/>
        <v>89.986173609279703</v>
      </c>
      <c r="E63" s="123">
        <f t="shared" si="24"/>
        <v>88.536686923143208</v>
      </c>
      <c r="F63" s="123">
        <f t="shared" si="24"/>
        <v>79.344971807543317</v>
      </c>
      <c r="G63" s="123">
        <f t="shared" si="24"/>
        <v>74.367541595992122</v>
      </c>
      <c r="H63" s="123">
        <f t="shared" si="24"/>
        <v>65.154433550066585</v>
      </c>
      <c r="I63" s="123">
        <f t="shared" si="24"/>
        <v>53.302546399205397</v>
      </c>
      <c r="J63" s="123">
        <f t="shared" si="24"/>
        <v>57.693926704613141</v>
      </c>
      <c r="K63" s="123">
        <f t="shared" si="24"/>
        <v>60.037980652973125</v>
      </c>
      <c r="L63" s="123">
        <f t="shared" si="24"/>
        <v>0</v>
      </c>
      <c r="M63" s="123">
        <f t="shared" si="24"/>
        <v>69.8643407349943</v>
      </c>
      <c r="N63" s="123">
        <f t="shared" si="24"/>
        <v>68.019773069997171</v>
      </c>
      <c r="O63" s="123">
        <f t="shared" si="24"/>
        <v>72.287732562780647</v>
      </c>
      <c r="P63" s="123">
        <f t="shared" si="24"/>
        <v>60.888116314128432</v>
      </c>
      <c r="Q63" s="123">
        <f t="shared" si="24"/>
        <v>61.903227836081186</v>
      </c>
      <c r="R63" s="123">
        <f t="shared" ref="R63:V63" si="25">SUM(R64:R65)</f>
        <v>62.656640997368818</v>
      </c>
      <c r="S63" s="123">
        <f t="shared" si="25"/>
        <v>64.769116823116434</v>
      </c>
      <c r="T63" s="123">
        <f t="shared" si="25"/>
        <v>58.678106449473709</v>
      </c>
      <c r="U63" s="123">
        <f t="shared" si="25"/>
        <v>56.042852434059604</v>
      </c>
      <c r="V63" s="123">
        <f t="shared" si="25"/>
        <v>55.224666720489189</v>
      </c>
      <c r="W63" s="123">
        <f t="shared" ref="W63:Y63" si="26">SUM(W64:W65)</f>
        <v>54.918351818075202</v>
      </c>
      <c r="X63" s="123">
        <f t="shared" si="26"/>
        <v>43.307145705488622</v>
      </c>
      <c r="Y63" s="123">
        <f t="shared" si="26"/>
        <v>33.920514482172678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91.967681188355243</v>
      </c>
      <c r="D64" s="99">
        <v>87.918443615977324</v>
      </c>
      <c r="E64" s="99">
        <v>86.5375972048883</v>
      </c>
      <c r="F64" s="99">
        <v>77.586282320036602</v>
      </c>
      <c r="G64" s="99">
        <v>72.74834469100665</v>
      </c>
      <c r="H64" s="99">
        <v>63.767056224404918</v>
      </c>
      <c r="I64" s="99">
        <v>52.188732459333615</v>
      </c>
      <c r="J64" s="99">
        <v>56.505499252268848</v>
      </c>
      <c r="K64" s="99">
        <v>58.816568696076665</v>
      </c>
      <c r="L64" s="99">
        <v>0</v>
      </c>
      <c r="M64" s="99">
        <v>68.521224176010037</v>
      </c>
      <c r="N64" s="99">
        <v>66.735783412067804</v>
      </c>
      <c r="O64" s="99">
        <v>70.91456709292261</v>
      </c>
      <c r="P64" s="99">
        <v>59.734707243209961</v>
      </c>
      <c r="Q64" s="99">
        <v>60.768307156104193</v>
      </c>
      <c r="R64" s="99">
        <v>61.519285916791254</v>
      </c>
      <c r="S64" s="99">
        <v>63.589438505947676</v>
      </c>
      <c r="T64" s="99">
        <v>57.570766431068279</v>
      </c>
      <c r="U64" s="99">
        <v>54.987146134129198</v>
      </c>
      <c r="V64" s="99">
        <v>54.187630073469442</v>
      </c>
      <c r="W64" s="99">
        <v>53.916801205205161</v>
      </c>
      <c r="X64" s="99">
        <v>42.523437285858648</v>
      </c>
      <c r="Y64" s="99">
        <v>33.372371318969648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2.2158195641968548</v>
      </c>
      <c r="D65" s="99">
        <v>2.0677299933023785</v>
      </c>
      <c r="E65" s="99">
        <v>1.9990897182549119</v>
      </c>
      <c r="F65" s="99">
        <v>1.7586894875067181</v>
      </c>
      <c r="G65" s="99">
        <v>1.6191969049854733</v>
      </c>
      <c r="H65" s="99">
        <v>1.3873773256616708</v>
      </c>
      <c r="I65" s="99">
        <v>1.1138139398717855</v>
      </c>
      <c r="J65" s="99">
        <v>1.188427452344293</v>
      </c>
      <c r="K65" s="99">
        <v>1.2214119568964625</v>
      </c>
      <c r="L65" s="99">
        <v>0</v>
      </c>
      <c r="M65" s="99">
        <v>1.3431165589842677</v>
      </c>
      <c r="N65" s="99">
        <v>1.2839896579293639</v>
      </c>
      <c r="O65" s="99">
        <v>1.3731654698580347</v>
      </c>
      <c r="P65" s="99">
        <v>1.1534090709184697</v>
      </c>
      <c r="Q65" s="99">
        <v>1.1349206799769935</v>
      </c>
      <c r="R65" s="99">
        <v>1.137355080577563</v>
      </c>
      <c r="S65" s="99">
        <v>1.1796783171687517</v>
      </c>
      <c r="T65" s="99">
        <v>1.1073400184054287</v>
      </c>
      <c r="U65" s="99">
        <v>1.0557062999304092</v>
      </c>
      <c r="V65" s="99">
        <v>1.0370366470197478</v>
      </c>
      <c r="W65" s="99">
        <v>1.001550612870038</v>
      </c>
      <c r="X65" s="99">
        <v>0.78370841962997573</v>
      </c>
      <c r="Y65" s="99">
        <v>0.54814316320302936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0.15067411345186632</v>
      </c>
      <c r="D66" s="123">
        <f t="shared" si="27"/>
        <v>0.25249066406216458</v>
      </c>
      <c r="E66" s="123">
        <f t="shared" si="27"/>
        <v>0.36709672020252121</v>
      </c>
      <c r="F66" s="123">
        <f t="shared" si="27"/>
        <v>0.33600962811745927</v>
      </c>
      <c r="G66" s="123">
        <f t="shared" si="27"/>
        <v>0.38757378196232939</v>
      </c>
      <c r="H66" s="123">
        <f t="shared" si="27"/>
        <v>0.33127551948170042</v>
      </c>
      <c r="I66" s="123">
        <f t="shared" si="27"/>
        <v>0.53031110891347533</v>
      </c>
      <c r="J66" s="123">
        <f t="shared" si="27"/>
        <v>0.42451736870015577</v>
      </c>
      <c r="K66" s="123">
        <f t="shared" si="27"/>
        <v>0.63382404425334682</v>
      </c>
      <c r="L66" s="123">
        <f t="shared" si="27"/>
        <v>0</v>
      </c>
      <c r="M66" s="123">
        <f t="shared" si="27"/>
        <v>0.19426803196130474</v>
      </c>
      <c r="N66" s="123">
        <f t="shared" si="27"/>
        <v>0.94120070498718489</v>
      </c>
      <c r="O66" s="123">
        <f t="shared" si="27"/>
        <v>0.50155898923994835</v>
      </c>
      <c r="P66" s="123">
        <f t="shared" si="27"/>
        <v>0.44285072067065201</v>
      </c>
      <c r="Q66" s="123">
        <f t="shared" si="27"/>
        <v>1.0435244479673882</v>
      </c>
      <c r="R66" s="123">
        <f t="shared" si="27"/>
        <v>0.95953971578647435</v>
      </c>
      <c r="S66" s="123">
        <f t="shared" si="27"/>
        <v>0.71412214591853063</v>
      </c>
      <c r="T66" s="123">
        <f t="shared" si="27"/>
        <v>1.1168275874070159</v>
      </c>
      <c r="U66" s="123">
        <f t="shared" si="27"/>
        <v>0.69841872350509693</v>
      </c>
      <c r="V66" s="123">
        <f t="shared" si="27"/>
        <v>0.61523118666986254</v>
      </c>
      <c r="W66" s="123">
        <f t="shared" si="27"/>
        <v>0.22428013922112419</v>
      </c>
      <c r="X66" s="123">
        <f t="shared" si="27"/>
        <v>0.24633470618323436</v>
      </c>
      <c r="Y66" s="123">
        <f t="shared" si="27"/>
        <v>0.21443648446906297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0.15067411345186632</v>
      </c>
      <c r="D67" s="99">
        <f>RES_hhdet_in_tesh!D67/RES_summary!D$21</f>
        <v>0.25249066406216458</v>
      </c>
      <c r="E67" s="99">
        <f>RES_hhdet_in_tesh!E67/RES_summary!E$21</f>
        <v>0.36709672020252121</v>
      </c>
      <c r="F67" s="99">
        <f>RES_hhdet_in_tesh!F67/RES_summary!F$21</f>
        <v>0.33600962811745927</v>
      </c>
      <c r="G67" s="99">
        <f>RES_hhdet_in_tesh!G67/RES_summary!G$21</f>
        <v>0.38757378196232939</v>
      </c>
      <c r="H67" s="99">
        <f>RES_hhdet_in_tesh!H67/RES_summary!H$21</f>
        <v>0.33127551948170042</v>
      </c>
      <c r="I67" s="99">
        <f>RES_hhdet_in_tesh!I67/RES_summary!I$21</f>
        <v>0.53031110891347533</v>
      </c>
      <c r="J67" s="99">
        <f>RES_hhdet_in_tesh!J67/RES_summary!J$21</f>
        <v>0.42451736870015577</v>
      </c>
      <c r="K67" s="99">
        <f>RES_hhdet_in_tesh!K67/RES_summary!K$21</f>
        <v>0.63382404425334682</v>
      </c>
      <c r="L67" s="99">
        <f>RES_hhdet_in_tesh!L67/RES_summary!L$21</f>
        <v>0</v>
      </c>
      <c r="M67" s="99">
        <f>RES_hhdet_in_tesh!M67/RES_summary!M$21</f>
        <v>0.19426803196130474</v>
      </c>
      <c r="N67" s="99">
        <f>RES_hhdet_in_tesh!N67/RES_summary!N$21</f>
        <v>0.94120070498718489</v>
      </c>
      <c r="O67" s="99">
        <f>RES_hhdet_in_tesh!O67/RES_summary!O$21</f>
        <v>0.50155898923994835</v>
      </c>
      <c r="P67" s="99">
        <f>RES_hhdet_in_tesh!P67/RES_summary!P$21</f>
        <v>0.44285072067065201</v>
      </c>
      <c r="Q67" s="99">
        <f>RES_hhdet_in_tesh!Q67/RES_summary!Q$21</f>
        <v>1.0435244479673882</v>
      </c>
      <c r="R67" s="99">
        <f>RES_hhdet_in_tesh!R67/RES_summary!R$21</f>
        <v>0.95953971578647435</v>
      </c>
      <c r="S67" s="99">
        <f>RES_hhdet_in_tesh!S67/RES_summary!S$21</f>
        <v>0.71412214591853063</v>
      </c>
      <c r="T67" s="99">
        <f>RES_hhdet_in_tesh!T67/RES_summary!T$21</f>
        <v>1.1168275874070159</v>
      </c>
      <c r="U67" s="99">
        <f>RES_hhdet_in_tesh!U67/RES_summary!U$21</f>
        <v>0.69841872350509693</v>
      </c>
      <c r="V67" s="99">
        <f>RES_hhdet_in_tesh!V67/RES_summary!V$21</f>
        <v>0.61523118666986254</v>
      </c>
      <c r="W67" s="99">
        <f>RES_hhdet_in_tesh!W67/RES_summary!W$21</f>
        <v>0.22428013922112419</v>
      </c>
      <c r="X67" s="99">
        <f>RES_hhdet_in_tesh!X67/RES_summary!X$21</f>
        <v>0.24633470618323436</v>
      </c>
      <c r="Y67" s="99">
        <f>RES_hhdet_in_tesh!Y67/RES_summary!Y$21</f>
        <v>0.21443648446906297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6.8589909120635291</v>
      </c>
      <c r="D68" s="123">
        <v>6.9923360167192739</v>
      </c>
      <c r="E68" s="123">
        <v>7.3104162057844562</v>
      </c>
      <c r="F68" s="123">
        <v>7.0854336984924684</v>
      </c>
      <c r="G68" s="123">
        <v>7.1279725188926832</v>
      </c>
      <c r="H68" s="123">
        <v>7.2678876932018808</v>
      </c>
      <c r="I68" s="123">
        <v>7.3348969856983999</v>
      </c>
      <c r="J68" s="123">
        <v>7.6788730674691523</v>
      </c>
      <c r="K68" s="123">
        <v>7.8088164202441348</v>
      </c>
      <c r="L68" s="123">
        <v>0</v>
      </c>
      <c r="M68" s="123">
        <v>5.3231415663553729</v>
      </c>
      <c r="N68" s="123">
        <v>5.4445405812058878</v>
      </c>
      <c r="O68" s="123">
        <v>6.8768626193732274</v>
      </c>
      <c r="P68" s="123">
        <v>9.4862178215610165</v>
      </c>
      <c r="Q68" s="123">
        <v>8.4014477862450576</v>
      </c>
      <c r="R68" s="123">
        <v>8.0562134311049221</v>
      </c>
      <c r="S68" s="123">
        <v>9.46674267765599</v>
      </c>
      <c r="T68" s="123">
        <v>13.137756934791632</v>
      </c>
      <c r="U68" s="123">
        <v>14.259009643365163</v>
      </c>
      <c r="V68" s="123">
        <v>15.220200931910648</v>
      </c>
      <c r="W68" s="123">
        <v>13.660801909967633</v>
      </c>
      <c r="X68" s="123">
        <v>14.327471655843379</v>
      </c>
      <c r="Y68" s="123">
        <v>14.490550055115156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6.8545677672269774</v>
      </c>
      <c r="D69" s="99">
        <v>6.9352128677117486</v>
      </c>
      <c r="E69" s="99">
        <v>7.3276852124476921</v>
      </c>
      <c r="F69" s="99">
        <v>7.1032426026790132</v>
      </c>
      <c r="G69" s="99">
        <v>7.1750210956299174</v>
      </c>
      <c r="H69" s="99">
        <v>7.3550643177035004</v>
      </c>
      <c r="I69" s="99">
        <v>7.2111096274293018</v>
      </c>
      <c r="J69" s="99">
        <v>7.6788730674691523</v>
      </c>
      <c r="K69" s="99">
        <v>8.1009035911698053</v>
      </c>
      <c r="L69" s="99">
        <v>0</v>
      </c>
      <c r="M69" s="99">
        <v>5.2473355623739009</v>
      </c>
      <c r="N69" s="99">
        <v>5.4445405812058878</v>
      </c>
      <c r="O69" s="99">
        <v>6.8768626193732274</v>
      </c>
      <c r="P69" s="99">
        <v>9.4862459887317883</v>
      </c>
      <c r="Q69" s="99">
        <v>8.3642181114958838</v>
      </c>
      <c r="R69" s="99">
        <v>8.0562134311049221</v>
      </c>
      <c r="S69" s="99">
        <v>9.4667659540527787</v>
      </c>
      <c r="T69" s="99">
        <v>13.581907692845324</v>
      </c>
      <c r="U69" s="99">
        <v>14.281750308741055</v>
      </c>
      <c r="V69" s="99">
        <v>15.412533099368668</v>
      </c>
      <c r="W69" s="99">
        <v>12.63681337088828</v>
      </c>
      <c r="X69" s="99">
        <v>14.327066547532219</v>
      </c>
      <c r="Y69" s="99">
        <v>14.490412366210753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9.4805330829167662</v>
      </c>
      <c r="Q70" s="99">
        <v>0</v>
      </c>
      <c r="R70" s="99">
        <v>0</v>
      </c>
      <c r="S70" s="99">
        <v>9.4490594951176359</v>
      </c>
      <c r="T70" s="99">
        <v>13.614153198409916</v>
      </c>
      <c r="U70" s="99">
        <v>14.326029344793472</v>
      </c>
      <c r="V70" s="99">
        <v>15.519322432944778</v>
      </c>
      <c r="W70" s="99">
        <v>0</v>
      </c>
      <c r="X70" s="99">
        <v>14.410229496551548</v>
      </c>
      <c r="Y70" s="99">
        <v>14.539039080376899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2.8933753715821688</v>
      </c>
      <c r="Q71" s="102">
        <v>0</v>
      </c>
      <c r="R71" s="102">
        <v>0</v>
      </c>
      <c r="S71" s="102">
        <v>2.65150662726532</v>
      </c>
      <c r="T71" s="102">
        <v>4.1807228867559836</v>
      </c>
      <c r="U71" s="102">
        <v>4.1722968375386893</v>
      </c>
      <c r="V71" s="102">
        <v>4.8039788003467159</v>
      </c>
      <c r="W71" s="102">
        <v>0</v>
      </c>
      <c r="X71" s="102">
        <v>3.5284469745723115</v>
      </c>
      <c r="Y71" s="102">
        <v>5.6401304188503403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6.587157711334596</v>
      </c>
      <c r="Q72" s="105">
        <v>0</v>
      </c>
      <c r="R72" s="105">
        <v>0</v>
      </c>
      <c r="S72" s="105">
        <v>6.7975528678523167</v>
      </c>
      <c r="T72" s="105">
        <v>9.4334303116539324</v>
      </c>
      <c r="U72" s="105">
        <v>10.15373250725478</v>
      </c>
      <c r="V72" s="105">
        <v>10.715343632598062</v>
      </c>
      <c r="W72" s="105">
        <v>0</v>
      </c>
      <c r="X72" s="105">
        <v>10.88178252197924</v>
      </c>
      <c r="Y72" s="105">
        <v>8.8989086615265567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6.8768699074756423</v>
      </c>
      <c r="D73" s="102">
        <v>7.0422645058095075</v>
      </c>
      <c r="E73" s="102">
        <v>7.2854534913546907</v>
      </c>
      <c r="F73" s="102">
        <v>7.0608636457799587</v>
      </c>
      <c r="G73" s="102">
        <v>7.0621517234634545</v>
      </c>
      <c r="H73" s="102">
        <v>7.1789055930289525</v>
      </c>
      <c r="I73" s="102">
        <v>7.8344744049356301</v>
      </c>
      <c r="J73" s="102">
        <v>0</v>
      </c>
      <c r="K73" s="102">
        <v>5.5583610729298361</v>
      </c>
      <c r="L73" s="102">
        <v>0</v>
      </c>
      <c r="M73" s="102">
        <v>5.4266372230584787</v>
      </c>
      <c r="N73" s="102">
        <v>0</v>
      </c>
      <c r="O73" s="102">
        <v>0</v>
      </c>
      <c r="P73" s="102">
        <v>0</v>
      </c>
      <c r="Q73" s="102">
        <v>8.7779288039246257</v>
      </c>
      <c r="R73" s="102">
        <v>0</v>
      </c>
      <c r="S73" s="102">
        <v>9.5789524868713656</v>
      </c>
      <c r="T73" s="102">
        <v>11.682359761931631</v>
      </c>
      <c r="U73" s="102">
        <v>14.231018873730978</v>
      </c>
      <c r="V73" s="102">
        <v>12.94441980975375</v>
      </c>
      <c r="W73" s="102">
        <v>16.902439384262863</v>
      </c>
      <c r="X73" s="102">
        <v>0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5.4265391025371486</v>
      </c>
      <c r="N74" s="105">
        <v>0</v>
      </c>
      <c r="O74" s="105">
        <v>0</v>
      </c>
      <c r="P74" s="105">
        <v>0</v>
      </c>
      <c r="Q74" s="105">
        <v>8.7359167422570003</v>
      </c>
      <c r="R74" s="105">
        <v>0</v>
      </c>
      <c r="S74" s="105">
        <v>9.5580165801457575</v>
      </c>
      <c r="T74" s="105">
        <v>11.781219432278096</v>
      </c>
      <c r="U74" s="105">
        <v>14.271885405130551</v>
      </c>
      <c r="V74" s="105">
        <v>12.966201771446874</v>
      </c>
      <c r="W74" s="105">
        <v>16.880629368766467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1.564464735327413</v>
      </c>
      <c r="N75" s="99">
        <v>0</v>
      </c>
      <c r="O75" s="99">
        <v>0</v>
      </c>
      <c r="P75" s="99">
        <v>0</v>
      </c>
      <c r="Q75" s="99">
        <v>2.6882338599136171</v>
      </c>
      <c r="R75" s="99">
        <v>0</v>
      </c>
      <c r="S75" s="99">
        <v>2.6824369940251334</v>
      </c>
      <c r="T75" s="99">
        <v>3.5772190095326972</v>
      </c>
      <c r="U75" s="99">
        <v>4.1462332793012342</v>
      </c>
      <c r="V75" s="99">
        <v>3.9129217946575094</v>
      </c>
      <c r="W75" s="99">
        <v>7.0414702890589904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3.8620743672097344</v>
      </c>
      <c r="N76" s="99">
        <v>0</v>
      </c>
      <c r="O76" s="99">
        <v>0</v>
      </c>
      <c r="P76" s="99">
        <v>0</v>
      </c>
      <c r="Q76" s="99">
        <v>6.0476828823433832</v>
      </c>
      <c r="R76" s="99">
        <v>0</v>
      </c>
      <c r="S76" s="99">
        <v>6.8755795861206224</v>
      </c>
      <c r="T76" s="99">
        <v>8.2040004227453966</v>
      </c>
      <c r="U76" s="99">
        <v>10.125652125829314</v>
      </c>
      <c r="V76" s="99">
        <v>9.0532799767893639</v>
      </c>
      <c r="W76" s="99">
        <v>9.8391590797074766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2.174363817607444</v>
      </c>
      <c r="D77" s="123">
        <v>2.0687242920961912</v>
      </c>
      <c r="E77" s="123">
        <v>2.5479857716321912</v>
      </c>
      <c r="F77" s="123">
        <v>2.593363014122708</v>
      </c>
      <c r="G77" s="123">
        <v>2.4670648942436015</v>
      </c>
      <c r="H77" s="123">
        <v>2.2530769572793701</v>
      </c>
      <c r="I77" s="123">
        <v>2.3394438646263165</v>
      </c>
      <c r="J77" s="123">
        <v>2.2899899788967168</v>
      </c>
      <c r="K77" s="123">
        <v>2.3724710324623408</v>
      </c>
      <c r="L77" s="123">
        <v>0</v>
      </c>
      <c r="M77" s="123">
        <v>1.931592882107048</v>
      </c>
      <c r="N77" s="123">
        <v>1.8375559246424322</v>
      </c>
      <c r="O77" s="123">
        <v>1.9326204830790366</v>
      </c>
      <c r="P77" s="123">
        <v>2.5461808168790081</v>
      </c>
      <c r="Q77" s="123">
        <v>2.3774481219644183</v>
      </c>
      <c r="R77" s="123">
        <v>2.3949022227682746</v>
      </c>
      <c r="S77" s="123">
        <v>3.0562764521629857</v>
      </c>
      <c r="T77" s="123">
        <v>3.1621372672158468</v>
      </c>
      <c r="U77" s="123">
        <v>3.2597587034042084</v>
      </c>
      <c r="V77" s="123">
        <v>3.406957239580803</v>
      </c>
      <c r="W77" s="123">
        <v>4.1270628205106794</v>
      </c>
      <c r="X77" s="123">
        <v>4.491007567720759</v>
      </c>
      <c r="Y77" s="123">
        <v>4.2706338593123814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2.1385425040909563</v>
      </c>
      <c r="D78" s="99">
        <v>2.045897745387915</v>
      </c>
      <c r="E78" s="99">
        <v>2.553996538089879</v>
      </c>
      <c r="F78" s="99">
        <v>2.5979199527557046</v>
      </c>
      <c r="G78" s="99">
        <v>2.4665735263701265</v>
      </c>
      <c r="H78" s="99">
        <v>2.2538290704582802</v>
      </c>
      <c r="I78" s="99">
        <v>2.3364996408111143</v>
      </c>
      <c r="J78" s="99">
        <v>2.3119354864184247</v>
      </c>
      <c r="K78" s="99">
        <v>2.3748680730007674</v>
      </c>
      <c r="L78" s="99">
        <v>0</v>
      </c>
      <c r="M78" s="99">
        <v>1.8896086152908209</v>
      </c>
      <c r="N78" s="99">
        <v>1.83667789566863</v>
      </c>
      <c r="O78" s="99">
        <v>1.9104888580554817</v>
      </c>
      <c r="P78" s="99">
        <v>2.6082580962292199</v>
      </c>
      <c r="Q78" s="99">
        <v>2.3707530621817492</v>
      </c>
      <c r="R78" s="99">
        <v>2.3685727226827957</v>
      </c>
      <c r="S78" s="99">
        <v>3.0558021592832776</v>
      </c>
      <c r="T78" s="99">
        <v>3.1643066963711877</v>
      </c>
      <c r="U78" s="99">
        <v>3.2712047353069789</v>
      </c>
      <c r="V78" s="99">
        <v>3.4013274373792548</v>
      </c>
      <c r="W78" s="99">
        <v>4.1681683487774084</v>
      </c>
      <c r="X78" s="99">
        <v>4.4969055354728624</v>
      </c>
      <c r="Y78" s="99">
        <v>4.2232804156620674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2.4344940198881613</v>
      </c>
      <c r="D79" s="110">
        <v>2.1865885977763369</v>
      </c>
      <c r="E79" s="110">
        <v>2.423884821483822</v>
      </c>
      <c r="F79" s="110">
        <v>2.5500934395694883</v>
      </c>
      <c r="G79" s="110">
        <v>2.4773659095077463</v>
      </c>
      <c r="H79" s="110">
        <v>2.213489853964846</v>
      </c>
      <c r="I79" s="110">
        <v>2.4917158218405686</v>
      </c>
      <c r="J79" s="110">
        <v>2.092247173923337</v>
      </c>
      <c r="K79" s="110">
        <v>1.9419504658421833</v>
      </c>
      <c r="L79" s="110">
        <v>0</v>
      </c>
      <c r="M79" s="110">
        <v>1.9630302253921021</v>
      </c>
      <c r="N79" s="110">
        <v>2.031759969484233</v>
      </c>
      <c r="O79" s="110">
        <v>1.9793620615672289</v>
      </c>
      <c r="P79" s="110">
        <v>2.315161264312148</v>
      </c>
      <c r="Q79" s="110">
        <v>2.4584811176468944</v>
      </c>
      <c r="R79" s="110">
        <v>2.5308948908114641</v>
      </c>
      <c r="S79" s="110">
        <v>3.0650112496299595</v>
      </c>
      <c r="T79" s="110">
        <v>3.0301650350625997</v>
      </c>
      <c r="U79" s="110">
        <v>3.1791100639594272</v>
      </c>
      <c r="V79" s="110">
        <v>3.4553328669392838</v>
      </c>
      <c r="W79" s="110">
        <v>3.9862869320852257</v>
      </c>
      <c r="X79" s="110">
        <v>4.4361259203828602</v>
      </c>
      <c r="Y79" s="110">
        <v>4.4354098643391184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139.93261452653672</v>
      </c>
      <c r="D81" s="118">
        <f t="shared" si="28"/>
        <v>101.18282548625325</v>
      </c>
      <c r="E81" s="118">
        <f t="shared" si="28"/>
        <v>86.703416554821231</v>
      </c>
      <c r="F81" s="118">
        <f t="shared" si="28"/>
        <v>95.796495031486344</v>
      </c>
      <c r="G81" s="118">
        <f t="shared" si="28"/>
        <v>89.605478287204065</v>
      </c>
      <c r="H81" s="118">
        <f t="shared" si="28"/>
        <v>60.753454853384078</v>
      </c>
      <c r="I81" s="118">
        <f t="shared" si="28"/>
        <v>74.533107812355254</v>
      </c>
      <c r="J81" s="118">
        <f t="shared" si="28"/>
        <v>34.249174860171642</v>
      </c>
      <c r="K81" s="118">
        <f t="shared" si="28"/>
        <v>20.709064106960803</v>
      </c>
      <c r="L81" s="118">
        <f t="shared" si="28"/>
        <v>126.14374003788217</v>
      </c>
      <c r="M81" s="118">
        <f t="shared" si="28"/>
        <v>101.7912447422697</v>
      </c>
      <c r="N81" s="118">
        <f t="shared" si="28"/>
        <v>101.29346428084051</v>
      </c>
      <c r="O81" s="118">
        <f t="shared" si="28"/>
        <v>93.159670828205904</v>
      </c>
      <c r="P81" s="118">
        <f t="shared" si="28"/>
        <v>0</v>
      </c>
      <c r="Q81" s="118">
        <f t="shared" si="28"/>
        <v>77.122694335231358</v>
      </c>
      <c r="R81" s="118">
        <f t="shared" ref="R81:V81" si="29">R82+R85+R87+R100</f>
        <v>82.228943163022535</v>
      </c>
      <c r="S81" s="118">
        <f t="shared" si="29"/>
        <v>79.205009957774649</v>
      </c>
      <c r="T81" s="118">
        <f t="shared" si="29"/>
        <v>0</v>
      </c>
      <c r="U81" s="118">
        <f t="shared" si="29"/>
        <v>0</v>
      </c>
      <c r="V81" s="118">
        <f t="shared" si="29"/>
        <v>70.084912037822988</v>
      </c>
      <c r="W81" s="118">
        <f t="shared" ref="W81:Y81" si="30">W82+W85+W87+W100</f>
        <v>74.947444723382972</v>
      </c>
      <c r="X81" s="118">
        <f t="shared" si="30"/>
        <v>61.393651421122115</v>
      </c>
      <c r="Y81" s="118">
        <f t="shared" si="30"/>
        <v>47.358093459562234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130.21312260875905</v>
      </c>
      <c r="D82" s="123">
        <f t="shared" si="31"/>
        <v>91.642136518713684</v>
      </c>
      <c r="E82" s="123">
        <f t="shared" si="31"/>
        <v>76.661475118571872</v>
      </c>
      <c r="F82" s="123">
        <f t="shared" si="31"/>
        <v>85.84591196646349</v>
      </c>
      <c r="G82" s="123">
        <f t="shared" si="31"/>
        <v>79.654865027139365</v>
      </c>
      <c r="H82" s="123">
        <f t="shared" si="31"/>
        <v>51.018486897621571</v>
      </c>
      <c r="I82" s="123">
        <f t="shared" si="31"/>
        <v>63.731928336648281</v>
      </c>
      <c r="J82" s="123">
        <f t="shared" si="31"/>
        <v>24.686266407513298</v>
      </c>
      <c r="K82" s="123">
        <f t="shared" si="31"/>
        <v>12.587414652988393</v>
      </c>
      <c r="L82" s="123">
        <f t="shared" si="31"/>
        <v>118.64684189568953</v>
      </c>
      <c r="M82" s="123">
        <f t="shared" si="31"/>
        <v>94.150229163800944</v>
      </c>
      <c r="N82" s="123">
        <f t="shared" si="31"/>
        <v>92.240349684191443</v>
      </c>
      <c r="O82" s="123">
        <f t="shared" si="31"/>
        <v>83.164342706951146</v>
      </c>
      <c r="P82" s="123">
        <f t="shared" si="31"/>
        <v>0</v>
      </c>
      <c r="Q82" s="123">
        <f t="shared" si="31"/>
        <v>64.867244739796135</v>
      </c>
      <c r="R82" s="123">
        <f t="shared" ref="R82:V82" si="32">SUM(R83:R84)</f>
        <v>69.747969747895226</v>
      </c>
      <c r="S82" s="123">
        <f t="shared" si="32"/>
        <v>65.833643121535772</v>
      </c>
      <c r="T82" s="123">
        <f t="shared" si="32"/>
        <v>0</v>
      </c>
      <c r="U82" s="123">
        <f t="shared" si="32"/>
        <v>0</v>
      </c>
      <c r="V82" s="123">
        <f t="shared" si="32"/>
        <v>51.526833859450321</v>
      </c>
      <c r="W82" s="123">
        <f t="shared" ref="W82:Y82" si="33">SUM(W83:W84)</f>
        <v>54.839629525897749</v>
      </c>
      <c r="X82" s="123">
        <f t="shared" si="33"/>
        <v>43.21169371840594</v>
      </c>
      <c r="Y82" s="123">
        <f t="shared" si="33"/>
        <v>29.081755907664419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128.97018743490761</v>
      </c>
      <c r="D83" s="99">
        <v>90.788048736063985</v>
      </c>
      <c r="E83" s="99">
        <v>75.959583559749433</v>
      </c>
      <c r="F83" s="99">
        <v>85.07454004474161</v>
      </c>
      <c r="G83" s="99">
        <v>78.951955496889028</v>
      </c>
      <c r="H83" s="99">
        <v>50.57831473855866</v>
      </c>
      <c r="I83" s="99">
        <v>63.192465919234245</v>
      </c>
      <c r="J83" s="99">
        <v>24.48031773333895</v>
      </c>
      <c r="K83" s="99">
        <v>12.483717601069198</v>
      </c>
      <c r="L83" s="99">
        <v>117.7118077434623</v>
      </c>
      <c r="M83" s="99">
        <v>93.417778935130144</v>
      </c>
      <c r="N83" s="99">
        <v>91.535893189189139</v>
      </c>
      <c r="O83" s="99">
        <v>82.525147195119004</v>
      </c>
      <c r="P83" s="99">
        <v>0</v>
      </c>
      <c r="Q83" s="99">
        <v>64.386248716740511</v>
      </c>
      <c r="R83" s="99">
        <v>69.23596202869949</v>
      </c>
      <c r="S83" s="99">
        <v>65.348716906112571</v>
      </c>
      <c r="T83" s="99">
        <v>0</v>
      </c>
      <c r="U83" s="99">
        <v>0</v>
      </c>
      <c r="V83" s="99">
        <v>51.135384610031927</v>
      </c>
      <c r="W83" s="99">
        <v>54.435157714867984</v>
      </c>
      <c r="X83" s="99">
        <v>42.895467736922811</v>
      </c>
      <c r="Y83" s="99">
        <v>28.89193521308578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1.2429351738514327</v>
      </c>
      <c r="D84" s="99">
        <v>0.85408778264970331</v>
      </c>
      <c r="E84" s="99">
        <v>0.70189155882244558</v>
      </c>
      <c r="F84" s="99">
        <v>0.77137192172187474</v>
      </c>
      <c r="G84" s="99">
        <v>0.70290953025034153</v>
      </c>
      <c r="H84" s="99">
        <v>0.44017215906291057</v>
      </c>
      <c r="I84" s="99">
        <v>0.53946241741403311</v>
      </c>
      <c r="J84" s="99">
        <v>0.20594867417434712</v>
      </c>
      <c r="K84" s="99">
        <v>0.10369705191919389</v>
      </c>
      <c r="L84" s="99">
        <v>0.93503415222723751</v>
      </c>
      <c r="M84" s="99">
        <v>0.73245022867080456</v>
      </c>
      <c r="N84" s="99">
        <v>0.70445649500230567</v>
      </c>
      <c r="O84" s="99">
        <v>0.63919551183214451</v>
      </c>
      <c r="P84" s="99">
        <v>0</v>
      </c>
      <c r="Q84" s="99">
        <v>0.480996023055618</v>
      </c>
      <c r="R84" s="99">
        <v>0.51200771919573562</v>
      </c>
      <c r="S84" s="99">
        <v>0.4849262154232078</v>
      </c>
      <c r="T84" s="99">
        <v>0</v>
      </c>
      <c r="U84" s="99">
        <v>0</v>
      </c>
      <c r="V84" s="99">
        <v>0.39144924941839149</v>
      </c>
      <c r="W84" s="99">
        <v>0.40447181102976726</v>
      </c>
      <c r="X84" s="99">
        <v>0.31622598148312925</v>
      </c>
      <c r="Y84" s="99">
        <v>0.18982069457864079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0.15021363273529603</v>
      </c>
      <c r="D85" s="123">
        <f t="shared" si="34"/>
        <v>0.25152829960591838</v>
      </c>
      <c r="E85" s="123">
        <f t="shared" si="34"/>
        <v>0.36771964197818668</v>
      </c>
      <c r="F85" s="123">
        <f t="shared" si="34"/>
        <v>0.33603446906987194</v>
      </c>
      <c r="G85" s="123">
        <f t="shared" si="34"/>
        <v>0.38767409232707067</v>
      </c>
      <c r="H85" s="123">
        <f t="shared" si="34"/>
        <v>0.33034609412018062</v>
      </c>
      <c r="I85" s="123">
        <f t="shared" si="34"/>
        <v>0.52908159300972735</v>
      </c>
      <c r="J85" s="123">
        <f t="shared" si="34"/>
        <v>0.42455613510548085</v>
      </c>
      <c r="K85" s="123">
        <f t="shared" si="34"/>
        <v>0.6338106880109271</v>
      </c>
      <c r="L85" s="123">
        <f t="shared" si="34"/>
        <v>0.51979157312382784</v>
      </c>
      <c r="M85" s="123">
        <f t="shared" si="34"/>
        <v>0.19430408953914269</v>
      </c>
      <c r="N85" s="123">
        <f t="shared" si="34"/>
        <v>0.94080282623610578</v>
      </c>
      <c r="O85" s="123">
        <f t="shared" si="34"/>
        <v>0.50566205787812102</v>
      </c>
      <c r="P85" s="123">
        <f t="shared" si="34"/>
        <v>0</v>
      </c>
      <c r="Q85" s="123">
        <f t="shared" si="34"/>
        <v>1.0444014935612609</v>
      </c>
      <c r="R85" s="123">
        <f t="shared" si="34"/>
        <v>0.95963340124387309</v>
      </c>
      <c r="S85" s="123">
        <f t="shared" si="34"/>
        <v>0.71544718842921651</v>
      </c>
      <c r="T85" s="123">
        <f t="shared" si="34"/>
        <v>0</v>
      </c>
      <c r="U85" s="123">
        <f t="shared" si="34"/>
        <v>0</v>
      </c>
      <c r="V85" s="123">
        <f t="shared" si="34"/>
        <v>0.61618138293446423</v>
      </c>
      <c r="W85" s="123">
        <f t="shared" si="34"/>
        <v>0.22419318449538964</v>
      </c>
      <c r="X85" s="123">
        <f t="shared" si="34"/>
        <v>0.24621067372506886</v>
      </c>
      <c r="Y85" s="123">
        <f t="shared" si="34"/>
        <v>0.21445231188030231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0.15021363273529603</v>
      </c>
      <c r="D86" s="99">
        <f>RES_hhdet_in_tesh!D86/RES_summary!D$21</f>
        <v>0.25152829960591838</v>
      </c>
      <c r="E86" s="99">
        <f>RES_hhdet_in_tesh!E86/RES_summary!E$21</f>
        <v>0.36771964197818668</v>
      </c>
      <c r="F86" s="99">
        <f>RES_hhdet_in_tesh!F86/RES_summary!F$21</f>
        <v>0.33603446906987194</v>
      </c>
      <c r="G86" s="99">
        <f>RES_hhdet_in_tesh!G86/RES_summary!G$21</f>
        <v>0.38767409232707067</v>
      </c>
      <c r="H86" s="99">
        <f>RES_hhdet_in_tesh!H86/RES_summary!H$21</f>
        <v>0.33034609412018062</v>
      </c>
      <c r="I86" s="99">
        <f>RES_hhdet_in_tesh!I86/RES_summary!I$21</f>
        <v>0.52908159300972735</v>
      </c>
      <c r="J86" s="99">
        <f>RES_hhdet_in_tesh!J86/RES_summary!J$21</f>
        <v>0.42455613510548085</v>
      </c>
      <c r="K86" s="99">
        <f>RES_hhdet_in_tesh!K86/RES_summary!K$21</f>
        <v>0.6338106880109271</v>
      </c>
      <c r="L86" s="99">
        <f>RES_hhdet_in_tesh!L86/RES_summary!L$21</f>
        <v>0.51979157312382784</v>
      </c>
      <c r="M86" s="99">
        <f>RES_hhdet_in_tesh!M86/RES_summary!M$21</f>
        <v>0.19430408953914269</v>
      </c>
      <c r="N86" s="99">
        <f>RES_hhdet_in_tesh!N86/RES_summary!N$21</f>
        <v>0.94080282623610578</v>
      </c>
      <c r="O86" s="99">
        <f>RES_hhdet_in_tesh!O86/RES_summary!O$21</f>
        <v>0.50566205787812102</v>
      </c>
      <c r="P86" s="99">
        <f>RES_hhdet_in_tesh!P86/RES_summary!P$21</f>
        <v>0</v>
      </c>
      <c r="Q86" s="99">
        <f>RES_hhdet_in_tesh!Q86/RES_summary!Q$21</f>
        <v>1.0444014935612609</v>
      </c>
      <c r="R86" s="99">
        <f>RES_hhdet_in_tesh!R86/RES_summary!R$21</f>
        <v>0.95963340124387309</v>
      </c>
      <c r="S86" s="99">
        <f>RES_hhdet_in_tesh!S86/RES_summary!S$21</f>
        <v>0.71544718842921651</v>
      </c>
      <c r="T86" s="99">
        <f>RES_hhdet_in_tesh!T86/RES_summary!T$21</f>
        <v>0</v>
      </c>
      <c r="U86" s="99">
        <f>RES_hhdet_in_tesh!U86/RES_summary!U$21</f>
        <v>0</v>
      </c>
      <c r="V86" s="99">
        <f>RES_hhdet_in_tesh!V86/RES_summary!V$21</f>
        <v>0.61618138293446423</v>
      </c>
      <c r="W86" s="99">
        <f>RES_hhdet_in_tesh!W86/RES_summary!W$21</f>
        <v>0.22419318449538964</v>
      </c>
      <c r="X86" s="99">
        <f>RES_hhdet_in_tesh!X86/RES_summary!X$21</f>
        <v>0.24621067372506886</v>
      </c>
      <c r="Y86" s="99">
        <f>RES_hhdet_in_tesh!Y86/RES_summary!Y$21</f>
        <v>0.21445231188030231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7.1133436195082576</v>
      </c>
      <c r="D87" s="123">
        <v>7.092895726774195</v>
      </c>
      <c r="E87" s="123">
        <v>7.2598375883476312</v>
      </c>
      <c r="F87" s="123">
        <v>7.0716749895915676</v>
      </c>
      <c r="G87" s="123">
        <v>7.0804634641178694</v>
      </c>
      <c r="H87" s="123">
        <v>7.1879789756811343</v>
      </c>
      <c r="I87" s="123">
        <v>7.7892096949736995</v>
      </c>
      <c r="J87" s="123">
        <v>7.0998521978892946</v>
      </c>
      <c r="K87" s="123">
        <v>5.6180039643668245</v>
      </c>
      <c r="L87" s="123">
        <v>5.202989983347444</v>
      </c>
      <c r="M87" s="123">
        <v>5.4809089122954573</v>
      </c>
      <c r="N87" s="123">
        <v>6.0798214277375493</v>
      </c>
      <c r="O87" s="123">
        <v>7.5082559084076905</v>
      </c>
      <c r="P87" s="123">
        <v>0</v>
      </c>
      <c r="Q87" s="123">
        <v>8.7536761322613916</v>
      </c>
      <c r="R87" s="123">
        <v>8.9764791546379019</v>
      </c>
      <c r="S87" s="123">
        <v>9.596672833324412</v>
      </c>
      <c r="T87" s="123">
        <v>0</v>
      </c>
      <c r="U87" s="123">
        <v>0</v>
      </c>
      <c r="V87" s="123">
        <v>14.510520655980732</v>
      </c>
      <c r="W87" s="123">
        <v>15.84840097094415</v>
      </c>
      <c r="X87" s="123">
        <v>13.500032491565126</v>
      </c>
      <c r="Y87" s="123">
        <v>13.634106062441672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9.5106659560563891</v>
      </c>
      <c r="D88" s="99">
        <v>6.9924190151804595</v>
      </c>
      <c r="E88" s="99">
        <v>6.2641154221011748</v>
      </c>
      <c r="F88" s="99">
        <v>7.5962936200803401</v>
      </c>
      <c r="G88" s="99">
        <v>7.6837209726558653</v>
      </c>
      <c r="H88" s="99">
        <v>5.7731971927940879</v>
      </c>
      <c r="I88" s="99">
        <v>8.6918695608726146</v>
      </c>
      <c r="J88" s="99">
        <v>5.0012905365257794</v>
      </c>
      <c r="K88" s="99">
        <v>4.9066740012224326</v>
      </c>
      <c r="L88" s="99">
        <v>6.6347369160906098</v>
      </c>
      <c r="M88" s="99">
        <v>5.850186367608285</v>
      </c>
      <c r="N88" s="99">
        <v>6.7045816582993343</v>
      </c>
      <c r="O88" s="99">
        <v>6.8805009624105304</v>
      </c>
      <c r="P88" s="99">
        <v>0</v>
      </c>
      <c r="Q88" s="99">
        <v>8.4243572492998346</v>
      </c>
      <c r="R88" s="99">
        <v>6.3753127202686581</v>
      </c>
      <c r="S88" s="99">
        <v>6.2863974835030172</v>
      </c>
      <c r="T88" s="99">
        <v>0</v>
      </c>
      <c r="U88" s="99">
        <v>0</v>
      </c>
      <c r="V88" s="99">
        <v>14.510731871364781</v>
      </c>
      <c r="W88" s="99">
        <v>15.848104559691809</v>
      </c>
      <c r="X88" s="99">
        <v>13.885058000099317</v>
      </c>
      <c r="Y88" s="99">
        <v>13.12102520335981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6.6338461329245382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14.523556789246264</v>
      </c>
      <c r="W89" s="99">
        <v>0</v>
      </c>
      <c r="X89" s="99">
        <v>13.964855334596866</v>
      </c>
      <c r="Y89" s="99">
        <v>13.160089466112588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2.2116345093781113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4.4467926984094373</v>
      </c>
      <c r="W90" s="102">
        <v>0</v>
      </c>
      <c r="X90" s="102">
        <v>3.4080658065477887</v>
      </c>
      <c r="Y90" s="102">
        <v>5.0859771362233994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4.4222116235464277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10.076764090836823</v>
      </c>
      <c r="W91" s="105">
        <v>0</v>
      </c>
      <c r="X91" s="105">
        <v>10.556789528049077</v>
      </c>
      <c r="Y91" s="105">
        <v>8.0741123298891893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7.3916502993146382</v>
      </c>
      <c r="D92" s="102">
        <v>7.30469473763387</v>
      </c>
      <c r="E92" s="102">
        <v>7.1717790910216364</v>
      </c>
      <c r="F92" s="102">
        <v>7.1218866110098134</v>
      </c>
      <c r="G92" s="102">
        <v>7.1963065338861769</v>
      </c>
      <c r="H92" s="102">
        <v>7.2845075940415862</v>
      </c>
      <c r="I92" s="102">
        <v>7.3807458076735912</v>
      </c>
      <c r="J92" s="102">
        <v>7.0356363201858798</v>
      </c>
      <c r="K92" s="102">
        <v>6.968216133164213</v>
      </c>
      <c r="L92" s="102">
        <v>6.5942026846959978</v>
      </c>
      <c r="M92" s="102">
        <v>6.5431764543041355</v>
      </c>
      <c r="N92" s="102">
        <v>6.5628737528456043</v>
      </c>
      <c r="O92" s="102">
        <v>6.930063151587424</v>
      </c>
      <c r="P92" s="102">
        <v>0</v>
      </c>
      <c r="Q92" s="102">
        <v>8.2737785254312186</v>
      </c>
      <c r="R92" s="102">
        <v>8.7896480452880557</v>
      </c>
      <c r="S92" s="102">
        <v>10.646200486712473</v>
      </c>
      <c r="T92" s="102">
        <v>0</v>
      </c>
      <c r="U92" s="102">
        <v>0</v>
      </c>
      <c r="V92" s="102">
        <v>0</v>
      </c>
      <c r="W92" s="102">
        <v>0</v>
      </c>
      <c r="X92" s="102">
        <v>13.285022127921973</v>
      </c>
      <c r="Y92" s="102">
        <v>15.433630569965723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6.6018409690529687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13.310969204852379</v>
      </c>
      <c r="Y93" s="105">
        <v>15.526079571293787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2.2074432416619505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3.1905781006924672</v>
      </c>
      <c r="Y94" s="99">
        <v>5.969911402748278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4.3943977273910182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10.120391104159909</v>
      </c>
      <c r="Y95" s="99">
        <v>9.5561681685455095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6.8768699074756423</v>
      </c>
      <c r="D96" s="102">
        <v>7.0422645058095075</v>
      </c>
      <c r="E96" s="102">
        <v>7.285453491354688</v>
      </c>
      <c r="F96" s="102">
        <v>7.0608636457799587</v>
      </c>
      <c r="G96" s="102">
        <v>7.0621517234634563</v>
      </c>
      <c r="H96" s="102">
        <v>7.1789055930289525</v>
      </c>
      <c r="I96" s="102">
        <v>7.8344744049356283</v>
      </c>
      <c r="J96" s="102">
        <v>7.1161876502642869</v>
      </c>
      <c r="K96" s="102">
        <v>5.5583610729298352</v>
      </c>
      <c r="L96" s="102">
        <v>5.0634446858371707</v>
      </c>
      <c r="M96" s="102">
        <v>5.4266372230584796</v>
      </c>
      <c r="N96" s="102">
        <v>6.0599554081705893</v>
      </c>
      <c r="O96" s="102">
        <v>7.5422513681441377</v>
      </c>
      <c r="P96" s="102">
        <v>0</v>
      </c>
      <c r="Q96" s="102">
        <v>8.7779288039246257</v>
      </c>
      <c r="R96" s="102">
        <v>9.0969249405358585</v>
      </c>
      <c r="S96" s="102">
        <v>9.5789524868713638</v>
      </c>
      <c r="T96" s="102">
        <v>0</v>
      </c>
      <c r="U96" s="102">
        <v>0</v>
      </c>
      <c r="V96" s="102">
        <v>12.944419809753754</v>
      </c>
      <c r="W96" s="102">
        <v>16.902439384262863</v>
      </c>
      <c r="X96" s="102">
        <v>12.643545496802821</v>
      </c>
      <c r="Y96" s="102">
        <v>14.018694565154142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5.069262888353455</v>
      </c>
      <c r="M97" s="105">
        <v>5.4265391025371486</v>
      </c>
      <c r="N97" s="105">
        <v>6.0533528713575757</v>
      </c>
      <c r="O97" s="105">
        <v>7.5266197075659091</v>
      </c>
      <c r="P97" s="105">
        <v>0</v>
      </c>
      <c r="Q97" s="105">
        <v>8.7359167422569968</v>
      </c>
      <c r="R97" s="105">
        <v>9.0441841594270098</v>
      </c>
      <c r="S97" s="105">
        <v>9.5580165801457593</v>
      </c>
      <c r="T97" s="105">
        <v>0</v>
      </c>
      <c r="U97" s="105">
        <v>0</v>
      </c>
      <c r="V97" s="105">
        <v>0</v>
      </c>
      <c r="W97" s="105">
        <v>0</v>
      </c>
      <c r="X97" s="105">
        <v>12.686798448159358</v>
      </c>
      <c r="Y97" s="105">
        <v>14.040378149802521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1.688561515529962</v>
      </c>
      <c r="M98" s="99">
        <v>1.5644647353274133</v>
      </c>
      <c r="N98" s="99">
        <v>1.8656310217593615</v>
      </c>
      <c r="O98" s="99">
        <v>2.6246906668277843</v>
      </c>
      <c r="P98" s="99">
        <v>0</v>
      </c>
      <c r="Q98" s="99">
        <v>2.6882338599136171</v>
      </c>
      <c r="R98" s="99">
        <v>2.8020735166425275</v>
      </c>
      <c r="S98" s="99">
        <v>2.6824369940251342</v>
      </c>
      <c r="T98" s="99">
        <v>0</v>
      </c>
      <c r="U98" s="99">
        <v>0</v>
      </c>
      <c r="V98" s="99">
        <v>0</v>
      </c>
      <c r="W98" s="99">
        <v>0</v>
      </c>
      <c r="X98" s="99">
        <v>3.0235262426581899</v>
      </c>
      <c r="Y98" s="99">
        <v>5.4377716568391188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3.3807013728234931</v>
      </c>
      <c r="M99" s="99">
        <v>3.8620743672097348</v>
      </c>
      <c r="N99" s="99">
        <v>4.1877218495982138</v>
      </c>
      <c r="O99" s="99">
        <v>4.901929040738124</v>
      </c>
      <c r="P99" s="99">
        <v>0</v>
      </c>
      <c r="Q99" s="99">
        <v>6.0476828823433806</v>
      </c>
      <c r="R99" s="99">
        <v>6.242110642784481</v>
      </c>
      <c r="S99" s="99">
        <v>6.8755795861206259</v>
      </c>
      <c r="T99" s="99">
        <v>0</v>
      </c>
      <c r="U99" s="99">
        <v>0</v>
      </c>
      <c r="V99" s="99">
        <v>0</v>
      </c>
      <c r="W99" s="99">
        <v>0</v>
      </c>
      <c r="X99" s="99">
        <v>9.6632722055011673</v>
      </c>
      <c r="Y99" s="99">
        <v>8.602606492963405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2.4559346655341061</v>
      </c>
      <c r="D100" s="123">
        <v>2.1962649411594497</v>
      </c>
      <c r="E100" s="123">
        <v>2.4143842059235441</v>
      </c>
      <c r="F100" s="123">
        <v>2.5428736063614075</v>
      </c>
      <c r="G100" s="123">
        <v>2.4824757036197598</v>
      </c>
      <c r="H100" s="123">
        <v>2.2166428859611931</v>
      </c>
      <c r="I100" s="123">
        <v>2.482888187723558</v>
      </c>
      <c r="J100" s="123">
        <v>2.038500119663575</v>
      </c>
      <c r="K100" s="123">
        <v>1.8698348015946549</v>
      </c>
      <c r="L100" s="123">
        <v>1.7741165857213568</v>
      </c>
      <c r="M100" s="123">
        <v>1.9658025766341445</v>
      </c>
      <c r="N100" s="123">
        <v>2.0324903426754064</v>
      </c>
      <c r="O100" s="123">
        <v>1.9814101549689391</v>
      </c>
      <c r="P100" s="123">
        <v>0</v>
      </c>
      <c r="Q100" s="123">
        <v>2.4573719696125655</v>
      </c>
      <c r="R100" s="123">
        <v>2.5448608592455324</v>
      </c>
      <c r="S100" s="123">
        <v>3.0592468144852418</v>
      </c>
      <c r="T100" s="123">
        <v>0</v>
      </c>
      <c r="U100" s="123">
        <v>0</v>
      </c>
      <c r="V100" s="123">
        <v>3.4313761394574644</v>
      </c>
      <c r="W100" s="123">
        <v>4.03522104204567</v>
      </c>
      <c r="X100" s="123">
        <v>4.4357145374259828</v>
      </c>
      <c r="Y100" s="123">
        <v>4.4277791775758413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2.9038668893929969</v>
      </c>
      <c r="D101" s="99">
        <v>2.2646598826335547</v>
      </c>
      <c r="E101" s="99">
        <v>2.1643344623399572</v>
      </c>
      <c r="F101" s="99">
        <v>2.6293769636797384</v>
      </c>
      <c r="G101" s="99">
        <v>2.575084086268919</v>
      </c>
      <c r="H101" s="99">
        <v>1.8808524955227279</v>
      </c>
      <c r="I101" s="99">
        <v>2.7311657282605064</v>
      </c>
      <c r="J101" s="99">
        <v>0.63760324771390475</v>
      </c>
      <c r="K101" s="99">
        <v>0.29128762302557415</v>
      </c>
      <c r="L101" s="99">
        <v>2.3374590692651518</v>
      </c>
      <c r="M101" s="99">
        <v>2.0174754575896903</v>
      </c>
      <c r="N101" s="99">
        <v>2.3359611830111282</v>
      </c>
      <c r="O101" s="99">
        <v>2.1410947501018622</v>
      </c>
      <c r="P101" s="99">
        <v>0</v>
      </c>
      <c r="Q101" s="99">
        <v>2.3996474828068632</v>
      </c>
      <c r="R101" s="99">
        <v>2.9018119595091578</v>
      </c>
      <c r="S101" s="99">
        <v>2.7988383569897772</v>
      </c>
      <c r="T101" s="99">
        <v>0</v>
      </c>
      <c r="U101" s="99">
        <v>0</v>
      </c>
      <c r="V101" s="99">
        <v>3.596781072259652</v>
      </c>
      <c r="W101" s="99">
        <v>4.2016481607005565</v>
      </c>
      <c r="X101" s="99">
        <v>4.4058218132304967</v>
      </c>
      <c r="Y101" s="99">
        <v>3.94291406519319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2.5958630733678216</v>
      </c>
      <c r="D102" s="99">
        <v>2.3219449017213991</v>
      </c>
      <c r="E102" s="99">
        <v>2.2498855272359481</v>
      </c>
      <c r="F102" s="99">
        <v>2.4109695720828594</v>
      </c>
      <c r="G102" s="99">
        <v>2.5332617701099074</v>
      </c>
      <c r="H102" s="99">
        <v>2.3104443349904358</v>
      </c>
      <c r="I102" s="99">
        <v>2.3392891826377049</v>
      </c>
      <c r="J102" s="99">
        <v>2.2217408956902047</v>
      </c>
      <c r="K102" s="99">
        <v>2.0703221841573254</v>
      </c>
      <c r="L102" s="99">
        <v>1.8138173941151829</v>
      </c>
      <c r="M102" s="99">
        <v>1.9612566031275409</v>
      </c>
      <c r="N102" s="99">
        <v>2.0082602001164851</v>
      </c>
      <c r="O102" s="99">
        <v>2.0185350912553703</v>
      </c>
      <c r="P102" s="99">
        <v>0</v>
      </c>
      <c r="Q102" s="99">
        <v>2.4410261534112778</v>
      </c>
      <c r="R102" s="99">
        <v>2.7885454320424756</v>
      </c>
      <c r="S102" s="99">
        <v>3.1467297256922988</v>
      </c>
      <c r="T102" s="99">
        <v>0</v>
      </c>
      <c r="U102" s="99">
        <v>0</v>
      </c>
      <c r="V102" s="99">
        <v>2.4450967207060312</v>
      </c>
      <c r="W102" s="99">
        <v>4.8996355437529182</v>
      </c>
      <c r="X102" s="99">
        <v>4.4236475779470021</v>
      </c>
      <c r="Y102" s="99">
        <v>4.1312183811829879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2.4344940198881617</v>
      </c>
      <c r="D103" s="110">
        <v>2.1865885977763364</v>
      </c>
      <c r="E103" s="110">
        <v>2.4238848214838224</v>
      </c>
      <c r="F103" s="110">
        <v>2.5500934395694879</v>
      </c>
      <c r="G103" s="110">
        <v>2.4773659095077467</v>
      </c>
      <c r="H103" s="110">
        <v>2.213489853964846</v>
      </c>
      <c r="I103" s="110">
        <v>2.4917158218405686</v>
      </c>
      <c r="J103" s="110">
        <v>2.092247173923337</v>
      </c>
      <c r="K103" s="110">
        <v>1.9419504658421833</v>
      </c>
      <c r="L103" s="110">
        <v>1.7401472927323558</v>
      </c>
      <c r="M103" s="110">
        <v>1.9630302253921021</v>
      </c>
      <c r="N103" s="110">
        <v>2.0317599694842325</v>
      </c>
      <c r="O103" s="110">
        <v>1.9793620615672285</v>
      </c>
      <c r="P103" s="110">
        <v>0</v>
      </c>
      <c r="Q103" s="110">
        <v>2.4584811176468939</v>
      </c>
      <c r="R103" s="110">
        <v>2.5308948908114646</v>
      </c>
      <c r="S103" s="110">
        <v>3.0650112496299586</v>
      </c>
      <c r="T103" s="110">
        <v>0</v>
      </c>
      <c r="U103" s="110">
        <v>0</v>
      </c>
      <c r="V103" s="110">
        <v>3.4553328669392838</v>
      </c>
      <c r="W103" s="110">
        <v>3.9862869320852266</v>
      </c>
      <c r="X103" s="110">
        <v>4.4361259203828602</v>
      </c>
      <c r="Y103" s="110">
        <v>4.4354098643391193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123.63104289687428</v>
      </c>
      <c r="D124" s="118">
        <f t="shared" si="42"/>
        <v>109.12322601993868</v>
      </c>
      <c r="E124" s="118">
        <f t="shared" si="42"/>
        <v>94.319898849027851</v>
      </c>
      <c r="F124" s="118">
        <f t="shared" si="42"/>
        <v>87.047339779330571</v>
      </c>
      <c r="G124" s="118">
        <f t="shared" si="42"/>
        <v>85.54608168935053</v>
      </c>
      <c r="H124" s="118">
        <f t="shared" si="42"/>
        <v>74.420973965781741</v>
      </c>
      <c r="I124" s="118">
        <f t="shared" si="42"/>
        <v>66.987918489085459</v>
      </c>
      <c r="J124" s="118">
        <f t="shared" si="42"/>
        <v>64.503687638527893</v>
      </c>
      <c r="K124" s="118">
        <f t="shared" si="42"/>
        <v>70.118001217398216</v>
      </c>
      <c r="L124" s="118">
        <f t="shared" si="42"/>
        <v>0</v>
      </c>
      <c r="M124" s="118">
        <f t="shared" si="42"/>
        <v>80.25611534869617</v>
      </c>
      <c r="N124" s="118">
        <f t="shared" si="42"/>
        <v>85.262895608796043</v>
      </c>
      <c r="O124" s="118">
        <f t="shared" si="42"/>
        <v>84.984315637310047</v>
      </c>
      <c r="P124" s="118">
        <f t="shared" si="42"/>
        <v>71.726921241653002</v>
      </c>
      <c r="Q124" s="118">
        <f t="shared" si="42"/>
        <v>76.061202135439189</v>
      </c>
      <c r="R124" s="118">
        <f t="shared" ref="R124:V124" si="43">R125+R128+R130+R139</f>
        <v>75.808676443284142</v>
      </c>
      <c r="S124" s="118">
        <f t="shared" si="43"/>
        <v>77.447935470297637</v>
      </c>
      <c r="T124" s="118">
        <f t="shared" si="43"/>
        <v>73.380902972254916</v>
      </c>
      <c r="U124" s="118">
        <f t="shared" si="43"/>
        <v>72.698867791056159</v>
      </c>
      <c r="V124" s="118">
        <f t="shared" si="43"/>
        <v>73.902767957942061</v>
      </c>
      <c r="W124" s="118">
        <f t="shared" ref="W124:Y124" si="44">W125+W128+W130+W139</f>
        <v>76.053778275182822</v>
      </c>
      <c r="X124" s="118">
        <f t="shared" si="44"/>
        <v>60.388005519007827</v>
      </c>
      <c r="Y124" s="118">
        <f t="shared" si="44"/>
        <v>48.894485177877407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112.99976296496268</v>
      </c>
      <c r="D125" s="123">
        <f t="shared" si="45"/>
        <v>99.144502586492948</v>
      </c>
      <c r="E125" s="123">
        <f t="shared" si="45"/>
        <v>84.51023898212145</v>
      </c>
      <c r="F125" s="123">
        <f t="shared" si="45"/>
        <v>77.23103077160944</v>
      </c>
      <c r="G125" s="123">
        <f t="shared" si="45"/>
        <v>75.409717231199764</v>
      </c>
      <c r="H125" s="123">
        <f t="shared" si="45"/>
        <v>64.590788176445315</v>
      </c>
      <c r="I125" s="123">
        <f t="shared" si="45"/>
        <v>56.21394295682525</v>
      </c>
      <c r="J125" s="123">
        <f t="shared" si="45"/>
        <v>54.691132842715966</v>
      </c>
      <c r="K125" s="123">
        <f t="shared" si="45"/>
        <v>59.726461170684551</v>
      </c>
      <c r="L125" s="123">
        <f t="shared" si="45"/>
        <v>0</v>
      </c>
      <c r="M125" s="123">
        <f t="shared" si="45"/>
        <v>72.92944139907452</v>
      </c>
      <c r="N125" s="123">
        <f t="shared" si="45"/>
        <v>76.404085830140303</v>
      </c>
      <c r="O125" s="123">
        <f t="shared" si="45"/>
        <v>75.68310438169874</v>
      </c>
      <c r="P125" s="123">
        <f t="shared" si="45"/>
        <v>59.535566426776938</v>
      </c>
      <c r="Q125" s="123">
        <f t="shared" si="45"/>
        <v>63.895173774976477</v>
      </c>
      <c r="R125" s="123">
        <f t="shared" ref="R125:V125" si="46">SUM(R126:R127)</f>
        <v>64.02355834633525</v>
      </c>
      <c r="S125" s="123">
        <f t="shared" si="46"/>
        <v>64.209991732882571</v>
      </c>
      <c r="T125" s="123">
        <f t="shared" si="46"/>
        <v>56.827934425987372</v>
      </c>
      <c r="U125" s="123">
        <f t="shared" si="46"/>
        <v>54.284537636621778</v>
      </c>
      <c r="V125" s="123">
        <f t="shared" si="46"/>
        <v>55.701489603578324</v>
      </c>
      <c r="W125" s="123">
        <f t="shared" ref="W125:Y125" si="47">SUM(W126:W127)</f>
        <v>55.688228712681692</v>
      </c>
      <c r="X125" s="123">
        <f t="shared" si="47"/>
        <v>41.43043832963636</v>
      </c>
      <c r="Y125" s="123">
        <f t="shared" si="47"/>
        <v>30.633226473211959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112.45786317981694</v>
      </c>
      <c r="D126" s="99">
        <v>98.68033538599515</v>
      </c>
      <c r="E126" s="99">
        <v>84.121583419846516</v>
      </c>
      <c r="F126" s="99">
        <v>76.882483550245013</v>
      </c>
      <c r="G126" s="99">
        <v>75.075518432307234</v>
      </c>
      <c r="H126" s="99">
        <v>64.310946033490723</v>
      </c>
      <c r="I126" s="99">
        <v>55.975018755235389</v>
      </c>
      <c r="J126" s="99">
        <v>54.462042974162507</v>
      </c>
      <c r="K126" s="99">
        <v>59.479425740365528</v>
      </c>
      <c r="L126" s="99">
        <v>0</v>
      </c>
      <c r="M126" s="99">
        <v>72.644653035797703</v>
      </c>
      <c r="N126" s="99">
        <v>76.111211442971339</v>
      </c>
      <c r="O126" s="99">
        <v>75.391134742158556</v>
      </c>
      <c r="P126" s="99">
        <v>59.306538104145062</v>
      </c>
      <c r="Q126" s="99">
        <v>63.657398194167548</v>
      </c>
      <c r="R126" s="99">
        <v>63.787699742648648</v>
      </c>
      <c r="S126" s="99">
        <v>63.972634299483602</v>
      </c>
      <c r="T126" s="99">
        <v>56.610161756116774</v>
      </c>
      <c r="U126" s="99">
        <v>54.076891598756113</v>
      </c>
      <c r="V126" s="99">
        <v>55.489100794707134</v>
      </c>
      <c r="W126" s="99">
        <v>55.482103225831459</v>
      </c>
      <c r="X126" s="99">
        <v>41.278286280925961</v>
      </c>
      <c r="Y126" s="99">
        <v>30.532925453664685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0.54189978514574744</v>
      </c>
      <c r="D127" s="99">
        <v>0.46416720049780197</v>
      </c>
      <c r="E127" s="99">
        <v>0.38865556227493386</v>
      </c>
      <c r="F127" s="99">
        <v>0.34854722136442806</v>
      </c>
      <c r="G127" s="99">
        <v>0.33419879889253223</v>
      </c>
      <c r="H127" s="99">
        <v>0.27984214295458981</v>
      </c>
      <c r="I127" s="99">
        <v>0.23892420158986136</v>
      </c>
      <c r="J127" s="99">
        <v>0.22908986855345942</v>
      </c>
      <c r="K127" s="99">
        <v>0.24703543031902053</v>
      </c>
      <c r="L127" s="99">
        <v>0</v>
      </c>
      <c r="M127" s="99">
        <v>0.28478836327681079</v>
      </c>
      <c r="N127" s="99">
        <v>0.29287438716896375</v>
      </c>
      <c r="O127" s="99">
        <v>0.29196963954019106</v>
      </c>
      <c r="P127" s="99">
        <v>0.22902832263187614</v>
      </c>
      <c r="Q127" s="99">
        <v>0.23777558080893063</v>
      </c>
      <c r="R127" s="99">
        <v>0.2358586036866066</v>
      </c>
      <c r="S127" s="99">
        <v>0.23735743339896959</v>
      </c>
      <c r="T127" s="99">
        <v>0.21777266987060118</v>
      </c>
      <c r="U127" s="99">
        <v>0.2076460378656628</v>
      </c>
      <c r="V127" s="99">
        <v>0.21238880887118872</v>
      </c>
      <c r="W127" s="99">
        <v>0.20612548685023108</v>
      </c>
      <c r="X127" s="99">
        <v>0.15215204871040072</v>
      </c>
      <c r="Y127" s="99">
        <v>0.10030101954727243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0.15065675056374753</v>
      </c>
      <c r="D128" s="123">
        <f t="shared" si="48"/>
        <v>0.25243790698426322</v>
      </c>
      <c r="E128" s="123">
        <f t="shared" si="48"/>
        <v>0.36720835688875147</v>
      </c>
      <c r="F128" s="123">
        <f t="shared" si="48"/>
        <v>0.33601236880883473</v>
      </c>
      <c r="G128" s="123">
        <f t="shared" si="48"/>
        <v>0.38765377623675007</v>
      </c>
      <c r="H128" s="123">
        <f t="shared" si="48"/>
        <v>0.33123401053915696</v>
      </c>
      <c r="I128" s="123">
        <f t="shared" si="48"/>
        <v>0.53044030212002657</v>
      </c>
      <c r="J128" s="123">
        <f t="shared" si="48"/>
        <v>0.42368495221086144</v>
      </c>
      <c r="K128" s="123">
        <f t="shared" si="48"/>
        <v>0.63431938654156983</v>
      </c>
      <c r="L128" s="123">
        <f t="shared" si="48"/>
        <v>0</v>
      </c>
      <c r="M128" s="123">
        <f t="shared" si="48"/>
        <v>0.19411561731472146</v>
      </c>
      <c r="N128" s="123">
        <f t="shared" si="48"/>
        <v>0.94096062825563798</v>
      </c>
      <c r="O128" s="123">
        <f t="shared" si="48"/>
        <v>0.50161281863432605</v>
      </c>
      <c r="P128" s="123">
        <f t="shared" si="48"/>
        <v>0.44296908296727644</v>
      </c>
      <c r="Q128" s="123">
        <f t="shared" si="48"/>
        <v>1.0433843868138297</v>
      </c>
      <c r="R128" s="123">
        <f t="shared" si="48"/>
        <v>0.95979198792134224</v>
      </c>
      <c r="S128" s="123">
        <f t="shared" si="48"/>
        <v>0.71410997182378499</v>
      </c>
      <c r="T128" s="123">
        <f t="shared" si="48"/>
        <v>1.1172341787359579</v>
      </c>
      <c r="U128" s="123">
        <f t="shared" si="48"/>
        <v>0.69865984785400403</v>
      </c>
      <c r="V128" s="123">
        <f t="shared" si="48"/>
        <v>0.61678427773700351</v>
      </c>
      <c r="W128" s="123">
        <f t="shared" si="48"/>
        <v>0.22597559492529726</v>
      </c>
      <c r="X128" s="123">
        <f t="shared" si="48"/>
        <v>0.24277626835976357</v>
      </c>
      <c r="Y128" s="123">
        <f t="shared" si="48"/>
        <v>0.21618249558193101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0.15065675056374753</v>
      </c>
      <c r="D129" s="99">
        <f>RES_hhdet_in_tesh!D129/RES_summary!D$21</f>
        <v>0.25243790698426322</v>
      </c>
      <c r="E129" s="99">
        <f>RES_hhdet_in_tesh!E129/RES_summary!E$21</f>
        <v>0.36720835688875147</v>
      </c>
      <c r="F129" s="99">
        <f>RES_hhdet_in_tesh!F129/RES_summary!F$21</f>
        <v>0.33601236880883473</v>
      </c>
      <c r="G129" s="99">
        <f>RES_hhdet_in_tesh!G129/RES_summary!G$21</f>
        <v>0.38765377623675007</v>
      </c>
      <c r="H129" s="99">
        <f>RES_hhdet_in_tesh!H129/RES_summary!H$21</f>
        <v>0.33123401053915696</v>
      </c>
      <c r="I129" s="99">
        <f>RES_hhdet_in_tesh!I129/RES_summary!I$21</f>
        <v>0.53044030212002657</v>
      </c>
      <c r="J129" s="99">
        <f>RES_hhdet_in_tesh!J129/RES_summary!J$21</f>
        <v>0.42368495221086144</v>
      </c>
      <c r="K129" s="99">
        <f>RES_hhdet_in_tesh!K129/RES_summary!K$21</f>
        <v>0.63431938654156983</v>
      </c>
      <c r="L129" s="99">
        <f>RES_hhdet_in_tesh!L129/RES_summary!L$21</f>
        <v>0</v>
      </c>
      <c r="M129" s="99">
        <f>RES_hhdet_in_tesh!M129/RES_summary!M$21</f>
        <v>0.19411561731472146</v>
      </c>
      <c r="N129" s="99">
        <f>RES_hhdet_in_tesh!N129/RES_summary!N$21</f>
        <v>0.94096062825563798</v>
      </c>
      <c r="O129" s="99">
        <f>RES_hhdet_in_tesh!O129/RES_summary!O$21</f>
        <v>0.50161281863432605</v>
      </c>
      <c r="P129" s="99">
        <f>RES_hhdet_in_tesh!P129/RES_summary!P$21</f>
        <v>0.44296908296727644</v>
      </c>
      <c r="Q129" s="99">
        <f>RES_hhdet_in_tesh!Q129/RES_summary!Q$21</f>
        <v>1.0433843868138297</v>
      </c>
      <c r="R129" s="99">
        <f>RES_hhdet_in_tesh!R129/RES_summary!R$21</f>
        <v>0.95979198792134224</v>
      </c>
      <c r="S129" s="99">
        <f>RES_hhdet_in_tesh!S129/RES_summary!S$21</f>
        <v>0.71410997182378499</v>
      </c>
      <c r="T129" s="99">
        <f>RES_hhdet_in_tesh!T129/RES_summary!T$21</f>
        <v>1.1172341787359579</v>
      </c>
      <c r="U129" s="99">
        <f>RES_hhdet_in_tesh!U129/RES_summary!U$21</f>
        <v>0.69865984785400403</v>
      </c>
      <c r="V129" s="99">
        <f>RES_hhdet_in_tesh!V129/RES_summary!V$21</f>
        <v>0.61678427773700351</v>
      </c>
      <c r="W129" s="99">
        <f>RES_hhdet_in_tesh!W129/RES_summary!W$21</f>
        <v>0.22597559492529726</v>
      </c>
      <c r="X129" s="99">
        <f>RES_hhdet_in_tesh!X129/RES_summary!X$21</f>
        <v>0.24277626835976357</v>
      </c>
      <c r="Y129" s="99">
        <f>RES_hhdet_in_tesh!Y129/RES_summary!Y$21</f>
        <v>0.21618249558193101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8.0340678479643053</v>
      </c>
      <c r="D130" s="123">
        <v>7.5313891495200744</v>
      </c>
      <c r="E130" s="123">
        <v>7.0248783624171312</v>
      </c>
      <c r="F130" s="123">
        <v>6.9384655375434203</v>
      </c>
      <c r="G130" s="123">
        <v>7.2673738852669096</v>
      </c>
      <c r="H130" s="123">
        <v>7.2779863716754933</v>
      </c>
      <c r="I130" s="123">
        <v>7.7633255133571391</v>
      </c>
      <c r="J130" s="123">
        <v>7.285173121372595</v>
      </c>
      <c r="K130" s="123">
        <v>7.8076916737340758</v>
      </c>
      <c r="L130" s="123">
        <v>0</v>
      </c>
      <c r="M130" s="123">
        <v>5.1696050829146758</v>
      </c>
      <c r="N130" s="123">
        <v>5.8870100864668711</v>
      </c>
      <c r="O130" s="123">
        <v>6.8188153910596991</v>
      </c>
      <c r="P130" s="123">
        <v>9.4346450345174784</v>
      </c>
      <c r="Q130" s="123">
        <v>8.6647541584526966</v>
      </c>
      <c r="R130" s="123">
        <v>8.2881485758538478</v>
      </c>
      <c r="S130" s="123">
        <v>9.4578497812864679</v>
      </c>
      <c r="T130" s="123">
        <v>12.408070007078964</v>
      </c>
      <c r="U130" s="123">
        <v>14.514146681914703</v>
      </c>
      <c r="V130" s="123">
        <v>14.155739710152107</v>
      </c>
      <c r="W130" s="123">
        <v>16.104728143618477</v>
      </c>
      <c r="X130" s="123">
        <v>14.279036983736692</v>
      </c>
      <c r="Y130" s="123">
        <v>13.612489467557911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8.2311854406819158</v>
      </c>
      <c r="D131" s="99">
        <v>7.5798472449064089</v>
      </c>
      <c r="E131" s="99">
        <v>6.9896807888544457</v>
      </c>
      <c r="F131" s="99">
        <v>6.9151607384178213</v>
      </c>
      <c r="G131" s="99">
        <v>7.305435338077392</v>
      </c>
      <c r="H131" s="99">
        <v>7.2995397925569661</v>
      </c>
      <c r="I131" s="99">
        <v>7.7498681889276124</v>
      </c>
      <c r="J131" s="99">
        <v>7.3127107417396138</v>
      </c>
      <c r="K131" s="99">
        <v>7.8851495383588865</v>
      </c>
      <c r="L131" s="99">
        <v>0</v>
      </c>
      <c r="M131" s="99">
        <v>5.1642338148088553</v>
      </c>
      <c r="N131" s="99">
        <v>5.8676991813288453</v>
      </c>
      <c r="O131" s="99">
        <v>6.6058082684744877</v>
      </c>
      <c r="P131" s="99">
        <v>9.4347847539805496</v>
      </c>
      <c r="Q131" s="99">
        <v>8.6647541584526966</v>
      </c>
      <c r="R131" s="99">
        <v>8.2880509329268079</v>
      </c>
      <c r="S131" s="99">
        <v>9.4578497812864679</v>
      </c>
      <c r="T131" s="99">
        <v>12.857042646701441</v>
      </c>
      <c r="U131" s="99">
        <v>14.798887057137101</v>
      </c>
      <c r="V131" s="99">
        <v>15.346762412148868</v>
      </c>
      <c r="W131" s="99">
        <v>12.862689077162127</v>
      </c>
      <c r="X131" s="99">
        <v>14.279036983736692</v>
      </c>
      <c r="Y131" s="99">
        <v>13.612453040553184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9.4244105945203778</v>
      </c>
      <c r="Q132" s="99">
        <v>0</v>
      </c>
      <c r="R132" s="99">
        <v>0</v>
      </c>
      <c r="S132" s="99">
        <v>0</v>
      </c>
      <c r="T132" s="99">
        <v>12.864136842427667</v>
      </c>
      <c r="U132" s="99">
        <v>14.857971141840686</v>
      </c>
      <c r="V132" s="99">
        <v>15.445426338323196</v>
      </c>
      <c r="W132" s="99">
        <v>0</v>
      </c>
      <c r="X132" s="99">
        <v>0</v>
      </c>
      <c r="Y132" s="99">
        <v>13.659553157662513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2.8732593894190894</v>
      </c>
      <c r="Q133" s="102">
        <v>0</v>
      </c>
      <c r="R133" s="102">
        <v>0</v>
      </c>
      <c r="S133" s="102">
        <v>0</v>
      </c>
      <c r="T133" s="102">
        <v>3.9356531975341187</v>
      </c>
      <c r="U133" s="102">
        <v>4.3371509011093057</v>
      </c>
      <c r="V133" s="102">
        <v>4.7766095563809792</v>
      </c>
      <c r="W133" s="102">
        <v>0</v>
      </c>
      <c r="X133" s="102">
        <v>0</v>
      </c>
      <c r="Y133" s="102">
        <v>5.2852146625027245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6.5511512051012879</v>
      </c>
      <c r="Q134" s="105">
        <v>0</v>
      </c>
      <c r="R134" s="105">
        <v>0</v>
      </c>
      <c r="S134" s="105">
        <v>0</v>
      </c>
      <c r="T134" s="105">
        <v>8.9284836448935483</v>
      </c>
      <c r="U134" s="105">
        <v>10.520820240731382</v>
      </c>
      <c r="V134" s="105">
        <v>10.668816781942219</v>
      </c>
      <c r="W134" s="105">
        <v>0</v>
      </c>
      <c r="X134" s="105">
        <v>0</v>
      </c>
      <c r="Y134" s="105">
        <v>8.3743384951597886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6.876869907475645</v>
      </c>
      <c r="D135" s="102">
        <v>7.0422645058095101</v>
      </c>
      <c r="E135" s="102">
        <v>7.285453491354688</v>
      </c>
      <c r="F135" s="102">
        <v>7.0608636457799587</v>
      </c>
      <c r="G135" s="102">
        <v>7.0621517234634545</v>
      </c>
      <c r="H135" s="102">
        <v>7.1789055930289525</v>
      </c>
      <c r="I135" s="102">
        <v>7.8344744049356301</v>
      </c>
      <c r="J135" s="102">
        <v>7.1161876502642869</v>
      </c>
      <c r="K135" s="102">
        <v>5.5583610729298369</v>
      </c>
      <c r="L135" s="102">
        <v>0</v>
      </c>
      <c r="M135" s="102">
        <v>5.4266372230584796</v>
      </c>
      <c r="N135" s="102">
        <v>6.0599554081705884</v>
      </c>
      <c r="O135" s="102">
        <v>7.5422513681441368</v>
      </c>
      <c r="P135" s="102">
        <v>7.6610801929602825</v>
      </c>
      <c r="Q135" s="102">
        <v>0</v>
      </c>
      <c r="R135" s="102">
        <v>9.0969249405358568</v>
      </c>
      <c r="S135" s="102">
        <v>0</v>
      </c>
      <c r="T135" s="102">
        <v>11.682359761931636</v>
      </c>
      <c r="U135" s="102">
        <v>14.231018873730983</v>
      </c>
      <c r="V135" s="102">
        <v>12.94441980975375</v>
      </c>
      <c r="W135" s="102">
        <v>16.902439384262863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5.4265391025371486</v>
      </c>
      <c r="N136" s="105">
        <v>6.0533528713575748</v>
      </c>
      <c r="O136" s="105">
        <v>7.5266197075659074</v>
      </c>
      <c r="P136" s="105">
        <v>0</v>
      </c>
      <c r="Q136" s="105">
        <v>0</v>
      </c>
      <c r="R136" s="105">
        <v>0</v>
      </c>
      <c r="S136" s="105">
        <v>0</v>
      </c>
      <c r="T136" s="105">
        <v>11.781219432278096</v>
      </c>
      <c r="U136" s="105">
        <v>14.271885405130551</v>
      </c>
      <c r="V136" s="105">
        <v>12.966201771446869</v>
      </c>
      <c r="W136" s="105">
        <v>16.880629368766463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1.564464735327413</v>
      </c>
      <c r="N137" s="99">
        <v>1.865631021759361</v>
      </c>
      <c r="O137" s="99">
        <v>2.6246906668277843</v>
      </c>
      <c r="P137" s="99">
        <v>0</v>
      </c>
      <c r="Q137" s="99">
        <v>0</v>
      </c>
      <c r="R137" s="99">
        <v>0</v>
      </c>
      <c r="S137" s="99">
        <v>0</v>
      </c>
      <c r="T137" s="99">
        <v>3.5772190095326981</v>
      </c>
      <c r="U137" s="99">
        <v>4.1462332793012351</v>
      </c>
      <c r="V137" s="99">
        <v>3.9129217946575094</v>
      </c>
      <c r="W137" s="99">
        <v>7.0414702890589904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3.8620743672097348</v>
      </c>
      <c r="N138" s="99">
        <v>4.187721849598212</v>
      </c>
      <c r="O138" s="99">
        <v>4.9019290407381249</v>
      </c>
      <c r="P138" s="99">
        <v>0</v>
      </c>
      <c r="Q138" s="99">
        <v>0</v>
      </c>
      <c r="R138" s="99">
        <v>0</v>
      </c>
      <c r="S138" s="99">
        <v>0</v>
      </c>
      <c r="T138" s="99">
        <v>8.2040004227453984</v>
      </c>
      <c r="U138" s="99">
        <v>10.125652125829314</v>
      </c>
      <c r="V138" s="99">
        <v>9.0532799767893604</v>
      </c>
      <c r="W138" s="99">
        <v>9.8391590797074731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2.4465553333835381</v>
      </c>
      <c r="D139" s="123">
        <v>2.1948963769413861</v>
      </c>
      <c r="E139" s="123">
        <v>2.4175731476005242</v>
      </c>
      <c r="F139" s="123">
        <v>2.5418311013688686</v>
      </c>
      <c r="G139" s="123">
        <v>2.4813367966471169</v>
      </c>
      <c r="H139" s="123">
        <v>2.2209654071217715</v>
      </c>
      <c r="I139" s="123">
        <v>2.4802097167830341</v>
      </c>
      <c r="J139" s="123">
        <v>2.1036967222284737</v>
      </c>
      <c r="K139" s="123">
        <v>1.9495289864380267</v>
      </c>
      <c r="L139" s="123">
        <v>0</v>
      </c>
      <c r="M139" s="123">
        <v>1.9629532493922532</v>
      </c>
      <c r="N139" s="123">
        <v>2.0308390639332252</v>
      </c>
      <c r="O139" s="123">
        <v>1.9807830459172757</v>
      </c>
      <c r="P139" s="123">
        <v>2.3137406973913137</v>
      </c>
      <c r="Q139" s="123">
        <v>2.4578898151961863</v>
      </c>
      <c r="R139" s="123">
        <v>2.5371775331736881</v>
      </c>
      <c r="S139" s="123">
        <v>3.0659839843048027</v>
      </c>
      <c r="T139" s="123">
        <v>3.0276643604526123</v>
      </c>
      <c r="U139" s="123">
        <v>3.2015236246656684</v>
      </c>
      <c r="V139" s="123">
        <v>3.4287543664746147</v>
      </c>
      <c r="W139" s="123">
        <v>4.0348458239573599</v>
      </c>
      <c r="X139" s="123">
        <v>4.4357539372750159</v>
      </c>
      <c r="Y139" s="123">
        <v>4.4325867415256068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2.5958630733678207</v>
      </c>
      <c r="D140" s="99">
        <v>2.3219449017213996</v>
      </c>
      <c r="E140" s="99">
        <v>2.2498855272359481</v>
      </c>
      <c r="F140" s="99">
        <v>2.4109695720828594</v>
      </c>
      <c r="G140" s="99">
        <v>2.5332617701099078</v>
      </c>
      <c r="H140" s="99">
        <v>2.3104443349904362</v>
      </c>
      <c r="I140" s="99">
        <v>2.3392891826377049</v>
      </c>
      <c r="J140" s="99">
        <v>2.2217408956902052</v>
      </c>
      <c r="K140" s="99">
        <v>2.0703221841573254</v>
      </c>
      <c r="L140" s="99">
        <v>0</v>
      </c>
      <c r="M140" s="99">
        <v>1.9612566031275414</v>
      </c>
      <c r="N140" s="99">
        <v>2.0082602001164851</v>
      </c>
      <c r="O140" s="99">
        <v>2.0185350912553703</v>
      </c>
      <c r="P140" s="99">
        <v>2.244667021760244</v>
      </c>
      <c r="Q140" s="99">
        <v>2.4410261534112769</v>
      </c>
      <c r="R140" s="99">
        <v>2.7885454320424761</v>
      </c>
      <c r="S140" s="99">
        <v>3.1467297256922979</v>
      </c>
      <c r="T140" s="99">
        <v>1.8303175412417412</v>
      </c>
      <c r="U140" s="99">
        <v>3.788430440572645</v>
      </c>
      <c r="V140" s="99">
        <v>2.4450967207060308</v>
      </c>
      <c r="W140" s="99">
        <v>4.8996355437529182</v>
      </c>
      <c r="X140" s="99">
        <v>4.4236475779470021</v>
      </c>
      <c r="Y140" s="99">
        <v>4.131218381182987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2.4344940198881617</v>
      </c>
      <c r="D141" s="110">
        <v>2.1865885977763369</v>
      </c>
      <c r="E141" s="110">
        <v>2.423884821483822</v>
      </c>
      <c r="F141" s="110">
        <v>2.5500934395694883</v>
      </c>
      <c r="G141" s="110">
        <v>2.4773659095077458</v>
      </c>
      <c r="H141" s="110">
        <v>2.213489853964846</v>
      </c>
      <c r="I141" s="110">
        <v>2.4917158218405686</v>
      </c>
      <c r="J141" s="110">
        <v>2.092247173923337</v>
      </c>
      <c r="K141" s="110">
        <v>1.9419504658421838</v>
      </c>
      <c r="L141" s="110">
        <v>0</v>
      </c>
      <c r="M141" s="110">
        <v>1.9630302253921019</v>
      </c>
      <c r="N141" s="110">
        <v>2.0317599694842325</v>
      </c>
      <c r="O141" s="110">
        <v>1.9793620615672283</v>
      </c>
      <c r="P141" s="110">
        <v>2.315161264312148</v>
      </c>
      <c r="Q141" s="110">
        <v>2.4584811176468939</v>
      </c>
      <c r="R141" s="110">
        <v>2.5308948908114641</v>
      </c>
      <c r="S141" s="110">
        <v>3.0650112496299582</v>
      </c>
      <c r="T141" s="110">
        <v>3.0301650350625993</v>
      </c>
      <c r="U141" s="110">
        <v>3.1791100639594272</v>
      </c>
      <c r="V141" s="110">
        <v>3.4553328669392829</v>
      </c>
      <c r="W141" s="110">
        <v>3.9862869320852266</v>
      </c>
      <c r="X141" s="110">
        <v>4.4361259203828602</v>
      </c>
      <c r="Y141" s="110">
        <v>4.4354098643391211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105.3580504683473</v>
      </c>
      <c r="D143" s="118">
        <f t="shared" si="49"/>
        <v>103.83319369227604</v>
      </c>
      <c r="E143" s="118">
        <f t="shared" si="49"/>
        <v>99.610190379999153</v>
      </c>
      <c r="F143" s="118">
        <f t="shared" si="49"/>
        <v>87.953671507989128</v>
      </c>
      <c r="G143" s="118">
        <f t="shared" si="49"/>
        <v>83.277831364711318</v>
      </c>
      <c r="H143" s="118">
        <f t="shared" si="49"/>
        <v>75.197774831484764</v>
      </c>
      <c r="I143" s="118">
        <f t="shared" si="49"/>
        <v>67.219589919758178</v>
      </c>
      <c r="J143" s="118">
        <f t="shared" si="49"/>
        <v>68.674103303997853</v>
      </c>
      <c r="K143" s="118">
        <f t="shared" si="49"/>
        <v>69.277754680303744</v>
      </c>
      <c r="L143" s="118">
        <f t="shared" si="49"/>
        <v>0</v>
      </c>
      <c r="M143" s="118">
        <f t="shared" si="49"/>
        <v>74.660744807902944</v>
      </c>
      <c r="N143" s="118">
        <f t="shared" si="49"/>
        <v>73.84686630364466</v>
      </c>
      <c r="O143" s="118">
        <f t="shared" si="49"/>
        <v>79.311772723128243</v>
      </c>
      <c r="P143" s="118">
        <f t="shared" si="49"/>
        <v>73.081995452200132</v>
      </c>
      <c r="Q143" s="118">
        <f t="shared" si="49"/>
        <v>88.395171122147872</v>
      </c>
      <c r="R143" s="118">
        <f t="shared" ref="R143:V143" si="50">R144+R146+R148+R157</f>
        <v>79.542102888598578</v>
      </c>
      <c r="S143" s="118">
        <f t="shared" si="50"/>
        <v>82.374383795438888</v>
      </c>
      <c r="T143" s="118">
        <f t="shared" si="50"/>
        <v>78.697369057948961</v>
      </c>
      <c r="U143" s="118">
        <f t="shared" si="50"/>
        <v>75.322381869173228</v>
      </c>
      <c r="V143" s="118">
        <f t="shared" si="50"/>
        <v>74.99138115576342</v>
      </c>
      <c r="W143" s="118">
        <f t="shared" ref="W143:Y143" si="51">W144+W146+W148+W157</f>
        <v>74.497688902564249</v>
      </c>
      <c r="X143" s="118">
        <f t="shared" si="51"/>
        <v>67.038087895522324</v>
      </c>
      <c r="Y143" s="118">
        <f t="shared" si="51"/>
        <v>59.53993715916193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95.683789052009615</v>
      </c>
      <c r="D144" s="123">
        <f t="shared" si="52"/>
        <v>94.295379435461228</v>
      </c>
      <c r="E144" s="123">
        <f t="shared" si="52"/>
        <v>89.558838373422091</v>
      </c>
      <c r="F144" s="123">
        <f t="shared" si="52"/>
        <v>77.939290357176574</v>
      </c>
      <c r="G144" s="123">
        <f t="shared" si="52"/>
        <v>73.168143033638458</v>
      </c>
      <c r="H144" s="123">
        <f t="shared" si="52"/>
        <v>65.043658813324768</v>
      </c>
      <c r="I144" s="123">
        <f t="shared" si="52"/>
        <v>55.858286147787638</v>
      </c>
      <c r="J144" s="123">
        <f t="shared" si="52"/>
        <v>58.546767749418791</v>
      </c>
      <c r="K144" s="123">
        <f t="shared" si="52"/>
        <v>60.564644405773748</v>
      </c>
      <c r="L144" s="123">
        <f t="shared" si="52"/>
        <v>0</v>
      </c>
      <c r="M144" s="123">
        <f t="shared" si="52"/>
        <v>65.821929766625374</v>
      </c>
      <c r="N144" s="123">
        <f t="shared" si="52"/>
        <v>63.32158009108683</v>
      </c>
      <c r="O144" s="123">
        <f t="shared" si="52"/>
        <v>67.467690906298273</v>
      </c>
      <c r="P144" s="123">
        <f t="shared" si="52"/>
        <v>61.20475364525138</v>
      </c>
      <c r="Q144" s="123">
        <f t="shared" si="52"/>
        <v>74.005537725903864</v>
      </c>
      <c r="R144" s="123">
        <f t="shared" si="52"/>
        <v>64.700072738415713</v>
      </c>
      <c r="S144" s="123">
        <f t="shared" si="52"/>
        <v>66.390334409757443</v>
      </c>
      <c r="T144" s="123">
        <f t="shared" si="52"/>
        <v>60.05593363054227</v>
      </c>
      <c r="U144" s="123">
        <f t="shared" si="52"/>
        <v>54.34879287152355</v>
      </c>
      <c r="V144" s="123">
        <f t="shared" si="52"/>
        <v>54.67867998860816</v>
      </c>
      <c r="W144" s="123">
        <f t="shared" si="52"/>
        <v>51.333785424810337</v>
      </c>
      <c r="X144" s="123">
        <f t="shared" si="52"/>
        <v>47.468806062431163</v>
      </c>
      <c r="Y144" s="123">
        <f t="shared" si="52"/>
        <v>38.880583254455885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95.683789052009615</v>
      </c>
      <c r="D145" s="99">
        <v>94.295379435461228</v>
      </c>
      <c r="E145" s="99">
        <v>89.558838373422091</v>
      </c>
      <c r="F145" s="99">
        <v>77.939290357176574</v>
      </c>
      <c r="G145" s="99">
        <v>73.168143033638458</v>
      </c>
      <c r="H145" s="99">
        <v>65.043658813324768</v>
      </c>
      <c r="I145" s="99">
        <v>55.858286147787638</v>
      </c>
      <c r="J145" s="99">
        <v>58.546767749418791</v>
      </c>
      <c r="K145" s="99">
        <v>60.564644405773748</v>
      </c>
      <c r="L145" s="99">
        <v>0</v>
      </c>
      <c r="M145" s="99">
        <v>65.821929766625374</v>
      </c>
      <c r="N145" s="99">
        <v>63.32158009108683</v>
      </c>
      <c r="O145" s="99">
        <v>67.467690906298273</v>
      </c>
      <c r="P145" s="99">
        <v>61.20475364525138</v>
      </c>
      <c r="Q145" s="99">
        <v>74.005537725903864</v>
      </c>
      <c r="R145" s="99">
        <v>64.700072738415713</v>
      </c>
      <c r="S145" s="99">
        <v>66.390334409757443</v>
      </c>
      <c r="T145" s="99">
        <v>60.05593363054227</v>
      </c>
      <c r="U145" s="99">
        <v>54.34879287152355</v>
      </c>
      <c r="V145" s="99">
        <v>54.67867998860816</v>
      </c>
      <c r="W145" s="99">
        <v>51.333785424810337</v>
      </c>
      <c r="X145" s="99">
        <v>47.468806062431163</v>
      </c>
      <c r="Y145" s="99">
        <v>38.880583254455885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0.15259750312189069</v>
      </c>
      <c r="D146" s="123">
        <f t="shared" si="53"/>
        <v>0.24895258869546566</v>
      </c>
      <c r="E146" s="123">
        <f t="shared" si="53"/>
        <v>0.36720055722101813</v>
      </c>
      <c r="F146" s="123">
        <f t="shared" si="53"/>
        <v>0.4036043630819155</v>
      </c>
      <c r="G146" s="123">
        <f t="shared" si="53"/>
        <v>0.55069832941090846</v>
      </c>
      <c r="H146" s="123">
        <f t="shared" si="53"/>
        <v>0.74161243067616556</v>
      </c>
      <c r="I146" s="123">
        <f t="shared" si="53"/>
        <v>1.0957574015230487</v>
      </c>
      <c r="J146" s="123">
        <f t="shared" si="53"/>
        <v>0.91342898808242323</v>
      </c>
      <c r="K146" s="123">
        <f t="shared" si="53"/>
        <v>1.1422225691005308</v>
      </c>
      <c r="L146" s="123">
        <f t="shared" si="53"/>
        <v>0</v>
      </c>
      <c r="M146" s="123">
        <f t="shared" si="53"/>
        <v>1.4041857949947254</v>
      </c>
      <c r="N146" s="123">
        <f t="shared" si="53"/>
        <v>2.4157274573899024</v>
      </c>
      <c r="O146" s="123">
        <f t="shared" si="53"/>
        <v>2.3489092400258129</v>
      </c>
      <c r="P146" s="123">
        <f t="shared" si="53"/>
        <v>1.9014860348150273</v>
      </c>
      <c r="Q146" s="123">
        <f t="shared" si="53"/>
        <v>3.1765628340290677</v>
      </c>
      <c r="R146" s="123">
        <f t="shared" si="53"/>
        <v>3.229178310693591</v>
      </c>
      <c r="S146" s="123">
        <f t="shared" si="53"/>
        <v>3.3126811801013334</v>
      </c>
      <c r="T146" s="123">
        <f t="shared" si="53"/>
        <v>3.673838008402686</v>
      </c>
      <c r="U146" s="123">
        <f t="shared" si="53"/>
        <v>3.6549336757140236</v>
      </c>
      <c r="V146" s="123">
        <f t="shared" si="53"/>
        <v>3.8339200274087681</v>
      </c>
      <c r="W146" s="123">
        <f t="shared" si="53"/>
        <v>2.2073941411925806</v>
      </c>
      <c r="X146" s="123">
        <f t="shared" si="53"/>
        <v>2.3955424430226189</v>
      </c>
      <c r="Y146" s="123">
        <f t="shared" si="53"/>
        <v>2.0886082660466689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0.15259750312189069</v>
      </c>
      <c r="D147" s="99">
        <f>RES_hhdet_in_tesh!D147/RES_summary!D$21</f>
        <v>0.24895258869546566</v>
      </c>
      <c r="E147" s="99">
        <f>RES_hhdet_in_tesh!E147/RES_summary!E$21</f>
        <v>0.36720055722101813</v>
      </c>
      <c r="F147" s="99">
        <f>RES_hhdet_in_tesh!F147/RES_summary!F$21</f>
        <v>0.4036043630819155</v>
      </c>
      <c r="G147" s="99">
        <f>RES_hhdet_in_tesh!G147/RES_summary!G$21</f>
        <v>0.55069832941090846</v>
      </c>
      <c r="H147" s="99">
        <f>RES_hhdet_in_tesh!H147/RES_summary!H$21</f>
        <v>0.74161243067616556</v>
      </c>
      <c r="I147" s="99">
        <f>RES_hhdet_in_tesh!I147/RES_summary!I$21</f>
        <v>1.0957574015230487</v>
      </c>
      <c r="J147" s="99">
        <f>RES_hhdet_in_tesh!J147/RES_summary!J$21</f>
        <v>0.91342898808242323</v>
      </c>
      <c r="K147" s="99">
        <f>RES_hhdet_in_tesh!K147/RES_summary!K$21</f>
        <v>1.1422225691005308</v>
      </c>
      <c r="L147" s="99">
        <f>RES_hhdet_in_tesh!L147/RES_summary!L$21</f>
        <v>0</v>
      </c>
      <c r="M147" s="99">
        <f>RES_hhdet_in_tesh!M147/RES_summary!M$21</f>
        <v>1.4041857949947254</v>
      </c>
      <c r="N147" s="99">
        <f>RES_hhdet_in_tesh!N147/RES_summary!N$21</f>
        <v>2.4157274573899024</v>
      </c>
      <c r="O147" s="99">
        <f>RES_hhdet_in_tesh!O147/RES_summary!O$21</f>
        <v>2.3489092400258129</v>
      </c>
      <c r="P147" s="99">
        <f>RES_hhdet_in_tesh!P147/RES_summary!P$21</f>
        <v>1.9014860348150273</v>
      </c>
      <c r="Q147" s="99">
        <f>RES_hhdet_in_tesh!Q147/RES_summary!Q$21</f>
        <v>3.1765628340290677</v>
      </c>
      <c r="R147" s="99">
        <f>RES_hhdet_in_tesh!R147/RES_summary!R$21</f>
        <v>3.229178310693591</v>
      </c>
      <c r="S147" s="99">
        <f>RES_hhdet_in_tesh!S147/RES_summary!S$21</f>
        <v>3.3126811801013334</v>
      </c>
      <c r="T147" s="99">
        <f>RES_hhdet_in_tesh!T147/RES_summary!T$21</f>
        <v>3.673838008402686</v>
      </c>
      <c r="U147" s="99">
        <f>RES_hhdet_in_tesh!U147/RES_summary!U$21</f>
        <v>3.6549336757140236</v>
      </c>
      <c r="V147" s="99">
        <f>RES_hhdet_in_tesh!V147/RES_summary!V$21</f>
        <v>3.8339200274087681</v>
      </c>
      <c r="W147" s="99">
        <f>RES_hhdet_in_tesh!W147/RES_summary!W$21</f>
        <v>2.2073941411925806</v>
      </c>
      <c r="X147" s="99">
        <f>RES_hhdet_in_tesh!X147/RES_summary!X$21</f>
        <v>2.3955424430226189</v>
      </c>
      <c r="Y147" s="99">
        <f>RES_hhdet_in_tesh!Y147/RES_summary!Y$21</f>
        <v>2.0886082660466689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7.0750482742869005</v>
      </c>
      <c r="D148" s="123">
        <v>7.0938133013464375</v>
      </c>
      <c r="E148" s="123">
        <v>7.2665938749357961</v>
      </c>
      <c r="F148" s="123">
        <v>7.0690565438895225</v>
      </c>
      <c r="G148" s="123">
        <v>7.0777101588078848</v>
      </c>
      <c r="H148" s="123">
        <v>7.1915865786577999</v>
      </c>
      <c r="I148" s="123">
        <v>7.7854683367024862</v>
      </c>
      <c r="J148" s="123">
        <v>7.1099379781030327</v>
      </c>
      <c r="K148" s="123">
        <v>5.6217253452999199</v>
      </c>
      <c r="L148" s="123">
        <v>0</v>
      </c>
      <c r="M148" s="123">
        <v>5.4716743339380622</v>
      </c>
      <c r="N148" s="123">
        <v>6.0787207656862581</v>
      </c>
      <c r="O148" s="123">
        <v>7.514390796469022</v>
      </c>
      <c r="P148" s="123">
        <v>7.6620109300057742</v>
      </c>
      <c r="Q148" s="123">
        <v>8.7551813349776246</v>
      </c>
      <c r="R148" s="123">
        <v>9.0756913128188508</v>
      </c>
      <c r="S148" s="123">
        <v>9.6053811189863811</v>
      </c>
      <c r="T148" s="123">
        <v>11.939962945091381</v>
      </c>
      <c r="U148" s="123">
        <v>14.117193213143702</v>
      </c>
      <c r="V148" s="123">
        <v>13.050149738575321</v>
      </c>
      <c r="W148" s="123">
        <v>16.921665262213065</v>
      </c>
      <c r="X148" s="123">
        <v>12.737982830042403</v>
      </c>
      <c r="Y148" s="123">
        <v>14.138203606695367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7.3916502993146391</v>
      </c>
      <c r="D149" s="99">
        <v>7.30469473763387</v>
      </c>
      <c r="E149" s="99">
        <v>7.171779091021639</v>
      </c>
      <c r="F149" s="99">
        <v>7.1218866110098134</v>
      </c>
      <c r="G149" s="99">
        <v>7.1963065338861743</v>
      </c>
      <c r="H149" s="99">
        <v>7.2845075940415862</v>
      </c>
      <c r="I149" s="99">
        <v>7.3807458076735903</v>
      </c>
      <c r="J149" s="99">
        <v>7.0356363201858798</v>
      </c>
      <c r="K149" s="99">
        <v>6.9682161331642138</v>
      </c>
      <c r="L149" s="99">
        <v>0</v>
      </c>
      <c r="M149" s="99">
        <v>6.5431764543041364</v>
      </c>
      <c r="N149" s="99">
        <v>6.5628737528456043</v>
      </c>
      <c r="O149" s="99">
        <v>6.930063151587424</v>
      </c>
      <c r="P149" s="99">
        <v>7.7441404506752622</v>
      </c>
      <c r="Q149" s="99">
        <v>8.2737785254312186</v>
      </c>
      <c r="R149" s="99">
        <v>8.7896480452880557</v>
      </c>
      <c r="S149" s="99">
        <v>10.64620048671247</v>
      </c>
      <c r="T149" s="99">
        <v>14.05134914423151</v>
      </c>
      <c r="U149" s="99">
        <v>11.64838663461788</v>
      </c>
      <c r="V149" s="99">
        <v>13.961526743663095</v>
      </c>
      <c r="W149" s="99">
        <v>17.51339046473252</v>
      </c>
      <c r="X149" s="99">
        <v>13.285022127921971</v>
      </c>
      <c r="Y149" s="99">
        <v>15.433630569965718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14.139429579457234</v>
      </c>
      <c r="U150" s="99">
        <v>0</v>
      </c>
      <c r="V150" s="99">
        <v>13.986905341044139</v>
      </c>
      <c r="W150" s="99">
        <v>0</v>
      </c>
      <c r="X150" s="99">
        <v>13.31096920485238</v>
      </c>
      <c r="Y150" s="99">
        <v>15.52607957129379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4.316840760642128</v>
      </c>
      <c r="U151" s="102">
        <v>0</v>
      </c>
      <c r="V151" s="102">
        <v>4.2631530318429052</v>
      </c>
      <c r="W151" s="102">
        <v>0</v>
      </c>
      <c r="X151" s="102">
        <v>3.1905781006924676</v>
      </c>
      <c r="Y151" s="102">
        <v>5.9699114027482763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9.822588818815106</v>
      </c>
      <c r="U152" s="105">
        <v>0</v>
      </c>
      <c r="V152" s="105">
        <v>9.7237523092012328</v>
      </c>
      <c r="W152" s="105">
        <v>0</v>
      </c>
      <c r="X152" s="105">
        <v>10.120391104159909</v>
      </c>
      <c r="Y152" s="105">
        <v>9.5561681685455113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6.8768699074756423</v>
      </c>
      <c r="D153" s="102">
        <v>7.0422645058095092</v>
      </c>
      <c r="E153" s="102">
        <v>7.285453491354688</v>
      </c>
      <c r="F153" s="102">
        <v>7.0608636457799587</v>
      </c>
      <c r="G153" s="102">
        <v>7.0621517234634563</v>
      </c>
      <c r="H153" s="102">
        <v>7.1789055930289543</v>
      </c>
      <c r="I153" s="102">
        <v>7.8344744049356301</v>
      </c>
      <c r="J153" s="102">
        <v>7.1161876502642869</v>
      </c>
      <c r="K153" s="102">
        <v>5.5583610729298361</v>
      </c>
      <c r="L153" s="102">
        <v>0</v>
      </c>
      <c r="M153" s="102">
        <v>5.4266372230584796</v>
      </c>
      <c r="N153" s="102">
        <v>6.0599554081705893</v>
      </c>
      <c r="O153" s="102">
        <v>7.5422513681441377</v>
      </c>
      <c r="P153" s="102">
        <v>7.6610801929602816</v>
      </c>
      <c r="Q153" s="102">
        <v>8.7779288039246257</v>
      </c>
      <c r="R153" s="102">
        <v>9.0969249405358585</v>
      </c>
      <c r="S153" s="102">
        <v>9.5789524868713674</v>
      </c>
      <c r="T153" s="102">
        <v>11.682359761931636</v>
      </c>
      <c r="U153" s="102">
        <v>14.23101887373098</v>
      </c>
      <c r="V153" s="102">
        <v>12.94441980975375</v>
      </c>
      <c r="W153" s="102">
        <v>16.902439384262863</v>
      </c>
      <c r="X153" s="102">
        <v>12.643545496802821</v>
      </c>
      <c r="Y153" s="102">
        <v>14.018694565154142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5.4265391025371494</v>
      </c>
      <c r="N154" s="105">
        <v>6.0533528713575775</v>
      </c>
      <c r="O154" s="105">
        <v>7.5266197075659074</v>
      </c>
      <c r="P154" s="105">
        <v>0</v>
      </c>
      <c r="Q154" s="105">
        <v>8.7359167422570003</v>
      </c>
      <c r="R154" s="105">
        <v>9.0441841594270098</v>
      </c>
      <c r="S154" s="105">
        <v>9.5580165801457557</v>
      </c>
      <c r="T154" s="105">
        <v>11.781219432278094</v>
      </c>
      <c r="U154" s="105">
        <v>14.271885405130551</v>
      </c>
      <c r="V154" s="105">
        <v>12.966201771446869</v>
      </c>
      <c r="W154" s="105">
        <v>16.880629368766467</v>
      </c>
      <c r="X154" s="105">
        <v>12.68679844815936</v>
      </c>
      <c r="Y154" s="105">
        <v>14.040378149802523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1.5644647353274133</v>
      </c>
      <c r="N155" s="99">
        <v>1.8656310217593617</v>
      </c>
      <c r="O155" s="99">
        <v>2.6246906668277838</v>
      </c>
      <c r="P155" s="99">
        <v>0</v>
      </c>
      <c r="Q155" s="99">
        <v>2.6882338599136166</v>
      </c>
      <c r="R155" s="99">
        <v>2.802073516642527</v>
      </c>
      <c r="S155" s="99">
        <v>2.6824369940251334</v>
      </c>
      <c r="T155" s="99">
        <v>3.5772190095326972</v>
      </c>
      <c r="U155" s="99">
        <v>4.1462332793012351</v>
      </c>
      <c r="V155" s="99">
        <v>3.912921794657509</v>
      </c>
      <c r="W155" s="99">
        <v>7.0414702890589931</v>
      </c>
      <c r="X155" s="99">
        <v>3.0235262426581904</v>
      </c>
      <c r="Y155" s="99">
        <v>5.4377716568391179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3.8620743672097362</v>
      </c>
      <c r="N156" s="99">
        <v>4.1877218495982156</v>
      </c>
      <c r="O156" s="99">
        <v>4.901929040738124</v>
      </c>
      <c r="P156" s="99">
        <v>0</v>
      </c>
      <c r="Q156" s="99">
        <v>6.0476828823433832</v>
      </c>
      <c r="R156" s="99">
        <v>6.2421106427844837</v>
      </c>
      <c r="S156" s="99">
        <v>6.8755795861206233</v>
      </c>
      <c r="T156" s="99">
        <v>8.2040004227453966</v>
      </c>
      <c r="U156" s="99">
        <v>10.125652125829314</v>
      </c>
      <c r="V156" s="99">
        <v>9.0532799767893621</v>
      </c>
      <c r="W156" s="99">
        <v>9.8391590797074713</v>
      </c>
      <c r="X156" s="99">
        <v>9.6632722055011673</v>
      </c>
      <c r="Y156" s="99">
        <v>8.6026064929634032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2.4466156389288867</v>
      </c>
      <c r="D157" s="123">
        <v>2.1950483667729035</v>
      </c>
      <c r="E157" s="123">
        <v>2.4175575744202633</v>
      </c>
      <c r="F157" s="123">
        <v>2.5417202438411262</v>
      </c>
      <c r="G157" s="123">
        <v>2.4812798428540681</v>
      </c>
      <c r="H157" s="123">
        <v>2.2209170088260195</v>
      </c>
      <c r="I157" s="123">
        <v>2.4800780337450052</v>
      </c>
      <c r="J157" s="123">
        <v>2.1039685883936139</v>
      </c>
      <c r="K157" s="123">
        <v>1.9491623601295511</v>
      </c>
      <c r="L157" s="123">
        <v>0</v>
      </c>
      <c r="M157" s="123">
        <v>1.9629549123447749</v>
      </c>
      <c r="N157" s="123">
        <v>2.0308379894816664</v>
      </c>
      <c r="O157" s="123">
        <v>1.9807817803351353</v>
      </c>
      <c r="P157" s="123">
        <v>2.3137448421279521</v>
      </c>
      <c r="Q157" s="123">
        <v>2.4578892272373096</v>
      </c>
      <c r="R157" s="123">
        <v>2.5371605266704353</v>
      </c>
      <c r="S157" s="123">
        <v>3.065987086593724</v>
      </c>
      <c r="T157" s="123">
        <v>3.0276344739126304</v>
      </c>
      <c r="U157" s="123">
        <v>3.2014621087919424</v>
      </c>
      <c r="V157" s="123">
        <v>3.4286314011711791</v>
      </c>
      <c r="W157" s="123">
        <v>4.0348440743482756</v>
      </c>
      <c r="X157" s="123">
        <v>4.4357565600261424</v>
      </c>
      <c r="Y157" s="123">
        <v>4.4325420319640125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2.5958630733678212</v>
      </c>
      <c r="D158" s="99">
        <v>2.3219449017213987</v>
      </c>
      <c r="E158" s="99">
        <v>2.2498855272359481</v>
      </c>
      <c r="F158" s="99">
        <v>2.4109695720828586</v>
      </c>
      <c r="G158" s="99">
        <v>2.5332617701099083</v>
      </c>
      <c r="H158" s="99">
        <v>2.3104443349904358</v>
      </c>
      <c r="I158" s="99">
        <v>2.3392891826377049</v>
      </c>
      <c r="J158" s="99">
        <v>2.2217408956902047</v>
      </c>
      <c r="K158" s="99">
        <v>2.0703221841573258</v>
      </c>
      <c r="L158" s="99">
        <v>0</v>
      </c>
      <c r="M158" s="99">
        <v>1.9612566031275409</v>
      </c>
      <c r="N158" s="99">
        <v>2.0082602001164851</v>
      </c>
      <c r="O158" s="99">
        <v>2.0185350912553708</v>
      </c>
      <c r="P158" s="99">
        <v>2.244667021760244</v>
      </c>
      <c r="Q158" s="99">
        <v>2.4410261534112783</v>
      </c>
      <c r="R158" s="99">
        <v>2.7885454320424761</v>
      </c>
      <c r="S158" s="99">
        <v>3.1467297256922988</v>
      </c>
      <c r="T158" s="99">
        <v>1.8303175412417416</v>
      </c>
      <c r="U158" s="99">
        <v>3.7884304405726441</v>
      </c>
      <c r="V158" s="99">
        <v>2.4450967207060312</v>
      </c>
      <c r="W158" s="99">
        <v>4.8996355437529182</v>
      </c>
      <c r="X158" s="99">
        <v>4.4236475779470021</v>
      </c>
      <c r="Y158" s="99">
        <v>4.131218381182987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2.4344940198881613</v>
      </c>
      <c r="D159" s="110">
        <v>2.1865885977763369</v>
      </c>
      <c r="E159" s="110">
        <v>2.423884821483822</v>
      </c>
      <c r="F159" s="110">
        <v>2.5500934395694879</v>
      </c>
      <c r="G159" s="110">
        <v>2.4773659095077463</v>
      </c>
      <c r="H159" s="110">
        <v>2.213489853964846</v>
      </c>
      <c r="I159" s="110">
        <v>2.4917158218405691</v>
      </c>
      <c r="J159" s="110">
        <v>2.092247173923337</v>
      </c>
      <c r="K159" s="110">
        <v>1.9419504658421833</v>
      </c>
      <c r="L159" s="110">
        <v>0</v>
      </c>
      <c r="M159" s="110">
        <v>1.9630302253921026</v>
      </c>
      <c r="N159" s="110">
        <v>2.031759969484233</v>
      </c>
      <c r="O159" s="110">
        <v>1.9793620615672292</v>
      </c>
      <c r="P159" s="110">
        <v>2.3151612643121489</v>
      </c>
      <c r="Q159" s="110">
        <v>2.4584811176468948</v>
      </c>
      <c r="R159" s="110">
        <v>2.5308948908114646</v>
      </c>
      <c r="S159" s="110">
        <v>3.06501124962996</v>
      </c>
      <c r="T159" s="110">
        <v>3.0301650350625993</v>
      </c>
      <c r="U159" s="110">
        <v>3.1791100639594263</v>
      </c>
      <c r="V159" s="110">
        <v>3.4553328669392838</v>
      </c>
      <c r="W159" s="110">
        <v>3.9862869320852257</v>
      </c>
      <c r="X159" s="110">
        <v>4.4361259203828602</v>
      </c>
      <c r="Y159" s="110">
        <v>4.4354098643391202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87.916875338187026</v>
      </c>
      <c r="G161" s="118">
        <f t="shared" si="54"/>
        <v>81.346302009289857</v>
      </c>
      <c r="H161" s="118">
        <f t="shared" si="54"/>
        <v>73.153985503799305</v>
      </c>
      <c r="I161" s="118">
        <f t="shared" si="54"/>
        <v>68.134232628148354</v>
      </c>
      <c r="J161" s="118">
        <f t="shared" si="54"/>
        <v>69.555575173021992</v>
      </c>
      <c r="K161" s="118">
        <f t="shared" si="54"/>
        <v>67.581062870400075</v>
      </c>
      <c r="L161" s="118">
        <f t="shared" si="54"/>
        <v>0</v>
      </c>
      <c r="M161" s="118">
        <f t="shared" si="54"/>
        <v>80.471185449624841</v>
      </c>
      <c r="N161" s="118">
        <f t="shared" si="54"/>
        <v>89.999271738137821</v>
      </c>
      <c r="O161" s="118">
        <f t="shared" si="54"/>
        <v>88.408545983815856</v>
      </c>
      <c r="P161" s="118">
        <f t="shared" si="54"/>
        <v>83.51323025293712</v>
      </c>
      <c r="Q161" s="118">
        <f t="shared" si="54"/>
        <v>86.20219870074925</v>
      </c>
      <c r="R161" s="118">
        <f t="shared" ref="R161:V161" si="55">R162+R164+R166+R175</f>
        <v>86.335229778817052</v>
      </c>
      <c r="S161" s="118">
        <f t="shared" si="55"/>
        <v>58.367741292382938</v>
      </c>
      <c r="T161" s="118">
        <f t="shared" si="55"/>
        <v>58.669119340383524</v>
      </c>
      <c r="U161" s="118">
        <f t="shared" si="55"/>
        <v>75.048999672291544</v>
      </c>
      <c r="V161" s="118">
        <f t="shared" si="55"/>
        <v>93.526747165212271</v>
      </c>
      <c r="W161" s="118">
        <f t="shared" ref="W161:Y161" si="56">W162+W164+W166+W175</f>
        <v>74.167547017751687</v>
      </c>
      <c r="X161" s="118">
        <f t="shared" si="56"/>
        <v>63.026342048492573</v>
      </c>
      <c r="Y161" s="118">
        <f t="shared" si="56"/>
        <v>54.906778043870304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77.88844469335038</v>
      </c>
      <c r="G162" s="123">
        <f t="shared" si="57"/>
        <v>71.243832295313567</v>
      </c>
      <c r="H162" s="123">
        <f t="shared" si="57"/>
        <v>63.004842996286229</v>
      </c>
      <c r="I162" s="123">
        <f t="shared" si="57"/>
        <v>56.790731899663719</v>
      </c>
      <c r="J162" s="123">
        <f t="shared" si="57"/>
        <v>59.423112330331826</v>
      </c>
      <c r="K162" s="123">
        <f t="shared" si="57"/>
        <v>58.878911709215501</v>
      </c>
      <c r="L162" s="123">
        <f t="shared" si="57"/>
        <v>0</v>
      </c>
      <c r="M162" s="123">
        <f t="shared" si="57"/>
        <v>72.066094008341409</v>
      </c>
      <c r="N162" s="123">
        <f t="shared" si="57"/>
        <v>79.489322087685437</v>
      </c>
      <c r="O162" s="123">
        <f t="shared" si="57"/>
        <v>76.587576766978302</v>
      </c>
      <c r="P162" s="123">
        <f t="shared" si="57"/>
        <v>71.656697758803688</v>
      </c>
      <c r="Q162" s="123">
        <f t="shared" si="57"/>
        <v>71.873011757446946</v>
      </c>
      <c r="R162" s="123">
        <f t="shared" si="57"/>
        <v>71.50182864612529</v>
      </c>
      <c r="S162" s="123">
        <f t="shared" si="57"/>
        <v>42.411322064203603</v>
      </c>
      <c r="T162" s="123">
        <f t="shared" si="57"/>
        <v>40.060483099574121</v>
      </c>
      <c r="U162" s="123">
        <f t="shared" si="57"/>
        <v>54.258193177182761</v>
      </c>
      <c r="V162" s="123">
        <f t="shared" si="57"/>
        <v>73.993630173382684</v>
      </c>
      <c r="W162" s="123">
        <f t="shared" si="57"/>
        <v>52.09660006547891</v>
      </c>
      <c r="X162" s="123">
        <f t="shared" si="57"/>
        <v>44.63615231883842</v>
      </c>
      <c r="Y162" s="123">
        <f t="shared" si="57"/>
        <v>35.276046678132943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77.88844469335038</v>
      </c>
      <c r="G163" s="110">
        <v>71.243832295313567</v>
      </c>
      <c r="H163" s="110">
        <v>63.004842996286229</v>
      </c>
      <c r="I163" s="110">
        <v>56.790731899663719</v>
      </c>
      <c r="J163" s="110">
        <v>59.423112330331826</v>
      </c>
      <c r="K163" s="110">
        <v>58.878911709215501</v>
      </c>
      <c r="L163" s="110">
        <v>0</v>
      </c>
      <c r="M163" s="110">
        <v>72.066094008341409</v>
      </c>
      <c r="N163" s="110">
        <v>79.489322087685437</v>
      </c>
      <c r="O163" s="110">
        <v>76.587576766978302</v>
      </c>
      <c r="P163" s="110">
        <v>71.656697758803688</v>
      </c>
      <c r="Q163" s="110">
        <v>71.873011757446946</v>
      </c>
      <c r="R163" s="110">
        <v>71.50182864612529</v>
      </c>
      <c r="S163" s="110">
        <v>42.411322064203603</v>
      </c>
      <c r="T163" s="110">
        <v>40.060483099574121</v>
      </c>
      <c r="U163" s="110">
        <v>54.258193177182761</v>
      </c>
      <c r="V163" s="110">
        <v>73.993630173382684</v>
      </c>
      <c r="W163" s="110">
        <v>52.09660006547891</v>
      </c>
      <c r="X163" s="110">
        <v>44.63615231883842</v>
      </c>
      <c r="Y163" s="110">
        <v>35.276046678132943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0.41776891366787705</v>
      </c>
      <c r="G164" s="123">
        <f t="shared" si="58"/>
        <v>0.54349205355736518</v>
      </c>
      <c r="H164" s="123">
        <f t="shared" si="58"/>
        <v>0.7366231014368898</v>
      </c>
      <c r="I164" s="123">
        <f t="shared" si="58"/>
        <v>1.077944157232112</v>
      </c>
      <c r="J164" s="123">
        <f t="shared" si="58"/>
        <v>0.91887490616855161</v>
      </c>
      <c r="K164" s="123">
        <f t="shared" si="58"/>
        <v>1.1335942691181167</v>
      </c>
      <c r="L164" s="123">
        <f t="shared" si="58"/>
        <v>0</v>
      </c>
      <c r="M164" s="123">
        <f t="shared" si="58"/>
        <v>0.9713790574118466</v>
      </c>
      <c r="N164" s="123">
        <f t="shared" si="58"/>
        <v>2.4005036329463958</v>
      </c>
      <c r="O164" s="123">
        <f t="shared" si="58"/>
        <v>2.3259184126707817</v>
      </c>
      <c r="P164" s="123">
        <f t="shared" si="58"/>
        <v>1.8806509706426979</v>
      </c>
      <c r="Q164" s="123">
        <f t="shared" si="58"/>
        <v>3.116000221290478</v>
      </c>
      <c r="R164" s="123">
        <f t="shared" si="58"/>
        <v>3.2191808546233318</v>
      </c>
      <c r="S164" s="123">
        <f t="shared" si="58"/>
        <v>3.2845893195254137</v>
      </c>
      <c r="T164" s="123">
        <f t="shared" si="58"/>
        <v>3.6423503802516244</v>
      </c>
      <c r="U164" s="123">
        <f t="shared" si="58"/>
        <v>3.4719799895368517</v>
      </c>
      <c r="V164" s="123">
        <f t="shared" si="58"/>
        <v>3.0542472977541606</v>
      </c>
      <c r="W164" s="123">
        <f t="shared" si="58"/>
        <v>1.1143747621793694</v>
      </c>
      <c r="X164" s="123">
        <f t="shared" si="58"/>
        <v>1.2163953993645336</v>
      </c>
      <c r="Y164" s="123">
        <f t="shared" si="58"/>
        <v>1.0601249790176865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0.41776891366787705</v>
      </c>
      <c r="G165" s="99">
        <f>RES_hhdet_in_tesh!G165/RES_summary!G$21</f>
        <v>0.54349205355736518</v>
      </c>
      <c r="H165" s="99">
        <f>RES_hhdet_in_tesh!H165/RES_summary!H$21</f>
        <v>0.7366231014368898</v>
      </c>
      <c r="I165" s="99">
        <f>RES_hhdet_in_tesh!I165/RES_summary!I$21</f>
        <v>1.077944157232112</v>
      </c>
      <c r="J165" s="99">
        <f>RES_hhdet_in_tesh!J165/RES_summary!J$21</f>
        <v>0.91887490616855161</v>
      </c>
      <c r="K165" s="99">
        <f>RES_hhdet_in_tesh!K165/RES_summary!K$21</f>
        <v>1.1335942691181167</v>
      </c>
      <c r="L165" s="99">
        <f>RES_hhdet_in_tesh!L165/RES_summary!L$21</f>
        <v>0</v>
      </c>
      <c r="M165" s="99">
        <f>RES_hhdet_in_tesh!M165/RES_summary!M$21</f>
        <v>0.9713790574118466</v>
      </c>
      <c r="N165" s="99">
        <f>RES_hhdet_in_tesh!N165/RES_summary!N$21</f>
        <v>2.4005036329463958</v>
      </c>
      <c r="O165" s="99">
        <f>RES_hhdet_in_tesh!O165/RES_summary!O$21</f>
        <v>2.3259184126707817</v>
      </c>
      <c r="P165" s="99">
        <f>RES_hhdet_in_tesh!P165/RES_summary!P$21</f>
        <v>1.8806509706426979</v>
      </c>
      <c r="Q165" s="99">
        <f>RES_hhdet_in_tesh!Q165/RES_summary!Q$21</f>
        <v>3.116000221290478</v>
      </c>
      <c r="R165" s="99">
        <f>RES_hhdet_in_tesh!R165/RES_summary!R$21</f>
        <v>3.2191808546233318</v>
      </c>
      <c r="S165" s="99">
        <f>RES_hhdet_in_tesh!S165/RES_summary!S$21</f>
        <v>3.2845893195254137</v>
      </c>
      <c r="T165" s="99">
        <f>RES_hhdet_in_tesh!T165/RES_summary!T$21</f>
        <v>3.6423503802516244</v>
      </c>
      <c r="U165" s="99">
        <f>RES_hhdet_in_tesh!U165/RES_summary!U$21</f>
        <v>3.4719799895368517</v>
      </c>
      <c r="V165" s="99">
        <f>RES_hhdet_in_tesh!V165/RES_summary!V$21</f>
        <v>3.0542472977541606</v>
      </c>
      <c r="W165" s="99">
        <f>RES_hhdet_in_tesh!W165/RES_summary!W$21</f>
        <v>1.1143747621793694</v>
      </c>
      <c r="X165" s="99">
        <f>RES_hhdet_in_tesh!X165/RES_summary!X$21</f>
        <v>1.2163953993645336</v>
      </c>
      <c r="Y165" s="99">
        <f>RES_hhdet_in_tesh!Y165/RES_summary!Y$21</f>
        <v>1.0601249790176865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7.0690000411439406</v>
      </c>
      <c r="G166" s="123">
        <v>7.077638111531888</v>
      </c>
      <c r="H166" s="123">
        <v>7.191547534283</v>
      </c>
      <c r="I166" s="123">
        <v>7.7853630896081976</v>
      </c>
      <c r="J166" s="123">
        <v>7.1098824412167421</v>
      </c>
      <c r="K166" s="123">
        <v>5.6192181258895921</v>
      </c>
      <c r="L166" s="123">
        <v>0</v>
      </c>
      <c r="M166" s="123">
        <v>5.4707591364394412</v>
      </c>
      <c r="N166" s="123">
        <v>6.0786070916140051</v>
      </c>
      <c r="O166" s="123">
        <v>7.5142624164210297</v>
      </c>
      <c r="P166" s="123">
        <v>7.6620857650875802</v>
      </c>
      <c r="Q166" s="123">
        <v>8.7552996955301676</v>
      </c>
      <c r="R166" s="123">
        <v>9.0757474301619361</v>
      </c>
      <c r="S166" s="123">
        <v>9.605896588772195</v>
      </c>
      <c r="T166" s="123">
        <v>11.938464277631549</v>
      </c>
      <c r="U166" s="123">
        <v>14.117216769945317</v>
      </c>
      <c r="V166" s="123">
        <v>13.050155345418325</v>
      </c>
      <c r="W166" s="123">
        <v>16.921589980010868</v>
      </c>
      <c r="X166" s="123">
        <v>12.738037437664104</v>
      </c>
      <c r="Y166" s="123">
        <v>14.138087141003345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7.1218866110098134</v>
      </c>
      <c r="G167" s="99">
        <v>7.196306533886176</v>
      </c>
      <c r="H167" s="99">
        <v>7.2845075940415889</v>
      </c>
      <c r="I167" s="99">
        <v>7.3807458076735903</v>
      </c>
      <c r="J167" s="99">
        <v>7.0356363201858798</v>
      </c>
      <c r="K167" s="99">
        <v>6.9682161331642138</v>
      </c>
      <c r="L167" s="99">
        <v>0</v>
      </c>
      <c r="M167" s="99">
        <v>6.5431764543041364</v>
      </c>
      <c r="N167" s="99">
        <v>6.5628737528456043</v>
      </c>
      <c r="O167" s="99">
        <v>6.930063151587424</v>
      </c>
      <c r="P167" s="99">
        <v>7.7441404506752631</v>
      </c>
      <c r="Q167" s="99">
        <v>8.2737785254312168</v>
      </c>
      <c r="R167" s="99">
        <v>8.7896480452880557</v>
      </c>
      <c r="S167" s="99">
        <v>10.646200486712475</v>
      </c>
      <c r="T167" s="99">
        <v>14.051349144231512</v>
      </c>
      <c r="U167" s="99">
        <v>11.648386634617877</v>
      </c>
      <c r="V167" s="99">
        <v>13.961526743663084</v>
      </c>
      <c r="W167" s="99">
        <v>17.51339046473252</v>
      </c>
      <c r="X167" s="99">
        <v>13.285022127921966</v>
      </c>
      <c r="Y167" s="99">
        <v>15.433630569965723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14.139429579457234</v>
      </c>
      <c r="U168" s="99">
        <v>0</v>
      </c>
      <c r="V168" s="99">
        <v>13.986905341044139</v>
      </c>
      <c r="W168" s="99">
        <v>0</v>
      </c>
      <c r="X168" s="99">
        <v>13.310969204852379</v>
      </c>
      <c r="Y168" s="99">
        <v>15.52607957129379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4.3168407606421288</v>
      </c>
      <c r="U169" s="102">
        <v>0</v>
      </c>
      <c r="V169" s="102">
        <v>4.2631530318429052</v>
      </c>
      <c r="W169" s="102">
        <v>0</v>
      </c>
      <c r="X169" s="102">
        <v>3.1905781006924672</v>
      </c>
      <c r="Y169" s="102">
        <v>5.9699114027482763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9.8225888188151078</v>
      </c>
      <c r="U170" s="105">
        <v>0</v>
      </c>
      <c r="V170" s="105">
        <v>9.7237523092012328</v>
      </c>
      <c r="W170" s="105">
        <v>0</v>
      </c>
      <c r="X170" s="105">
        <v>10.120391104159909</v>
      </c>
      <c r="Y170" s="105">
        <v>9.5561681685455113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7.0608636457799596</v>
      </c>
      <c r="G171" s="102">
        <v>7.0621517234634563</v>
      </c>
      <c r="H171" s="102">
        <v>7.1789055930289543</v>
      </c>
      <c r="I171" s="102">
        <v>7.8344744049356283</v>
      </c>
      <c r="J171" s="102">
        <v>7.1161876502642869</v>
      </c>
      <c r="K171" s="102">
        <v>5.5583610729298352</v>
      </c>
      <c r="L171" s="102">
        <v>0</v>
      </c>
      <c r="M171" s="102">
        <v>5.4266372230584796</v>
      </c>
      <c r="N171" s="102">
        <v>6.0599554081705911</v>
      </c>
      <c r="O171" s="102">
        <v>7.5422513681441377</v>
      </c>
      <c r="P171" s="102">
        <v>7.6610801929602816</v>
      </c>
      <c r="Q171" s="102">
        <v>8.7779288039246239</v>
      </c>
      <c r="R171" s="102">
        <v>9.0969249405358568</v>
      </c>
      <c r="S171" s="102">
        <v>9.5789524868713638</v>
      </c>
      <c r="T171" s="102">
        <v>11.682359761931632</v>
      </c>
      <c r="U171" s="102">
        <v>14.23101887373098</v>
      </c>
      <c r="V171" s="102">
        <v>12.944419809753754</v>
      </c>
      <c r="W171" s="102">
        <v>16.902439384262863</v>
      </c>
      <c r="X171" s="102">
        <v>12.643545496802817</v>
      </c>
      <c r="Y171" s="102">
        <v>14.018694565154144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5.4265391025371477</v>
      </c>
      <c r="N172" s="105">
        <v>6.0533528713575757</v>
      </c>
      <c r="O172" s="105">
        <v>7.5266197075659091</v>
      </c>
      <c r="P172" s="105">
        <v>0</v>
      </c>
      <c r="Q172" s="105">
        <v>8.7359167422569985</v>
      </c>
      <c r="R172" s="105">
        <v>9.044184159427008</v>
      </c>
      <c r="S172" s="105">
        <v>9.5580165801457593</v>
      </c>
      <c r="T172" s="105">
        <v>11.781219432278096</v>
      </c>
      <c r="U172" s="105">
        <v>14.271885405130551</v>
      </c>
      <c r="V172" s="105">
        <v>12.966201771446869</v>
      </c>
      <c r="W172" s="105">
        <v>16.880629368766463</v>
      </c>
      <c r="X172" s="105">
        <v>12.68679844815936</v>
      </c>
      <c r="Y172" s="105">
        <v>14.040378149802521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1.564464735327413</v>
      </c>
      <c r="N173" s="99">
        <v>1.8656310217593615</v>
      </c>
      <c r="O173" s="99">
        <v>2.6246906668277847</v>
      </c>
      <c r="P173" s="99">
        <v>0</v>
      </c>
      <c r="Q173" s="99">
        <v>2.6882338599136175</v>
      </c>
      <c r="R173" s="99">
        <v>2.8020735166425261</v>
      </c>
      <c r="S173" s="99">
        <v>2.6824369940251338</v>
      </c>
      <c r="T173" s="99">
        <v>3.5772190095326981</v>
      </c>
      <c r="U173" s="99">
        <v>4.1462332793012351</v>
      </c>
      <c r="V173" s="99">
        <v>3.9129217946575094</v>
      </c>
      <c r="W173" s="99">
        <v>7.0414702890589895</v>
      </c>
      <c r="X173" s="99">
        <v>3.0235262426581899</v>
      </c>
      <c r="Y173" s="99">
        <v>5.4377716568391197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3.8620743672097344</v>
      </c>
      <c r="N174" s="110">
        <v>4.1877218495982138</v>
      </c>
      <c r="O174" s="110">
        <v>4.9019290407381231</v>
      </c>
      <c r="P174" s="110">
        <v>0</v>
      </c>
      <c r="Q174" s="110">
        <v>6.0476828823433815</v>
      </c>
      <c r="R174" s="110">
        <v>6.242110642784481</v>
      </c>
      <c r="S174" s="110">
        <v>6.875579586120625</v>
      </c>
      <c r="T174" s="110">
        <v>8.2040004227453984</v>
      </c>
      <c r="U174" s="110">
        <v>10.125652125829314</v>
      </c>
      <c r="V174" s="110">
        <v>9.0532799767893621</v>
      </c>
      <c r="W174" s="110">
        <v>9.8391590797074748</v>
      </c>
      <c r="X174" s="110">
        <v>9.6632722055011691</v>
      </c>
      <c r="Y174" s="110">
        <v>8.602606492963405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2.5416616900248443</v>
      </c>
      <c r="G175" s="123">
        <v>2.4813395488870467</v>
      </c>
      <c r="H175" s="123">
        <v>2.220971871793187</v>
      </c>
      <c r="I175" s="123">
        <v>2.4801934816443159</v>
      </c>
      <c r="J175" s="123">
        <v>2.1037054953048639</v>
      </c>
      <c r="K175" s="123">
        <v>1.949338766176868</v>
      </c>
      <c r="L175" s="123">
        <v>0</v>
      </c>
      <c r="M175" s="123">
        <v>1.9629532474321369</v>
      </c>
      <c r="N175" s="123">
        <v>2.0308389258919917</v>
      </c>
      <c r="O175" s="123">
        <v>1.9807883877457306</v>
      </c>
      <c r="P175" s="123">
        <v>2.3137957584031521</v>
      </c>
      <c r="Q175" s="123">
        <v>2.457887026481663</v>
      </c>
      <c r="R175" s="123">
        <v>2.538472847906494</v>
      </c>
      <c r="S175" s="123">
        <v>3.0659333198817205</v>
      </c>
      <c r="T175" s="123">
        <v>3.0278215829262303</v>
      </c>
      <c r="U175" s="123">
        <v>3.2016097356266222</v>
      </c>
      <c r="V175" s="123">
        <v>3.428714348657103</v>
      </c>
      <c r="W175" s="123">
        <v>4.0349822100825472</v>
      </c>
      <c r="X175" s="123">
        <v>4.4357568926255153</v>
      </c>
      <c r="Y175" s="123">
        <v>4.4325192457163265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2.4109695720828599</v>
      </c>
      <c r="G176" s="99">
        <v>2.5332617701099083</v>
      </c>
      <c r="H176" s="99">
        <v>2.3104443349904362</v>
      </c>
      <c r="I176" s="99">
        <v>2.3392891826377058</v>
      </c>
      <c r="J176" s="99">
        <v>2.2217408956902047</v>
      </c>
      <c r="K176" s="99">
        <v>2.0703221841573258</v>
      </c>
      <c r="L176" s="99">
        <v>0</v>
      </c>
      <c r="M176" s="99">
        <v>1.9612566031275409</v>
      </c>
      <c r="N176" s="99">
        <v>2.0082602001164855</v>
      </c>
      <c r="O176" s="99">
        <v>2.0185350912553708</v>
      </c>
      <c r="P176" s="99">
        <v>2.244667021760244</v>
      </c>
      <c r="Q176" s="99">
        <v>2.4410261534112774</v>
      </c>
      <c r="R176" s="99">
        <v>2.7885454320424765</v>
      </c>
      <c r="S176" s="99">
        <v>3.1467297256922988</v>
      </c>
      <c r="T176" s="99">
        <v>1.8303175412417418</v>
      </c>
      <c r="U176" s="99">
        <v>3.7884304405726441</v>
      </c>
      <c r="V176" s="99">
        <v>2.4450967207060308</v>
      </c>
      <c r="W176" s="99">
        <v>4.8996355437529191</v>
      </c>
      <c r="X176" s="99">
        <v>4.4236475779470021</v>
      </c>
      <c r="Y176" s="99">
        <v>4.1312183811829879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2.5500934395694883</v>
      </c>
      <c r="G177" s="110">
        <v>2.4773659095077463</v>
      </c>
      <c r="H177" s="110">
        <v>2.213489853964846</v>
      </c>
      <c r="I177" s="110">
        <v>2.4917158218405686</v>
      </c>
      <c r="J177" s="110">
        <v>2.092247173923337</v>
      </c>
      <c r="K177" s="110">
        <v>1.9419504658421833</v>
      </c>
      <c r="L177" s="110">
        <v>0</v>
      </c>
      <c r="M177" s="110">
        <v>1.9630302253921019</v>
      </c>
      <c r="N177" s="110">
        <v>2.031759969484233</v>
      </c>
      <c r="O177" s="110">
        <v>1.9793620615672283</v>
      </c>
      <c r="P177" s="110">
        <v>2.315161264312148</v>
      </c>
      <c r="Q177" s="110">
        <v>2.4584811176468948</v>
      </c>
      <c r="R177" s="110">
        <v>2.5308948908114646</v>
      </c>
      <c r="S177" s="110">
        <v>3.0650112496299586</v>
      </c>
      <c r="T177" s="110">
        <v>3.0301650350625993</v>
      </c>
      <c r="U177" s="110">
        <v>3.1791100639594272</v>
      </c>
      <c r="V177" s="110">
        <v>3.4553328669392842</v>
      </c>
      <c r="W177" s="110">
        <v>3.9862869320852266</v>
      </c>
      <c r="X177" s="110">
        <v>4.4361259203828611</v>
      </c>
      <c r="Y177" s="110">
        <v>4.4354098643391202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55.213327738661661</v>
      </c>
      <c r="D3" s="118">
        <f t="shared" si="0"/>
        <v>92.361071205680858</v>
      </c>
      <c r="E3" s="118">
        <f t="shared" si="0"/>
        <v>57.827803677808255</v>
      </c>
      <c r="F3" s="118">
        <f t="shared" si="0"/>
        <v>71.130080569217199</v>
      </c>
      <c r="G3" s="118">
        <f t="shared" si="0"/>
        <v>35.052586363342314</v>
      </c>
      <c r="H3" s="118">
        <f t="shared" si="0"/>
        <v>34.328528686036002</v>
      </c>
      <c r="I3" s="118">
        <f t="shared" si="0"/>
        <v>30.911236487063992</v>
      </c>
      <c r="J3" s="118">
        <f t="shared" si="0"/>
        <v>49.540361938209848</v>
      </c>
      <c r="K3" s="118">
        <f t="shared" si="0"/>
        <v>38.738513955975556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42.523818283320345</v>
      </c>
      <c r="S3" s="118">
        <f t="shared" si="1"/>
        <v>42.645781622991819</v>
      </c>
      <c r="T3" s="118">
        <f t="shared" si="1"/>
        <v>31.873062253089451</v>
      </c>
      <c r="U3" s="118">
        <f t="shared" si="1"/>
        <v>26.212478873022505</v>
      </c>
      <c r="V3" s="118">
        <f t="shared" si="1"/>
        <v>40.458293761520835</v>
      </c>
      <c r="W3" s="118">
        <f t="shared" ref="W3:Y3" si="2">W4+W7+W9+W19</f>
        <v>32.193126172202902</v>
      </c>
      <c r="X3" s="118">
        <f t="shared" si="2"/>
        <v>28.664002817016637</v>
      </c>
      <c r="Y3" s="118">
        <f t="shared" si="2"/>
        <v>15.004292557896319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51.58405579414493</v>
      </c>
      <c r="D4" s="123">
        <f t="shared" si="3"/>
        <v>86.210455879329459</v>
      </c>
      <c r="E4" s="123">
        <f t="shared" si="3"/>
        <v>54.674667525042189</v>
      </c>
      <c r="F4" s="123">
        <f t="shared" si="3"/>
        <v>68.437116317691306</v>
      </c>
      <c r="G4" s="123">
        <f t="shared" si="3"/>
        <v>34.183230218326429</v>
      </c>
      <c r="H4" s="123">
        <f t="shared" si="3"/>
        <v>32.767244025756234</v>
      </c>
      <c r="I4" s="123">
        <f t="shared" si="3"/>
        <v>28.266105232246289</v>
      </c>
      <c r="J4" s="123">
        <f t="shared" si="3"/>
        <v>42.380419585387564</v>
      </c>
      <c r="K4" s="123">
        <f t="shared" si="3"/>
        <v>33.407601545680635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36.369145088799634</v>
      </c>
      <c r="S4" s="123">
        <f t="shared" si="4"/>
        <v>36.311636430847905</v>
      </c>
      <c r="T4" s="123">
        <f t="shared" si="4"/>
        <v>26.222280696495719</v>
      </c>
      <c r="U4" s="123">
        <f t="shared" si="4"/>
        <v>20.724579247298824</v>
      </c>
      <c r="V4" s="123">
        <f t="shared" si="4"/>
        <v>30.571391710228053</v>
      </c>
      <c r="W4" s="123">
        <f t="shared" ref="W4:Y4" si="5">SUM(W5:W6)</f>
        <v>27.604897444133545</v>
      </c>
      <c r="X4" s="123">
        <f t="shared" si="5"/>
        <v>20.878344466661186</v>
      </c>
      <c r="Y4" s="123">
        <f t="shared" si="5"/>
        <v>12.943863168917932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51.58405579414493</v>
      </c>
      <c r="D5" s="99">
        <v>86.210455879329459</v>
      </c>
      <c r="E5" s="99">
        <v>54.674667525042189</v>
      </c>
      <c r="F5" s="99">
        <v>68.437116317691306</v>
      </c>
      <c r="G5" s="99">
        <v>34.183230218326429</v>
      </c>
      <c r="H5" s="99">
        <v>32.767244025756234</v>
      </c>
      <c r="I5" s="99">
        <v>28.266105232246289</v>
      </c>
      <c r="J5" s="99">
        <v>42.380419585387564</v>
      </c>
      <c r="K5" s="99">
        <v>33.407601545680635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36.369145088799634</v>
      </c>
      <c r="S5" s="99">
        <v>36.311636430847905</v>
      </c>
      <c r="T5" s="99">
        <v>26.222280696495719</v>
      </c>
      <c r="U5" s="99">
        <v>20.724579247298824</v>
      </c>
      <c r="V5" s="99">
        <v>30.571391710228053</v>
      </c>
      <c r="W5" s="99">
        <v>27.604897444133545</v>
      </c>
      <c r="X5" s="99">
        <v>20.878344466661186</v>
      </c>
      <c r="Y5" s="99">
        <v>12.943863168917932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3.4289282684030518</v>
      </c>
      <c r="D9" s="123">
        <v>5.6567890815301922</v>
      </c>
      <c r="E9" s="123">
        <v>2.7921389242063865</v>
      </c>
      <c r="F9" s="123">
        <v>2.3166406354091191</v>
      </c>
      <c r="G9" s="123">
        <v>0.46618351268051894</v>
      </c>
      <c r="H9" s="123">
        <v>1.2138755877299012</v>
      </c>
      <c r="I9" s="123">
        <v>2.1724575736454681</v>
      </c>
      <c r="J9" s="123">
        <v>5.6685122975443774</v>
      </c>
      <c r="K9" s="123">
        <v>4.1800082649944201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4.638050073501172</v>
      </c>
      <c r="S9" s="123">
        <v>4.8379994084597513</v>
      </c>
      <c r="T9" s="123">
        <v>3.8805695037102237</v>
      </c>
      <c r="U9" s="123">
        <v>4.00173084609143</v>
      </c>
      <c r="V9" s="123">
        <v>7.5910449502647923</v>
      </c>
      <c r="W9" s="123">
        <v>3.6741618922144177</v>
      </c>
      <c r="X9" s="123">
        <v>7.5156389072815832</v>
      </c>
      <c r="Y9" s="123">
        <v>2.0604293889783865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3.4289282684030518</v>
      </c>
      <c r="D10" s="99">
        <v>5.8093611747218903</v>
      </c>
      <c r="E10" s="99">
        <v>3.8977331093648218</v>
      </c>
      <c r="F10" s="99">
        <v>5.2995040753670981</v>
      </c>
      <c r="G10" s="99">
        <v>3.5258099927699043</v>
      </c>
      <c r="H10" s="99">
        <v>3.7742159502964854</v>
      </c>
      <c r="I10" s="99">
        <v>3.9064260474737789</v>
      </c>
      <c r="J10" s="99">
        <v>5.6685122975443774</v>
      </c>
      <c r="K10" s="99">
        <v>4.1800082649944201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4.7775720680357017</v>
      </c>
      <c r="S10" s="99">
        <v>5.5621974116245463</v>
      </c>
      <c r="T10" s="99">
        <v>5.4995196545773446</v>
      </c>
      <c r="U10" s="99">
        <v>5.3687181497574228</v>
      </c>
      <c r="V10" s="99">
        <v>8.3168862932553971</v>
      </c>
      <c r="W10" s="99">
        <v>6.4829944591117572</v>
      </c>
      <c r="X10" s="99">
        <v>7.5156389072815832</v>
      </c>
      <c r="Y10" s="99">
        <v>4.837442162219328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3.2175126595986536</v>
      </c>
      <c r="E11" s="99">
        <v>3.1332835039387219</v>
      </c>
      <c r="F11" s="99">
        <v>3.0859782727798395</v>
      </c>
      <c r="G11" s="99">
        <v>3.0900922761510938</v>
      </c>
      <c r="H11" s="99">
        <v>3.0975278071908199</v>
      </c>
      <c r="I11" s="99">
        <v>3.1051806258374701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2.5029520487361854</v>
      </c>
      <c r="S11" s="99">
        <v>2.921132388803243</v>
      </c>
      <c r="T11" s="99">
        <v>3.7334545676850621</v>
      </c>
      <c r="U11" s="99">
        <v>3.01377012584729</v>
      </c>
      <c r="V11" s="99">
        <v>3.5391356643892919</v>
      </c>
      <c r="W11" s="99">
        <v>4.3849549197859092</v>
      </c>
      <c r="X11" s="99">
        <v>0</v>
      </c>
      <c r="Y11" s="99">
        <v>3.8528964865289401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1.1469880002522606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1.1469880002522606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0.20034367611367601</v>
      </c>
      <c r="D19" s="123">
        <v>0.4938262448212094</v>
      </c>
      <c r="E19" s="123">
        <v>0.3609972285596828</v>
      </c>
      <c r="F19" s="123">
        <v>0.37632361611677823</v>
      </c>
      <c r="G19" s="123">
        <v>0.40317263233537021</v>
      </c>
      <c r="H19" s="123">
        <v>0.34740907254986869</v>
      </c>
      <c r="I19" s="123">
        <v>0.47267368117223479</v>
      </c>
      <c r="J19" s="123">
        <v>1.4914300552779081</v>
      </c>
      <c r="K19" s="123">
        <v>1.1509041453005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1.5166231210195453</v>
      </c>
      <c r="S19" s="123">
        <v>1.4961457836841654</v>
      </c>
      <c r="T19" s="123">
        <v>1.7702120528835086</v>
      </c>
      <c r="U19" s="123">
        <v>1.4861687796322509</v>
      </c>
      <c r="V19" s="123">
        <v>2.2958571010279876</v>
      </c>
      <c r="W19" s="123">
        <v>0.91406683585493831</v>
      </c>
      <c r="X19" s="123">
        <v>0.27001944307386644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1.5961686679606302</v>
      </c>
      <c r="D20" s="99">
        <v>2.7079862684848255</v>
      </c>
      <c r="E20" s="99">
        <v>1.8004013037975752</v>
      </c>
      <c r="F20" s="99">
        <v>2.4495274306169099</v>
      </c>
      <c r="G20" s="99">
        <v>1.269166755739354</v>
      </c>
      <c r="H20" s="99">
        <v>1.3767742024178673</v>
      </c>
      <c r="I20" s="99">
        <v>1.3543451897834089</v>
      </c>
      <c r="J20" s="99">
        <v>1.8796130816428436</v>
      </c>
      <c r="K20" s="99">
        <v>1.3638404046507331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1.6937037639922534</v>
      </c>
      <c r="S20" s="99">
        <v>1.7196344309698195</v>
      </c>
      <c r="T20" s="99">
        <v>1.8630878164135982</v>
      </c>
      <c r="U20" s="99">
        <v>1.5371969964445387</v>
      </c>
      <c r="V20" s="99">
        <v>2.3338609688096761</v>
      </c>
      <c r="W20" s="99">
        <v>2.7201376651057347</v>
      </c>
      <c r="X20" s="99">
        <v>3.2591617435361195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1.0096396428215391</v>
      </c>
      <c r="D21" s="99">
        <v>0.90257479773992577</v>
      </c>
      <c r="E21" s="99">
        <v>0.87405451069820905</v>
      </c>
      <c r="F21" s="99">
        <v>0.93608820657394032</v>
      </c>
      <c r="G21" s="99">
        <v>0.98299699005604546</v>
      </c>
      <c r="H21" s="99">
        <v>0.89601407409156686</v>
      </c>
      <c r="I21" s="99">
        <v>0.90667274555131805</v>
      </c>
      <c r="J21" s="99">
        <v>0.86061218405194351</v>
      </c>
      <c r="K21" s="99">
        <v>0.8014926421159938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1.0710761651689673</v>
      </c>
      <c r="S21" s="99">
        <v>1.2012569788918259</v>
      </c>
      <c r="T21" s="99">
        <v>0</v>
      </c>
      <c r="U21" s="99">
        <v>1.4278929499237265</v>
      </c>
      <c r="V21" s="99">
        <v>0.91764214333437488</v>
      </c>
      <c r="W21" s="99">
        <v>1.8350607496869793</v>
      </c>
      <c r="X21" s="99">
        <v>1.6556942674060251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32.51669269859768</v>
      </c>
      <c r="D24" s="118">
        <f t="shared" si="7"/>
        <v>60.177347657014849</v>
      </c>
      <c r="E24" s="118">
        <f t="shared" si="7"/>
        <v>22.00313482476518</v>
      </c>
      <c r="F24" s="118">
        <f t="shared" si="7"/>
        <v>5.3041589924712209</v>
      </c>
      <c r="G24" s="118">
        <f t="shared" si="7"/>
        <v>12.474823299330746</v>
      </c>
      <c r="H24" s="118">
        <f t="shared" si="7"/>
        <v>35.336155948248347</v>
      </c>
      <c r="I24" s="118">
        <f t="shared" si="7"/>
        <v>22.088655813237846</v>
      </c>
      <c r="J24" s="118">
        <f t="shared" si="7"/>
        <v>36.898170468562135</v>
      </c>
      <c r="K24" s="118">
        <f t="shared" si="7"/>
        <v>37.312536061655983</v>
      </c>
      <c r="L24" s="118">
        <f t="shared" si="7"/>
        <v>26.2480329943104</v>
      </c>
      <c r="M24" s="118">
        <f t="shared" si="7"/>
        <v>0</v>
      </c>
      <c r="N24" s="118">
        <f t="shared" si="7"/>
        <v>0</v>
      </c>
      <c r="O24" s="118">
        <f t="shared" si="7"/>
        <v>25.077225640819254</v>
      </c>
      <c r="P24" s="118">
        <f t="shared" si="7"/>
        <v>2.1737558088232198</v>
      </c>
      <c r="Q24" s="118">
        <f t="shared" si="7"/>
        <v>0</v>
      </c>
      <c r="R24" s="118">
        <f t="shared" ref="R24:V24" si="8">R25+R28+R30+R39</f>
        <v>21.489708695821619</v>
      </c>
      <c r="S24" s="118">
        <f t="shared" si="8"/>
        <v>20.940781337475556</v>
      </c>
      <c r="T24" s="118">
        <f t="shared" si="8"/>
        <v>18.594924490424386</v>
      </c>
      <c r="U24" s="118">
        <f t="shared" si="8"/>
        <v>15.054148708789789</v>
      </c>
      <c r="V24" s="118">
        <f t="shared" si="8"/>
        <v>15.723401906157532</v>
      </c>
      <c r="W24" s="118">
        <f t="shared" ref="W24:Y24" si="9">W25+W28+W30+W39</f>
        <v>19.17938226032388</v>
      </c>
      <c r="X24" s="118">
        <f t="shared" si="9"/>
        <v>15.092543524201329</v>
      </c>
      <c r="Y24" s="118">
        <f t="shared" si="9"/>
        <v>0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31.176868052553385</v>
      </c>
      <c r="D25" s="123">
        <f t="shared" si="10"/>
        <v>59.495511133891057</v>
      </c>
      <c r="E25" s="123">
        <f t="shared" si="10"/>
        <v>21.470572654695733</v>
      </c>
      <c r="F25" s="123">
        <f t="shared" si="10"/>
        <v>4.8361930236377537</v>
      </c>
      <c r="G25" s="123">
        <f t="shared" si="10"/>
        <v>12.041129789679687</v>
      </c>
      <c r="H25" s="123">
        <f t="shared" si="10"/>
        <v>34.895174032128338</v>
      </c>
      <c r="I25" s="123">
        <f t="shared" si="10"/>
        <v>21.681445641125464</v>
      </c>
      <c r="J25" s="123">
        <f t="shared" si="10"/>
        <v>36.590488886118258</v>
      </c>
      <c r="K25" s="123">
        <f t="shared" si="10"/>
        <v>37.150940533903601</v>
      </c>
      <c r="L25" s="123">
        <f t="shared" si="10"/>
        <v>26.132225662008327</v>
      </c>
      <c r="M25" s="123">
        <f t="shared" si="10"/>
        <v>0</v>
      </c>
      <c r="N25" s="123">
        <f t="shared" si="10"/>
        <v>0</v>
      </c>
      <c r="O25" s="123">
        <f t="shared" si="10"/>
        <v>24.95225333446707</v>
      </c>
      <c r="P25" s="123">
        <f t="shared" si="10"/>
        <v>2.1737558088232198</v>
      </c>
      <c r="Q25" s="123">
        <f t="shared" si="10"/>
        <v>0</v>
      </c>
      <c r="R25" s="123">
        <f t="shared" ref="R25:V25" si="11">SUM(R26:R27)</f>
        <v>21.318110049594072</v>
      </c>
      <c r="S25" s="123">
        <f t="shared" si="11"/>
        <v>20.86390943250705</v>
      </c>
      <c r="T25" s="123">
        <f t="shared" si="11"/>
        <v>18.300178077186093</v>
      </c>
      <c r="U25" s="123">
        <f t="shared" si="11"/>
        <v>14.879965843073277</v>
      </c>
      <c r="V25" s="123">
        <f t="shared" si="11"/>
        <v>15.361371512451495</v>
      </c>
      <c r="W25" s="123">
        <f t="shared" ref="W25:Y25" si="12">SUM(W26:W27)</f>
        <v>18.943837726006418</v>
      </c>
      <c r="X25" s="123">
        <f t="shared" si="12"/>
        <v>14.652850624848288</v>
      </c>
      <c r="Y25" s="123">
        <f t="shared" si="12"/>
        <v>0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31.176868052553385</v>
      </c>
      <c r="D26" s="99">
        <v>59.495511133891057</v>
      </c>
      <c r="E26" s="99">
        <v>21.470572654695733</v>
      </c>
      <c r="F26" s="99">
        <v>4.8361930236377537</v>
      </c>
      <c r="G26" s="99">
        <v>12.041129789679687</v>
      </c>
      <c r="H26" s="99">
        <v>34.895174032128338</v>
      </c>
      <c r="I26" s="99">
        <v>21.681445641125464</v>
      </c>
      <c r="J26" s="99">
        <v>36.590488886118258</v>
      </c>
      <c r="K26" s="99">
        <v>37.150940533903601</v>
      </c>
      <c r="L26" s="99">
        <v>26.132225662008327</v>
      </c>
      <c r="M26" s="99">
        <v>0</v>
      </c>
      <c r="N26" s="99">
        <v>0</v>
      </c>
      <c r="O26" s="99">
        <v>24.95225333446707</v>
      </c>
      <c r="P26" s="99">
        <v>2.1737558088232198</v>
      </c>
      <c r="Q26" s="99">
        <v>0</v>
      </c>
      <c r="R26" s="99">
        <v>21.318110049594072</v>
      </c>
      <c r="S26" s="99">
        <v>20.86390943250705</v>
      </c>
      <c r="T26" s="99">
        <v>18.300178077186093</v>
      </c>
      <c r="U26" s="99">
        <v>14.879965843073277</v>
      </c>
      <c r="V26" s="99">
        <v>15.361371512451495</v>
      </c>
      <c r="W26" s="99">
        <v>18.943837726006418</v>
      </c>
      <c r="X26" s="99">
        <v>14.652850624848288</v>
      </c>
      <c r="Y26" s="99">
        <v>0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1.2645558808982154</v>
      </c>
      <c r="D30" s="123">
        <v>0.62951334644321499</v>
      </c>
      <c r="E30" s="123">
        <v>0.50685468446067561</v>
      </c>
      <c r="F30" s="123">
        <v>0.41369998584367407</v>
      </c>
      <c r="G30" s="123">
        <v>0.36176690062256706</v>
      </c>
      <c r="H30" s="123">
        <v>0.37183613548271349</v>
      </c>
      <c r="I30" s="123">
        <v>0.33913235504026984</v>
      </c>
      <c r="J30" s="123">
        <v>0.23391482381085366</v>
      </c>
      <c r="K30" s="123">
        <v>0.11150223762013228</v>
      </c>
      <c r="L30" s="123">
        <v>9.1607922303923423E-2</v>
      </c>
      <c r="M30" s="123">
        <v>0</v>
      </c>
      <c r="N30" s="123">
        <v>0</v>
      </c>
      <c r="O30" s="123">
        <v>9.4169478548533136E-2</v>
      </c>
      <c r="P30" s="123">
        <v>0</v>
      </c>
      <c r="Q30" s="123">
        <v>0</v>
      </c>
      <c r="R30" s="123">
        <v>0.1501771229241711</v>
      </c>
      <c r="S30" s="123">
        <v>7.6871904968506405E-2</v>
      </c>
      <c r="T30" s="123">
        <v>0.29474641323829431</v>
      </c>
      <c r="U30" s="123">
        <v>0.11818706375871726</v>
      </c>
      <c r="V30" s="123">
        <v>0.33706053946564685</v>
      </c>
      <c r="W30" s="123">
        <v>0.13596759441196618</v>
      </c>
      <c r="X30" s="123">
        <v>0.39723920018878323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3.2794149177960388</v>
      </c>
      <c r="D31" s="99">
        <v>3.2175126595986536</v>
      </c>
      <c r="E31" s="99">
        <v>3.1332835039387219</v>
      </c>
      <c r="F31" s="99">
        <v>3.0859782727798395</v>
      </c>
      <c r="G31" s="99">
        <v>3.0900922761510938</v>
      </c>
      <c r="H31" s="99">
        <v>3.0975278071908185</v>
      </c>
      <c r="I31" s="99">
        <v>3.1051806258374706</v>
      </c>
      <c r="J31" s="99">
        <v>2.9239352976356709</v>
      </c>
      <c r="K31" s="99">
        <v>2.8544572830753863</v>
      </c>
      <c r="L31" s="99">
        <v>2.6566297468137794</v>
      </c>
      <c r="M31" s="99">
        <v>0</v>
      </c>
      <c r="N31" s="99">
        <v>0</v>
      </c>
      <c r="O31" s="99">
        <v>2.3856267898961727</v>
      </c>
      <c r="P31" s="99">
        <v>0</v>
      </c>
      <c r="Q31" s="99">
        <v>0</v>
      </c>
      <c r="R31" s="99">
        <v>2.5029520487361849</v>
      </c>
      <c r="S31" s="99">
        <v>2.9211323888032434</v>
      </c>
      <c r="T31" s="99">
        <v>3.7334545676850617</v>
      </c>
      <c r="U31" s="99">
        <v>3.01377012584729</v>
      </c>
      <c r="V31" s="99">
        <v>3.5391356643892924</v>
      </c>
      <c r="W31" s="99">
        <v>4.3849549197859092</v>
      </c>
      <c r="X31" s="99">
        <v>3.319784744434831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7.5268765146078734E-2</v>
      </c>
      <c r="D39" s="123">
        <v>5.2323176680575401E-2</v>
      </c>
      <c r="E39" s="123">
        <v>2.5707485608770862E-2</v>
      </c>
      <c r="F39" s="123">
        <v>5.4265982989793647E-2</v>
      </c>
      <c r="G39" s="123">
        <v>7.1926609028491142E-2</v>
      </c>
      <c r="H39" s="123">
        <v>6.9145780637291349E-2</v>
      </c>
      <c r="I39" s="123">
        <v>6.807781707211262E-2</v>
      </c>
      <c r="J39" s="123">
        <v>7.3766758633023746E-2</v>
      </c>
      <c r="K39" s="123">
        <v>5.0093290132249613E-2</v>
      </c>
      <c r="L39" s="123">
        <v>2.4199409998148819E-2</v>
      </c>
      <c r="M39" s="123">
        <v>0</v>
      </c>
      <c r="N39" s="123">
        <v>0</v>
      </c>
      <c r="O39" s="123">
        <v>3.0802827803651081E-2</v>
      </c>
      <c r="P39" s="123">
        <v>0</v>
      </c>
      <c r="Q39" s="123">
        <v>0</v>
      </c>
      <c r="R39" s="123">
        <v>2.1421523303379344E-2</v>
      </c>
      <c r="S39" s="123">
        <v>0</v>
      </c>
      <c r="T39" s="123">
        <v>0</v>
      </c>
      <c r="U39" s="123">
        <v>5.5995801957793204E-2</v>
      </c>
      <c r="V39" s="123">
        <v>2.4969854240391155E-2</v>
      </c>
      <c r="W39" s="123">
        <v>9.9576939905495016E-2</v>
      </c>
      <c r="X39" s="123">
        <v>4.245369916425705E-2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1.0096396428215388</v>
      </c>
      <c r="D40" s="99">
        <v>0.90257479773992577</v>
      </c>
      <c r="E40" s="99">
        <v>0.87405451069820927</v>
      </c>
      <c r="F40" s="99">
        <v>0.93608820657394043</v>
      </c>
      <c r="G40" s="99">
        <v>0.98299699005604546</v>
      </c>
      <c r="H40" s="99">
        <v>0.89601407409156719</v>
      </c>
      <c r="I40" s="99">
        <v>0.90667274555131805</v>
      </c>
      <c r="J40" s="99">
        <v>0.86061218405194373</v>
      </c>
      <c r="K40" s="99">
        <v>0.8014926421159938</v>
      </c>
      <c r="L40" s="99">
        <v>0.70178288994631577</v>
      </c>
      <c r="M40" s="99">
        <v>0</v>
      </c>
      <c r="N40" s="99">
        <v>0</v>
      </c>
      <c r="O40" s="99">
        <v>0.78033830435916063</v>
      </c>
      <c r="P40" s="99">
        <v>0</v>
      </c>
      <c r="Q40" s="99">
        <v>0</v>
      </c>
      <c r="R40" s="99">
        <v>1.0710761651689673</v>
      </c>
      <c r="S40" s="99">
        <v>0</v>
      </c>
      <c r="T40" s="99">
        <v>0</v>
      </c>
      <c r="U40" s="99">
        <v>1.4278929499237265</v>
      </c>
      <c r="V40" s="99">
        <v>0.91764214333437488</v>
      </c>
      <c r="W40" s="99">
        <v>1.8350607496869797</v>
      </c>
      <c r="X40" s="99">
        <v>1.6556942674060251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41.919347487459284</v>
      </c>
      <c r="D62" s="118">
        <f t="shared" si="21"/>
        <v>38.874630704313994</v>
      </c>
      <c r="E62" s="118">
        <f t="shared" si="21"/>
        <v>38.594617483155801</v>
      </c>
      <c r="F62" s="118">
        <f t="shared" si="21"/>
        <v>34.416652884502099</v>
      </c>
      <c r="G62" s="118">
        <f t="shared" si="21"/>
        <v>32.121158998983283</v>
      </c>
      <c r="H62" s="118">
        <f t="shared" si="21"/>
        <v>27.933293550177751</v>
      </c>
      <c r="I62" s="118">
        <f t="shared" si="21"/>
        <v>23.791201935991758</v>
      </c>
      <c r="J62" s="118">
        <f t="shared" si="21"/>
        <v>25.836178547682604</v>
      </c>
      <c r="K62" s="118">
        <f t="shared" si="21"/>
        <v>26.313957696182314</v>
      </c>
      <c r="L62" s="118">
        <f t="shared" si="21"/>
        <v>0</v>
      </c>
      <c r="M62" s="118">
        <f t="shared" si="21"/>
        <v>26.955510736690748</v>
      </c>
      <c r="N62" s="118">
        <f t="shared" si="21"/>
        <v>26.403869845422786</v>
      </c>
      <c r="O62" s="118">
        <f t="shared" si="21"/>
        <v>26.725516997734246</v>
      </c>
      <c r="P62" s="118">
        <f t="shared" si="21"/>
        <v>22.645601407214915</v>
      </c>
      <c r="Q62" s="118">
        <f t="shared" si="21"/>
        <v>21.440883648952376</v>
      </c>
      <c r="R62" s="118">
        <f t="shared" ref="R62:V62" si="22">R63+R66+R68+R77</f>
        <v>21.221675844934698</v>
      </c>
      <c r="S62" s="118">
        <f t="shared" si="22"/>
        <v>22.138650510646858</v>
      </c>
      <c r="T62" s="118">
        <f t="shared" si="22"/>
        <v>20.369576145836881</v>
      </c>
      <c r="U62" s="118">
        <f t="shared" si="22"/>
        <v>18.665972270623406</v>
      </c>
      <c r="V62" s="118">
        <f t="shared" si="22"/>
        <v>19.944499393606854</v>
      </c>
      <c r="W62" s="118">
        <f t="shared" ref="W62:Y62" si="23">W63+W66+W68+W77</f>
        <v>18.599893116537164</v>
      </c>
      <c r="X62" s="118">
        <f t="shared" si="23"/>
        <v>16.856200958794457</v>
      </c>
      <c r="Y62" s="118">
        <f t="shared" si="23"/>
        <v>14.074132306584215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39.077018887913489</v>
      </c>
      <c r="D63" s="123">
        <f t="shared" si="24"/>
        <v>37.007702394175574</v>
      </c>
      <c r="E63" s="123">
        <f t="shared" si="24"/>
        <v>36.068450764220309</v>
      </c>
      <c r="F63" s="123">
        <f t="shared" si="24"/>
        <v>32.023990822408429</v>
      </c>
      <c r="G63" s="123">
        <f t="shared" si="24"/>
        <v>29.72350053012218</v>
      </c>
      <c r="H63" s="123">
        <f t="shared" si="24"/>
        <v>25.781841844188392</v>
      </c>
      <c r="I63" s="123">
        <f t="shared" si="24"/>
        <v>20.870770651382347</v>
      </c>
      <c r="J63" s="123">
        <f t="shared" si="24"/>
        <v>22.329419903998375</v>
      </c>
      <c r="K63" s="123">
        <f t="shared" si="24"/>
        <v>22.935960185054444</v>
      </c>
      <c r="L63" s="123">
        <f t="shared" si="24"/>
        <v>0</v>
      </c>
      <c r="M63" s="123">
        <f t="shared" si="24"/>
        <v>25.637765261188502</v>
      </c>
      <c r="N63" s="123">
        <f t="shared" si="24"/>
        <v>23.97093151297096</v>
      </c>
      <c r="O63" s="123">
        <f t="shared" si="24"/>
        <v>24.101696491246052</v>
      </c>
      <c r="P63" s="123">
        <f t="shared" si="24"/>
        <v>19.092107074471194</v>
      </c>
      <c r="Q63" s="123">
        <f t="shared" si="24"/>
        <v>18.492732272407288</v>
      </c>
      <c r="R63" s="123">
        <f t="shared" ref="R63:V63" si="25">SUM(R64:R65)</f>
        <v>18.276490554003352</v>
      </c>
      <c r="S63" s="123">
        <f t="shared" si="25"/>
        <v>18.55375743443124</v>
      </c>
      <c r="T63" s="123">
        <f t="shared" si="25"/>
        <v>16.556720247440083</v>
      </c>
      <c r="U63" s="123">
        <f t="shared" si="25"/>
        <v>15.618191209598681</v>
      </c>
      <c r="V63" s="123">
        <f t="shared" si="25"/>
        <v>15.219546492513063</v>
      </c>
      <c r="W63" s="123">
        <f t="shared" ref="W63:Y63" si="26">SUM(W64:W65)</f>
        <v>15.017232806171855</v>
      </c>
      <c r="X63" s="123">
        <f t="shared" si="26"/>
        <v>11.785223949954029</v>
      </c>
      <c r="Y63" s="123">
        <f t="shared" si="26"/>
        <v>9.2168041125672246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39.077018887913489</v>
      </c>
      <c r="D64" s="99">
        <v>37.007702394175574</v>
      </c>
      <c r="E64" s="99">
        <v>36.068450764220309</v>
      </c>
      <c r="F64" s="99">
        <v>32.023990822408429</v>
      </c>
      <c r="G64" s="99">
        <v>29.72350053012218</v>
      </c>
      <c r="H64" s="99">
        <v>25.781841844188392</v>
      </c>
      <c r="I64" s="99">
        <v>20.870770651382347</v>
      </c>
      <c r="J64" s="99">
        <v>22.329419903998375</v>
      </c>
      <c r="K64" s="99">
        <v>22.935960185054444</v>
      </c>
      <c r="L64" s="99">
        <v>0</v>
      </c>
      <c r="M64" s="99">
        <v>25.637765261188502</v>
      </c>
      <c r="N64" s="99">
        <v>23.97093151297096</v>
      </c>
      <c r="O64" s="99">
        <v>24.101696491246052</v>
      </c>
      <c r="P64" s="99">
        <v>19.092107074471194</v>
      </c>
      <c r="Q64" s="99">
        <v>18.492732272407288</v>
      </c>
      <c r="R64" s="99">
        <v>18.276490554003352</v>
      </c>
      <c r="S64" s="99">
        <v>18.55375743443124</v>
      </c>
      <c r="T64" s="99">
        <v>16.556720247440083</v>
      </c>
      <c r="U64" s="99">
        <v>15.618191209598681</v>
      </c>
      <c r="V64" s="99">
        <v>15.219546492513063</v>
      </c>
      <c r="W64" s="99">
        <v>15.017232806171855</v>
      </c>
      <c r="X64" s="99">
        <v>11.785223949954029</v>
      </c>
      <c r="Y64" s="99">
        <v>9.2168041125672246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2.1914680789117478</v>
      </c>
      <c r="D68" s="123">
        <v>1.2739316583190323</v>
      </c>
      <c r="E68" s="123">
        <v>1.6840289006225895</v>
      </c>
      <c r="F68" s="123">
        <v>1.5807735392869813</v>
      </c>
      <c r="G68" s="123">
        <v>1.5850781738524446</v>
      </c>
      <c r="H68" s="123">
        <v>1.3886531686246513</v>
      </c>
      <c r="I68" s="123">
        <v>2.1305449972020361</v>
      </c>
      <c r="J68" s="123">
        <v>2.7902211861282042</v>
      </c>
      <c r="K68" s="123">
        <v>2.5654452152209717</v>
      </c>
      <c r="L68" s="123">
        <v>0</v>
      </c>
      <c r="M68" s="123">
        <v>1.0397688668915985</v>
      </c>
      <c r="N68" s="123">
        <v>1.8049643808465528</v>
      </c>
      <c r="O68" s="123">
        <v>2.1785974502185619</v>
      </c>
      <c r="P68" s="123">
        <v>2.8479510325983766</v>
      </c>
      <c r="Q68" s="123">
        <v>2.1983413612392786</v>
      </c>
      <c r="R68" s="123">
        <v>2.2697779359834067</v>
      </c>
      <c r="S68" s="123">
        <v>2.6066174370485777</v>
      </c>
      <c r="T68" s="123">
        <v>2.7716497414666894</v>
      </c>
      <c r="U68" s="123">
        <v>2.0975500691357198</v>
      </c>
      <c r="V68" s="123">
        <v>3.7201662077964537</v>
      </c>
      <c r="W68" s="123">
        <v>2.5216631432029395</v>
      </c>
      <c r="X68" s="123">
        <v>3.7364574677844868</v>
      </c>
      <c r="Y68" s="123">
        <v>3.7792352344791387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2.7336227410880189</v>
      </c>
      <c r="D69" s="99">
        <v>2.7314359663712962</v>
      </c>
      <c r="E69" s="99">
        <v>2.8490266570866472</v>
      </c>
      <c r="F69" s="99">
        <v>2.7265522981357528</v>
      </c>
      <c r="G69" s="99">
        <v>2.7180889740211946</v>
      </c>
      <c r="H69" s="99">
        <v>2.7491301140879578</v>
      </c>
      <c r="I69" s="99">
        <v>2.658460244612062</v>
      </c>
      <c r="J69" s="99">
        <v>2.7902211861282042</v>
      </c>
      <c r="K69" s="99">
        <v>2.8984150010791732</v>
      </c>
      <c r="L69" s="99">
        <v>0</v>
      </c>
      <c r="M69" s="99">
        <v>1.8013830050606039</v>
      </c>
      <c r="N69" s="99">
        <v>1.8049643808465528</v>
      </c>
      <c r="O69" s="99">
        <v>2.1785974502185619</v>
      </c>
      <c r="P69" s="99">
        <v>2.8577434421814298</v>
      </c>
      <c r="Q69" s="99">
        <v>2.4159095108701258</v>
      </c>
      <c r="R69" s="99">
        <v>2.2697779359834067</v>
      </c>
      <c r="S69" s="99">
        <v>2.6125305499589877</v>
      </c>
      <c r="T69" s="99">
        <v>3.6846414769387987</v>
      </c>
      <c r="U69" s="99">
        <v>3.8207854642969221</v>
      </c>
      <c r="V69" s="99">
        <v>4.0773441378978363</v>
      </c>
      <c r="W69" s="99">
        <v>3.3185554467100409</v>
      </c>
      <c r="X69" s="99">
        <v>3.7502267010346837</v>
      </c>
      <c r="Y69" s="99">
        <v>3.7857824409112584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0.87163294139008674</v>
      </c>
      <c r="Q70" s="99">
        <v>0</v>
      </c>
      <c r="R70" s="99">
        <v>0</v>
      </c>
      <c r="S70" s="99">
        <v>0.73173268471729946</v>
      </c>
      <c r="T70" s="99">
        <v>1.134190078485305</v>
      </c>
      <c r="U70" s="99">
        <v>1.1162113021849276</v>
      </c>
      <c r="V70" s="99">
        <v>1.2708796583853896</v>
      </c>
      <c r="W70" s="99">
        <v>0</v>
      </c>
      <c r="X70" s="99">
        <v>0.92359981810131053</v>
      </c>
      <c r="Y70" s="99">
        <v>1.4735472093204973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0.87163294139008674</v>
      </c>
      <c r="Q71" s="102">
        <v>0</v>
      </c>
      <c r="R71" s="102">
        <v>0</v>
      </c>
      <c r="S71" s="102">
        <v>0.73173268471729946</v>
      </c>
      <c r="T71" s="102">
        <v>1.134190078485305</v>
      </c>
      <c r="U71" s="102">
        <v>1.1162113021849276</v>
      </c>
      <c r="V71" s="102">
        <v>1.2708796583853896</v>
      </c>
      <c r="W71" s="102">
        <v>0</v>
      </c>
      <c r="X71" s="102">
        <v>0.92359981810131053</v>
      </c>
      <c r="Y71" s="102">
        <v>1.4735472093204973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0.65086052063404898</v>
      </c>
      <c r="D77" s="123">
        <v>0.59299665181938244</v>
      </c>
      <c r="E77" s="123">
        <v>0.84213781831290868</v>
      </c>
      <c r="F77" s="123">
        <v>0.81188852280669166</v>
      </c>
      <c r="G77" s="123">
        <v>0.81258029500865903</v>
      </c>
      <c r="H77" s="123">
        <v>0.76279853736470937</v>
      </c>
      <c r="I77" s="123">
        <v>0.78988628740737399</v>
      </c>
      <c r="J77" s="123">
        <v>0.71653745755602472</v>
      </c>
      <c r="K77" s="123">
        <v>0.81255229590689904</v>
      </c>
      <c r="L77" s="123">
        <v>0</v>
      </c>
      <c r="M77" s="123">
        <v>0.27797660861064688</v>
      </c>
      <c r="N77" s="123">
        <v>0.62797395160527369</v>
      </c>
      <c r="O77" s="123">
        <v>0.44522305626963343</v>
      </c>
      <c r="P77" s="123">
        <v>0.70554330014534294</v>
      </c>
      <c r="Q77" s="123">
        <v>0.74981001530580782</v>
      </c>
      <c r="R77" s="123">
        <v>0.67540735494793913</v>
      </c>
      <c r="S77" s="123">
        <v>0.97827563916704263</v>
      </c>
      <c r="T77" s="123">
        <v>1.0412061569301083</v>
      </c>
      <c r="U77" s="123">
        <v>0.95023099188900573</v>
      </c>
      <c r="V77" s="123">
        <v>1.0047866932973362</v>
      </c>
      <c r="W77" s="123">
        <v>1.0609971671623708</v>
      </c>
      <c r="X77" s="123">
        <v>1.3345195410559432</v>
      </c>
      <c r="Y77" s="123">
        <v>1.0780929595378521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0.74048747882930199</v>
      </c>
      <c r="D78" s="99">
        <v>0.70784113923646375</v>
      </c>
      <c r="E78" s="99">
        <v>0.88292633560478928</v>
      </c>
      <c r="F78" s="99">
        <v>0.89739262617414284</v>
      </c>
      <c r="G78" s="99">
        <v>0.85134112016498487</v>
      </c>
      <c r="H78" s="99">
        <v>0.77729090444313464</v>
      </c>
      <c r="I78" s="99">
        <v>0.80515897491485955</v>
      </c>
      <c r="J78" s="99">
        <v>0.7960588245483563</v>
      </c>
      <c r="K78" s="99">
        <v>0.81707640217241739</v>
      </c>
      <c r="L78" s="99">
        <v>0</v>
      </c>
      <c r="M78" s="99">
        <v>0.64921167127981849</v>
      </c>
      <c r="N78" s="99">
        <v>0.63081312688996671</v>
      </c>
      <c r="O78" s="99">
        <v>0.65603129278842809</v>
      </c>
      <c r="P78" s="99">
        <v>0.8951298872984681</v>
      </c>
      <c r="Q78" s="99">
        <v>0.81176037066212181</v>
      </c>
      <c r="R78" s="99">
        <v>0.80617277242020946</v>
      </c>
      <c r="S78" s="99">
        <v>1.0313952646424573</v>
      </c>
      <c r="T78" s="99">
        <v>1.0583220528781438</v>
      </c>
      <c r="U78" s="99">
        <v>1.0850922161209404</v>
      </c>
      <c r="V78" s="99">
        <v>1.1217205843266735</v>
      </c>
      <c r="W78" s="99">
        <v>1.3708005683947326</v>
      </c>
      <c r="X78" s="99">
        <v>1.4779363953139675</v>
      </c>
      <c r="Y78" s="99">
        <v>1.387916068800586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1.3150011671054092</v>
      </c>
      <c r="D81" s="118">
        <f t="shared" si="28"/>
        <v>0.68052486193258976</v>
      </c>
      <c r="E81" s="118">
        <f t="shared" si="28"/>
        <v>0.55095889976228907</v>
      </c>
      <c r="F81" s="118">
        <f t="shared" si="28"/>
        <v>0.46574915241376608</v>
      </c>
      <c r="G81" s="118">
        <f t="shared" si="28"/>
        <v>0.42423701149733961</v>
      </c>
      <c r="H81" s="118">
        <f t="shared" si="28"/>
        <v>0.43857876231015996</v>
      </c>
      <c r="I81" s="118">
        <f t="shared" si="28"/>
        <v>0.40238287070268347</v>
      </c>
      <c r="J81" s="118">
        <f t="shared" si="28"/>
        <v>0.30017553384152312</v>
      </c>
      <c r="K81" s="118">
        <f t="shared" si="28"/>
        <v>0.16677488987712213</v>
      </c>
      <c r="L81" s="118">
        <f t="shared" si="28"/>
        <v>9.9588875377174035E-2</v>
      </c>
      <c r="M81" s="118">
        <f t="shared" si="28"/>
        <v>0.12931851053406132</v>
      </c>
      <c r="N81" s="118">
        <f t="shared" si="28"/>
        <v>0.1204125099419027</v>
      </c>
      <c r="O81" s="118">
        <f t="shared" si="28"/>
        <v>0.13583394196265894</v>
      </c>
      <c r="P81" s="118">
        <f t="shared" si="28"/>
        <v>0</v>
      </c>
      <c r="Q81" s="118">
        <f t="shared" si="28"/>
        <v>0.14071253268614731</v>
      </c>
      <c r="R81" s="118">
        <f t="shared" ref="R81:V81" si="29">R82+R85+R87+R100</f>
        <v>0.1707455367129847</v>
      </c>
      <c r="S81" s="118">
        <f t="shared" si="29"/>
        <v>0.10745294192394172</v>
      </c>
      <c r="T81" s="118">
        <f t="shared" si="29"/>
        <v>0</v>
      </c>
      <c r="U81" s="118">
        <f t="shared" si="29"/>
        <v>0</v>
      </c>
      <c r="V81" s="118">
        <f t="shared" si="29"/>
        <v>2.3896112007336816E-2</v>
      </c>
      <c r="W81" s="118">
        <f t="shared" ref="W81:Y81" si="30">W82+W85+W87+W100</f>
        <v>9.7505336432622741E-2</v>
      </c>
      <c r="X81" s="118">
        <f t="shared" si="30"/>
        <v>0.18124142265896501</v>
      </c>
      <c r="Y81" s="118">
        <f t="shared" si="30"/>
        <v>0.17130500849191882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1.241067391269034</v>
      </c>
      <c r="D87" s="123">
        <v>0.62613240707820628</v>
      </c>
      <c r="E87" s="123">
        <v>0.51982209785446487</v>
      </c>
      <c r="F87" s="123">
        <v>0.41074045318265057</v>
      </c>
      <c r="G87" s="123">
        <v>0.35516649241941367</v>
      </c>
      <c r="H87" s="123">
        <v>0.37052706048042072</v>
      </c>
      <c r="I87" s="123">
        <v>0.3346062056614707</v>
      </c>
      <c r="J87" s="123">
        <v>0.22746984487279126</v>
      </c>
      <c r="K87" s="123">
        <v>0.12174885658716265</v>
      </c>
      <c r="L87" s="123">
        <v>6.8590552572694502E-2</v>
      </c>
      <c r="M87" s="123">
        <v>9.8099246817580393E-2</v>
      </c>
      <c r="N87" s="123">
        <v>9.0142749684834059E-2</v>
      </c>
      <c r="O87" s="123">
        <v>0.10759229954431515</v>
      </c>
      <c r="P87" s="123">
        <v>0</v>
      </c>
      <c r="Q87" s="123">
        <v>0.10906676809258867</v>
      </c>
      <c r="R87" s="123">
        <v>0.14511885348225603</v>
      </c>
      <c r="S87" s="123">
        <v>9.3559400353128791E-2</v>
      </c>
      <c r="T87" s="123">
        <v>0</v>
      </c>
      <c r="U87" s="123">
        <v>0</v>
      </c>
      <c r="V87" s="123">
        <v>0</v>
      </c>
      <c r="W87" s="123">
        <v>0</v>
      </c>
      <c r="X87" s="123">
        <v>0.1323149755816041</v>
      </c>
      <c r="Y87" s="123">
        <v>0.15696267815873235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3.2794149177960392</v>
      </c>
      <c r="D92" s="102">
        <v>3.2175126595986536</v>
      </c>
      <c r="E92" s="102">
        <v>3.1332835039387219</v>
      </c>
      <c r="F92" s="102">
        <v>3.0859782727798386</v>
      </c>
      <c r="G92" s="102">
        <v>3.0900922761510934</v>
      </c>
      <c r="H92" s="102">
        <v>3.0975278071908185</v>
      </c>
      <c r="I92" s="102">
        <v>3.1051806258374701</v>
      </c>
      <c r="J92" s="102">
        <v>2.9239352976356709</v>
      </c>
      <c r="K92" s="102">
        <v>2.8544572830753867</v>
      </c>
      <c r="L92" s="102">
        <v>2.6566297468137798</v>
      </c>
      <c r="M92" s="102">
        <v>2.5502041977103307</v>
      </c>
      <c r="N92" s="102">
        <v>2.4275342701104021</v>
      </c>
      <c r="O92" s="102">
        <v>2.3856267898961727</v>
      </c>
      <c r="P92" s="102">
        <v>0</v>
      </c>
      <c r="Q92" s="102">
        <v>2.4558200615514552</v>
      </c>
      <c r="R92" s="102">
        <v>2.5029520487361858</v>
      </c>
      <c r="S92" s="102">
        <v>2.9211323888032434</v>
      </c>
      <c r="T92" s="102">
        <v>0</v>
      </c>
      <c r="U92" s="102">
        <v>0</v>
      </c>
      <c r="V92" s="102">
        <v>0</v>
      </c>
      <c r="W92" s="102">
        <v>0</v>
      </c>
      <c r="X92" s="102">
        <v>3.3197847444348318</v>
      </c>
      <c r="Y92" s="102">
        <v>3.8528964865289401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0.88932046232250939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0.79729129561212897</v>
      </c>
      <c r="Y93" s="105">
        <v>1.4903460701786764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0.88932046232250939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0.79729129561212897</v>
      </c>
      <c r="Y94" s="99">
        <v>1.4903460701786764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7.3933775836375157E-2</v>
      </c>
      <c r="D100" s="123">
        <v>5.439245485438346E-2</v>
      </c>
      <c r="E100" s="123">
        <v>3.1136801907824245E-2</v>
      </c>
      <c r="F100" s="123">
        <v>5.5008699231115524E-2</v>
      </c>
      <c r="G100" s="123">
        <v>6.907051907792594E-2</v>
      </c>
      <c r="H100" s="123">
        <v>6.8051701829739256E-2</v>
      </c>
      <c r="I100" s="123">
        <v>6.7776665041212783E-2</v>
      </c>
      <c r="J100" s="123">
        <v>7.2705688968731863E-2</v>
      </c>
      <c r="K100" s="123">
        <v>4.5026033289959466E-2</v>
      </c>
      <c r="L100" s="123">
        <v>3.099832280447954E-2</v>
      </c>
      <c r="M100" s="123">
        <v>3.1219263716480927E-2</v>
      </c>
      <c r="N100" s="123">
        <v>3.026976025706863E-2</v>
      </c>
      <c r="O100" s="123">
        <v>2.8241642418343781E-2</v>
      </c>
      <c r="P100" s="123">
        <v>0</v>
      </c>
      <c r="Q100" s="123">
        <v>3.1645764593558626E-2</v>
      </c>
      <c r="R100" s="123">
        <v>2.5626683230728683E-2</v>
      </c>
      <c r="S100" s="123">
        <v>1.389354157081293E-2</v>
      </c>
      <c r="T100" s="123">
        <v>0</v>
      </c>
      <c r="U100" s="123">
        <v>0</v>
      </c>
      <c r="V100" s="123">
        <v>2.3896112007336816E-2</v>
      </c>
      <c r="W100" s="123">
        <v>9.7505336432622741E-2</v>
      </c>
      <c r="X100" s="123">
        <v>4.89264470773609E-2</v>
      </c>
      <c r="Y100" s="123">
        <v>1.4342330333186456E-2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1.0096396428215391</v>
      </c>
      <c r="D102" s="99">
        <v>0.90257479773992555</v>
      </c>
      <c r="E102" s="99">
        <v>0.87405451069820905</v>
      </c>
      <c r="F102" s="99">
        <v>0.93608820657394032</v>
      </c>
      <c r="G102" s="99">
        <v>0.98299699005604524</v>
      </c>
      <c r="H102" s="99">
        <v>0.89601407409156686</v>
      </c>
      <c r="I102" s="99">
        <v>0.90667274555131805</v>
      </c>
      <c r="J102" s="99">
        <v>0.86061218405194373</v>
      </c>
      <c r="K102" s="99">
        <v>0.8014926421159938</v>
      </c>
      <c r="L102" s="99">
        <v>0.70178288994631577</v>
      </c>
      <c r="M102" s="99">
        <v>0.75849383190740494</v>
      </c>
      <c r="N102" s="99">
        <v>0.77648052849239668</v>
      </c>
      <c r="O102" s="99">
        <v>0.7803383043591603</v>
      </c>
      <c r="P102" s="99">
        <v>0</v>
      </c>
      <c r="Q102" s="99">
        <v>0.94170546180391423</v>
      </c>
      <c r="R102" s="99">
        <v>1.0710761651689671</v>
      </c>
      <c r="S102" s="99">
        <v>1.2012569788918257</v>
      </c>
      <c r="T102" s="99">
        <v>0</v>
      </c>
      <c r="U102" s="99">
        <v>0</v>
      </c>
      <c r="V102" s="99">
        <v>0.91764214333437499</v>
      </c>
      <c r="W102" s="99">
        <v>1.8350607496869793</v>
      </c>
      <c r="X102" s="99">
        <v>1.6556942674060251</v>
      </c>
      <c r="Y102" s="99">
        <v>1.5461409528920609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7.5464161106736705E-2</v>
      </c>
      <c r="D124" s="118">
        <f t="shared" si="42"/>
        <v>5.5397435368850202E-2</v>
      </c>
      <c r="E124" s="118">
        <f t="shared" si="42"/>
        <v>3.1705571287513903E-2</v>
      </c>
      <c r="F124" s="118">
        <f t="shared" si="42"/>
        <v>5.5592742554177448E-2</v>
      </c>
      <c r="G124" s="118">
        <f t="shared" si="42"/>
        <v>6.983290110937275E-2</v>
      </c>
      <c r="H124" s="118">
        <f t="shared" si="42"/>
        <v>6.9086036760454217E-2</v>
      </c>
      <c r="I124" s="118">
        <f t="shared" si="42"/>
        <v>6.8441264057737677E-2</v>
      </c>
      <c r="J124" s="118">
        <f t="shared" si="42"/>
        <v>7.6093424753300082E-2</v>
      </c>
      <c r="K124" s="118">
        <f t="shared" si="42"/>
        <v>4.7316718786775631E-2</v>
      </c>
      <c r="L124" s="118">
        <f t="shared" si="42"/>
        <v>0</v>
      </c>
      <c r="M124" s="118">
        <f t="shared" si="42"/>
        <v>3.2918971675623389E-2</v>
      </c>
      <c r="N124" s="118">
        <f t="shared" si="42"/>
        <v>3.0428606244919269E-2</v>
      </c>
      <c r="O124" s="118">
        <f t="shared" si="42"/>
        <v>2.8306427331878291E-2</v>
      </c>
      <c r="P124" s="118">
        <f t="shared" si="42"/>
        <v>1.7479465938103091E-2</v>
      </c>
      <c r="Q124" s="118">
        <f t="shared" si="42"/>
        <v>3.1901110761007476E-2</v>
      </c>
      <c r="R124" s="118">
        <f t="shared" ref="R124:V124" si="43">R125+R128+R130+R139</f>
        <v>2.6117501854675439E-2</v>
      </c>
      <c r="S124" s="118">
        <f t="shared" si="43"/>
        <v>1.4299144735334333E-2</v>
      </c>
      <c r="T124" s="118">
        <f t="shared" si="43"/>
        <v>1.4465301138560998E-3</v>
      </c>
      <c r="U124" s="118">
        <f t="shared" si="43"/>
        <v>5.25243641005715E-2</v>
      </c>
      <c r="V124" s="118">
        <f t="shared" si="43"/>
        <v>2.414242672265331E-2</v>
      </c>
      <c r="W124" s="118">
        <f t="shared" ref="W124:Y124" si="44">W125+W128+W130+W139</f>
        <v>9.7562437151071879E-2</v>
      </c>
      <c r="X124" s="118">
        <f t="shared" si="44"/>
        <v>4.9356739678770398E-2</v>
      </c>
      <c r="Y124" s="118">
        <f t="shared" si="44"/>
        <v>1.4349335989717504E-2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7.5464161106736705E-2</v>
      </c>
      <c r="D139" s="123">
        <v>5.5397435368850202E-2</v>
      </c>
      <c r="E139" s="123">
        <v>3.1705571287513903E-2</v>
      </c>
      <c r="F139" s="123">
        <v>5.5592742554177448E-2</v>
      </c>
      <c r="G139" s="123">
        <v>6.983290110937275E-2</v>
      </c>
      <c r="H139" s="123">
        <v>6.9086036760454217E-2</v>
      </c>
      <c r="I139" s="123">
        <v>6.8441264057737677E-2</v>
      </c>
      <c r="J139" s="123">
        <v>7.6093424753300082E-2</v>
      </c>
      <c r="K139" s="123">
        <v>4.7316718786775631E-2</v>
      </c>
      <c r="L139" s="123">
        <v>0</v>
      </c>
      <c r="M139" s="123">
        <v>3.2918971675623389E-2</v>
      </c>
      <c r="N139" s="123">
        <v>3.0428606244919269E-2</v>
      </c>
      <c r="O139" s="123">
        <v>2.8306427331878291E-2</v>
      </c>
      <c r="P139" s="123">
        <v>1.7479465938103091E-2</v>
      </c>
      <c r="Q139" s="123">
        <v>3.1901110761007476E-2</v>
      </c>
      <c r="R139" s="123">
        <v>2.6117501854675439E-2</v>
      </c>
      <c r="S139" s="123">
        <v>1.4299144735334333E-2</v>
      </c>
      <c r="T139" s="123">
        <v>1.4465301138560998E-3</v>
      </c>
      <c r="U139" s="123">
        <v>5.25243641005715E-2</v>
      </c>
      <c r="V139" s="123">
        <v>2.414242672265331E-2</v>
      </c>
      <c r="W139" s="123">
        <v>9.7562437151071879E-2</v>
      </c>
      <c r="X139" s="123">
        <v>4.9356739678770398E-2</v>
      </c>
      <c r="Y139" s="123">
        <v>1.4349335989717504E-2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1.0096396428215386</v>
      </c>
      <c r="D140" s="99">
        <v>0.90257479773992577</v>
      </c>
      <c r="E140" s="99">
        <v>0.87405451069820927</v>
      </c>
      <c r="F140" s="99">
        <v>0.93608820657394032</v>
      </c>
      <c r="G140" s="99">
        <v>0.98299699005604546</v>
      </c>
      <c r="H140" s="99">
        <v>0.89601407409156697</v>
      </c>
      <c r="I140" s="99">
        <v>0.90667274555131827</v>
      </c>
      <c r="J140" s="99">
        <v>0.86061218405194351</v>
      </c>
      <c r="K140" s="99">
        <v>0.80149264211599391</v>
      </c>
      <c r="L140" s="99">
        <v>0</v>
      </c>
      <c r="M140" s="99">
        <v>0.75849383190740494</v>
      </c>
      <c r="N140" s="99">
        <v>0.77648052849239657</v>
      </c>
      <c r="O140" s="99">
        <v>0.78033830435916052</v>
      </c>
      <c r="P140" s="99">
        <v>0.86740138281876589</v>
      </c>
      <c r="Q140" s="99">
        <v>0.94170546180391435</v>
      </c>
      <c r="R140" s="99">
        <v>1.0710761651689671</v>
      </c>
      <c r="S140" s="99">
        <v>1.2012569788918257</v>
      </c>
      <c r="T140" s="99">
        <v>0.69405892510543155</v>
      </c>
      <c r="U140" s="99">
        <v>1.4278929499237261</v>
      </c>
      <c r="V140" s="99">
        <v>0.91764214333437488</v>
      </c>
      <c r="W140" s="99">
        <v>1.8350607496869793</v>
      </c>
      <c r="X140" s="99">
        <v>1.6556942674060251</v>
      </c>
      <c r="Y140" s="99">
        <v>1.5461409528920609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1.3383392372977456</v>
      </c>
      <c r="D143" s="118">
        <f t="shared" si="49"/>
        <v>0.6884223401370525</v>
      </c>
      <c r="E143" s="118">
        <f t="shared" si="49"/>
        <v>0.55162401808795014</v>
      </c>
      <c r="F143" s="118">
        <f t="shared" si="49"/>
        <v>0.47065979905590993</v>
      </c>
      <c r="G143" s="118">
        <f t="shared" si="49"/>
        <v>0.42720086283982805</v>
      </c>
      <c r="H143" s="118">
        <f t="shared" si="49"/>
        <v>0.44059862020384155</v>
      </c>
      <c r="I143" s="118">
        <f t="shared" si="49"/>
        <v>0.40460718597053508</v>
      </c>
      <c r="J143" s="118">
        <f t="shared" si="49"/>
        <v>0.30475728975229688</v>
      </c>
      <c r="K143" s="118">
        <f t="shared" si="49"/>
        <v>0.17331789149305071</v>
      </c>
      <c r="L143" s="118">
        <f t="shared" si="49"/>
        <v>0</v>
      </c>
      <c r="M143" s="118">
        <f t="shared" si="49"/>
        <v>0.13508228533894773</v>
      </c>
      <c r="N143" s="118">
        <f t="shared" si="49"/>
        <v>0.12127515310191564</v>
      </c>
      <c r="O143" s="118">
        <f t="shared" si="49"/>
        <v>0.13635682220859927</v>
      </c>
      <c r="P143" s="118">
        <f t="shared" si="49"/>
        <v>4.4984271283376301E-2</v>
      </c>
      <c r="Q143" s="118">
        <f t="shared" si="49"/>
        <v>0.14133439007709248</v>
      </c>
      <c r="R143" s="118">
        <f t="shared" ref="R143:V143" si="50">R144+R146+R148+R157</f>
        <v>0.17637148520455045</v>
      </c>
      <c r="S143" s="118">
        <f t="shared" si="50"/>
        <v>0.10773996710952072</v>
      </c>
      <c r="T143" s="118">
        <f t="shared" si="50"/>
        <v>0.29825412389597405</v>
      </c>
      <c r="U143" s="118">
        <f t="shared" si="50"/>
        <v>0.18540674365225684</v>
      </c>
      <c r="V143" s="118">
        <f t="shared" si="50"/>
        <v>0.37281663230804324</v>
      </c>
      <c r="W143" s="118">
        <f t="shared" ref="W143:Y143" si="51">W144+W146+W148+W157</f>
        <v>0.24498258055153324</v>
      </c>
      <c r="X143" s="118">
        <f t="shared" si="51"/>
        <v>0.44306506622255803</v>
      </c>
      <c r="Y143" s="118">
        <f t="shared" si="51"/>
        <v>0.32534489136978378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1.2624977617806348</v>
      </c>
      <c r="D148" s="123">
        <v>0.63201141527830718</v>
      </c>
      <c r="E148" s="123">
        <v>0.5198402176989243</v>
      </c>
      <c r="F148" s="123">
        <v>0.41432115699358946</v>
      </c>
      <c r="G148" s="123">
        <v>0.35836956375494083</v>
      </c>
      <c r="H148" s="123">
        <v>0.37195986090490163</v>
      </c>
      <c r="I148" s="123">
        <v>0.33538263742751079</v>
      </c>
      <c r="J148" s="123">
        <v>0.22685704895449169</v>
      </c>
      <c r="K148" s="123">
        <v>0.12829021496968027</v>
      </c>
      <c r="L148" s="123">
        <v>0</v>
      </c>
      <c r="M148" s="123">
        <v>0.10287447931315559</v>
      </c>
      <c r="N148" s="123">
        <v>9.0811044776027819E-2</v>
      </c>
      <c r="O148" s="123">
        <v>0.10807560564622626</v>
      </c>
      <c r="P148" s="123">
        <v>2.7555804549768942E-2</v>
      </c>
      <c r="Q148" s="123">
        <v>0.10940155859305017</v>
      </c>
      <c r="R148" s="123">
        <v>0.15032468089314593</v>
      </c>
      <c r="S148" s="123">
        <v>9.3395218902414937E-2</v>
      </c>
      <c r="T148" s="123">
        <v>0.29679030573516113</v>
      </c>
      <c r="U148" s="123">
        <v>0.13302653701920636</v>
      </c>
      <c r="V148" s="123">
        <v>0.34856251076530093</v>
      </c>
      <c r="W148" s="123">
        <v>0.14742365863978868</v>
      </c>
      <c r="X148" s="123">
        <v>0.39405632741219043</v>
      </c>
      <c r="Y148" s="123">
        <v>0.31076830613742396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3.2794149177960388</v>
      </c>
      <c r="D149" s="99">
        <v>3.2175126595986545</v>
      </c>
      <c r="E149" s="99">
        <v>3.1332835039387215</v>
      </c>
      <c r="F149" s="99">
        <v>3.0859782727798386</v>
      </c>
      <c r="G149" s="99">
        <v>3.0900922761510934</v>
      </c>
      <c r="H149" s="99">
        <v>3.0975278071908185</v>
      </c>
      <c r="I149" s="99">
        <v>3.1051806258374701</v>
      </c>
      <c r="J149" s="99">
        <v>2.9239352976356705</v>
      </c>
      <c r="K149" s="99">
        <v>2.8544572830753863</v>
      </c>
      <c r="L149" s="99">
        <v>0</v>
      </c>
      <c r="M149" s="99">
        <v>2.5502041977103307</v>
      </c>
      <c r="N149" s="99">
        <v>2.4275342701104021</v>
      </c>
      <c r="O149" s="99">
        <v>2.3856267898961727</v>
      </c>
      <c r="P149" s="99">
        <v>2.4591180060276563</v>
      </c>
      <c r="Q149" s="99">
        <v>2.4558200615514543</v>
      </c>
      <c r="R149" s="99">
        <v>2.5029520487361845</v>
      </c>
      <c r="S149" s="99">
        <v>2.921132388803243</v>
      </c>
      <c r="T149" s="99">
        <v>3.7334545676850617</v>
      </c>
      <c r="U149" s="99">
        <v>3.01377012584729</v>
      </c>
      <c r="V149" s="99">
        <v>3.5391356643892919</v>
      </c>
      <c r="W149" s="99">
        <v>4.3849549197859101</v>
      </c>
      <c r="X149" s="99">
        <v>3.319784744434831</v>
      </c>
      <c r="Y149" s="99">
        <v>3.8528964865289392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1.1469880002522603</v>
      </c>
      <c r="U150" s="99">
        <v>0</v>
      </c>
      <c r="V150" s="99">
        <v>1.0806752882232387</v>
      </c>
      <c r="W150" s="99">
        <v>0</v>
      </c>
      <c r="X150" s="99">
        <v>0.7972912956121293</v>
      </c>
      <c r="Y150" s="99">
        <v>1.4903460701786762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1.1469880002522603</v>
      </c>
      <c r="U151" s="102">
        <v>0</v>
      </c>
      <c r="V151" s="102">
        <v>1.0806752882232387</v>
      </c>
      <c r="W151" s="102">
        <v>0</v>
      </c>
      <c r="X151" s="102">
        <v>0.7972912956121293</v>
      </c>
      <c r="Y151" s="102">
        <v>1.4903460701786762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7.5841475517110901E-2</v>
      </c>
      <c r="D157" s="123">
        <v>5.641092485874534E-2</v>
      </c>
      <c r="E157" s="123">
        <v>3.1783800389025792E-2</v>
      </c>
      <c r="F157" s="123">
        <v>5.633864206232047E-2</v>
      </c>
      <c r="G157" s="123">
        <v>6.8831299084887221E-2</v>
      </c>
      <c r="H157" s="123">
        <v>6.8638759298939908E-2</v>
      </c>
      <c r="I157" s="123">
        <v>6.9224548543024289E-2</v>
      </c>
      <c r="J157" s="123">
        <v>7.790024079780522E-2</v>
      </c>
      <c r="K157" s="123">
        <v>4.5027676523370447E-2</v>
      </c>
      <c r="L157" s="123">
        <v>0</v>
      </c>
      <c r="M157" s="123">
        <v>3.2207806025792131E-2</v>
      </c>
      <c r="N157" s="123">
        <v>3.0464108325887824E-2</v>
      </c>
      <c r="O157" s="123">
        <v>2.8281216562373014E-2</v>
      </c>
      <c r="P157" s="123">
        <v>1.7428466733607356E-2</v>
      </c>
      <c r="Q157" s="123">
        <v>3.1932831484042308E-2</v>
      </c>
      <c r="R157" s="123">
        <v>2.6046804311404513E-2</v>
      </c>
      <c r="S157" s="123">
        <v>1.4344748207105781E-2</v>
      </c>
      <c r="T157" s="123">
        <v>1.4638181608129016E-3</v>
      </c>
      <c r="U157" s="123">
        <v>5.2380206633050493E-2</v>
      </c>
      <c r="V157" s="123">
        <v>2.4254121542742323E-2</v>
      </c>
      <c r="W157" s="123">
        <v>9.7558921911744562E-2</v>
      </c>
      <c r="X157" s="123">
        <v>4.9008738810367623E-2</v>
      </c>
      <c r="Y157" s="123">
        <v>1.4576585232359817E-2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1.0096396428215388</v>
      </c>
      <c r="D158" s="99">
        <v>0.90257479773992544</v>
      </c>
      <c r="E158" s="99">
        <v>0.87405451069820927</v>
      </c>
      <c r="F158" s="99">
        <v>0.9360882065739401</v>
      </c>
      <c r="G158" s="99">
        <v>0.98299699005604557</v>
      </c>
      <c r="H158" s="99">
        <v>0.89601407409156686</v>
      </c>
      <c r="I158" s="99">
        <v>0.90667274555131805</v>
      </c>
      <c r="J158" s="99">
        <v>0.86061218405194351</v>
      </c>
      <c r="K158" s="99">
        <v>0.80149264211599414</v>
      </c>
      <c r="L158" s="99">
        <v>0</v>
      </c>
      <c r="M158" s="99">
        <v>0.75849383190740471</v>
      </c>
      <c r="N158" s="99">
        <v>0.77648052849239657</v>
      </c>
      <c r="O158" s="99">
        <v>0.78033830435916063</v>
      </c>
      <c r="P158" s="99">
        <v>0.86740138281876611</v>
      </c>
      <c r="Q158" s="99">
        <v>0.94170546180391435</v>
      </c>
      <c r="R158" s="99">
        <v>1.0710761651689673</v>
      </c>
      <c r="S158" s="99">
        <v>1.2012569788918261</v>
      </c>
      <c r="T158" s="99">
        <v>0.69405892510543155</v>
      </c>
      <c r="U158" s="99">
        <v>1.4278929499237261</v>
      </c>
      <c r="V158" s="99">
        <v>0.91764214333437499</v>
      </c>
      <c r="W158" s="99">
        <v>1.8350607496869793</v>
      </c>
      <c r="X158" s="99">
        <v>1.6556942674060251</v>
      </c>
      <c r="Y158" s="99">
        <v>1.5461409528920607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0.46819638828421739</v>
      </c>
      <c r="G161" s="118">
        <f t="shared" si="54"/>
        <v>0.42659134532135834</v>
      </c>
      <c r="H161" s="118">
        <f t="shared" si="54"/>
        <v>0.43996038827527217</v>
      </c>
      <c r="I161" s="118">
        <f t="shared" si="54"/>
        <v>0.40464075138183708</v>
      </c>
      <c r="J161" s="118">
        <f t="shared" si="54"/>
        <v>0.30502471456938501</v>
      </c>
      <c r="K161" s="118">
        <f t="shared" si="54"/>
        <v>0.16934305636964223</v>
      </c>
      <c r="L161" s="118">
        <f t="shared" si="54"/>
        <v>0</v>
      </c>
      <c r="M161" s="118">
        <f t="shared" si="54"/>
        <v>0.13370416777281857</v>
      </c>
      <c r="N161" s="118">
        <f t="shared" si="54"/>
        <v>0.120684161550839</v>
      </c>
      <c r="O161" s="118">
        <f t="shared" si="54"/>
        <v>0.13699143064814379</v>
      </c>
      <c r="P161" s="118">
        <f t="shared" si="54"/>
        <v>4.6573368263168061E-2</v>
      </c>
      <c r="Q161" s="118">
        <f t="shared" si="54"/>
        <v>0.1408453209837201</v>
      </c>
      <c r="R161" s="118">
        <f t="shared" ref="R161:V161" si="55">R162+R164+R166+R175</f>
        <v>0.17873471360709819</v>
      </c>
      <c r="S161" s="118">
        <f t="shared" si="55"/>
        <v>0.10831608007561244</v>
      </c>
      <c r="T161" s="118">
        <f t="shared" si="55"/>
        <v>0.29527193287648473</v>
      </c>
      <c r="U161" s="118">
        <f t="shared" si="55"/>
        <v>0.1857265209667277</v>
      </c>
      <c r="V161" s="118">
        <f t="shared" si="55"/>
        <v>0.37259078564088693</v>
      </c>
      <c r="W161" s="118">
        <f t="shared" ref="W161:Y161" si="56">W162+W164+W166+W175</f>
        <v>0.24470097713266853</v>
      </c>
      <c r="X161" s="118">
        <f t="shared" si="56"/>
        <v>0.44323566603275233</v>
      </c>
      <c r="Y161" s="118">
        <f t="shared" si="56"/>
        <v>0.32485636234299475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0.41146376970397858</v>
      </c>
      <c r="G166" s="123">
        <v>0.35671004271073897</v>
      </c>
      <c r="H166" s="123">
        <v>0.37081460763798085</v>
      </c>
      <c r="I166" s="123">
        <v>0.33610291655489133</v>
      </c>
      <c r="J166" s="123">
        <v>0.22887298415979726</v>
      </c>
      <c r="K166" s="123">
        <v>0.12321398344210302</v>
      </c>
      <c r="L166" s="123">
        <v>0</v>
      </c>
      <c r="M166" s="123">
        <v>0.10078435784882039</v>
      </c>
      <c r="N166" s="123">
        <v>9.0250994140722671E-2</v>
      </c>
      <c r="O166" s="123">
        <v>0.1085785925180313</v>
      </c>
      <c r="P166" s="123">
        <v>2.9771404431327558E-2</v>
      </c>
      <c r="Q166" s="123">
        <v>0.10879375745392723</v>
      </c>
      <c r="R166" s="123">
        <v>0.14723247345506973</v>
      </c>
      <c r="S166" s="123">
        <v>9.4761699495732876E-2</v>
      </c>
      <c r="T166" s="123">
        <v>0.2939163490383882</v>
      </c>
      <c r="U166" s="123">
        <v>0.13300036280382818</v>
      </c>
      <c r="V166" s="123">
        <v>0.34841200896582813</v>
      </c>
      <c r="W166" s="123">
        <v>0.14686451884450419</v>
      </c>
      <c r="X166" s="123">
        <v>0.39427105831420445</v>
      </c>
      <c r="Y166" s="123">
        <v>0.31016395943439651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3.0859782727798395</v>
      </c>
      <c r="G167" s="99">
        <v>3.0900922761510938</v>
      </c>
      <c r="H167" s="99">
        <v>3.097527807190819</v>
      </c>
      <c r="I167" s="99">
        <v>3.1051806258374701</v>
      </c>
      <c r="J167" s="99">
        <v>2.9239352976356705</v>
      </c>
      <c r="K167" s="99">
        <v>2.8544572830753867</v>
      </c>
      <c r="L167" s="99">
        <v>0</v>
      </c>
      <c r="M167" s="99">
        <v>2.5502041977103302</v>
      </c>
      <c r="N167" s="99">
        <v>2.4275342701104021</v>
      </c>
      <c r="O167" s="99">
        <v>2.3856267898961736</v>
      </c>
      <c r="P167" s="99">
        <v>2.4591180060276563</v>
      </c>
      <c r="Q167" s="99">
        <v>2.4558200615514547</v>
      </c>
      <c r="R167" s="99">
        <v>2.5029520487361854</v>
      </c>
      <c r="S167" s="99">
        <v>2.9211323888032434</v>
      </c>
      <c r="T167" s="99">
        <v>3.7334545676850621</v>
      </c>
      <c r="U167" s="99">
        <v>3.01377012584729</v>
      </c>
      <c r="V167" s="99">
        <v>3.5391356643892911</v>
      </c>
      <c r="W167" s="99">
        <v>4.384954919785911</v>
      </c>
      <c r="X167" s="99">
        <v>3.3197847444348305</v>
      </c>
      <c r="Y167" s="99">
        <v>3.8528964865289401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1.1469880002522606</v>
      </c>
      <c r="U168" s="99">
        <v>0</v>
      </c>
      <c r="V168" s="99">
        <v>1.0806752882232387</v>
      </c>
      <c r="W168" s="99">
        <v>0</v>
      </c>
      <c r="X168" s="99">
        <v>0.79729129561212897</v>
      </c>
      <c r="Y168" s="99">
        <v>1.4903460701786762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1.1469880002522606</v>
      </c>
      <c r="U169" s="102">
        <v>0</v>
      </c>
      <c r="V169" s="102">
        <v>1.0806752882232387</v>
      </c>
      <c r="W169" s="102">
        <v>0</v>
      </c>
      <c r="X169" s="102">
        <v>0.79729129561212897</v>
      </c>
      <c r="Y169" s="102">
        <v>1.4903460701786762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5.6732618580238814E-2</v>
      </c>
      <c r="G175" s="123">
        <v>6.9881302610619353E-2</v>
      </c>
      <c r="H175" s="123">
        <v>6.9145780637291335E-2</v>
      </c>
      <c r="I175" s="123">
        <v>6.853783482694574E-2</v>
      </c>
      <c r="J175" s="123">
        <v>7.6151730409587753E-2</v>
      </c>
      <c r="K175" s="123">
        <v>4.6129072927539205E-2</v>
      </c>
      <c r="L175" s="123">
        <v>0</v>
      </c>
      <c r="M175" s="123">
        <v>3.2919809923998164E-2</v>
      </c>
      <c r="N175" s="123">
        <v>3.043316741011633E-2</v>
      </c>
      <c r="O175" s="123">
        <v>2.8412838130112476E-2</v>
      </c>
      <c r="P175" s="123">
        <v>1.6801963831840502E-2</v>
      </c>
      <c r="Q175" s="123">
        <v>3.2051563529792874E-2</v>
      </c>
      <c r="R175" s="123">
        <v>3.1502240152028453E-2</v>
      </c>
      <c r="S175" s="123">
        <v>1.3554380579879559E-2</v>
      </c>
      <c r="T175" s="123">
        <v>1.3555838380965462E-3</v>
      </c>
      <c r="U175" s="123">
        <v>5.2726158162899529E-2</v>
      </c>
      <c r="V175" s="123">
        <v>2.417877667505881E-2</v>
      </c>
      <c r="W175" s="123">
        <v>9.7836458288164327E-2</v>
      </c>
      <c r="X175" s="123">
        <v>4.896460771854786E-2</v>
      </c>
      <c r="Y175" s="123">
        <v>1.4692402908598235E-2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0.93608820657394043</v>
      </c>
      <c r="G176" s="99">
        <v>0.98299699005604557</v>
      </c>
      <c r="H176" s="99">
        <v>0.89601407409156686</v>
      </c>
      <c r="I176" s="99">
        <v>0.90667274555131827</v>
      </c>
      <c r="J176" s="99">
        <v>0.86061218405194373</v>
      </c>
      <c r="K176" s="99">
        <v>0.8014926421159938</v>
      </c>
      <c r="L176" s="99">
        <v>0</v>
      </c>
      <c r="M176" s="99">
        <v>0.75849383190740494</v>
      </c>
      <c r="N176" s="99">
        <v>0.77648052849239668</v>
      </c>
      <c r="O176" s="99">
        <v>0.78033830435916052</v>
      </c>
      <c r="P176" s="99">
        <v>0.86740138281876589</v>
      </c>
      <c r="Q176" s="99">
        <v>0.94170546180391435</v>
      </c>
      <c r="R176" s="99">
        <v>1.0710761651689673</v>
      </c>
      <c r="S176" s="99">
        <v>1.2012569788918259</v>
      </c>
      <c r="T176" s="99">
        <v>0.69405892510543166</v>
      </c>
      <c r="U176" s="99">
        <v>1.4278929499237261</v>
      </c>
      <c r="V176" s="99">
        <v>0.91764214333437488</v>
      </c>
      <c r="W176" s="99">
        <v>1.8350607496869793</v>
      </c>
      <c r="X176" s="99">
        <v>1.6556942674060255</v>
      </c>
      <c r="Y176" s="99">
        <v>1.5461409528920609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65715</v>
      </c>
      <c r="C5" s="120">
        <v>65519</v>
      </c>
      <c r="D5" s="120">
        <v>65016</v>
      </c>
      <c r="E5" s="120">
        <v>64185</v>
      </c>
      <c r="F5" s="120">
        <v>63598</v>
      </c>
      <c r="G5" s="120">
        <v>59200</v>
      </c>
      <c r="H5" s="120">
        <v>56442</v>
      </c>
      <c r="I5" s="120">
        <v>55638</v>
      </c>
      <c r="J5" s="120">
        <v>54852</v>
      </c>
      <c r="K5" s="120">
        <v>49592</v>
      </c>
      <c r="L5" s="120">
        <v>42784</v>
      </c>
      <c r="M5" s="120">
        <v>36334</v>
      </c>
      <c r="N5" s="120">
        <v>30768</v>
      </c>
      <c r="O5" s="120">
        <v>23856</v>
      </c>
      <c r="P5" s="120">
        <v>20319</v>
      </c>
      <c r="Q5" s="120">
        <v>19270</v>
      </c>
      <c r="R5" s="120">
        <v>22626</v>
      </c>
      <c r="S5" s="120">
        <v>25230</v>
      </c>
      <c r="T5" s="120">
        <v>28109</v>
      </c>
      <c r="U5" s="120">
        <v>31304</v>
      </c>
      <c r="V5" s="120">
        <v>38170</v>
      </c>
      <c r="W5" s="120">
        <v>39605</v>
      </c>
      <c r="X5" s="120">
        <v>38304</v>
      </c>
      <c r="Y5" s="120">
        <v>32885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65715</v>
      </c>
      <c r="C7" s="52">
        <v>65519</v>
      </c>
      <c r="D7" s="52">
        <v>65016</v>
      </c>
      <c r="E7" s="52">
        <v>64185</v>
      </c>
      <c r="F7" s="52">
        <v>63598</v>
      </c>
      <c r="G7" s="52">
        <v>59200</v>
      </c>
      <c r="H7" s="52">
        <v>56442</v>
      </c>
      <c r="I7" s="52">
        <v>55638</v>
      </c>
      <c r="J7" s="52">
        <v>54852</v>
      </c>
      <c r="K7" s="52">
        <v>49592</v>
      </c>
      <c r="L7" s="52">
        <v>42784</v>
      </c>
      <c r="M7" s="52">
        <v>36334</v>
      </c>
      <c r="N7" s="52">
        <v>30768</v>
      </c>
      <c r="O7" s="52">
        <v>23856</v>
      </c>
      <c r="P7" s="52">
        <v>20319</v>
      </c>
      <c r="Q7" s="52">
        <v>19270</v>
      </c>
      <c r="R7" s="52">
        <v>22626</v>
      </c>
      <c r="S7" s="52">
        <v>25230</v>
      </c>
      <c r="T7" s="52">
        <v>28109</v>
      </c>
      <c r="U7" s="52">
        <v>31304</v>
      </c>
      <c r="V7" s="52">
        <v>38170</v>
      </c>
      <c r="W7" s="52">
        <v>39605</v>
      </c>
      <c r="X7" s="52">
        <v>38304</v>
      </c>
      <c r="Y7" s="52">
        <v>32885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193</v>
      </c>
      <c r="C9" s="52">
        <v>399</v>
      </c>
      <c r="D9" s="52">
        <v>600</v>
      </c>
      <c r="E9" s="52">
        <v>821</v>
      </c>
      <c r="F9" s="52">
        <v>1028</v>
      </c>
      <c r="G9" s="52">
        <v>1158</v>
      </c>
      <c r="H9" s="52">
        <v>1232</v>
      </c>
      <c r="I9" s="52">
        <v>1390</v>
      </c>
      <c r="J9" s="52">
        <v>1516</v>
      </c>
      <c r="K9" s="52">
        <v>1597</v>
      </c>
      <c r="L9" s="52">
        <v>1504</v>
      </c>
      <c r="M9" s="52">
        <v>1289</v>
      </c>
      <c r="N9" s="52">
        <v>1083</v>
      </c>
      <c r="O9" s="52">
        <v>869</v>
      </c>
      <c r="P9" s="52">
        <v>675</v>
      </c>
      <c r="Q9" s="52">
        <v>493</v>
      </c>
      <c r="R9" s="52">
        <v>590</v>
      </c>
      <c r="S9" s="52">
        <v>1057</v>
      </c>
      <c r="T9" s="52">
        <v>2173</v>
      </c>
      <c r="U9" s="52">
        <v>3156</v>
      </c>
      <c r="V9" s="52">
        <v>4358</v>
      </c>
      <c r="W9" s="52">
        <v>5413</v>
      </c>
      <c r="X9" s="52">
        <v>5998</v>
      </c>
      <c r="Y9" s="52">
        <v>5792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44989</v>
      </c>
      <c r="C11" s="52">
        <v>48379</v>
      </c>
      <c r="D11" s="52">
        <v>50630</v>
      </c>
      <c r="E11" s="52">
        <v>51625</v>
      </c>
      <c r="F11" s="52">
        <v>51485</v>
      </c>
      <c r="G11" s="52">
        <v>45739</v>
      </c>
      <c r="H11" s="52">
        <v>44516</v>
      </c>
      <c r="I11" s="52">
        <v>43101</v>
      </c>
      <c r="J11" s="52">
        <v>43795</v>
      </c>
      <c r="K11" s="52">
        <v>41936</v>
      </c>
      <c r="L11" s="52">
        <v>37626</v>
      </c>
      <c r="M11" s="52">
        <v>32656</v>
      </c>
      <c r="N11" s="52">
        <v>27807</v>
      </c>
      <c r="O11" s="52">
        <v>21187</v>
      </c>
      <c r="P11" s="52">
        <v>18000</v>
      </c>
      <c r="Q11" s="52">
        <v>17738</v>
      </c>
      <c r="R11" s="52">
        <v>20962</v>
      </c>
      <c r="S11" s="52">
        <v>22970</v>
      </c>
      <c r="T11" s="52">
        <v>24264</v>
      </c>
      <c r="U11" s="52">
        <v>26387</v>
      </c>
      <c r="V11" s="52">
        <v>32778</v>
      </c>
      <c r="W11" s="52">
        <v>33203</v>
      </c>
      <c r="X11" s="52">
        <v>33300</v>
      </c>
      <c r="Y11" s="52">
        <v>26994</v>
      </c>
      <c r="DA11" s="63" t="s">
        <v>1061</v>
      </c>
    </row>
    <row r="12" spans="1:105" ht="12" customHeight="1" x14ac:dyDescent="0.25">
      <c r="A12" s="97" t="s">
        <v>124</v>
      </c>
      <c r="B12" s="52">
        <v>2527</v>
      </c>
      <c r="C12" s="52">
        <v>2090</v>
      </c>
      <c r="D12" s="52">
        <v>1764</v>
      </c>
      <c r="E12" s="52">
        <v>1605</v>
      </c>
      <c r="F12" s="52">
        <v>1584</v>
      </c>
      <c r="G12" s="52">
        <v>1717</v>
      </c>
      <c r="H12" s="52">
        <v>1521</v>
      </c>
      <c r="I12" s="52">
        <v>1562</v>
      </c>
      <c r="J12" s="52">
        <v>1334</v>
      </c>
      <c r="K12" s="52">
        <v>877</v>
      </c>
      <c r="L12" s="52">
        <v>588</v>
      </c>
      <c r="M12" s="52">
        <v>419</v>
      </c>
      <c r="N12" s="52">
        <v>337</v>
      </c>
      <c r="O12" s="52">
        <v>249</v>
      </c>
      <c r="P12" s="52">
        <v>121</v>
      </c>
      <c r="Q12" s="52">
        <v>43</v>
      </c>
      <c r="R12" s="52">
        <v>52</v>
      </c>
      <c r="S12" s="52">
        <v>71</v>
      </c>
      <c r="T12" s="52">
        <v>209</v>
      </c>
      <c r="U12" s="52">
        <v>270</v>
      </c>
      <c r="V12" s="52">
        <v>341</v>
      </c>
      <c r="W12" s="52">
        <v>370</v>
      </c>
      <c r="X12" s="52">
        <v>310</v>
      </c>
      <c r="Y12" s="52">
        <v>379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2</v>
      </c>
      <c r="U13" s="52">
        <v>2</v>
      </c>
      <c r="V13" s="52">
        <v>2</v>
      </c>
      <c r="W13" s="52">
        <v>2</v>
      </c>
      <c r="X13" s="52">
        <v>2</v>
      </c>
      <c r="Y13" s="52">
        <v>2</v>
      </c>
      <c r="DA13" s="63" t="s">
        <v>1063</v>
      </c>
    </row>
    <row r="14" spans="1:105" ht="12" customHeight="1" x14ac:dyDescent="0.25">
      <c r="A14" s="97" t="s">
        <v>122</v>
      </c>
      <c r="B14" s="52">
        <v>18199</v>
      </c>
      <c r="C14" s="52">
        <v>15050</v>
      </c>
      <c r="D14" s="52">
        <v>12622</v>
      </c>
      <c r="E14" s="52">
        <v>10955</v>
      </c>
      <c r="F14" s="52">
        <v>10529</v>
      </c>
      <c r="G14" s="52">
        <v>11744</v>
      </c>
      <c r="H14" s="52">
        <v>10405</v>
      </c>
      <c r="I14" s="52">
        <v>10975</v>
      </c>
      <c r="J14" s="52">
        <v>9723</v>
      </c>
      <c r="K14" s="52">
        <v>6779</v>
      </c>
      <c r="L14" s="52">
        <v>4570</v>
      </c>
      <c r="M14" s="52">
        <v>3259</v>
      </c>
      <c r="N14" s="52">
        <v>2624</v>
      </c>
      <c r="O14" s="52">
        <v>2416</v>
      </c>
      <c r="P14" s="52">
        <v>2194</v>
      </c>
      <c r="Q14" s="52">
        <v>1485</v>
      </c>
      <c r="R14" s="52">
        <v>1601</v>
      </c>
      <c r="S14" s="52">
        <v>1901</v>
      </c>
      <c r="T14" s="52">
        <v>2135</v>
      </c>
      <c r="U14" s="52">
        <v>3338</v>
      </c>
      <c r="V14" s="52">
        <v>3537</v>
      </c>
      <c r="W14" s="52">
        <v>4453</v>
      </c>
      <c r="X14" s="52">
        <v>3508</v>
      </c>
      <c r="Y14" s="52">
        <v>4128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4</v>
      </c>
      <c r="P15" s="52">
        <v>4</v>
      </c>
      <c r="Q15" s="52">
        <v>4</v>
      </c>
      <c r="R15" s="52">
        <v>11</v>
      </c>
      <c r="S15" s="52">
        <v>288</v>
      </c>
      <c r="T15" s="52">
        <v>1499</v>
      </c>
      <c r="U15" s="52">
        <v>1307</v>
      </c>
      <c r="V15" s="52">
        <v>1512</v>
      </c>
      <c r="W15" s="52">
        <v>1577</v>
      </c>
      <c r="X15" s="52">
        <v>1184</v>
      </c>
      <c r="Y15" s="52">
        <v>1382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24079</v>
      </c>
      <c r="C17" s="52">
        <v>25710</v>
      </c>
      <c r="D17" s="52">
        <v>27464</v>
      </c>
      <c r="E17" s="52">
        <v>28441</v>
      </c>
      <c r="F17" s="52">
        <v>28060</v>
      </c>
      <c r="G17" s="52">
        <v>27927</v>
      </c>
      <c r="H17" s="52">
        <v>27896</v>
      </c>
      <c r="I17" s="52">
        <v>28065</v>
      </c>
      <c r="J17" s="52">
        <v>29711</v>
      </c>
      <c r="K17" s="52">
        <v>29889</v>
      </c>
      <c r="L17" s="52">
        <v>30831</v>
      </c>
      <c r="M17" s="52">
        <v>29909</v>
      </c>
      <c r="N17" s="52">
        <v>29279</v>
      </c>
      <c r="O17" s="52">
        <v>21987</v>
      </c>
      <c r="P17" s="52">
        <v>17278</v>
      </c>
      <c r="Q17" s="52">
        <v>15829</v>
      </c>
      <c r="R17" s="52">
        <v>18814</v>
      </c>
      <c r="S17" s="52">
        <v>21046</v>
      </c>
      <c r="T17" s="52">
        <v>25932</v>
      </c>
      <c r="U17" s="52">
        <v>30053</v>
      </c>
      <c r="V17" s="52">
        <v>37517</v>
      </c>
      <c r="W17" s="52">
        <v>36461</v>
      </c>
      <c r="X17" s="52">
        <v>31718</v>
      </c>
      <c r="Y17" s="52">
        <v>16833</v>
      </c>
      <c r="DA17" s="63" t="s">
        <v>1066</v>
      </c>
    </row>
    <row r="18" spans="1:105" ht="12" customHeight="1" x14ac:dyDescent="0.25">
      <c r="A18" s="97" t="s">
        <v>50</v>
      </c>
      <c r="B18" s="52">
        <v>2298</v>
      </c>
      <c r="C18" s="52">
        <v>2288</v>
      </c>
      <c r="D18" s="52">
        <v>2191</v>
      </c>
      <c r="E18" s="52">
        <v>1999</v>
      </c>
      <c r="F18" s="52">
        <v>2012</v>
      </c>
      <c r="G18" s="52">
        <v>1815</v>
      </c>
      <c r="H18" s="52">
        <v>1762</v>
      </c>
      <c r="I18" s="52">
        <v>1764</v>
      </c>
      <c r="J18" s="52">
        <v>1647</v>
      </c>
      <c r="K18" s="52">
        <v>1306</v>
      </c>
      <c r="L18" s="52">
        <v>883</v>
      </c>
      <c r="M18" s="52">
        <v>447</v>
      </c>
      <c r="N18" s="52">
        <v>65</v>
      </c>
      <c r="O18" s="52">
        <v>78</v>
      </c>
      <c r="P18" s="52">
        <v>98</v>
      </c>
      <c r="Q18" s="52">
        <v>111</v>
      </c>
      <c r="R18" s="52">
        <v>116</v>
      </c>
      <c r="S18" s="52">
        <v>112</v>
      </c>
      <c r="T18" s="52">
        <v>40</v>
      </c>
      <c r="U18" s="52">
        <v>13</v>
      </c>
      <c r="V18" s="52">
        <v>7</v>
      </c>
      <c r="W18" s="52">
        <v>137</v>
      </c>
      <c r="X18" s="52">
        <v>237</v>
      </c>
      <c r="Y18" s="52">
        <v>321</v>
      </c>
      <c r="DA18" s="63" t="s">
        <v>1067</v>
      </c>
    </row>
    <row r="19" spans="1:105" ht="12" customHeight="1" x14ac:dyDescent="0.25">
      <c r="A19" s="109" t="s">
        <v>120</v>
      </c>
      <c r="B19" s="36">
        <v>39338</v>
      </c>
      <c r="C19" s="36">
        <v>37521</v>
      </c>
      <c r="D19" s="36">
        <v>35361</v>
      </c>
      <c r="E19" s="36">
        <v>33745</v>
      </c>
      <c r="F19" s="36">
        <v>33526</v>
      </c>
      <c r="G19" s="36">
        <v>29458</v>
      </c>
      <c r="H19" s="36">
        <v>26784</v>
      </c>
      <c r="I19" s="36">
        <v>25809</v>
      </c>
      <c r="J19" s="36">
        <v>23494</v>
      </c>
      <c r="K19" s="36">
        <v>18397</v>
      </c>
      <c r="L19" s="36">
        <v>11070</v>
      </c>
      <c r="M19" s="36">
        <v>5978</v>
      </c>
      <c r="N19" s="36">
        <v>1424</v>
      </c>
      <c r="O19" s="36">
        <v>1791</v>
      </c>
      <c r="P19" s="36">
        <v>2943</v>
      </c>
      <c r="Q19" s="36">
        <v>3330</v>
      </c>
      <c r="R19" s="36">
        <v>3696</v>
      </c>
      <c r="S19" s="36">
        <v>4072</v>
      </c>
      <c r="T19" s="36">
        <v>2137</v>
      </c>
      <c r="U19" s="36">
        <v>1238</v>
      </c>
      <c r="V19" s="36">
        <v>646</v>
      </c>
      <c r="W19" s="36">
        <v>3007</v>
      </c>
      <c r="X19" s="36">
        <v>6349</v>
      </c>
      <c r="Y19" s="36">
        <v>15731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5134</v>
      </c>
      <c r="D23" s="52">
        <v>5135</v>
      </c>
      <c r="E23" s="52">
        <v>5144</v>
      </c>
      <c r="F23" s="52">
        <v>5165</v>
      </c>
      <c r="G23" s="52">
        <v>5208</v>
      </c>
      <c r="H23" s="52">
        <v>5278</v>
      </c>
      <c r="I23" s="52">
        <v>5376</v>
      </c>
      <c r="J23" s="52">
        <v>5503</v>
      </c>
      <c r="K23" s="52">
        <v>5674</v>
      </c>
      <c r="L23" s="52">
        <v>6808</v>
      </c>
      <c r="M23" s="52">
        <v>6450</v>
      </c>
      <c r="N23" s="52">
        <v>5566</v>
      </c>
      <c r="O23" s="52">
        <v>6912</v>
      </c>
      <c r="P23" s="52">
        <v>3537</v>
      </c>
      <c r="Q23" s="52">
        <v>1049</v>
      </c>
      <c r="R23" s="52">
        <v>2183</v>
      </c>
      <c r="S23" s="52">
        <v>3081</v>
      </c>
      <c r="T23" s="52">
        <v>2935</v>
      </c>
      <c r="U23" s="52">
        <v>2731</v>
      </c>
      <c r="V23" s="52">
        <v>2375</v>
      </c>
      <c r="W23" s="52">
        <v>1897</v>
      </c>
      <c r="X23" s="52">
        <v>2207</v>
      </c>
      <c r="Y23" s="52">
        <v>5482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30</v>
      </c>
      <c r="D25" s="52">
        <v>30</v>
      </c>
      <c r="E25" s="52">
        <v>34</v>
      </c>
      <c r="F25" s="52">
        <v>42</v>
      </c>
      <c r="G25" s="52">
        <v>60</v>
      </c>
      <c r="H25" s="52">
        <v>88</v>
      </c>
      <c r="I25" s="52">
        <v>113</v>
      </c>
      <c r="J25" s="52">
        <v>155</v>
      </c>
      <c r="K25" s="52">
        <v>235</v>
      </c>
      <c r="L25" s="52">
        <v>235</v>
      </c>
      <c r="M25" s="52">
        <v>228</v>
      </c>
      <c r="N25" s="52">
        <v>224</v>
      </c>
      <c r="O25" s="52">
        <v>234</v>
      </c>
      <c r="P25" s="52">
        <v>219</v>
      </c>
      <c r="Q25" s="52">
        <v>223</v>
      </c>
      <c r="R25" s="52">
        <v>199</v>
      </c>
      <c r="S25" s="52">
        <v>152</v>
      </c>
      <c r="T25" s="52">
        <v>73</v>
      </c>
      <c r="U25" s="52">
        <v>57</v>
      </c>
      <c r="V25" s="52">
        <v>92</v>
      </c>
      <c r="W25" s="52">
        <v>149</v>
      </c>
      <c r="X25" s="52">
        <v>286</v>
      </c>
      <c r="Y25" s="52">
        <v>481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3515</v>
      </c>
      <c r="D27" s="52">
        <v>3516</v>
      </c>
      <c r="E27" s="52">
        <v>3528</v>
      </c>
      <c r="F27" s="52">
        <v>3555</v>
      </c>
      <c r="G27" s="52">
        <v>7780</v>
      </c>
      <c r="H27" s="52">
        <v>1930</v>
      </c>
      <c r="I27" s="52">
        <v>3925</v>
      </c>
      <c r="J27" s="52">
        <v>5080</v>
      </c>
      <c r="K27" s="52">
        <v>5160</v>
      </c>
      <c r="L27" s="52">
        <v>8232</v>
      </c>
      <c r="M27" s="52">
        <v>9627</v>
      </c>
      <c r="N27" s="52">
        <v>9569</v>
      </c>
      <c r="O27" s="52">
        <v>12303</v>
      </c>
      <c r="P27" s="52">
        <v>5866</v>
      </c>
      <c r="Q27" s="52">
        <v>1140</v>
      </c>
      <c r="R27" s="52">
        <v>2153</v>
      </c>
      <c r="S27" s="52">
        <v>2949</v>
      </c>
      <c r="T27" s="52">
        <v>2720</v>
      </c>
      <c r="U27" s="52">
        <v>2460</v>
      </c>
      <c r="V27" s="52">
        <v>2040</v>
      </c>
      <c r="W27" s="52">
        <v>1534</v>
      </c>
      <c r="X27" s="52">
        <v>1944</v>
      </c>
      <c r="Y27" s="52">
        <v>11756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437</v>
      </c>
      <c r="D28" s="52">
        <v>353</v>
      </c>
      <c r="E28" s="52">
        <v>395</v>
      </c>
      <c r="F28" s="52">
        <v>394</v>
      </c>
      <c r="G28" s="52">
        <v>400</v>
      </c>
      <c r="H28" s="52">
        <v>423</v>
      </c>
      <c r="I28" s="52">
        <v>199</v>
      </c>
      <c r="J28" s="52">
        <v>228</v>
      </c>
      <c r="K28" s="52">
        <v>457</v>
      </c>
      <c r="L28" s="52">
        <v>289</v>
      </c>
      <c r="M28" s="52">
        <v>169</v>
      </c>
      <c r="N28" s="52">
        <v>82</v>
      </c>
      <c r="O28" s="52">
        <v>122</v>
      </c>
      <c r="P28" s="52">
        <v>137</v>
      </c>
      <c r="Q28" s="52">
        <v>78</v>
      </c>
      <c r="R28" s="52">
        <v>0</v>
      </c>
      <c r="S28" s="52">
        <v>3</v>
      </c>
      <c r="T28" s="52">
        <v>6</v>
      </c>
      <c r="U28" s="52">
        <v>8</v>
      </c>
      <c r="V28" s="52">
        <v>14</v>
      </c>
      <c r="W28" s="52">
        <v>18</v>
      </c>
      <c r="X28" s="52">
        <v>60</v>
      </c>
      <c r="Y28" s="52">
        <v>9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3149</v>
      </c>
      <c r="D30" s="52">
        <v>2538</v>
      </c>
      <c r="E30" s="52">
        <v>2844</v>
      </c>
      <c r="F30" s="52">
        <v>2847</v>
      </c>
      <c r="G30" s="52">
        <v>2870</v>
      </c>
      <c r="H30" s="52">
        <v>3008</v>
      </c>
      <c r="I30" s="52">
        <v>1411</v>
      </c>
      <c r="J30" s="52">
        <v>1252</v>
      </c>
      <c r="K30" s="52">
        <v>2944</v>
      </c>
      <c r="L30" s="52">
        <v>2209</v>
      </c>
      <c r="M30" s="52">
        <v>1311</v>
      </c>
      <c r="N30" s="52">
        <v>635</v>
      </c>
      <c r="O30" s="52">
        <v>928</v>
      </c>
      <c r="P30" s="52">
        <v>1043</v>
      </c>
      <c r="Q30" s="52">
        <v>709</v>
      </c>
      <c r="R30" s="52">
        <v>35</v>
      </c>
      <c r="S30" s="52">
        <v>152</v>
      </c>
      <c r="T30" s="52">
        <v>217</v>
      </c>
      <c r="U30" s="52">
        <v>272</v>
      </c>
      <c r="V30" s="52">
        <v>349</v>
      </c>
      <c r="W30" s="52">
        <v>424</v>
      </c>
      <c r="X30" s="52">
        <v>945</v>
      </c>
      <c r="Y30" s="52">
        <v>157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196</v>
      </c>
      <c r="V31" s="52">
        <v>4</v>
      </c>
      <c r="W31" s="52">
        <v>24</v>
      </c>
      <c r="X31" s="52">
        <v>393</v>
      </c>
      <c r="Y31" s="52">
        <v>24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3762</v>
      </c>
      <c r="D33" s="52">
        <v>3774</v>
      </c>
      <c r="E33" s="52">
        <v>3846</v>
      </c>
      <c r="F33" s="52">
        <v>4048</v>
      </c>
      <c r="G33" s="52">
        <v>4429</v>
      </c>
      <c r="H33" s="52">
        <v>5042</v>
      </c>
      <c r="I33" s="52">
        <v>3671</v>
      </c>
      <c r="J33" s="52">
        <v>4508</v>
      </c>
      <c r="K33" s="52">
        <v>4906</v>
      </c>
      <c r="L33" s="52">
        <v>5208</v>
      </c>
      <c r="M33" s="52">
        <v>5437</v>
      </c>
      <c r="N33" s="52">
        <v>6231</v>
      </c>
      <c r="O33" s="52">
        <v>10053</v>
      </c>
      <c r="P33" s="52">
        <v>4713</v>
      </c>
      <c r="Q33" s="52">
        <v>1930</v>
      </c>
      <c r="R33" s="52">
        <v>3682</v>
      </c>
      <c r="S33" s="52">
        <v>3478</v>
      </c>
      <c r="T33" s="52">
        <v>3490</v>
      </c>
      <c r="U33" s="52">
        <v>3775</v>
      </c>
      <c r="V33" s="52">
        <v>3679</v>
      </c>
      <c r="W33" s="52">
        <v>2983</v>
      </c>
      <c r="X33" s="52">
        <v>6018</v>
      </c>
      <c r="Y33" s="52">
        <v>15326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359</v>
      </c>
      <c r="D34" s="52">
        <v>359</v>
      </c>
      <c r="E34" s="52">
        <v>365</v>
      </c>
      <c r="F34" s="52">
        <v>375</v>
      </c>
      <c r="G34" s="52">
        <v>397</v>
      </c>
      <c r="H34" s="52">
        <v>430</v>
      </c>
      <c r="I34" s="52">
        <v>270</v>
      </c>
      <c r="J34" s="52">
        <v>225</v>
      </c>
      <c r="K34" s="52">
        <v>380</v>
      </c>
      <c r="L34" s="52">
        <v>460</v>
      </c>
      <c r="M34" s="52">
        <v>466</v>
      </c>
      <c r="N34" s="52">
        <v>387</v>
      </c>
      <c r="O34" s="52">
        <v>8</v>
      </c>
      <c r="P34" s="52">
        <v>4</v>
      </c>
      <c r="Q34" s="52">
        <v>5</v>
      </c>
      <c r="R34" s="52">
        <v>9</v>
      </c>
      <c r="S34" s="52">
        <v>12</v>
      </c>
      <c r="T34" s="52">
        <v>72</v>
      </c>
      <c r="U34" s="52">
        <v>32</v>
      </c>
      <c r="V34" s="52">
        <v>8</v>
      </c>
      <c r="W34" s="52">
        <v>0</v>
      </c>
      <c r="X34" s="52">
        <v>0</v>
      </c>
      <c r="Y34" s="52">
        <v>3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6147</v>
      </c>
      <c r="D35" s="36">
        <v>6155</v>
      </c>
      <c r="E35" s="36">
        <v>6214</v>
      </c>
      <c r="F35" s="36">
        <v>6368</v>
      </c>
      <c r="G35" s="36">
        <v>6685</v>
      </c>
      <c r="H35" s="36">
        <v>7209</v>
      </c>
      <c r="I35" s="36">
        <v>4307</v>
      </c>
      <c r="J35" s="36">
        <v>3429</v>
      </c>
      <c r="K35" s="36">
        <v>5708</v>
      </c>
      <c r="L35" s="36">
        <v>8089</v>
      </c>
      <c r="M35" s="36">
        <v>5784</v>
      </c>
      <c r="N35" s="36">
        <v>4686</v>
      </c>
      <c r="O35" s="36">
        <v>197</v>
      </c>
      <c r="P35" s="36">
        <v>72</v>
      </c>
      <c r="Q35" s="36">
        <v>129</v>
      </c>
      <c r="R35" s="36">
        <v>232</v>
      </c>
      <c r="S35" s="36">
        <v>369</v>
      </c>
      <c r="T35" s="36">
        <v>2245</v>
      </c>
      <c r="U35" s="36">
        <v>1096</v>
      </c>
      <c r="V35" s="36">
        <v>742</v>
      </c>
      <c r="W35" s="36">
        <v>20</v>
      </c>
      <c r="X35" s="36">
        <v>38</v>
      </c>
      <c r="Y35" s="36">
        <v>140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4938</v>
      </c>
      <c r="D39" s="52">
        <v>4632</v>
      </c>
      <c r="E39" s="52">
        <v>4313</v>
      </c>
      <c r="F39" s="52">
        <v>4578</v>
      </c>
      <c r="G39" s="52">
        <v>810</v>
      </c>
      <c r="H39" s="52">
        <v>2520</v>
      </c>
      <c r="I39" s="52">
        <v>4572</v>
      </c>
      <c r="J39" s="52">
        <v>4717</v>
      </c>
      <c r="K39" s="52">
        <v>414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5539</v>
      </c>
      <c r="S39" s="52">
        <v>5685</v>
      </c>
      <c r="T39" s="52">
        <v>5814</v>
      </c>
      <c r="U39" s="52">
        <v>5926</v>
      </c>
      <c r="V39" s="52">
        <v>9241</v>
      </c>
      <c r="W39" s="52">
        <v>3332</v>
      </c>
      <c r="X39" s="52">
        <v>906</v>
      </c>
      <c r="Y39" s="52">
        <v>63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236</v>
      </c>
      <c r="D41" s="52">
        <v>231</v>
      </c>
      <c r="E41" s="52">
        <v>255</v>
      </c>
      <c r="F41" s="52">
        <v>249</v>
      </c>
      <c r="G41" s="52">
        <v>190</v>
      </c>
      <c r="H41" s="52">
        <v>162</v>
      </c>
      <c r="I41" s="52">
        <v>271</v>
      </c>
      <c r="J41" s="52">
        <v>281</v>
      </c>
      <c r="K41" s="52">
        <v>316</v>
      </c>
      <c r="L41" s="52">
        <v>142</v>
      </c>
      <c r="M41" s="52">
        <v>13</v>
      </c>
      <c r="N41" s="52">
        <v>18</v>
      </c>
      <c r="O41" s="52">
        <v>20</v>
      </c>
      <c r="P41" s="52">
        <v>25</v>
      </c>
      <c r="Q41" s="52">
        <v>41</v>
      </c>
      <c r="R41" s="52">
        <v>296</v>
      </c>
      <c r="S41" s="52">
        <v>619</v>
      </c>
      <c r="T41" s="52">
        <v>1189</v>
      </c>
      <c r="U41" s="52">
        <v>1040</v>
      </c>
      <c r="V41" s="52">
        <v>1294</v>
      </c>
      <c r="W41" s="52">
        <v>1204</v>
      </c>
      <c r="X41" s="52">
        <v>871</v>
      </c>
      <c r="Y41" s="52">
        <v>275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6905</v>
      </c>
      <c r="D43" s="52">
        <v>5767</v>
      </c>
      <c r="E43" s="52">
        <v>4523</v>
      </c>
      <c r="F43" s="52">
        <v>3415</v>
      </c>
      <c r="G43" s="52">
        <v>2034</v>
      </c>
      <c r="H43" s="52">
        <v>707</v>
      </c>
      <c r="I43" s="52">
        <v>2510</v>
      </c>
      <c r="J43" s="52">
        <v>5774</v>
      </c>
      <c r="K43" s="52">
        <v>3301</v>
      </c>
      <c r="L43" s="52">
        <v>3922</v>
      </c>
      <c r="M43" s="52">
        <v>4657</v>
      </c>
      <c r="N43" s="52">
        <v>4720</v>
      </c>
      <c r="O43" s="52">
        <v>5683</v>
      </c>
      <c r="P43" s="52">
        <v>2679</v>
      </c>
      <c r="Q43" s="52">
        <v>878</v>
      </c>
      <c r="R43" s="52">
        <v>5377</v>
      </c>
      <c r="S43" s="52">
        <v>4957</v>
      </c>
      <c r="T43" s="52">
        <v>4014</v>
      </c>
      <c r="U43" s="52">
        <v>4583</v>
      </c>
      <c r="V43" s="52">
        <v>8431</v>
      </c>
      <c r="W43" s="52">
        <v>1959</v>
      </c>
      <c r="X43" s="52">
        <v>2041</v>
      </c>
      <c r="Y43" s="52">
        <v>5450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27</v>
      </c>
      <c r="E44" s="52">
        <v>236</v>
      </c>
      <c r="F44" s="52">
        <v>373</v>
      </c>
      <c r="G44" s="52">
        <v>533</v>
      </c>
      <c r="H44" s="52">
        <v>227</v>
      </c>
      <c r="I44" s="52">
        <v>240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34</v>
      </c>
      <c r="P44" s="52">
        <v>9</v>
      </c>
      <c r="Q44" s="52">
        <v>0</v>
      </c>
      <c r="R44" s="52">
        <v>9</v>
      </c>
      <c r="S44" s="52">
        <v>22</v>
      </c>
      <c r="T44" s="52">
        <v>144</v>
      </c>
      <c r="U44" s="52">
        <v>69</v>
      </c>
      <c r="V44" s="52">
        <v>85</v>
      </c>
      <c r="W44" s="52">
        <v>47</v>
      </c>
      <c r="X44" s="52">
        <v>0</v>
      </c>
      <c r="Y44" s="52">
        <v>78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2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110</v>
      </c>
      <c r="E46" s="52">
        <v>1177</v>
      </c>
      <c r="F46" s="52">
        <v>2421</v>
      </c>
      <c r="G46" s="52">
        <v>4085</v>
      </c>
      <c r="H46" s="52">
        <v>1669</v>
      </c>
      <c r="I46" s="52">
        <v>1981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720</v>
      </c>
      <c r="P46" s="52">
        <v>821</v>
      </c>
      <c r="Q46" s="52">
        <v>0</v>
      </c>
      <c r="R46" s="52">
        <v>151</v>
      </c>
      <c r="S46" s="52">
        <v>452</v>
      </c>
      <c r="T46" s="52">
        <v>451</v>
      </c>
      <c r="U46" s="52">
        <v>1475</v>
      </c>
      <c r="V46" s="52">
        <v>548</v>
      </c>
      <c r="W46" s="52">
        <v>1340</v>
      </c>
      <c r="X46" s="52">
        <v>0</v>
      </c>
      <c r="Y46" s="52">
        <v>777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4</v>
      </c>
      <c r="P47" s="52">
        <v>0</v>
      </c>
      <c r="Q47" s="52">
        <v>0</v>
      </c>
      <c r="R47" s="52">
        <v>7</v>
      </c>
      <c r="S47" s="52">
        <v>277</v>
      </c>
      <c r="T47" s="52">
        <v>1211</v>
      </c>
      <c r="U47" s="52">
        <v>4</v>
      </c>
      <c r="V47" s="52">
        <v>209</v>
      </c>
      <c r="W47" s="52">
        <v>89</v>
      </c>
      <c r="X47" s="52">
        <v>0</v>
      </c>
      <c r="Y47" s="52">
        <v>222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5393</v>
      </c>
      <c r="D49" s="52">
        <v>5528</v>
      </c>
      <c r="E49" s="52">
        <v>4823</v>
      </c>
      <c r="F49" s="52">
        <v>3667</v>
      </c>
      <c r="G49" s="52">
        <v>4296</v>
      </c>
      <c r="H49" s="52">
        <v>5011</v>
      </c>
      <c r="I49" s="52">
        <v>3840</v>
      </c>
      <c r="J49" s="52">
        <v>6154</v>
      </c>
      <c r="K49" s="52">
        <v>5084</v>
      </c>
      <c r="L49" s="52">
        <v>6150</v>
      </c>
      <c r="M49" s="52">
        <v>4515</v>
      </c>
      <c r="N49" s="52">
        <v>5601</v>
      </c>
      <c r="O49" s="52">
        <v>2761</v>
      </c>
      <c r="P49" s="52">
        <v>4</v>
      </c>
      <c r="Q49" s="52">
        <v>481</v>
      </c>
      <c r="R49" s="52">
        <v>6667</v>
      </c>
      <c r="S49" s="52">
        <v>5710</v>
      </c>
      <c r="T49" s="52">
        <v>8376</v>
      </c>
      <c r="U49" s="52">
        <v>7896</v>
      </c>
      <c r="V49" s="52">
        <v>11143</v>
      </c>
      <c r="W49" s="52">
        <v>1927</v>
      </c>
      <c r="X49" s="52">
        <v>1275</v>
      </c>
      <c r="Y49" s="52">
        <v>441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349</v>
      </c>
      <c r="D50" s="52">
        <v>262</v>
      </c>
      <c r="E50" s="52">
        <v>173</v>
      </c>
      <c r="F50" s="52">
        <v>388</v>
      </c>
      <c r="G50" s="52">
        <v>200</v>
      </c>
      <c r="H50" s="52">
        <v>377</v>
      </c>
      <c r="I50" s="52">
        <v>272</v>
      </c>
      <c r="J50" s="52">
        <v>108</v>
      </c>
      <c r="K50" s="52">
        <v>39</v>
      </c>
      <c r="L50" s="52">
        <v>37</v>
      </c>
      <c r="M50" s="52">
        <v>30</v>
      </c>
      <c r="N50" s="52">
        <v>5</v>
      </c>
      <c r="O50" s="52">
        <v>21</v>
      </c>
      <c r="P50" s="52">
        <v>24</v>
      </c>
      <c r="Q50" s="52">
        <v>18</v>
      </c>
      <c r="R50" s="52">
        <v>14</v>
      </c>
      <c r="S50" s="52">
        <v>8</v>
      </c>
      <c r="T50" s="52">
        <v>0</v>
      </c>
      <c r="U50" s="52">
        <v>5</v>
      </c>
      <c r="V50" s="52">
        <v>2</v>
      </c>
      <c r="W50" s="52">
        <v>130</v>
      </c>
      <c r="X50" s="52">
        <v>100</v>
      </c>
      <c r="Y50" s="52">
        <v>87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4330</v>
      </c>
      <c r="D51" s="36">
        <v>3995</v>
      </c>
      <c r="E51" s="36">
        <v>4598</v>
      </c>
      <c r="F51" s="36">
        <v>6149</v>
      </c>
      <c r="G51" s="36">
        <v>2617</v>
      </c>
      <c r="H51" s="36">
        <v>4535</v>
      </c>
      <c r="I51" s="36">
        <v>3332</v>
      </c>
      <c r="J51" s="36">
        <v>1114</v>
      </c>
      <c r="K51" s="36">
        <v>611</v>
      </c>
      <c r="L51" s="36">
        <v>762</v>
      </c>
      <c r="M51" s="36">
        <v>692</v>
      </c>
      <c r="N51" s="36">
        <v>132</v>
      </c>
      <c r="O51" s="36">
        <v>564</v>
      </c>
      <c r="P51" s="36">
        <v>1224</v>
      </c>
      <c r="Q51" s="36">
        <v>516</v>
      </c>
      <c r="R51" s="36">
        <v>598</v>
      </c>
      <c r="S51" s="36">
        <v>745</v>
      </c>
      <c r="T51" s="36">
        <v>310</v>
      </c>
      <c r="U51" s="36">
        <v>197</v>
      </c>
      <c r="V51" s="36">
        <v>150</v>
      </c>
      <c r="W51" s="36">
        <v>2381</v>
      </c>
      <c r="X51" s="36">
        <v>3380</v>
      </c>
      <c r="Y51" s="36">
        <v>9522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1580</v>
      </c>
      <c r="D55" s="52">
        <v>1731</v>
      </c>
      <c r="E55" s="52">
        <v>1605</v>
      </c>
      <c r="F55" s="52">
        <v>1747</v>
      </c>
      <c r="G55" s="52">
        <v>301</v>
      </c>
      <c r="H55" s="52">
        <v>962</v>
      </c>
      <c r="I55" s="52">
        <v>2018</v>
      </c>
      <c r="J55" s="52">
        <v>1626</v>
      </c>
      <c r="K55" s="52">
        <v>159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2154</v>
      </c>
      <c r="S55" s="52">
        <v>1769</v>
      </c>
      <c r="T55" s="52">
        <v>2006</v>
      </c>
      <c r="U55" s="52">
        <v>1872</v>
      </c>
      <c r="V55" s="52">
        <v>2985</v>
      </c>
      <c r="W55" s="52">
        <v>966</v>
      </c>
      <c r="X55" s="52">
        <v>351</v>
      </c>
      <c r="Y55" s="52">
        <v>23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66</v>
      </c>
      <c r="D57" s="52">
        <v>106</v>
      </c>
      <c r="E57" s="52">
        <v>131</v>
      </c>
      <c r="F57" s="52">
        <v>145</v>
      </c>
      <c r="G57" s="52">
        <v>27</v>
      </c>
      <c r="H57" s="52">
        <v>62</v>
      </c>
      <c r="I57" s="52">
        <v>175</v>
      </c>
      <c r="J57" s="52">
        <v>146</v>
      </c>
      <c r="K57" s="52">
        <v>20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264</v>
      </c>
      <c r="S57" s="52">
        <v>166</v>
      </c>
      <c r="T57" s="52">
        <v>296</v>
      </c>
      <c r="U57" s="52">
        <v>185</v>
      </c>
      <c r="V57" s="52">
        <v>269</v>
      </c>
      <c r="W57" s="52">
        <v>36</v>
      </c>
      <c r="X57" s="52">
        <v>15</v>
      </c>
      <c r="Y57" s="52">
        <v>2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1580</v>
      </c>
      <c r="D59" s="52">
        <v>1680</v>
      </c>
      <c r="E59" s="52">
        <v>1079</v>
      </c>
      <c r="F59" s="52">
        <v>681</v>
      </c>
      <c r="G59" s="52">
        <v>10</v>
      </c>
      <c r="H59" s="52">
        <v>238</v>
      </c>
      <c r="I59" s="52">
        <v>1038</v>
      </c>
      <c r="J59" s="52">
        <v>1626</v>
      </c>
      <c r="K59" s="52">
        <v>159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2089</v>
      </c>
      <c r="S59" s="52">
        <v>1535</v>
      </c>
      <c r="T59" s="52">
        <v>1382</v>
      </c>
      <c r="U59" s="52">
        <v>1383</v>
      </c>
      <c r="V59" s="52">
        <v>2713</v>
      </c>
      <c r="W59" s="52">
        <v>538</v>
      </c>
      <c r="X59" s="52">
        <v>351</v>
      </c>
      <c r="Y59" s="52">
        <v>9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10</v>
      </c>
      <c r="E60" s="52">
        <v>88</v>
      </c>
      <c r="F60" s="52">
        <v>142</v>
      </c>
      <c r="G60" s="52">
        <v>34</v>
      </c>
      <c r="H60" s="52">
        <v>87</v>
      </c>
      <c r="I60" s="52">
        <v>106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4</v>
      </c>
      <c r="S60" s="52">
        <v>7</v>
      </c>
      <c r="T60" s="52">
        <v>49</v>
      </c>
      <c r="U60" s="52">
        <v>22</v>
      </c>
      <c r="V60" s="52">
        <v>27</v>
      </c>
      <c r="W60" s="52">
        <v>14</v>
      </c>
      <c r="X60" s="52">
        <v>0</v>
      </c>
      <c r="Y60" s="52">
        <v>1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1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41</v>
      </c>
      <c r="E62" s="52">
        <v>438</v>
      </c>
      <c r="F62" s="52">
        <v>924</v>
      </c>
      <c r="G62" s="52">
        <v>257</v>
      </c>
      <c r="H62" s="52">
        <v>637</v>
      </c>
      <c r="I62" s="52">
        <v>874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58</v>
      </c>
      <c r="S62" s="52">
        <v>141</v>
      </c>
      <c r="T62" s="52">
        <v>156</v>
      </c>
      <c r="U62" s="52">
        <v>465</v>
      </c>
      <c r="V62" s="52">
        <v>177</v>
      </c>
      <c r="W62" s="52">
        <v>388</v>
      </c>
      <c r="X62" s="52">
        <v>0</v>
      </c>
      <c r="Y62" s="52">
        <v>10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3</v>
      </c>
      <c r="S63" s="52">
        <v>86</v>
      </c>
      <c r="T63" s="52">
        <v>418</v>
      </c>
      <c r="U63" s="52">
        <v>2</v>
      </c>
      <c r="V63" s="52">
        <v>68</v>
      </c>
      <c r="W63" s="52">
        <v>26</v>
      </c>
      <c r="X63" s="52">
        <v>0</v>
      </c>
      <c r="Y63" s="52">
        <v>3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130</v>
      </c>
      <c r="D65" s="52">
        <v>286</v>
      </c>
      <c r="E65" s="52">
        <v>299</v>
      </c>
      <c r="F65" s="52">
        <v>234</v>
      </c>
      <c r="G65" s="52">
        <v>84</v>
      </c>
      <c r="H65" s="52">
        <v>205</v>
      </c>
      <c r="I65" s="52">
        <v>634</v>
      </c>
      <c r="J65" s="52">
        <v>1276</v>
      </c>
      <c r="K65" s="52">
        <v>133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1925</v>
      </c>
      <c r="S65" s="52">
        <v>1537</v>
      </c>
      <c r="T65" s="52">
        <v>1906</v>
      </c>
      <c r="U65" s="52">
        <v>1808</v>
      </c>
      <c r="V65" s="52">
        <v>2936</v>
      </c>
      <c r="W65" s="52">
        <v>301</v>
      </c>
      <c r="X65" s="52">
        <v>24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108</v>
      </c>
      <c r="D66" s="52">
        <v>89</v>
      </c>
      <c r="E66" s="52">
        <v>47</v>
      </c>
      <c r="F66" s="52">
        <v>90</v>
      </c>
      <c r="G66" s="52">
        <v>15</v>
      </c>
      <c r="H66" s="52">
        <v>58</v>
      </c>
      <c r="I66" s="52">
        <v>105</v>
      </c>
      <c r="J66" s="52">
        <v>31</v>
      </c>
      <c r="K66" s="52">
        <v>2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6</v>
      </c>
      <c r="S66" s="52">
        <v>3</v>
      </c>
      <c r="T66" s="52">
        <v>0</v>
      </c>
      <c r="U66" s="52">
        <v>2</v>
      </c>
      <c r="V66" s="52">
        <v>1</v>
      </c>
      <c r="W66" s="52">
        <v>35</v>
      </c>
      <c r="X66" s="52">
        <v>10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1342</v>
      </c>
      <c r="D67" s="36">
        <v>1356</v>
      </c>
      <c r="E67" s="36">
        <v>1259</v>
      </c>
      <c r="F67" s="36">
        <v>1423</v>
      </c>
      <c r="G67" s="36">
        <v>202</v>
      </c>
      <c r="H67" s="36">
        <v>699</v>
      </c>
      <c r="I67" s="36">
        <v>1279</v>
      </c>
      <c r="J67" s="36">
        <v>319</v>
      </c>
      <c r="K67" s="36">
        <v>24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223</v>
      </c>
      <c r="S67" s="36">
        <v>229</v>
      </c>
      <c r="T67" s="36">
        <v>100</v>
      </c>
      <c r="U67" s="36">
        <v>62</v>
      </c>
      <c r="V67" s="36">
        <v>48</v>
      </c>
      <c r="W67" s="36">
        <v>630</v>
      </c>
      <c r="X67" s="36">
        <v>317</v>
      </c>
      <c r="Y67" s="36">
        <v>23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3358</v>
      </c>
      <c r="D71" s="52">
        <v>2901</v>
      </c>
      <c r="E71" s="52">
        <v>2708</v>
      </c>
      <c r="F71" s="52">
        <v>2831</v>
      </c>
      <c r="G71" s="52">
        <v>509</v>
      </c>
      <c r="H71" s="52">
        <v>1558</v>
      </c>
      <c r="I71" s="52">
        <v>2554</v>
      </c>
      <c r="J71" s="52">
        <v>3091</v>
      </c>
      <c r="K71" s="52">
        <v>255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3385</v>
      </c>
      <c r="S71" s="52">
        <v>3916</v>
      </c>
      <c r="T71" s="52">
        <v>3808</v>
      </c>
      <c r="U71" s="52">
        <v>4054</v>
      </c>
      <c r="V71" s="52">
        <v>6256</v>
      </c>
      <c r="W71" s="52">
        <v>2366</v>
      </c>
      <c r="X71" s="52">
        <v>555</v>
      </c>
      <c r="Y71" s="52">
        <v>40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170</v>
      </c>
      <c r="D73" s="52">
        <v>125</v>
      </c>
      <c r="E73" s="52">
        <v>124</v>
      </c>
      <c r="F73" s="52">
        <v>104</v>
      </c>
      <c r="G73" s="52">
        <v>163</v>
      </c>
      <c r="H73" s="52">
        <v>100</v>
      </c>
      <c r="I73" s="52">
        <v>96</v>
      </c>
      <c r="J73" s="52">
        <v>135</v>
      </c>
      <c r="K73" s="52">
        <v>296</v>
      </c>
      <c r="L73" s="52">
        <v>142</v>
      </c>
      <c r="M73" s="52">
        <v>13</v>
      </c>
      <c r="N73" s="52">
        <v>18</v>
      </c>
      <c r="O73" s="52">
        <v>20</v>
      </c>
      <c r="P73" s="52">
        <v>25</v>
      </c>
      <c r="Q73" s="52">
        <v>41</v>
      </c>
      <c r="R73" s="52">
        <v>32</v>
      </c>
      <c r="S73" s="52">
        <v>453</v>
      </c>
      <c r="T73" s="52">
        <v>893</v>
      </c>
      <c r="U73" s="52">
        <v>855</v>
      </c>
      <c r="V73" s="52">
        <v>1025</v>
      </c>
      <c r="W73" s="52">
        <v>1168</v>
      </c>
      <c r="X73" s="52">
        <v>856</v>
      </c>
      <c r="Y73" s="52">
        <v>273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5325</v>
      </c>
      <c r="D75" s="52">
        <f t="shared" si="0"/>
        <v>4087</v>
      </c>
      <c r="E75" s="52">
        <f t="shared" si="0"/>
        <v>3444</v>
      </c>
      <c r="F75" s="52">
        <f t="shared" si="0"/>
        <v>2734</v>
      </c>
      <c r="G75" s="52">
        <f t="shared" si="0"/>
        <v>2024</v>
      </c>
      <c r="H75" s="52">
        <f t="shared" si="0"/>
        <v>469</v>
      </c>
      <c r="I75" s="52">
        <f t="shared" si="0"/>
        <v>1472</v>
      </c>
      <c r="J75" s="52">
        <f t="shared" si="0"/>
        <v>4148</v>
      </c>
      <c r="K75" s="52">
        <f t="shared" si="0"/>
        <v>3142</v>
      </c>
      <c r="L75" s="52">
        <f t="shared" si="0"/>
        <v>3922</v>
      </c>
      <c r="M75" s="52">
        <f t="shared" si="0"/>
        <v>4657</v>
      </c>
      <c r="N75" s="52">
        <f t="shared" si="0"/>
        <v>4720</v>
      </c>
      <c r="O75" s="52">
        <f t="shared" si="0"/>
        <v>5683</v>
      </c>
      <c r="P75" s="52">
        <f t="shared" si="0"/>
        <v>2679</v>
      </c>
      <c r="Q75" s="52">
        <f t="shared" si="0"/>
        <v>878</v>
      </c>
      <c r="R75" s="52">
        <f t="shared" ref="R75:V75" si="1">R43-R59</f>
        <v>3288</v>
      </c>
      <c r="S75" s="52">
        <f t="shared" si="1"/>
        <v>3422</v>
      </c>
      <c r="T75" s="52">
        <f t="shared" si="1"/>
        <v>2632</v>
      </c>
      <c r="U75" s="52">
        <f t="shared" si="1"/>
        <v>3200</v>
      </c>
      <c r="V75" s="52">
        <f t="shared" si="1"/>
        <v>5718</v>
      </c>
      <c r="W75" s="52">
        <f t="shared" ref="W75:Y75" si="2">W43-W59</f>
        <v>1421</v>
      </c>
      <c r="X75" s="52">
        <f t="shared" si="2"/>
        <v>1690</v>
      </c>
      <c r="Y75" s="52">
        <f t="shared" si="2"/>
        <v>5441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17</v>
      </c>
      <c r="E76" s="52">
        <f t="shared" si="3"/>
        <v>148</v>
      </c>
      <c r="F76" s="52">
        <f t="shared" si="3"/>
        <v>231</v>
      </c>
      <c r="G76" s="52">
        <f t="shared" si="3"/>
        <v>499</v>
      </c>
      <c r="H76" s="52">
        <f t="shared" si="3"/>
        <v>140</v>
      </c>
      <c r="I76" s="52">
        <f t="shared" si="3"/>
        <v>134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34</v>
      </c>
      <c r="P76" s="52">
        <f t="shared" si="3"/>
        <v>9</v>
      </c>
      <c r="Q76" s="52">
        <f t="shared" si="3"/>
        <v>0</v>
      </c>
      <c r="R76" s="52">
        <f t="shared" ref="R76:V76" si="4">R44-R60</f>
        <v>5</v>
      </c>
      <c r="S76" s="52">
        <f t="shared" si="4"/>
        <v>15</v>
      </c>
      <c r="T76" s="52">
        <f t="shared" si="4"/>
        <v>95</v>
      </c>
      <c r="U76" s="52">
        <f t="shared" si="4"/>
        <v>47</v>
      </c>
      <c r="V76" s="52">
        <f t="shared" si="4"/>
        <v>58</v>
      </c>
      <c r="W76" s="52">
        <f t="shared" ref="W76:Y76" si="5">W44-W60</f>
        <v>33</v>
      </c>
      <c r="X76" s="52">
        <f t="shared" si="5"/>
        <v>0</v>
      </c>
      <c r="Y76" s="52">
        <f t="shared" si="5"/>
        <v>77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1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69</v>
      </c>
      <c r="E78" s="52">
        <f t="shared" si="9"/>
        <v>739</v>
      </c>
      <c r="F78" s="52">
        <f t="shared" si="9"/>
        <v>1497</v>
      </c>
      <c r="G78" s="52">
        <f t="shared" si="9"/>
        <v>3828</v>
      </c>
      <c r="H78" s="52">
        <f t="shared" si="9"/>
        <v>1032</v>
      </c>
      <c r="I78" s="52">
        <f t="shared" si="9"/>
        <v>1107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720</v>
      </c>
      <c r="P78" s="52">
        <f t="shared" si="9"/>
        <v>821</v>
      </c>
      <c r="Q78" s="52">
        <f t="shared" si="9"/>
        <v>0</v>
      </c>
      <c r="R78" s="52">
        <f t="shared" ref="R78:V78" si="10">R46-R62</f>
        <v>93</v>
      </c>
      <c r="S78" s="52">
        <f t="shared" si="10"/>
        <v>311</v>
      </c>
      <c r="T78" s="52">
        <f t="shared" si="10"/>
        <v>295</v>
      </c>
      <c r="U78" s="52">
        <f t="shared" si="10"/>
        <v>1010</v>
      </c>
      <c r="V78" s="52">
        <f t="shared" si="10"/>
        <v>371</v>
      </c>
      <c r="W78" s="52">
        <f t="shared" ref="W78:Y78" si="11">W46-W62</f>
        <v>952</v>
      </c>
      <c r="X78" s="52">
        <f t="shared" si="11"/>
        <v>0</v>
      </c>
      <c r="Y78" s="52">
        <f t="shared" si="11"/>
        <v>767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4</v>
      </c>
      <c r="P79" s="52">
        <f t="shared" si="12"/>
        <v>0</v>
      </c>
      <c r="Q79" s="52">
        <f t="shared" si="12"/>
        <v>0</v>
      </c>
      <c r="R79" s="52">
        <f t="shared" ref="R79:V79" si="13">R47-R63</f>
        <v>4</v>
      </c>
      <c r="S79" s="52">
        <f t="shared" si="13"/>
        <v>191</v>
      </c>
      <c r="T79" s="52">
        <f t="shared" si="13"/>
        <v>793</v>
      </c>
      <c r="U79" s="52">
        <f t="shared" si="13"/>
        <v>2</v>
      </c>
      <c r="V79" s="52">
        <f t="shared" si="13"/>
        <v>141</v>
      </c>
      <c r="W79" s="52">
        <f t="shared" ref="W79:Y79" si="14">W47-W63</f>
        <v>63</v>
      </c>
      <c r="X79" s="52">
        <f t="shared" si="14"/>
        <v>0</v>
      </c>
      <c r="Y79" s="52">
        <f t="shared" si="14"/>
        <v>219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5263</v>
      </c>
      <c r="D81" s="52">
        <v>5242</v>
      </c>
      <c r="E81" s="52">
        <v>4524</v>
      </c>
      <c r="F81" s="52">
        <v>3433</v>
      </c>
      <c r="G81" s="52">
        <v>4212</v>
      </c>
      <c r="H81" s="52">
        <v>4806</v>
      </c>
      <c r="I81" s="52">
        <v>3206</v>
      </c>
      <c r="J81" s="52">
        <v>4878</v>
      </c>
      <c r="K81" s="52">
        <v>4951</v>
      </c>
      <c r="L81" s="52">
        <v>6150</v>
      </c>
      <c r="M81" s="52">
        <v>4515</v>
      </c>
      <c r="N81" s="52">
        <v>5601</v>
      </c>
      <c r="O81" s="52">
        <v>2761</v>
      </c>
      <c r="P81" s="52">
        <v>4</v>
      </c>
      <c r="Q81" s="52">
        <v>481</v>
      </c>
      <c r="R81" s="52">
        <v>4742</v>
      </c>
      <c r="S81" s="52">
        <v>4173</v>
      </c>
      <c r="T81" s="52">
        <v>6470</v>
      </c>
      <c r="U81" s="52">
        <v>6088</v>
      </c>
      <c r="V81" s="52">
        <v>8207</v>
      </c>
      <c r="W81" s="52">
        <v>1626</v>
      </c>
      <c r="X81" s="52">
        <v>1251</v>
      </c>
      <c r="Y81" s="52">
        <v>441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241</v>
      </c>
      <c r="D82" s="52">
        <v>173</v>
      </c>
      <c r="E82" s="52">
        <v>126</v>
      </c>
      <c r="F82" s="52">
        <v>298</v>
      </c>
      <c r="G82" s="52">
        <v>185</v>
      </c>
      <c r="H82" s="52">
        <v>319</v>
      </c>
      <c r="I82" s="52">
        <v>167</v>
      </c>
      <c r="J82" s="52">
        <v>77</v>
      </c>
      <c r="K82" s="52">
        <v>37</v>
      </c>
      <c r="L82" s="52">
        <v>37</v>
      </c>
      <c r="M82" s="52">
        <v>30</v>
      </c>
      <c r="N82" s="52">
        <v>5</v>
      </c>
      <c r="O82" s="52">
        <v>21</v>
      </c>
      <c r="P82" s="52">
        <v>24</v>
      </c>
      <c r="Q82" s="52">
        <v>18</v>
      </c>
      <c r="R82" s="52">
        <v>8</v>
      </c>
      <c r="S82" s="52">
        <v>5</v>
      </c>
      <c r="T82" s="52">
        <v>0</v>
      </c>
      <c r="U82" s="52">
        <v>3</v>
      </c>
      <c r="V82" s="52">
        <v>1</v>
      </c>
      <c r="W82" s="52">
        <v>95</v>
      </c>
      <c r="X82" s="52">
        <v>90</v>
      </c>
      <c r="Y82" s="52">
        <v>87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2988</v>
      </c>
      <c r="D83" s="36">
        <v>2639</v>
      </c>
      <c r="E83" s="36">
        <v>3339</v>
      </c>
      <c r="F83" s="36">
        <v>4726</v>
      </c>
      <c r="G83" s="36">
        <v>2415</v>
      </c>
      <c r="H83" s="36">
        <v>3836</v>
      </c>
      <c r="I83" s="36">
        <v>2053</v>
      </c>
      <c r="J83" s="36">
        <v>795</v>
      </c>
      <c r="K83" s="36">
        <v>587</v>
      </c>
      <c r="L83" s="36">
        <v>762</v>
      </c>
      <c r="M83" s="36">
        <v>692</v>
      </c>
      <c r="N83" s="36">
        <v>132</v>
      </c>
      <c r="O83" s="36">
        <v>564</v>
      </c>
      <c r="P83" s="36">
        <v>1224</v>
      </c>
      <c r="Q83" s="36">
        <v>516</v>
      </c>
      <c r="R83" s="36">
        <v>375</v>
      </c>
      <c r="S83" s="36">
        <v>516</v>
      </c>
      <c r="T83" s="36">
        <v>210</v>
      </c>
      <c r="U83" s="36">
        <v>135</v>
      </c>
      <c r="V83" s="36">
        <v>102</v>
      </c>
      <c r="W83" s="36">
        <v>1751</v>
      </c>
      <c r="X83" s="36">
        <v>3063</v>
      </c>
      <c r="Y83" s="36">
        <v>9499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749</v>
      </c>
      <c r="K89" s="52">
        <f>RES_hhdet_numvin!K5</f>
        <v>121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4592</v>
      </c>
      <c r="S89" s="52">
        <f>RES_hhdet_numvin!S5</f>
        <v>4867</v>
      </c>
      <c r="T89" s="52">
        <f>RES_hhdet_numvin!T5</f>
        <v>5098</v>
      </c>
      <c r="U89" s="52">
        <f>RES_hhdet_numvin!U5</f>
        <v>5274</v>
      </c>
      <c r="V89" s="52">
        <f>RES_hhdet_numvin!V5</f>
        <v>8297</v>
      </c>
      <c r="W89" s="52">
        <f>RES_hhdet_numvin!W5</f>
        <v>3002</v>
      </c>
      <c r="X89" s="52">
        <f>RES_hhdet_numvin!X5</f>
        <v>822</v>
      </c>
      <c r="Y89" s="52">
        <f>RES_hhdet_numvin!Y5</f>
        <v>63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90</v>
      </c>
      <c r="S92" s="52">
        <f>RES_hhdet_numvin!S8</f>
        <v>353</v>
      </c>
      <c r="T92" s="52">
        <f>RES_hhdet_numvin!T8</f>
        <v>894</v>
      </c>
      <c r="U92" s="52">
        <f>RES_hhdet_numvin!U8</f>
        <v>906</v>
      </c>
      <c r="V92" s="52">
        <f>RES_hhdet_numvin!V8</f>
        <v>1222</v>
      </c>
      <c r="W92" s="52">
        <f>RES_hhdet_numvin!W8</f>
        <v>1184</v>
      </c>
      <c r="X92" s="52">
        <f>RES_hhdet_numvin!X8</f>
        <v>868</v>
      </c>
      <c r="Y92" s="52">
        <f>RES_hhdet_numvin!Y8</f>
        <v>275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261</v>
      </c>
      <c r="K94" s="52">
        <f>RES_hhdet_numvin!K10</f>
        <v>39</v>
      </c>
      <c r="L94" s="52">
        <f>RES_hhdet_numvin!L10</f>
        <v>38</v>
      </c>
      <c r="M94" s="52">
        <f>RES_hhdet_numvin!M10</f>
        <v>73</v>
      </c>
      <c r="N94" s="52">
        <f>RES_hhdet_numvin!N10</f>
        <v>109</v>
      </c>
      <c r="O94" s="52">
        <f>RES_hhdet_numvin!O10</f>
        <v>190</v>
      </c>
      <c r="P94" s="52">
        <f>RES_hhdet_numvin!P10</f>
        <v>129</v>
      </c>
      <c r="Q94" s="52">
        <f>RES_hhdet_numvin!Q10</f>
        <v>14</v>
      </c>
      <c r="R94" s="52">
        <f>RES_hhdet_numvin!R10</f>
        <v>3350</v>
      </c>
      <c r="S94" s="52">
        <f>RES_hhdet_numvin!S10</f>
        <v>3183</v>
      </c>
      <c r="T94" s="52">
        <f>RES_hhdet_numvin!T10</f>
        <v>2647</v>
      </c>
      <c r="U94" s="52">
        <f>RES_hhdet_numvin!U10</f>
        <v>3075</v>
      </c>
      <c r="V94" s="52">
        <f>RES_hhdet_numvin!V10</f>
        <v>5701</v>
      </c>
      <c r="W94" s="52">
        <f>RES_hhdet_numvin!W10</f>
        <v>1341</v>
      </c>
      <c r="X94" s="52">
        <f>RES_hhdet_numvin!X10</f>
        <v>1394</v>
      </c>
      <c r="Y94" s="52">
        <f>RES_hhdet_numvin!Y10</f>
        <v>5450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108</v>
      </c>
      <c r="U95" s="52">
        <f>RES_hhdet_numvin!U11</f>
        <v>63</v>
      </c>
      <c r="V95" s="52">
        <f>RES_hhdet_numvin!V11</f>
        <v>83</v>
      </c>
      <c r="W95" s="52">
        <f>RES_hhdet_numvin!W11</f>
        <v>47</v>
      </c>
      <c r="X95" s="52">
        <f>RES_hhdet_numvin!X11</f>
        <v>0</v>
      </c>
      <c r="Y95" s="52">
        <f>RES_hhdet_numvin!Y11</f>
        <v>78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2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332</v>
      </c>
      <c r="U99" s="138">
        <f>RES_hhdet_numvin!U15</f>
        <v>1256</v>
      </c>
      <c r="V99" s="138">
        <f>RES_hhdet_numvin!V15</f>
        <v>500</v>
      </c>
      <c r="W99" s="138">
        <f>RES_hhdet_numvin!W15</f>
        <v>1263</v>
      </c>
      <c r="X99" s="138">
        <f>RES_hhdet_numvin!X15</f>
        <v>0</v>
      </c>
      <c r="Y99" s="138">
        <f>RES_hhdet_numvin!Y15</f>
        <v>777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871</v>
      </c>
      <c r="U100" s="138">
        <f>RES_hhdet_numvin!U16</f>
        <v>4</v>
      </c>
      <c r="V100" s="138">
        <f>RES_hhdet_numvin!V16</f>
        <v>196</v>
      </c>
      <c r="W100" s="138">
        <f>RES_hhdet_numvin!W16</f>
        <v>89</v>
      </c>
      <c r="X100" s="138">
        <f>RES_hhdet_numvin!X16</f>
        <v>0</v>
      </c>
      <c r="Y100" s="138">
        <f>RES_hhdet_numvin!Y16</f>
        <v>222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1171</v>
      </c>
      <c r="S104" s="52">
        <f>RES_hhdet_numvin!S20</f>
        <v>1694</v>
      </c>
      <c r="T104" s="52">
        <f>RES_hhdet_numvin!T20</f>
        <v>2713</v>
      </c>
      <c r="U104" s="52">
        <f>RES_hhdet_numvin!U20</f>
        <v>3462</v>
      </c>
      <c r="V104" s="52">
        <f>RES_hhdet_numvin!V20</f>
        <v>5574</v>
      </c>
      <c r="W104" s="52">
        <f>RES_hhdet_numvin!W20</f>
        <v>1044</v>
      </c>
      <c r="X104" s="52">
        <f>RES_hhdet_numvin!X20</f>
        <v>734</v>
      </c>
      <c r="Y104" s="52">
        <f>RES_hhdet_numvin!Y20</f>
        <v>441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5</v>
      </c>
      <c r="V105" s="52">
        <f>RES_hhdet_numvin!V21</f>
        <v>2</v>
      </c>
      <c r="W105" s="52">
        <f>RES_hhdet_numvin!W21</f>
        <v>128</v>
      </c>
      <c r="X105" s="52">
        <f>RES_hhdet_numvin!X21</f>
        <v>99</v>
      </c>
      <c r="Y105" s="52">
        <f>RES_hhdet_numvin!Y21</f>
        <v>87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221</v>
      </c>
      <c r="U106" s="36">
        <f>RES_hhdet_numvin!U22</f>
        <v>174</v>
      </c>
      <c r="V106" s="36">
        <f>RES_hhdet_numvin!V22</f>
        <v>142</v>
      </c>
      <c r="W106" s="36">
        <f>RES_hhdet_numvin!W22</f>
        <v>2347</v>
      </c>
      <c r="X106" s="36">
        <f>RES_hhdet_numvin!X22</f>
        <v>3325</v>
      </c>
      <c r="Y106" s="36">
        <f>RES_hhdet_numvin!Y22</f>
        <v>9522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62.158331317068459</v>
      </c>
      <c r="C110" s="117">
        <f t="shared" si="15"/>
        <v>79.234811189197217</v>
      </c>
      <c r="D110" s="117">
        <f t="shared" si="15"/>
        <v>131.40285456963269</v>
      </c>
      <c r="E110" s="117">
        <f t="shared" si="15"/>
        <v>84.753951924339006</v>
      </c>
      <c r="F110" s="117">
        <f t="shared" si="15"/>
        <v>106.87055524814608</v>
      </c>
      <c r="G110" s="117">
        <f t="shared" si="15"/>
        <v>52.615100928375625</v>
      </c>
      <c r="H110" s="117">
        <f t="shared" si="15"/>
        <v>49.46049884683638</v>
      </c>
      <c r="I110" s="117">
        <f t="shared" si="15"/>
        <v>44.094224774217942</v>
      </c>
      <c r="J110" s="117">
        <f t="shared" si="15"/>
        <v>64.740396909227997</v>
      </c>
      <c r="K110" s="117">
        <f t="shared" si="15"/>
        <v>47.42502758794744</v>
      </c>
      <c r="L110" s="117">
        <f t="shared" si="15"/>
        <v>53.485869704857961</v>
      </c>
      <c r="M110" s="117">
        <f t="shared" si="15"/>
        <v>48.417898966509412</v>
      </c>
      <c r="N110" s="117">
        <f t="shared" si="15"/>
        <v>45.077518006726905</v>
      </c>
      <c r="O110" s="117">
        <f t="shared" si="15"/>
        <v>26.906169862042155</v>
      </c>
      <c r="P110" s="117">
        <f t="shared" si="15"/>
        <v>19.99692450566679</v>
      </c>
      <c r="Q110" s="117">
        <f t="shared" si="15"/>
        <v>18.215083891690238</v>
      </c>
      <c r="R110" s="117">
        <f t="shared" ref="R110:V110" si="16">R111+R114+R116+R126</f>
        <v>30.012579877276469</v>
      </c>
      <c r="S110" s="117">
        <f t="shared" si="16"/>
        <v>35.144735049990246</v>
      </c>
      <c r="T110" s="117">
        <f t="shared" si="16"/>
        <v>30.932676794497155</v>
      </c>
      <c r="U110" s="117">
        <f t="shared" si="16"/>
        <v>29.474587798965349</v>
      </c>
      <c r="V110" s="117">
        <f t="shared" si="16"/>
        <v>54.886240209776759</v>
      </c>
      <c r="W110" s="117">
        <f t="shared" ref="W110:Y110" si="17">W111+W114+W116+W126</f>
        <v>57.338264577736531</v>
      </c>
      <c r="X110" s="117">
        <f t="shared" si="17"/>
        <v>51.82740085158423</v>
      </c>
      <c r="Y110" s="117">
        <f t="shared" si="17"/>
        <v>32.748188903383685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54.520142550488366</v>
      </c>
      <c r="C111" s="122">
        <f t="shared" si="18"/>
        <v>72.247396592925639</v>
      </c>
      <c r="D111" s="122">
        <f t="shared" si="18"/>
        <v>121.43097155420007</v>
      </c>
      <c r="E111" s="122">
        <f t="shared" si="18"/>
        <v>77.297860705628608</v>
      </c>
      <c r="F111" s="122">
        <f t="shared" si="18"/>
        <v>97.56170928755418</v>
      </c>
      <c r="G111" s="122">
        <f t="shared" si="18"/>
        <v>46.344563929401211</v>
      </c>
      <c r="H111" s="122">
        <f t="shared" si="18"/>
        <v>43.239735712004219</v>
      </c>
      <c r="I111" s="122">
        <f t="shared" si="18"/>
        <v>37.621376072421334</v>
      </c>
      <c r="J111" s="122">
        <f t="shared" si="18"/>
        <v>56.586544931772636</v>
      </c>
      <c r="K111" s="122">
        <f t="shared" si="18"/>
        <v>41.731122322302731</v>
      </c>
      <c r="L111" s="122">
        <f t="shared" si="18"/>
        <v>50.066240106422057</v>
      </c>
      <c r="M111" s="122">
        <f t="shared" si="18"/>
        <v>44.832064996896449</v>
      </c>
      <c r="N111" s="122">
        <f t="shared" si="18"/>
        <v>41.678716277016356</v>
      </c>
      <c r="O111" s="122">
        <f t="shared" si="18"/>
        <v>24.577380626612374</v>
      </c>
      <c r="P111" s="122">
        <f t="shared" si="18"/>
        <v>17.556909832238649</v>
      </c>
      <c r="Q111" s="122">
        <f t="shared" si="18"/>
        <v>16.07774100703557</v>
      </c>
      <c r="R111" s="122">
        <f t="shared" ref="R111:V111" si="19">SUM(R112:R113)</f>
        <v>26.705403376513555</v>
      </c>
      <c r="S111" s="122">
        <f t="shared" si="19"/>
        <v>30.916853155808511</v>
      </c>
      <c r="T111" s="122">
        <f t="shared" si="19"/>
        <v>26.016711972627416</v>
      </c>
      <c r="U111" s="122">
        <f t="shared" si="19"/>
        <v>24.071964601022607</v>
      </c>
      <c r="V111" s="122">
        <f t="shared" si="19"/>
        <v>45.262415701286457</v>
      </c>
      <c r="W111" s="122">
        <f t="shared" ref="W111:Y111" si="20">SUM(W112:W113)</f>
        <v>48.278242173953707</v>
      </c>
      <c r="X111" s="122">
        <f t="shared" si="20"/>
        <v>41.987839618127914</v>
      </c>
      <c r="Y111" s="122">
        <f t="shared" si="20"/>
        <v>27.483661148245563</v>
      </c>
      <c r="DA111" s="130" t="s">
        <v>1573</v>
      </c>
    </row>
    <row r="112" spans="1:105" ht="12" customHeight="1" x14ac:dyDescent="0.25">
      <c r="A112" s="97" t="s">
        <v>51</v>
      </c>
      <c r="B112" s="98">
        <v>54.237974974928775</v>
      </c>
      <c r="C112" s="98">
        <v>71.878779869659212</v>
      </c>
      <c r="D112" s="98">
        <v>120.82324658438662</v>
      </c>
      <c r="E112" s="98">
        <v>76.915877586602193</v>
      </c>
      <c r="F112" s="98">
        <v>97.085636884564465</v>
      </c>
      <c r="G112" s="98">
        <v>46.12187443504007</v>
      </c>
      <c r="H112" s="98">
        <v>43.035466383726082</v>
      </c>
      <c r="I112" s="98">
        <v>37.445353543781046</v>
      </c>
      <c r="J112" s="98">
        <v>56.322742099089815</v>
      </c>
      <c r="K112" s="98">
        <v>41.537903917504842</v>
      </c>
      <c r="L112" s="98">
        <v>49.843078288730666</v>
      </c>
      <c r="M112" s="98">
        <v>44.633170437035972</v>
      </c>
      <c r="N112" s="98">
        <v>41.495058693186976</v>
      </c>
      <c r="O112" s="98">
        <v>24.466759242558094</v>
      </c>
      <c r="P112" s="98">
        <v>17.478011768646702</v>
      </c>
      <c r="Q112" s="98">
        <v>16.007757154209443</v>
      </c>
      <c r="R112" s="98">
        <v>26.586626269900826</v>
      </c>
      <c r="S112" s="98">
        <v>30.773872157798216</v>
      </c>
      <c r="T112" s="98">
        <v>25.887575126797831</v>
      </c>
      <c r="U112" s="98">
        <v>23.948623439783496</v>
      </c>
      <c r="V112" s="98">
        <v>45.022535084161163</v>
      </c>
      <c r="W112" s="98">
        <v>48.025767184025867</v>
      </c>
      <c r="X112" s="98">
        <v>41.767352514999708</v>
      </c>
      <c r="Y112" s="98">
        <v>27.353670629151708</v>
      </c>
      <c r="DA112" s="63" t="s">
        <v>1574</v>
      </c>
    </row>
    <row r="113" spans="1:105" ht="12" customHeight="1" x14ac:dyDescent="0.25">
      <c r="A113" s="97" t="s">
        <v>53</v>
      </c>
      <c r="B113" s="98">
        <v>0.28216757555958716</v>
      </c>
      <c r="C113" s="98">
        <v>0.36861672326643208</v>
      </c>
      <c r="D113" s="98">
        <v>0.60772496981344593</v>
      </c>
      <c r="E113" s="98">
        <v>0.3819831190264148</v>
      </c>
      <c r="F113" s="98">
        <v>0.47607240298971354</v>
      </c>
      <c r="G113" s="98">
        <v>0.22268949436114113</v>
      </c>
      <c r="H113" s="98">
        <v>0.20426932827813929</v>
      </c>
      <c r="I113" s="98">
        <v>0.17602252864029094</v>
      </c>
      <c r="J113" s="98">
        <v>0.26380283268281896</v>
      </c>
      <c r="K113" s="98">
        <v>0.19321840479788827</v>
      </c>
      <c r="L113" s="98">
        <v>0.2231618176913916</v>
      </c>
      <c r="M113" s="98">
        <v>0.19889455986047996</v>
      </c>
      <c r="N113" s="98">
        <v>0.18365758382938188</v>
      </c>
      <c r="O113" s="98">
        <v>0.11062138405427954</v>
      </c>
      <c r="P113" s="98">
        <v>7.8898063591945025E-2</v>
      </c>
      <c r="Q113" s="98">
        <v>6.998385282612829E-2</v>
      </c>
      <c r="R113" s="98">
        <v>0.11877710661272926</v>
      </c>
      <c r="S113" s="98">
        <v>0.14298099801029354</v>
      </c>
      <c r="T113" s="98">
        <v>0.12913684582958398</v>
      </c>
      <c r="U113" s="98">
        <v>0.12334116123910994</v>
      </c>
      <c r="V113" s="98">
        <v>0.2398806171252951</v>
      </c>
      <c r="W113" s="98">
        <v>0.25247498992784256</v>
      </c>
      <c r="X113" s="98">
        <v>0.22048710312820435</v>
      </c>
      <c r="Y113" s="98">
        <v>0.12999051909385514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3.1268010211788315E-3</v>
      </c>
      <c r="C114" s="122">
        <f t="shared" si="21"/>
        <v>5.5778683263401673E-3</v>
      </c>
      <c r="D114" s="122">
        <f t="shared" si="21"/>
        <v>9.0438041707168373E-3</v>
      </c>
      <c r="E114" s="122">
        <f t="shared" si="21"/>
        <v>1.2904562638406544E-2</v>
      </c>
      <c r="F114" s="122">
        <f t="shared" si="21"/>
        <v>1.4161003455869377E-2</v>
      </c>
      <c r="G114" s="122">
        <f t="shared" si="21"/>
        <v>1.6744224067345694E-2</v>
      </c>
      <c r="H114" s="122">
        <f t="shared" si="21"/>
        <v>2.0642864530189906E-2</v>
      </c>
      <c r="I114" s="122">
        <f t="shared" si="21"/>
        <v>2.7170926446786921E-2</v>
      </c>
      <c r="J114" s="122">
        <f t="shared" si="21"/>
        <v>2.2176298625322707E-2</v>
      </c>
      <c r="K114" s="122">
        <f t="shared" si="21"/>
        <v>2.4337727633890752E-2</v>
      </c>
      <c r="L114" s="122">
        <f t="shared" si="21"/>
        <v>2.7141732267769465E-2</v>
      </c>
      <c r="M114" s="122">
        <f t="shared" si="21"/>
        <v>2.1384722705470389E-2</v>
      </c>
      <c r="N114" s="122">
        <f t="shared" si="21"/>
        <v>2.7086453853023995E-2</v>
      </c>
      <c r="O114" s="122">
        <f t="shared" si="21"/>
        <v>1.9732717879918572E-2</v>
      </c>
      <c r="P114" s="122">
        <f t="shared" si="21"/>
        <v>1.1371828067475376E-2</v>
      </c>
      <c r="Q114" s="122">
        <f t="shared" si="21"/>
        <v>1.2091149752713595E-2</v>
      </c>
      <c r="R114" s="122">
        <f t="shared" si="21"/>
        <v>1.1701050756675987E-2</v>
      </c>
      <c r="S114" s="122">
        <f t="shared" si="21"/>
        <v>1.8003238213390595E-2</v>
      </c>
      <c r="T114" s="122">
        <f t="shared" si="21"/>
        <v>3.5997614301975039E-2</v>
      </c>
      <c r="U114" s="122">
        <f t="shared" si="21"/>
        <v>4.9768329485444067E-2</v>
      </c>
      <c r="V114" s="122">
        <f t="shared" si="21"/>
        <v>6.8427894152689822E-2</v>
      </c>
      <c r="W114" s="122">
        <f t="shared" si="21"/>
        <v>8.1160315585899201E-2</v>
      </c>
      <c r="X114" s="122">
        <f t="shared" si="21"/>
        <v>9.1179048461846407E-2</v>
      </c>
      <c r="Y114" s="122">
        <f t="shared" si="21"/>
        <v>5.467362309474124E-2</v>
      </c>
      <c r="DA114" s="130" t="s">
        <v>1576</v>
      </c>
    </row>
    <row r="115" spans="1:105" ht="12" customHeight="1" x14ac:dyDescent="0.25">
      <c r="A115" s="97" t="s">
        <v>53</v>
      </c>
      <c r="B115" s="98">
        <v>3.1268010211788315E-3</v>
      </c>
      <c r="C115" s="98">
        <v>5.5778683263401673E-3</v>
      </c>
      <c r="D115" s="98">
        <v>9.0438041707168373E-3</v>
      </c>
      <c r="E115" s="98">
        <v>1.2904562638406544E-2</v>
      </c>
      <c r="F115" s="98">
        <v>1.4161003455869377E-2</v>
      </c>
      <c r="G115" s="98">
        <v>1.6744224067345694E-2</v>
      </c>
      <c r="H115" s="98">
        <v>2.0642864530189906E-2</v>
      </c>
      <c r="I115" s="98">
        <v>2.7170926446786921E-2</v>
      </c>
      <c r="J115" s="98">
        <v>2.2176298625322707E-2</v>
      </c>
      <c r="K115" s="98">
        <v>2.4337727633890752E-2</v>
      </c>
      <c r="L115" s="98">
        <v>2.7141732267769465E-2</v>
      </c>
      <c r="M115" s="98">
        <v>2.1384722705470389E-2</v>
      </c>
      <c r="N115" s="98">
        <v>2.7086453853023995E-2</v>
      </c>
      <c r="O115" s="98">
        <v>1.9732717879918572E-2</v>
      </c>
      <c r="P115" s="98">
        <v>1.1371828067475376E-2</v>
      </c>
      <c r="Q115" s="98">
        <v>1.2091149752713595E-2</v>
      </c>
      <c r="R115" s="98">
        <v>1.1701050756675987E-2</v>
      </c>
      <c r="S115" s="98">
        <v>1.8003238213390595E-2</v>
      </c>
      <c r="T115" s="98">
        <v>3.5997614301975039E-2</v>
      </c>
      <c r="U115" s="98">
        <v>4.9768329485444067E-2</v>
      </c>
      <c r="V115" s="98">
        <v>6.8427894152689822E-2</v>
      </c>
      <c r="W115" s="98">
        <v>8.1160315585899201E-2</v>
      </c>
      <c r="X115" s="98">
        <v>9.1179048461846407E-2</v>
      </c>
      <c r="Y115" s="98">
        <v>5.467362309474124E-2</v>
      </c>
      <c r="DA115" s="63" t="s">
        <v>1577</v>
      </c>
    </row>
    <row r="116" spans="1:105" ht="12" customHeight="1" x14ac:dyDescent="0.25">
      <c r="A116" s="121" t="s">
        <v>55</v>
      </c>
      <c r="B116" s="122">
        <v>5.8699374673365199</v>
      </c>
      <c r="C116" s="122">
        <v>5.143039917684554</v>
      </c>
      <c r="D116" s="122">
        <v>7.6108900014342948</v>
      </c>
      <c r="E116" s="122">
        <v>5.5225716557949482</v>
      </c>
      <c r="F116" s="122">
        <v>6.9823578807860525</v>
      </c>
      <c r="G116" s="122">
        <v>4.7450458145768213</v>
      </c>
      <c r="H116" s="122">
        <v>4.7809390162501186</v>
      </c>
      <c r="I116" s="122">
        <v>4.9802476894253944</v>
      </c>
      <c r="J116" s="122">
        <v>6.4641907889089936</v>
      </c>
      <c r="K116" s="122">
        <v>4.4475862495029972</v>
      </c>
      <c r="L116" s="122">
        <v>2.3851505891238993</v>
      </c>
      <c r="M116" s="122">
        <v>2.5542922511327202</v>
      </c>
      <c r="N116" s="122">
        <v>2.4892205906366724</v>
      </c>
      <c r="O116" s="122">
        <v>1.7702329394814333</v>
      </c>
      <c r="P116" s="122">
        <v>1.9323166498489268</v>
      </c>
      <c r="Q116" s="122">
        <v>1.6474955546311594</v>
      </c>
      <c r="R116" s="122">
        <v>2.5237617971204114</v>
      </c>
      <c r="S116" s="122">
        <v>3.3051791312180305</v>
      </c>
      <c r="T116" s="122">
        <v>3.7621858650733677</v>
      </c>
      <c r="U116" s="122">
        <v>4.2974698942179623</v>
      </c>
      <c r="V116" s="122">
        <v>7.591296432046085</v>
      </c>
      <c r="W116" s="122">
        <v>6.6732179042792499</v>
      </c>
      <c r="X116" s="122">
        <v>7.1908596793295008</v>
      </c>
      <c r="Y116" s="122">
        <v>4.2957507254343188</v>
      </c>
      <c r="DA116" s="130" t="s">
        <v>1578</v>
      </c>
    </row>
    <row r="117" spans="1:105" ht="12" customHeight="1" x14ac:dyDescent="0.25">
      <c r="A117" s="97" t="s">
        <v>143</v>
      </c>
      <c r="B117" s="98">
        <v>3.4609470965009193</v>
      </c>
      <c r="C117" s="98">
        <v>3.4942682545897954</v>
      </c>
      <c r="D117" s="98">
        <v>6.1971488347096786</v>
      </c>
      <c r="E117" s="98">
        <v>4.2561827435980542</v>
      </c>
      <c r="F117" s="98">
        <v>5.8032239220140021</v>
      </c>
      <c r="G117" s="98">
        <v>3.447249987690904</v>
      </c>
      <c r="H117" s="98">
        <v>3.6230329381476132</v>
      </c>
      <c r="I117" s="98">
        <v>3.6703041982331674</v>
      </c>
      <c r="J117" s="98">
        <v>5.4050972697602369</v>
      </c>
      <c r="K117" s="98">
        <v>3.8551261352291752</v>
      </c>
      <c r="L117" s="98">
        <v>2.0186883936492128</v>
      </c>
      <c r="M117" s="98">
        <v>2.2765838468729034</v>
      </c>
      <c r="N117" s="98">
        <v>2.2417536511941933</v>
      </c>
      <c r="O117" s="98">
        <v>1.5016811285501623</v>
      </c>
      <c r="P117" s="98">
        <v>1.7007696081456183</v>
      </c>
      <c r="Q117" s="98">
        <v>1.4761350785219964</v>
      </c>
      <c r="R117" s="98">
        <v>2.3311152033006621</v>
      </c>
      <c r="S117" s="98">
        <v>3.0416337178108392</v>
      </c>
      <c r="T117" s="98">
        <v>3.2609198189586577</v>
      </c>
      <c r="U117" s="98">
        <v>3.5217303895859891</v>
      </c>
      <c r="V117" s="98">
        <v>6.8158923289134359</v>
      </c>
      <c r="W117" s="98">
        <v>5.4569250414498534</v>
      </c>
      <c r="X117" s="98">
        <v>6.4834904475186024</v>
      </c>
      <c r="Y117" s="98">
        <v>3.3498467219634223</v>
      </c>
      <c r="DA117" s="63" t="s">
        <v>1579</v>
      </c>
    </row>
    <row r="118" spans="1:105" ht="12" customHeight="1" x14ac:dyDescent="0.25">
      <c r="A118" s="97" t="s">
        <v>124</v>
      </c>
      <c r="B118" s="98">
        <v>0.2945846391100162</v>
      </c>
      <c r="C118" s="98">
        <v>0.23762553182133248</v>
      </c>
      <c r="D118" s="98">
        <v>0.19862731671018635</v>
      </c>
      <c r="E118" s="98">
        <v>0.17645032985625833</v>
      </c>
      <c r="F118" s="98">
        <v>0.1706787046769547</v>
      </c>
      <c r="G118" s="98">
        <v>0.18364669882758339</v>
      </c>
      <c r="H118" s="98">
        <v>0.1621761981424327</v>
      </c>
      <c r="I118" s="98">
        <v>0.1673186909030796</v>
      </c>
      <c r="J118" s="98">
        <v>0.13643527080319168</v>
      </c>
      <c r="K118" s="98">
        <v>8.8696882125408799E-2</v>
      </c>
      <c r="L118" s="98">
        <v>5.629263444482685E-2</v>
      </c>
      <c r="M118" s="98">
        <v>3.9850332988432068E-2</v>
      </c>
      <c r="N118" s="98">
        <v>3.2328953252191997E-2</v>
      </c>
      <c r="O118" s="98">
        <v>2.4679473437892983E-2</v>
      </c>
      <c r="P118" s="98">
        <v>1.282301072467437E-2</v>
      </c>
      <c r="Q118" s="98">
        <v>4.2463055971707899E-3</v>
      </c>
      <c r="R118" s="98">
        <v>5.326336958488373E-3</v>
      </c>
      <c r="S118" s="98">
        <v>8.3645594146899791E-3</v>
      </c>
      <c r="T118" s="98">
        <v>2.8942715837719981E-2</v>
      </c>
      <c r="U118" s="98">
        <v>3.0420141178343751E-2</v>
      </c>
      <c r="V118" s="98">
        <v>4.5114026149027903E-2</v>
      </c>
      <c r="W118" s="98">
        <v>6.1396539809984677E-2</v>
      </c>
      <c r="X118" s="98">
        <v>3.9272152115841716E-2</v>
      </c>
      <c r="Y118" s="98">
        <v>5.6347854812435406E-2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2.3579785094361415E-4</v>
      </c>
      <c r="U119" s="98">
        <v>1.9642652636802136E-4</v>
      </c>
      <c r="V119" s="98">
        <v>2.375650341121967E-4</v>
      </c>
      <c r="W119" s="98">
        <v>3.0805286324671718E-4</v>
      </c>
      <c r="X119" s="98">
        <v>2.3143072063979808E-4</v>
      </c>
      <c r="Y119" s="98">
        <v>2.8122024469342025E-4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8.0057521280743014E-5</v>
      </c>
      <c r="U120" s="101">
        <v>6.4341404700686482E-5</v>
      </c>
      <c r="V120" s="101">
        <v>8.0529616920548366E-5</v>
      </c>
      <c r="W120" s="101">
        <v>1.4093581605805616E-4</v>
      </c>
      <c r="X120" s="101">
        <v>6.2349024730844917E-5</v>
      </c>
      <c r="Y120" s="101">
        <v>1.1873188176835818E-4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1.5574032966287113E-4</v>
      </c>
      <c r="U121" s="104">
        <v>1.3208512166733486E-4</v>
      </c>
      <c r="V121" s="104">
        <v>1.5703541719164834E-4</v>
      </c>
      <c r="W121" s="104">
        <v>1.6711704718866101E-4</v>
      </c>
      <c r="X121" s="104">
        <v>1.6908169590895315E-4</v>
      </c>
      <c r="Y121" s="104">
        <v>1.6248836292506209E-4</v>
      </c>
      <c r="DA121" s="132" t="s">
        <v>1583</v>
      </c>
    </row>
    <row r="122" spans="1:105" ht="12" customHeight="1" x14ac:dyDescent="0.25">
      <c r="A122" s="106" t="s">
        <v>122</v>
      </c>
      <c r="B122" s="101">
        <v>2.1144057317255842</v>
      </c>
      <c r="C122" s="101">
        <v>1.4111461312734266</v>
      </c>
      <c r="D122" s="101">
        <v>1.2151138500144298</v>
      </c>
      <c r="E122" s="101">
        <v>1.0899385823406356</v>
      </c>
      <c r="F122" s="101">
        <v>1.0084552540950957</v>
      </c>
      <c r="G122" s="101">
        <v>1.1141491280583335</v>
      </c>
      <c r="H122" s="101">
        <v>0.99572987996007301</v>
      </c>
      <c r="I122" s="101">
        <v>1.1426248002891473</v>
      </c>
      <c r="J122" s="101">
        <v>0.92265824834556476</v>
      </c>
      <c r="K122" s="101">
        <v>0.50376323214841334</v>
      </c>
      <c r="L122" s="101">
        <v>0.31016956102985938</v>
      </c>
      <c r="M122" s="101">
        <v>0.237858071271385</v>
      </c>
      <c r="N122" s="101">
        <v>0.21513798619028715</v>
      </c>
      <c r="O122" s="101">
        <v>0.24358366322811456</v>
      </c>
      <c r="P122" s="101">
        <v>0.21843636468287517</v>
      </c>
      <c r="Q122" s="101">
        <v>0.16678186521059546</v>
      </c>
      <c r="R122" s="101">
        <v>0.18639472531948528</v>
      </c>
      <c r="S122" s="101">
        <v>0.23023058976039634</v>
      </c>
      <c r="T122" s="101">
        <v>0.31117625170490898</v>
      </c>
      <c r="U122" s="101">
        <v>0.57451154945308214</v>
      </c>
      <c r="V122" s="101">
        <v>0.54876779619266469</v>
      </c>
      <c r="W122" s="101">
        <v>0.89300051319045082</v>
      </c>
      <c r="X122" s="101">
        <v>0.52845668804235013</v>
      </c>
      <c r="Y122" s="101">
        <v>0.69581952834483407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2.886742652634779E-4</v>
      </c>
      <c r="P123" s="104">
        <v>2.8766629575923119E-4</v>
      </c>
      <c r="Q123" s="104">
        <v>3.3230530139670276E-4</v>
      </c>
      <c r="R123" s="104">
        <v>9.2553154177534133E-4</v>
      </c>
      <c r="S123" s="104">
        <v>2.4950264232104957E-2</v>
      </c>
      <c r="T123" s="104">
        <v>0.16091128072113764</v>
      </c>
      <c r="U123" s="104">
        <v>0.17061138747418009</v>
      </c>
      <c r="V123" s="104">
        <v>0.18128471575684502</v>
      </c>
      <c r="W123" s="104">
        <v>0.26158775696571412</v>
      </c>
      <c r="X123" s="104">
        <v>0.13940896093206562</v>
      </c>
      <c r="Y123" s="104">
        <v>0.19345540006893414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1.3425407548619351E-4</v>
      </c>
      <c r="P124" s="98">
        <v>1.1873587979744714E-4</v>
      </c>
      <c r="Q124" s="98">
        <v>1.3930157383325027E-4</v>
      </c>
      <c r="R124" s="98">
        <v>3.8018365904936258E-4</v>
      </c>
      <c r="S124" s="98">
        <v>9.1703537664450038E-3</v>
      </c>
      <c r="T124" s="98">
        <v>6.2809469233029269E-2</v>
      </c>
      <c r="U124" s="98">
        <v>6.4062872363431694E-2</v>
      </c>
      <c r="V124" s="98">
        <v>7.0167474812718122E-2</v>
      </c>
      <c r="W124" s="98">
        <v>0.13355112179427328</v>
      </c>
      <c r="X124" s="98">
        <v>4.3520579094737298E-2</v>
      </c>
      <c r="Y124" s="98">
        <v>9.2043782895378554E-2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1.5442018977728436E-4</v>
      </c>
      <c r="P125" s="98">
        <v>1.6893041596178406E-4</v>
      </c>
      <c r="Q125" s="98">
        <v>1.9300372756345249E-4</v>
      </c>
      <c r="R125" s="98">
        <v>5.4534788272597875E-4</v>
      </c>
      <c r="S125" s="98">
        <v>1.5779910465659953E-2</v>
      </c>
      <c r="T125" s="98">
        <v>9.8101811488108384E-2</v>
      </c>
      <c r="U125" s="98">
        <v>0.10654851511074841</v>
      </c>
      <c r="V125" s="98">
        <v>0.11111724094412688</v>
      </c>
      <c r="W125" s="98">
        <v>0.12803663517144082</v>
      </c>
      <c r="X125" s="98">
        <v>9.5888381837328326E-2</v>
      </c>
      <c r="Y125" s="98">
        <v>0.1014116171735556</v>
      </c>
      <c r="DA125" s="63" t="s">
        <v>1587</v>
      </c>
    </row>
    <row r="126" spans="1:105" ht="12" customHeight="1" x14ac:dyDescent="0.25">
      <c r="A126" s="121" t="s">
        <v>54</v>
      </c>
      <c r="B126" s="122">
        <v>1.7651244982223919</v>
      </c>
      <c r="C126" s="122">
        <v>1.8387968102606795</v>
      </c>
      <c r="D126" s="122">
        <v>2.351949209827616</v>
      </c>
      <c r="E126" s="122">
        <v>1.9206150002770352</v>
      </c>
      <c r="F126" s="122">
        <v>2.3123270763499733</v>
      </c>
      <c r="G126" s="122">
        <v>1.5087469603302461</v>
      </c>
      <c r="H126" s="122">
        <v>1.419181254051856</v>
      </c>
      <c r="I126" s="122">
        <v>1.4654300859244263</v>
      </c>
      <c r="J126" s="122">
        <v>1.6674848899210351</v>
      </c>
      <c r="K126" s="122">
        <v>1.2219812885078194</v>
      </c>
      <c r="L126" s="122">
        <v>1.007337277044227</v>
      </c>
      <c r="M126" s="122">
        <v>1.0101569957747725</v>
      </c>
      <c r="N126" s="122">
        <v>0.88249468522085805</v>
      </c>
      <c r="O126" s="122">
        <v>0.53882357806842895</v>
      </c>
      <c r="P126" s="122">
        <v>0.49632619551174323</v>
      </c>
      <c r="Q126" s="122">
        <v>0.47775618027079619</v>
      </c>
      <c r="R126" s="122">
        <v>0.77171365288582483</v>
      </c>
      <c r="S126" s="122">
        <v>0.9046995247503109</v>
      </c>
      <c r="T126" s="122">
        <v>1.1177813424943981</v>
      </c>
      <c r="U126" s="122">
        <v>1.0553849742393355</v>
      </c>
      <c r="V126" s="122">
        <v>1.9641001822915269</v>
      </c>
      <c r="W126" s="122">
        <v>2.3056441839176767</v>
      </c>
      <c r="X126" s="122">
        <v>2.55752250566497</v>
      </c>
      <c r="Y126" s="122">
        <v>0.91410340660906519</v>
      </c>
      <c r="DA126" s="130" t="s">
        <v>1588</v>
      </c>
    </row>
    <row r="127" spans="1:105" ht="12" customHeight="1" x14ac:dyDescent="0.25">
      <c r="A127" s="97" t="s">
        <v>51</v>
      </c>
      <c r="B127" s="98">
        <v>0.81388962246539875</v>
      </c>
      <c r="C127" s="98">
        <v>0.82910148882065871</v>
      </c>
      <c r="D127" s="98">
        <v>1.4977473152115537</v>
      </c>
      <c r="E127" s="98">
        <v>1.0304332209605358</v>
      </c>
      <c r="F127" s="98">
        <v>1.3831942235161045</v>
      </c>
      <c r="G127" s="98">
        <v>0.71187299773334833</v>
      </c>
      <c r="H127" s="98">
        <v>0.77047746230515424</v>
      </c>
      <c r="I127" s="98">
        <v>0.76714535342857681</v>
      </c>
      <c r="J127" s="98">
        <v>1.1273626947784956</v>
      </c>
      <c r="K127" s="98">
        <v>0.82923993866754775</v>
      </c>
      <c r="L127" s="98">
        <v>0.79412325743093792</v>
      </c>
      <c r="M127" s="98">
        <v>0.88181923285809105</v>
      </c>
      <c r="N127" s="98">
        <v>0.85209565217945371</v>
      </c>
      <c r="O127" s="98">
        <v>0.50172299948504506</v>
      </c>
      <c r="P127" s="98">
        <v>0.42654966362040575</v>
      </c>
      <c r="Q127" s="98">
        <v>0.39409572943536736</v>
      </c>
      <c r="R127" s="98">
        <v>0.67641157924906803</v>
      </c>
      <c r="S127" s="98">
        <v>0.77959300659214636</v>
      </c>
      <c r="T127" s="98">
        <v>1.0558042803827907</v>
      </c>
      <c r="U127" s="98">
        <v>1.0183821981455652</v>
      </c>
      <c r="V127" s="98">
        <v>1.9436878061859169</v>
      </c>
      <c r="W127" s="98">
        <v>2.1912544641201217</v>
      </c>
      <c r="X127" s="98">
        <v>2.2973943547645552</v>
      </c>
      <c r="Y127" s="98">
        <v>0.29149554656331583</v>
      </c>
      <c r="DA127" s="63" t="s">
        <v>1589</v>
      </c>
    </row>
    <row r="128" spans="1:105" ht="12" customHeight="1" x14ac:dyDescent="0.25">
      <c r="A128" s="97" t="s">
        <v>50</v>
      </c>
      <c r="B128" s="98">
        <v>7.5651410100891853E-2</v>
      </c>
      <c r="C128" s="98">
        <v>7.7339711462191971E-2</v>
      </c>
      <c r="D128" s="98">
        <v>6.6197437897707601E-2</v>
      </c>
      <c r="E128" s="98">
        <v>5.8484006019816362E-2</v>
      </c>
      <c r="F128" s="98">
        <v>6.2955852804821189E-2</v>
      </c>
      <c r="G128" s="98">
        <v>5.9587060656692351E-2</v>
      </c>
      <c r="H128" s="98">
        <v>5.2627681798170123E-2</v>
      </c>
      <c r="I128" s="98">
        <v>5.3298033504028182E-2</v>
      </c>
      <c r="J128" s="98">
        <v>4.7268513137880643E-2</v>
      </c>
      <c r="K128" s="98">
        <v>3.4922504445943442E-2</v>
      </c>
      <c r="L128" s="98">
        <v>2.0684476309701022E-2</v>
      </c>
      <c r="M128" s="98">
        <v>1.1323201094784243E-2</v>
      </c>
      <c r="N128" s="98">
        <v>1.6856079479366372E-3</v>
      </c>
      <c r="O128" s="98">
        <v>2.0338552329202757E-3</v>
      </c>
      <c r="P128" s="98">
        <v>2.8418840223479284E-3</v>
      </c>
      <c r="Q128" s="98">
        <v>3.5002472990070515E-3</v>
      </c>
      <c r="R128" s="98">
        <v>4.1783161261750301E-3</v>
      </c>
      <c r="S128" s="98">
        <v>4.5519326566809517E-3</v>
      </c>
      <c r="T128" s="98">
        <v>9.4220718921997771E-4</v>
      </c>
      <c r="U128" s="98">
        <v>6.2682383034326158E-4</v>
      </c>
      <c r="V128" s="98">
        <v>2.1589348443718445E-4</v>
      </c>
      <c r="W128" s="98">
        <v>8.4319359290319692E-3</v>
      </c>
      <c r="X128" s="98">
        <v>1.3165495070734879E-2</v>
      </c>
      <c r="Y128" s="98">
        <v>1.6638973542973376E-2</v>
      </c>
      <c r="DA128" s="63" t="s">
        <v>1590</v>
      </c>
    </row>
    <row r="129" spans="1:105" ht="12" customHeight="1" x14ac:dyDescent="0.25">
      <c r="A129" s="109" t="s">
        <v>120</v>
      </c>
      <c r="B129" s="33">
        <v>0.87558346565610123</v>
      </c>
      <c r="C129" s="33">
        <v>0.93235560997782885</v>
      </c>
      <c r="D129" s="33">
        <v>0.78800445671835484</v>
      </c>
      <c r="E129" s="33">
        <v>0.83169777329668304</v>
      </c>
      <c r="F129" s="33">
        <v>0.86617700002904729</v>
      </c>
      <c r="G129" s="33">
        <v>0.73728690194020541</v>
      </c>
      <c r="H129" s="33">
        <v>0.59607610994853155</v>
      </c>
      <c r="I129" s="33">
        <v>0.64498669899182115</v>
      </c>
      <c r="J129" s="33">
        <v>0.49285368200465873</v>
      </c>
      <c r="K129" s="33">
        <v>0.35781884539432829</v>
      </c>
      <c r="L129" s="33">
        <v>0.19252954330358812</v>
      </c>
      <c r="M129" s="33">
        <v>0.11701456182189723</v>
      </c>
      <c r="N129" s="33">
        <v>2.8713425093467793E-2</v>
      </c>
      <c r="O129" s="33">
        <v>3.5066723350463562E-2</v>
      </c>
      <c r="P129" s="33">
        <v>6.6934647868989547E-2</v>
      </c>
      <c r="Q129" s="33">
        <v>8.0160203536421795E-2</v>
      </c>
      <c r="R129" s="33">
        <v>9.1123757510581743E-2</v>
      </c>
      <c r="S129" s="33">
        <v>0.12055458550148357</v>
      </c>
      <c r="T129" s="33">
        <v>6.1034854922387305E-2</v>
      </c>
      <c r="U129" s="33">
        <v>3.6375952263427012E-2</v>
      </c>
      <c r="V129" s="33">
        <v>2.0196482621173004E-2</v>
      </c>
      <c r="W129" s="33">
        <v>0.10595778386852313</v>
      </c>
      <c r="X129" s="33">
        <v>0.24696265582967986</v>
      </c>
      <c r="Y129" s="33">
        <v>0.60596888650277592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33.487014204319031</v>
      </c>
      <c r="C131" s="117">
        <f t="shared" si="22"/>
        <v>42.76203349600928</v>
      </c>
      <c r="D131" s="117">
        <f t="shared" si="22"/>
        <v>71.098368067974619</v>
      </c>
      <c r="E131" s="117">
        <f t="shared" si="22"/>
        <v>46.186267602622451</v>
      </c>
      <c r="F131" s="117">
        <f t="shared" si="22"/>
        <v>58.570212940031517</v>
      </c>
      <c r="G131" s="117">
        <f t="shared" si="22"/>
        <v>29.042260484187736</v>
      </c>
      <c r="H131" s="117">
        <f t="shared" si="22"/>
        <v>27.457478984823769</v>
      </c>
      <c r="I131" s="117">
        <f t="shared" si="22"/>
        <v>24.76480600816253</v>
      </c>
      <c r="J131" s="117">
        <f t="shared" si="22"/>
        <v>36.603016158425767</v>
      </c>
      <c r="K131" s="117">
        <f t="shared" si="22"/>
        <v>26.980790695452484</v>
      </c>
      <c r="L131" s="117">
        <f t="shared" si="22"/>
        <v>30.464342579369212</v>
      </c>
      <c r="M131" s="117">
        <f t="shared" si="22"/>
        <v>27.813053656829585</v>
      </c>
      <c r="N131" s="117">
        <f t="shared" si="22"/>
        <v>26.20445510076156</v>
      </c>
      <c r="O131" s="117">
        <f t="shared" si="22"/>
        <v>15.895036438161593</v>
      </c>
      <c r="P131" s="117">
        <f t="shared" si="22"/>
        <v>11.871946118488866</v>
      </c>
      <c r="Q131" s="117">
        <f t="shared" si="22"/>
        <v>10.834570197284034</v>
      </c>
      <c r="R131" s="117">
        <f t="shared" ref="R131:V131" si="23">R132+R135+R137+R147</f>
        <v>18.347626177932444</v>
      </c>
      <c r="S131" s="117">
        <f t="shared" si="23"/>
        <v>22.24791254728645</v>
      </c>
      <c r="T131" s="117">
        <f t="shared" si="23"/>
        <v>20.309827439135578</v>
      </c>
      <c r="U131" s="117">
        <f t="shared" si="23"/>
        <v>20.009080908809107</v>
      </c>
      <c r="V131" s="117">
        <f t="shared" si="23"/>
        <v>38.421932098612089</v>
      </c>
      <c r="W131" s="117">
        <f t="shared" ref="W131:Y131" si="24">W132+W135+W137+W147</f>
        <v>40.739350205631105</v>
      </c>
      <c r="X131" s="117">
        <f t="shared" si="24"/>
        <v>37.281992387248366</v>
      </c>
      <c r="Y131" s="117">
        <f t="shared" si="24"/>
        <v>24.01123849271913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29.019248793939152</v>
      </c>
      <c r="C132" s="122">
        <f t="shared" si="25"/>
        <v>38.617246974835531</v>
      </c>
      <c r="D132" s="122">
        <f t="shared" si="25"/>
        <v>65.207834347768738</v>
      </c>
      <c r="E132" s="122">
        <f t="shared" si="25"/>
        <v>41.720674663884466</v>
      </c>
      <c r="F132" s="122">
        <f t="shared" si="25"/>
        <v>52.982055018919027</v>
      </c>
      <c r="G132" s="122">
        <f t="shared" si="25"/>
        <v>25.235540070115576</v>
      </c>
      <c r="H132" s="122">
        <f t="shared" si="25"/>
        <v>23.675990936207167</v>
      </c>
      <c r="I132" s="122">
        <f t="shared" si="25"/>
        <v>20.795248786216593</v>
      </c>
      <c r="J132" s="122">
        <f t="shared" si="25"/>
        <v>31.621019328105472</v>
      </c>
      <c r="K132" s="122">
        <f t="shared" si="25"/>
        <v>23.454091845110664</v>
      </c>
      <c r="L132" s="122">
        <f t="shared" si="25"/>
        <v>28.31708856592709</v>
      </c>
      <c r="M132" s="122">
        <f t="shared" si="25"/>
        <v>25.566199118102517</v>
      </c>
      <c r="N132" s="122">
        <f t="shared" si="25"/>
        <v>24.047815407707247</v>
      </c>
      <c r="O132" s="122">
        <f t="shared" si="25"/>
        <v>14.392708528002403</v>
      </c>
      <c r="P132" s="122">
        <f t="shared" si="25"/>
        <v>10.294165243188587</v>
      </c>
      <c r="Q132" s="122">
        <f t="shared" si="25"/>
        <v>9.4380400076227069</v>
      </c>
      <c r="R132" s="122">
        <f t="shared" ref="R132:V132" si="26">SUM(R133:R134)</f>
        <v>16.180345975604499</v>
      </c>
      <c r="S132" s="122">
        <f t="shared" si="26"/>
        <v>19.411118015048434</v>
      </c>
      <c r="T132" s="122">
        <f t="shared" si="26"/>
        <v>16.913744701882582</v>
      </c>
      <c r="U132" s="122">
        <f t="shared" si="26"/>
        <v>16.184101757853927</v>
      </c>
      <c r="V132" s="122">
        <f t="shared" si="26"/>
        <v>31.575711853023581</v>
      </c>
      <c r="W132" s="122">
        <f t="shared" ref="W132:Y132" si="27">SUM(W133:W134)</f>
        <v>34.231396440081383</v>
      </c>
      <c r="X132" s="122">
        <f t="shared" si="27"/>
        <v>30.129153602588641</v>
      </c>
      <c r="Y132" s="122">
        <f t="shared" si="27"/>
        <v>19.915386754798377</v>
      </c>
      <c r="DA132" s="130" t="s">
        <v>1741</v>
      </c>
    </row>
    <row r="133" spans="1:105" ht="12" customHeight="1" x14ac:dyDescent="0.25">
      <c r="A133" s="97" t="s">
        <v>51</v>
      </c>
      <c r="B133" s="98">
        <v>28.737081218379565</v>
      </c>
      <c r="C133" s="98">
        <v>38.248630251569097</v>
      </c>
      <c r="D133" s="98">
        <v>64.600109377955292</v>
      </c>
      <c r="E133" s="98">
        <v>41.338691544858051</v>
      </c>
      <c r="F133" s="98">
        <v>52.505982615929312</v>
      </c>
      <c r="G133" s="98">
        <v>25.012850575754435</v>
      </c>
      <c r="H133" s="98">
        <v>23.471721607929027</v>
      </c>
      <c r="I133" s="98">
        <v>20.619226257576301</v>
      </c>
      <c r="J133" s="98">
        <v>31.357216495422652</v>
      </c>
      <c r="K133" s="98">
        <v>23.260873440312775</v>
      </c>
      <c r="L133" s="98">
        <v>28.093926748235699</v>
      </c>
      <c r="M133" s="98">
        <v>25.367304558242036</v>
      </c>
      <c r="N133" s="98">
        <v>23.864157823877864</v>
      </c>
      <c r="O133" s="98">
        <v>14.282087143948123</v>
      </c>
      <c r="P133" s="98">
        <v>10.215267179596642</v>
      </c>
      <c r="Q133" s="98">
        <v>9.3680561547965784</v>
      </c>
      <c r="R133" s="98">
        <v>16.06156886899177</v>
      </c>
      <c r="S133" s="98">
        <v>19.268137017038139</v>
      </c>
      <c r="T133" s="98">
        <v>16.784607856052997</v>
      </c>
      <c r="U133" s="98">
        <v>16.060760596614816</v>
      </c>
      <c r="V133" s="98">
        <v>31.335831235898286</v>
      </c>
      <c r="W133" s="98">
        <v>33.978921450153543</v>
      </c>
      <c r="X133" s="98">
        <v>29.908666499460438</v>
      </c>
      <c r="Y133" s="98">
        <v>19.785396235704521</v>
      </c>
      <c r="DA133" s="63" t="s">
        <v>1742</v>
      </c>
    </row>
    <row r="134" spans="1:105" ht="12" customHeight="1" x14ac:dyDescent="0.25">
      <c r="A134" s="97" t="s">
        <v>53</v>
      </c>
      <c r="B134" s="98">
        <v>0.28216757555958716</v>
      </c>
      <c r="C134" s="98">
        <v>0.36861672326643208</v>
      </c>
      <c r="D134" s="98">
        <v>0.60772496981344593</v>
      </c>
      <c r="E134" s="98">
        <v>0.3819831190264148</v>
      </c>
      <c r="F134" s="98">
        <v>0.47607240298971354</v>
      </c>
      <c r="G134" s="98">
        <v>0.22268949436114113</v>
      </c>
      <c r="H134" s="98">
        <v>0.20426932827813929</v>
      </c>
      <c r="I134" s="98">
        <v>0.17602252864029094</v>
      </c>
      <c r="J134" s="98">
        <v>0.26380283268281896</v>
      </c>
      <c r="K134" s="98">
        <v>0.19321840479788827</v>
      </c>
      <c r="L134" s="98">
        <v>0.2231618176913916</v>
      </c>
      <c r="M134" s="98">
        <v>0.19889455986047996</v>
      </c>
      <c r="N134" s="98">
        <v>0.18365758382938188</v>
      </c>
      <c r="O134" s="98">
        <v>0.11062138405427954</v>
      </c>
      <c r="P134" s="98">
        <v>7.8898063591945025E-2</v>
      </c>
      <c r="Q134" s="98">
        <v>6.998385282612829E-2</v>
      </c>
      <c r="R134" s="98">
        <v>0.11877710661272926</v>
      </c>
      <c r="S134" s="98">
        <v>0.14298099801029354</v>
      </c>
      <c r="T134" s="98">
        <v>0.12913684582958398</v>
      </c>
      <c r="U134" s="98">
        <v>0.12334116123910994</v>
      </c>
      <c r="V134" s="98">
        <v>0.2398806171252951</v>
      </c>
      <c r="W134" s="98">
        <v>0.25247498992784256</v>
      </c>
      <c r="X134" s="98">
        <v>0.22048710312820435</v>
      </c>
      <c r="Y134" s="98">
        <v>0.12999051909385514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5.2570558866971767E-3</v>
      </c>
      <c r="C135" s="122">
        <f t="shared" si="28"/>
        <v>1.0888841936079462E-2</v>
      </c>
      <c r="D135" s="122">
        <f t="shared" si="28"/>
        <v>1.8864982617021579E-2</v>
      </c>
      <c r="E135" s="122">
        <f t="shared" si="28"/>
        <v>2.8224822709250912E-2</v>
      </c>
      <c r="F135" s="122">
        <f t="shared" si="28"/>
        <v>3.2134504322017123E-2</v>
      </c>
      <c r="G135" s="122">
        <f t="shared" si="28"/>
        <v>3.9087311154367477E-2</v>
      </c>
      <c r="H135" s="122">
        <f t="shared" si="28"/>
        <v>4.950417937356117E-2</v>
      </c>
      <c r="I135" s="122">
        <f t="shared" si="28"/>
        <v>6.7286607410448188E-2</v>
      </c>
      <c r="J135" s="122">
        <f t="shared" si="28"/>
        <v>5.6688411818672874E-2</v>
      </c>
      <c r="K135" s="122">
        <f t="shared" si="28"/>
        <v>6.4862789561113035E-2</v>
      </c>
      <c r="L135" s="122">
        <f t="shared" si="28"/>
        <v>7.4460768785381923E-2</v>
      </c>
      <c r="M135" s="122">
        <f t="shared" si="28"/>
        <v>5.9808171941769954E-2</v>
      </c>
      <c r="N135" s="122">
        <f t="shared" si="28"/>
        <v>7.7177217473629114E-2</v>
      </c>
      <c r="O135" s="122">
        <f t="shared" si="28"/>
        <v>5.7190898190053373E-2</v>
      </c>
      <c r="P135" s="122">
        <f t="shared" si="28"/>
        <v>3.3640042988298161E-2</v>
      </c>
      <c r="Q135" s="122">
        <f t="shared" si="28"/>
        <v>3.7092598378343763E-2</v>
      </c>
      <c r="R135" s="122">
        <f t="shared" si="28"/>
        <v>3.9985773788730236E-2</v>
      </c>
      <c r="S135" s="122">
        <f t="shared" si="28"/>
        <v>6.6340331868988994E-2</v>
      </c>
      <c r="T135" s="122">
        <f t="shared" si="28"/>
        <v>0.13486506706528836</v>
      </c>
      <c r="U135" s="122">
        <f t="shared" si="28"/>
        <v>0.1868770038905678</v>
      </c>
      <c r="V135" s="122">
        <f t="shared" si="28"/>
        <v>0.25735412709111671</v>
      </c>
      <c r="W135" s="122">
        <f t="shared" si="28"/>
        <v>0.30601535282161318</v>
      </c>
      <c r="X135" s="122">
        <f t="shared" si="28"/>
        <v>0.34479217982145632</v>
      </c>
      <c r="Y135" s="122">
        <f t="shared" si="28"/>
        <v>0.20712401780445955</v>
      </c>
      <c r="DA135" s="130" t="s">
        <v>1744</v>
      </c>
    </row>
    <row r="136" spans="1:105" ht="12" customHeight="1" x14ac:dyDescent="0.25">
      <c r="A136" s="97" t="s">
        <v>53</v>
      </c>
      <c r="B136" s="98">
        <v>5.2570558866971767E-3</v>
      </c>
      <c r="C136" s="98">
        <v>1.0888841936079462E-2</v>
      </c>
      <c r="D136" s="98">
        <v>1.8864982617021579E-2</v>
      </c>
      <c r="E136" s="98">
        <v>2.8224822709250912E-2</v>
      </c>
      <c r="F136" s="98">
        <v>3.2134504322017123E-2</v>
      </c>
      <c r="G136" s="98">
        <v>3.9087311154367477E-2</v>
      </c>
      <c r="H136" s="98">
        <v>4.950417937356117E-2</v>
      </c>
      <c r="I136" s="98">
        <v>6.7286607410448188E-2</v>
      </c>
      <c r="J136" s="98">
        <v>5.6688411818672874E-2</v>
      </c>
      <c r="K136" s="98">
        <v>6.4862789561113035E-2</v>
      </c>
      <c r="L136" s="98">
        <v>7.4460768785381923E-2</v>
      </c>
      <c r="M136" s="98">
        <v>5.9808171941769954E-2</v>
      </c>
      <c r="N136" s="98">
        <v>7.7177217473629114E-2</v>
      </c>
      <c r="O136" s="98">
        <v>5.7190898190053373E-2</v>
      </c>
      <c r="P136" s="98">
        <v>3.3640042988298161E-2</v>
      </c>
      <c r="Q136" s="98">
        <v>3.7092598378343763E-2</v>
      </c>
      <c r="R136" s="98">
        <v>3.9985773788730236E-2</v>
      </c>
      <c r="S136" s="98">
        <v>6.6340331868988994E-2</v>
      </c>
      <c r="T136" s="98">
        <v>0.13486506706528836</v>
      </c>
      <c r="U136" s="98">
        <v>0.1868770038905678</v>
      </c>
      <c r="V136" s="98">
        <v>0.25735412709111671</v>
      </c>
      <c r="W136" s="98">
        <v>0.30601535282161318</v>
      </c>
      <c r="X136" s="98">
        <v>0.34479217982145632</v>
      </c>
      <c r="Y136" s="98">
        <v>0.20712401780445955</v>
      </c>
      <c r="DA136" s="63" t="s">
        <v>1745</v>
      </c>
    </row>
    <row r="137" spans="1:105" ht="12" customHeight="1" x14ac:dyDescent="0.25">
      <c r="A137" s="121" t="s">
        <v>55</v>
      </c>
      <c r="B137" s="122">
        <v>3.3068915851853449</v>
      </c>
      <c r="C137" s="122">
        <v>2.9242875279999847</v>
      </c>
      <c r="D137" s="122">
        <v>4.3877842902407309</v>
      </c>
      <c r="E137" s="122">
        <v>3.1917927079195203</v>
      </c>
      <c r="F137" s="122">
        <v>4.074926723975862</v>
      </c>
      <c r="G137" s="122">
        <v>2.7697610407471323</v>
      </c>
      <c r="H137" s="122">
        <v>2.8066543535290087</v>
      </c>
      <c r="I137" s="122">
        <v>2.9398393203436806</v>
      </c>
      <c r="J137" s="122">
        <v>3.8714076133108062</v>
      </c>
      <c r="K137" s="122">
        <v>2.6894315054876961</v>
      </c>
      <c r="L137" s="122">
        <v>1.4533002840104918</v>
      </c>
      <c r="M137" s="122">
        <v>1.5787339153531053</v>
      </c>
      <c r="N137" s="122">
        <v>1.5608241779313545</v>
      </c>
      <c r="O137" s="122">
        <v>1.125081648848101</v>
      </c>
      <c r="P137" s="122">
        <v>1.2425223112024024</v>
      </c>
      <c r="Q137" s="122">
        <v>1.0658291925814249</v>
      </c>
      <c r="R137" s="122">
        <v>1.6591209466089423</v>
      </c>
      <c r="S137" s="122">
        <v>2.216712749785545</v>
      </c>
      <c r="T137" s="122">
        <v>2.5908786964827528</v>
      </c>
      <c r="U137" s="122">
        <v>3.0068047115935546</v>
      </c>
      <c r="V137" s="122">
        <v>5.41964862244701</v>
      </c>
      <c r="W137" s="122">
        <v>4.8052925400795399</v>
      </c>
      <c r="X137" s="122">
        <v>5.2209863360784121</v>
      </c>
      <c r="Y137" s="122">
        <v>3.1741828280280293</v>
      </c>
      <c r="DA137" s="130" t="s">
        <v>1746</v>
      </c>
    </row>
    <row r="138" spans="1:105" ht="12" customHeight="1" x14ac:dyDescent="0.25">
      <c r="A138" s="97" t="s">
        <v>143</v>
      </c>
      <c r="B138" s="98">
        <v>1.9911199112504514</v>
      </c>
      <c r="C138" s="98">
        <v>2.0260064309734522</v>
      </c>
      <c r="D138" s="98">
        <v>3.6169657188341975</v>
      </c>
      <c r="E138" s="98">
        <v>2.4981765485346275</v>
      </c>
      <c r="F138" s="98">
        <v>3.4231594231037872</v>
      </c>
      <c r="G138" s="98">
        <v>2.0420395077745859</v>
      </c>
      <c r="H138" s="98">
        <v>2.1500674257435759</v>
      </c>
      <c r="I138" s="98">
        <v>2.1914164390294513</v>
      </c>
      <c r="J138" s="98">
        <v>3.2659000818533594</v>
      </c>
      <c r="K138" s="98">
        <v>2.3505920708647055</v>
      </c>
      <c r="L138" s="98">
        <v>1.243490883674732</v>
      </c>
      <c r="M138" s="98">
        <v>1.4194143533856767</v>
      </c>
      <c r="N138" s="98">
        <v>1.4186836689969851</v>
      </c>
      <c r="O138" s="98">
        <v>0.96739290996424343</v>
      </c>
      <c r="P138" s="98">
        <v>1.101325007788915</v>
      </c>
      <c r="Q138" s="98">
        <v>0.95840863541025745</v>
      </c>
      <c r="R138" s="98">
        <v>1.5375009858850963</v>
      </c>
      <c r="S138" s="98">
        <v>2.0416531186473152</v>
      </c>
      <c r="T138" s="98">
        <v>2.2242872287923885</v>
      </c>
      <c r="U138" s="98">
        <v>2.4459274843664511</v>
      </c>
      <c r="V138" s="98">
        <v>4.8484071452878945</v>
      </c>
      <c r="W138" s="98">
        <v>3.9112598199993873</v>
      </c>
      <c r="X138" s="98">
        <v>4.6892286739652018</v>
      </c>
      <c r="Y138" s="98">
        <v>2.4655222703995485</v>
      </c>
      <c r="DA138" s="63" t="s">
        <v>1747</v>
      </c>
    </row>
    <row r="139" spans="1:105" ht="12" customHeight="1" x14ac:dyDescent="0.25">
      <c r="A139" s="97" t="s">
        <v>124</v>
      </c>
      <c r="B139" s="98">
        <v>0.14463358548197908</v>
      </c>
      <c r="C139" s="98">
        <v>0.11666810860611794</v>
      </c>
      <c r="D139" s="98">
        <v>9.7592536841299274E-2</v>
      </c>
      <c r="E139" s="98">
        <v>8.7417857873854185E-2</v>
      </c>
      <c r="F139" s="98">
        <v>8.5861173846883465E-2</v>
      </c>
      <c r="G139" s="98">
        <v>9.4349639777101327E-2</v>
      </c>
      <c r="H139" s="98">
        <v>8.4807921439111908E-2</v>
      </c>
      <c r="I139" s="98">
        <v>8.8494937314074457E-2</v>
      </c>
      <c r="J139" s="98">
        <v>7.2330291328656343E-2</v>
      </c>
      <c r="K139" s="98">
        <v>4.7288711971600228E-2</v>
      </c>
      <c r="L139" s="98">
        <v>3.0113410590289796E-2</v>
      </c>
      <c r="M139" s="98">
        <v>2.1384498124048426E-2</v>
      </c>
      <c r="N139" s="98">
        <v>1.7358165518106688E-2</v>
      </c>
      <c r="O139" s="98">
        <v>1.3619817283176468E-2</v>
      </c>
      <c r="P139" s="98">
        <v>7.4401788569342098E-3</v>
      </c>
      <c r="Q139" s="98">
        <v>2.8483232388959575E-3</v>
      </c>
      <c r="R139" s="98">
        <v>3.6719093479583602E-3</v>
      </c>
      <c r="S139" s="98">
        <v>6.0905606625272926E-3</v>
      </c>
      <c r="T139" s="98">
        <v>2.3537209317417519E-2</v>
      </c>
      <c r="U139" s="98">
        <v>2.538543823292725E-2</v>
      </c>
      <c r="V139" s="98">
        <v>3.8671026738071566E-2</v>
      </c>
      <c r="W139" s="98">
        <v>5.3437314347319013E-2</v>
      </c>
      <c r="X139" s="98">
        <v>3.4505704804931765E-2</v>
      </c>
      <c r="Y139" s="98">
        <v>4.9868084722803907E-2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2.2418523920410391E-4</v>
      </c>
      <c r="U140" s="98">
        <v>1.8709359000413354E-4</v>
      </c>
      <c r="V140" s="98">
        <v>2.2588394331811084E-4</v>
      </c>
      <c r="W140" s="98">
        <v>2.876096508428014E-4</v>
      </c>
      <c r="X140" s="98">
        <v>2.2238678566712509E-4</v>
      </c>
      <c r="Y140" s="98">
        <v>2.6399778736499154E-4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6.8444909541232787E-5</v>
      </c>
      <c r="U141" s="101">
        <v>5.5008468336798663E-5</v>
      </c>
      <c r="V141" s="101">
        <v>6.8848526126462508E-5</v>
      </c>
      <c r="W141" s="101">
        <v>1.2049260365414041E-4</v>
      </c>
      <c r="X141" s="101">
        <v>5.3305089758171943E-5</v>
      </c>
      <c r="Y141" s="101">
        <v>1.0150942443992942E-4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1.5574032966287113E-4</v>
      </c>
      <c r="U142" s="104">
        <v>1.3208512166733486E-4</v>
      </c>
      <c r="V142" s="104">
        <v>1.5703541719164834E-4</v>
      </c>
      <c r="W142" s="104">
        <v>1.6711704718866101E-4</v>
      </c>
      <c r="X142" s="104">
        <v>1.6908169590895315E-4</v>
      </c>
      <c r="Y142" s="104">
        <v>1.6248836292506209E-4</v>
      </c>
      <c r="DA142" s="132" t="s">
        <v>1751</v>
      </c>
    </row>
    <row r="143" spans="1:105" ht="12" customHeight="1" x14ac:dyDescent="0.25">
      <c r="A143" s="106" t="s">
        <v>122</v>
      </c>
      <c r="B143" s="101">
        <v>1.1711380884529146</v>
      </c>
      <c r="C143" s="101">
        <v>0.78161298842041416</v>
      </c>
      <c r="D143" s="101">
        <v>0.67322603456523455</v>
      </c>
      <c r="E143" s="101">
        <v>0.60619830151103893</v>
      </c>
      <c r="F143" s="101">
        <v>0.56590612702519172</v>
      </c>
      <c r="G143" s="101">
        <v>0.63337189319544518</v>
      </c>
      <c r="H143" s="101">
        <v>0.57177900634632095</v>
      </c>
      <c r="I143" s="101">
        <v>0.65992794400015486</v>
      </c>
      <c r="J143" s="101">
        <v>0.53317724012879031</v>
      </c>
      <c r="K143" s="101">
        <v>0.29155072265139048</v>
      </c>
      <c r="L143" s="101">
        <v>0.17969598974546999</v>
      </c>
      <c r="M143" s="101">
        <v>0.13793506384338006</v>
      </c>
      <c r="N143" s="101">
        <v>0.12478234341626276</v>
      </c>
      <c r="O143" s="101">
        <v>0.14383181860837652</v>
      </c>
      <c r="P143" s="101">
        <v>0.13351506849977457</v>
      </c>
      <c r="Q143" s="101">
        <v>0.10429343880895889</v>
      </c>
      <c r="R143" s="101">
        <v>0.11715789769797601</v>
      </c>
      <c r="S143" s="101">
        <v>0.14703278947206788</v>
      </c>
      <c r="T143" s="101">
        <v>0.20195258553134446</v>
      </c>
      <c r="U143" s="101">
        <v>0.38512689165872899</v>
      </c>
      <c r="V143" s="101">
        <v>0.37320129795384938</v>
      </c>
      <c r="W143" s="101">
        <v>0.62064075274587305</v>
      </c>
      <c r="X143" s="101">
        <v>0.37113882171417073</v>
      </c>
      <c r="Y143" s="101">
        <v>0.49301381917486181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2.371029923045897E-4</v>
      </c>
      <c r="P144" s="104">
        <v>2.4205605677860822E-4</v>
      </c>
      <c r="Q144" s="104">
        <v>2.7879512331279013E-4</v>
      </c>
      <c r="R144" s="104">
        <v>7.9015367791160883E-4</v>
      </c>
      <c r="S144" s="104">
        <v>2.1936281003634268E-2</v>
      </c>
      <c r="T144" s="104">
        <v>0.14087748760239829</v>
      </c>
      <c r="U144" s="104">
        <v>0.15017780374544296</v>
      </c>
      <c r="V144" s="104">
        <v>0.15914326852387684</v>
      </c>
      <c r="W144" s="104">
        <v>0.21966704333611803</v>
      </c>
      <c r="X144" s="104">
        <v>0.12589074880844014</v>
      </c>
      <c r="Y144" s="104">
        <v>0.16551465594345016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8.2682802527305344E-5</v>
      </c>
      <c r="P145" s="98">
        <v>7.3125640816824181E-5</v>
      </c>
      <c r="Q145" s="98">
        <v>8.5791395749337644E-5</v>
      </c>
      <c r="R145" s="98">
        <v>2.4480579518563008E-4</v>
      </c>
      <c r="S145" s="98">
        <v>6.156370537974314E-3</v>
      </c>
      <c r="T145" s="98">
        <v>4.2775676114289903E-2</v>
      </c>
      <c r="U145" s="98">
        <v>4.3629288634694556E-2</v>
      </c>
      <c r="V145" s="98">
        <v>4.8026027579749955E-2</v>
      </c>
      <c r="W145" s="98">
        <v>9.1630408164677227E-2</v>
      </c>
      <c r="X145" s="98">
        <v>3.0002366971111825E-2</v>
      </c>
      <c r="Y145" s="98">
        <v>6.410303876989458E-2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1.5442018977728436E-4</v>
      </c>
      <c r="P146" s="98">
        <v>1.6893041596178406E-4</v>
      </c>
      <c r="Q146" s="98">
        <v>1.9300372756345249E-4</v>
      </c>
      <c r="R146" s="98">
        <v>5.4534788272597875E-4</v>
      </c>
      <c r="S146" s="98">
        <v>1.5779910465659953E-2</v>
      </c>
      <c r="T146" s="98">
        <v>9.8101811488108384E-2</v>
      </c>
      <c r="U146" s="98">
        <v>0.10654851511074841</v>
      </c>
      <c r="V146" s="98">
        <v>0.11111724094412688</v>
      </c>
      <c r="W146" s="98">
        <v>0.12803663517144082</v>
      </c>
      <c r="X146" s="98">
        <v>9.5888381837328326E-2</v>
      </c>
      <c r="Y146" s="98">
        <v>0.1014116171735556</v>
      </c>
      <c r="DA146" s="63" t="s">
        <v>1755</v>
      </c>
    </row>
    <row r="147" spans="1:105" ht="12" customHeight="1" x14ac:dyDescent="0.25">
      <c r="A147" s="121" t="s">
        <v>54</v>
      </c>
      <c r="B147" s="122">
        <v>1.1556167693078336</v>
      </c>
      <c r="C147" s="122">
        <v>1.2096101512376825</v>
      </c>
      <c r="D147" s="122">
        <v>1.4838844473481261</v>
      </c>
      <c r="E147" s="122">
        <v>1.2455754081092176</v>
      </c>
      <c r="F147" s="122">
        <v>1.4810966928146096</v>
      </c>
      <c r="G147" s="122">
        <v>0.99787206217066038</v>
      </c>
      <c r="H147" s="122">
        <v>0.92532951571403288</v>
      </c>
      <c r="I147" s="122">
        <v>0.96243129419180873</v>
      </c>
      <c r="J147" s="122">
        <v>1.0539008051908114</v>
      </c>
      <c r="K147" s="122">
        <v>0.77240455529301211</v>
      </c>
      <c r="L147" s="122">
        <v>0.61949296064624715</v>
      </c>
      <c r="M147" s="122">
        <v>0.60831245143218959</v>
      </c>
      <c r="N147" s="122">
        <v>0.51863829764932845</v>
      </c>
      <c r="O147" s="122">
        <v>0.32005536312103544</v>
      </c>
      <c r="P147" s="122">
        <v>0.30161852110957987</v>
      </c>
      <c r="Q147" s="122">
        <v>0.29360839870155853</v>
      </c>
      <c r="R147" s="122">
        <v>0.46817348193027292</v>
      </c>
      <c r="S147" s="122">
        <v>0.55374145058348478</v>
      </c>
      <c r="T147" s="122">
        <v>0.67033897370495366</v>
      </c>
      <c r="U147" s="122">
        <v>0.63129743547105843</v>
      </c>
      <c r="V147" s="122">
        <v>1.1692174960503765</v>
      </c>
      <c r="W147" s="122">
        <v>1.3966458726485684</v>
      </c>
      <c r="X147" s="122">
        <v>1.5870602687598574</v>
      </c>
      <c r="Y147" s="122">
        <v>0.71454489208826422</v>
      </c>
      <c r="DA147" s="130" t="s">
        <v>1756</v>
      </c>
    </row>
    <row r="148" spans="1:105" ht="12" customHeight="1" x14ac:dyDescent="0.25">
      <c r="A148" s="97" t="s">
        <v>51</v>
      </c>
      <c r="B148" s="98">
        <v>0.46661676741166253</v>
      </c>
      <c r="C148" s="98">
        <v>0.47638669193797961</v>
      </c>
      <c r="D148" s="98">
        <v>0.86236492284381128</v>
      </c>
      <c r="E148" s="98">
        <v>0.59435343799483209</v>
      </c>
      <c r="F148" s="98">
        <v>0.79906252742384065</v>
      </c>
      <c r="G148" s="98">
        <v>0.41194910927668904</v>
      </c>
      <c r="H148" s="98">
        <v>0.44669226435004517</v>
      </c>
      <c r="I148" s="98">
        <v>0.44517814238653092</v>
      </c>
      <c r="J148" s="98">
        <v>0.65455008629366729</v>
      </c>
      <c r="K148" s="98">
        <v>0.48171998478478473</v>
      </c>
      <c r="L148" s="98">
        <v>0.4615891927381251</v>
      </c>
      <c r="M148" s="98">
        <v>0.51279255300698023</v>
      </c>
      <c r="N148" s="98">
        <v>0.49570933586387184</v>
      </c>
      <c r="O148" s="98">
        <v>0.29196477018031242</v>
      </c>
      <c r="P148" s="98">
        <v>0.24823847335017232</v>
      </c>
      <c r="Q148" s="98">
        <v>0.22939784465051113</v>
      </c>
      <c r="R148" s="98">
        <v>0.39464627014698739</v>
      </c>
      <c r="S148" s="98">
        <v>0.45615291112724721</v>
      </c>
      <c r="T148" s="98">
        <v>0.62053345054749143</v>
      </c>
      <c r="U148" s="98">
        <v>0.60096916243181886</v>
      </c>
      <c r="V148" s="98">
        <v>1.1520972060863857</v>
      </c>
      <c r="W148" s="98">
        <v>1.3002318785021276</v>
      </c>
      <c r="X148" s="98">
        <v>1.3645292738691843</v>
      </c>
      <c r="Y148" s="98">
        <v>0.1733160274661483</v>
      </c>
      <c r="DA148" s="63" t="s">
        <v>1757</v>
      </c>
    </row>
    <row r="149" spans="1:105" ht="12" customHeight="1" x14ac:dyDescent="0.25">
      <c r="A149" s="97" t="s">
        <v>50</v>
      </c>
      <c r="B149" s="98">
        <v>4.371656185888749E-2</v>
      </c>
      <c r="C149" s="98">
        <v>4.4764403420453062E-2</v>
      </c>
      <c r="D149" s="98">
        <v>3.8369237104439118E-2</v>
      </c>
      <c r="E149" s="98">
        <v>3.3941745190859879E-2</v>
      </c>
      <c r="F149" s="98">
        <v>3.6620161507457262E-2</v>
      </c>
      <c r="G149" s="98">
        <v>3.4727153207911761E-2</v>
      </c>
      <c r="H149" s="98">
        <v>3.0754772245486575E-2</v>
      </c>
      <c r="I149" s="98">
        <v>3.1189333894364762E-2</v>
      </c>
      <c r="J149" s="98">
        <v>2.7668691162953493E-2</v>
      </c>
      <c r="K149" s="98">
        <v>2.0451906516776093E-2</v>
      </c>
      <c r="L149" s="98">
        <v>1.2120700468723673E-2</v>
      </c>
      <c r="M149" s="98">
        <v>6.6399219663592062E-3</v>
      </c>
      <c r="N149" s="98">
        <v>9.8985131490159453E-4</v>
      </c>
      <c r="O149" s="98">
        <v>1.194534555703517E-3</v>
      </c>
      <c r="P149" s="98">
        <v>1.669497046583082E-3</v>
      </c>
      <c r="Q149" s="98">
        <v>2.0570732484074717E-3</v>
      </c>
      <c r="R149" s="98">
        <v>2.4576130558287054E-3</v>
      </c>
      <c r="S149" s="98">
        <v>2.6800487279911478E-3</v>
      </c>
      <c r="T149" s="98">
        <v>5.5681442352301905E-4</v>
      </c>
      <c r="U149" s="98">
        <v>3.748205115491199E-4</v>
      </c>
      <c r="V149" s="98">
        <v>1.3027629600940421E-4</v>
      </c>
      <c r="W149" s="98">
        <v>5.1128001439259413E-3</v>
      </c>
      <c r="X149" s="98">
        <v>7.9861552262498938E-3</v>
      </c>
      <c r="Y149" s="98">
        <v>1.0094789353629872E-2</v>
      </c>
      <c r="DA149" s="63" t="s">
        <v>1758</v>
      </c>
    </row>
    <row r="150" spans="1:105" ht="12" customHeight="1" x14ac:dyDescent="0.25">
      <c r="A150" s="109" t="s">
        <v>120</v>
      </c>
      <c r="B150" s="33">
        <v>0.64528344003728377</v>
      </c>
      <c r="C150" s="33">
        <v>0.68845905587924983</v>
      </c>
      <c r="D150" s="33">
        <v>0.58315028739987573</v>
      </c>
      <c r="E150" s="33">
        <v>0.61728022492352552</v>
      </c>
      <c r="F150" s="33">
        <v>0.64541400388331183</v>
      </c>
      <c r="G150" s="33">
        <v>0.55119579968605958</v>
      </c>
      <c r="H150" s="33">
        <v>0.44788247911850115</v>
      </c>
      <c r="I150" s="33">
        <v>0.48606381791091297</v>
      </c>
      <c r="J150" s="33">
        <v>0.37168202773419079</v>
      </c>
      <c r="K150" s="33">
        <v>0.27023266399145129</v>
      </c>
      <c r="L150" s="33">
        <v>0.14578306743939839</v>
      </c>
      <c r="M150" s="33">
        <v>8.8879976458850179E-2</v>
      </c>
      <c r="N150" s="33">
        <v>2.1939110470555068E-2</v>
      </c>
      <c r="O150" s="33">
        <v>2.6896058385019506E-2</v>
      </c>
      <c r="P150" s="33">
        <v>5.1710550712824488E-2</v>
      </c>
      <c r="Q150" s="33">
        <v>6.2153480802639882E-2</v>
      </c>
      <c r="R150" s="33">
        <v>7.1069598727456815E-2</v>
      </c>
      <c r="S150" s="33">
        <v>9.4908490728246406E-2</v>
      </c>
      <c r="T150" s="33">
        <v>4.9248708733939106E-2</v>
      </c>
      <c r="U150" s="33">
        <v>2.995345252769049E-2</v>
      </c>
      <c r="V150" s="33">
        <v>1.6990013667981529E-2</v>
      </c>
      <c r="W150" s="33">
        <v>9.1301194002514893E-2</v>
      </c>
      <c r="X150" s="33">
        <v>0.21454483966442323</v>
      </c>
      <c r="Y150" s="33">
        <v>0.53113407526848611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0.5387373421191507</v>
      </c>
      <c r="C152" s="119">
        <f t="shared" si="29"/>
        <v>0.53968745371149951</v>
      </c>
      <c r="D152" s="119">
        <f t="shared" si="29"/>
        <v>0.54107171644660379</v>
      </c>
      <c r="E152" s="119">
        <f t="shared" si="29"/>
        <v>0.5449452981715065</v>
      </c>
      <c r="F152" s="119">
        <f t="shared" si="29"/>
        <v>0.5480481766379478</v>
      </c>
      <c r="G152" s="119">
        <f t="shared" si="29"/>
        <v>0.5519757630746096</v>
      </c>
      <c r="H152" s="119">
        <f t="shared" si="29"/>
        <v>0.55513954822515943</v>
      </c>
      <c r="I152" s="119">
        <f t="shared" si="29"/>
        <v>0.56163377709823359</v>
      </c>
      <c r="J152" s="119">
        <f t="shared" si="29"/>
        <v>0.5653813987230657</v>
      </c>
      <c r="K152" s="119">
        <f t="shared" si="29"/>
        <v>0.56891460200877908</v>
      </c>
      <c r="L152" s="119">
        <f t="shared" si="29"/>
        <v>0.56957739955385311</v>
      </c>
      <c r="M152" s="119">
        <f t="shared" si="29"/>
        <v>0.57443743430642935</v>
      </c>
      <c r="N152" s="119">
        <f t="shared" si="29"/>
        <v>0.58131982991723452</v>
      </c>
      <c r="O152" s="119">
        <f t="shared" si="29"/>
        <v>0.59075804990681691</v>
      </c>
      <c r="P152" s="119">
        <f t="shared" si="29"/>
        <v>0.59368860022072678</v>
      </c>
      <c r="Q152" s="119">
        <f t="shared" si="29"/>
        <v>0.59481308248197473</v>
      </c>
      <c r="R152" s="119">
        <f t="shared" ref="R152:V152" si="30">IF(R131=0,"",R131/R110)</f>
        <v>0.61133119021947346</v>
      </c>
      <c r="S152" s="119">
        <f t="shared" si="30"/>
        <v>0.63303685504075591</v>
      </c>
      <c r="T152" s="119">
        <f t="shared" si="30"/>
        <v>0.65658163288178939</v>
      </c>
      <c r="U152" s="119">
        <f t="shared" si="30"/>
        <v>0.67885871874725556</v>
      </c>
      <c r="V152" s="119">
        <f t="shared" si="30"/>
        <v>0.70002849442341797</v>
      </c>
      <c r="W152" s="119">
        <f t="shared" ref="W152:Y152" si="31">IF(W131=0,"",W131/W110)</f>
        <v>0.71050895079669885</v>
      </c>
      <c r="X152" s="119">
        <f t="shared" si="31"/>
        <v>0.71934906583509972</v>
      </c>
      <c r="Y152" s="119">
        <f t="shared" si="31"/>
        <v>0.73320813445772526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0.53226656124506433</v>
      </c>
      <c r="C153" s="124">
        <f t="shared" si="32"/>
        <v>0.53451402813062576</v>
      </c>
      <c r="D153" s="124">
        <f t="shared" si="32"/>
        <v>0.53699508052328782</v>
      </c>
      <c r="E153" s="124">
        <f t="shared" si="32"/>
        <v>0.53973905982687165</v>
      </c>
      <c r="F153" s="124">
        <f t="shared" si="32"/>
        <v>0.54306198001061345</v>
      </c>
      <c r="G153" s="124">
        <f t="shared" si="32"/>
        <v>0.54451995941871467</v>
      </c>
      <c r="H153" s="124">
        <f t="shared" si="32"/>
        <v>0.54755170322732194</v>
      </c>
      <c r="I153" s="124">
        <f t="shared" si="32"/>
        <v>0.5527508814718961</v>
      </c>
      <c r="J153" s="124">
        <f t="shared" si="32"/>
        <v>0.55880809415438737</v>
      </c>
      <c r="K153" s="124">
        <f t="shared" si="32"/>
        <v>0.56202878187572458</v>
      </c>
      <c r="L153" s="124">
        <f t="shared" si="32"/>
        <v>0.56559247320620798</v>
      </c>
      <c r="M153" s="124">
        <f t="shared" si="32"/>
        <v>0.57026592729717818</v>
      </c>
      <c r="N153" s="124">
        <f t="shared" si="32"/>
        <v>0.576980712358657</v>
      </c>
      <c r="O153" s="124">
        <f t="shared" si="32"/>
        <v>0.58560791105696541</v>
      </c>
      <c r="P153" s="124">
        <f t="shared" si="32"/>
        <v>0.58633127022649845</v>
      </c>
      <c r="Q153" s="124">
        <f t="shared" si="32"/>
        <v>0.58702525457355292</v>
      </c>
      <c r="R153" s="124">
        <f t="shared" ref="R153:V153" si="33">IF(R132=0,"",R132/R111)</f>
        <v>0.60588285252543816</v>
      </c>
      <c r="S153" s="124">
        <f t="shared" si="33"/>
        <v>0.62784908662030392</v>
      </c>
      <c r="T153" s="124">
        <f t="shared" si="33"/>
        <v>0.65011077186378485</v>
      </c>
      <c r="U153" s="124">
        <f t="shared" si="33"/>
        <v>0.67232160008935904</v>
      </c>
      <c r="V153" s="124">
        <f t="shared" si="33"/>
        <v>0.69761437527794457</v>
      </c>
      <c r="W153" s="124">
        <f t="shared" ref="W153:Y153" si="34">IF(W132=0,"",W132/W111)</f>
        <v>0.70904396884916721</v>
      </c>
      <c r="X153" s="124">
        <f t="shared" si="34"/>
        <v>0.71756855976892464</v>
      </c>
      <c r="Y153" s="124">
        <f t="shared" si="34"/>
        <v>0.72462641157507091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0.52983322536770838</v>
      </c>
      <c r="C154" s="111">
        <f t="shared" si="35"/>
        <v>0.53212687139273829</v>
      </c>
      <c r="D154" s="111">
        <f t="shared" si="35"/>
        <v>0.5346662269403315</v>
      </c>
      <c r="E154" s="111">
        <f t="shared" si="35"/>
        <v>0.53745329107521933</v>
      </c>
      <c r="F154" s="111">
        <f t="shared" si="35"/>
        <v>0.54082132332673793</v>
      </c>
      <c r="G154" s="111">
        <f t="shared" si="35"/>
        <v>0.5423207725649476</v>
      </c>
      <c r="H154" s="111">
        <f t="shared" si="35"/>
        <v>0.5454041417523684</v>
      </c>
      <c r="I154" s="111">
        <f t="shared" si="35"/>
        <v>0.5506484598541268</v>
      </c>
      <c r="J154" s="111">
        <f t="shared" si="35"/>
        <v>0.55674165224866401</v>
      </c>
      <c r="K154" s="111">
        <f t="shared" si="35"/>
        <v>0.55999150767235062</v>
      </c>
      <c r="L154" s="111">
        <f t="shared" si="35"/>
        <v>0.56364750558730303</v>
      </c>
      <c r="M154" s="111">
        <f t="shared" si="35"/>
        <v>0.56835094414876264</v>
      </c>
      <c r="N154" s="111">
        <f t="shared" si="35"/>
        <v>0.57510842436273246</v>
      </c>
      <c r="O154" s="111">
        <f t="shared" si="35"/>
        <v>0.5837343230608778</v>
      </c>
      <c r="P154" s="111">
        <f t="shared" si="35"/>
        <v>0.58446391470690695</v>
      </c>
      <c r="Q154" s="111">
        <f t="shared" si="35"/>
        <v>0.58521978216874238</v>
      </c>
      <c r="R154" s="111">
        <f t="shared" ref="R154:V154" si="36">IF(R133=0,"",R133/R112)</f>
        <v>0.6041221141012294</v>
      </c>
      <c r="S154" s="111">
        <f t="shared" si="36"/>
        <v>0.62612000590102923</v>
      </c>
      <c r="T154" s="111">
        <f t="shared" si="36"/>
        <v>0.64836539435778251</v>
      </c>
      <c r="U154" s="111">
        <f t="shared" si="36"/>
        <v>0.67063397764794497</v>
      </c>
      <c r="V154" s="111">
        <f t="shared" si="36"/>
        <v>0.69600326097412868</v>
      </c>
      <c r="W154" s="111">
        <f t="shared" ref="W154:Y154" si="37">IF(W133=0,"",W133/W112)</f>
        <v>0.70751439159634022</v>
      </c>
      <c r="X154" s="111">
        <f t="shared" si="37"/>
        <v>0.71607762279688381</v>
      </c>
      <c r="Y154" s="111">
        <f t="shared" si="37"/>
        <v>0.72331777712562539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1.681288911922902</v>
      </c>
      <c r="C156" s="124">
        <f t="shared" si="41"/>
        <v>1.9521511263827214</v>
      </c>
      <c r="D156" s="124">
        <f t="shared" si="41"/>
        <v>2.085956557761941</v>
      </c>
      <c r="E156" s="124">
        <f t="shared" si="41"/>
        <v>2.187197156550523</v>
      </c>
      <c r="F156" s="124">
        <f t="shared" si="41"/>
        <v>2.2692250886146197</v>
      </c>
      <c r="G156" s="124">
        <f t="shared" si="41"/>
        <v>2.334375782189567</v>
      </c>
      <c r="H156" s="124">
        <f t="shared" si="41"/>
        <v>2.3981254782330228</v>
      </c>
      <c r="I156" s="124">
        <f t="shared" si="41"/>
        <v>2.4764193279248716</v>
      </c>
      <c r="J156" s="124">
        <f t="shared" si="41"/>
        <v>2.5562612037493677</v>
      </c>
      <c r="K156" s="124">
        <f t="shared" si="41"/>
        <v>2.6651128049765154</v>
      </c>
      <c r="L156" s="124">
        <f t="shared" si="41"/>
        <v>2.7434051758665139</v>
      </c>
      <c r="M156" s="124">
        <f t="shared" si="41"/>
        <v>2.7967709829817213</v>
      </c>
      <c r="N156" s="124">
        <f t="shared" si="41"/>
        <v>2.8492920443704692</v>
      </c>
      <c r="O156" s="124">
        <f t="shared" si="41"/>
        <v>2.8982778012680619</v>
      </c>
      <c r="P156" s="124">
        <f t="shared" si="41"/>
        <v>2.9581913117832146</v>
      </c>
      <c r="Q156" s="124">
        <f t="shared" si="41"/>
        <v>3.0677478268780134</v>
      </c>
      <c r="R156" s="124">
        <f t="shared" ref="R156:V156" si="42">IF(R135=0,"",R135/R114)</f>
        <v>3.4172806032754379</v>
      </c>
      <c r="S156" s="124">
        <f t="shared" si="42"/>
        <v>3.684911074478026</v>
      </c>
      <c r="T156" s="124">
        <f t="shared" si="42"/>
        <v>3.746500141202104</v>
      </c>
      <c r="U156" s="124">
        <f t="shared" si="42"/>
        <v>3.7549382473290454</v>
      </c>
      <c r="V156" s="124">
        <f t="shared" si="42"/>
        <v>3.7609534865541439</v>
      </c>
      <c r="W156" s="124">
        <f t="shared" ref="W156:Y156" si="43">IF(W135=0,"",W135/W114)</f>
        <v>3.7705047178843194</v>
      </c>
      <c r="X156" s="124">
        <f t="shared" si="43"/>
        <v>3.7814847340256414</v>
      </c>
      <c r="Y156" s="124">
        <f t="shared" si="43"/>
        <v>3.7883719073371904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1.681288911922902</v>
      </c>
      <c r="C157" s="111">
        <f t="shared" si="44"/>
        <v>1.9521511263827214</v>
      </c>
      <c r="D157" s="111">
        <f t="shared" si="44"/>
        <v>2.085956557761941</v>
      </c>
      <c r="E157" s="111">
        <f t="shared" si="44"/>
        <v>2.187197156550523</v>
      </c>
      <c r="F157" s="111">
        <f t="shared" si="44"/>
        <v>2.2692250886146197</v>
      </c>
      <c r="G157" s="111">
        <f t="shared" si="44"/>
        <v>2.334375782189567</v>
      </c>
      <c r="H157" s="111">
        <f t="shared" si="44"/>
        <v>2.3981254782330228</v>
      </c>
      <c r="I157" s="111">
        <f t="shared" si="44"/>
        <v>2.4764193279248716</v>
      </c>
      <c r="J157" s="111">
        <f t="shared" si="44"/>
        <v>2.5562612037493677</v>
      </c>
      <c r="K157" s="111">
        <f t="shared" si="44"/>
        <v>2.6651128049765154</v>
      </c>
      <c r="L157" s="111">
        <f t="shared" si="44"/>
        <v>2.7434051758665139</v>
      </c>
      <c r="M157" s="111">
        <f t="shared" si="44"/>
        <v>2.7967709829817213</v>
      </c>
      <c r="N157" s="111">
        <f t="shared" si="44"/>
        <v>2.8492920443704692</v>
      </c>
      <c r="O157" s="111">
        <f t="shared" si="44"/>
        <v>2.8982778012680619</v>
      </c>
      <c r="P157" s="111">
        <f t="shared" si="44"/>
        <v>2.9581913117832146</v>
      </c>
      <c r="Q157" s="111">
        <f t="shared" si="44"/>
        <v>3.0677478268780134</v>
      </c>
      <c r="R157" s="111">
        <f t="shared" ref="R157:V157" si="45">IF(R136=0,"",R136/R115)</f>
        <v>3.4172806032754379</v>
      </c>
      <c r="S157" s="111">
        <f t="shared" si="45"/>
        <v>3.684911074478026</v>
      </c>
      <c r="T157" s="111">
        <f t="shared" si="45"/>
        <v>3.746500141202104</v>
      </c>
      <c r="U157" s="111">
        <f t="shared" si="45"/>
        <v>3.7549382473290454</v>
      </c>
      <c r="V157" s="111">
        <f t="shared" si="45"/>
        <v>3.7609534865541439</v>
      </c>
      <c r="W157" s="111">
        <f t="shared" ref="W157:Y157" si="46">IF(W136=0,"",W136/W115)</f>
        <v>3.7705047178843194</v>
      </c>
      <c r="X157" s="111">
        <f t="shared" si="46"/>
        <v>3.7814847340256414</v>
      </c>
      <c r="Y157" s="111">
        <f t="shared" si="46"/>
        <v>3.7883719073371904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0.5633606156090526</v>
      </c>
      <c r="C158" s="124">
        <f t="shared" si="47"/>
        <v>0.56859125630052021</v>
      </c>
      <c r="D158" s="124">
        <f t="shared" si="47"/>
        <v>0.57651395426997898</v>
      </c>
      <c r="E158" s="124">
        <f t="shared" si="47"/>
        <v>0.57795405960379098</v>
      </c>
      <c r="F158" s="124">
        <f t="shared" si="47"/>
        <v>0.58360324600221136</v>
      </c>
      <c r="G158" s="124">
        <f t="shared" si="47"/>
        <v>0.58371639579082724</v>
      </c>
      <c r="H158" s="124">
        <f t="shared" si="47"/>
        <v>0.58705085841701021</v>
      </c>
      <c r="I158" s="124">
        <f t="shared" si="47"/>
        <v>0.59029982114862845</v>
      </c>
      <c r="J158" s="124">
        <f t="shared" si="47"/>
        <v>0.5989005800932139</v>
      </c>
      <c r="K158" s="124">
        <f t="shared" si="47"/>
        <v>0.60469462639161431</v>
      </c>
      <c r="L158" s="124">
        <f t="shared" si="47"/>
        <v>0.60931175190255393</v>
      </c>
      <c r="M158" s="124">
        <f t="shared" si="47"/>
        <v>0.6180709801914811</v>
      </c>
      <c r="N158" s="124">
        <f t="shared" si="47"/>
        <v>0.62703329058198887</v>
      </c>
      <c r="O158" s="124">
        <f t="shared" si="47"/>
        <v>0.63555570781418125</v>
      </c>
      <c r="P158" s="124">
        <f t="shared" si="47"/>
        <v>0.64302210059595866</v>
      </c>
      <c r="Q158" s="124">
        <f t="shared" si="47"/>
        <v>0.64693904003889247</v>
      </c>
      <c r="R158" s="124">
        <f t="shared" ref="R158:V158" si="48">IF(R137=0,"",R137/R116)</f>
        <v>0.65739997669430761</v>
      </c>
      <c r="S158" s="124">
        <f t="shared" si="48"/>
        <v>0.67067855077756044</v>
      </c>
      <c r="T158" s="124">
        <f t="shared" si="48"/>
        <v>0.68866313079729435</v>
      </c>
      <c r="U158" s="124">
        <f t="shared" si="48"/>
        <v>0.69966859235920764</v>
      </c>
      <c r="V158" s="124">
        <f t="shared" si="48"/>
        <v>0.71392925713826327</v>
      </c>
      <c r="W158" s="124">
        <f t="shared" ref="W158:Y158" si="49">IF(W137=0,"",W137/W116)</f>
        <v>0.72008626258077246</v>
      </c>
      <c r="X158" s="124">
        <f t="shared" si="49"/>
        <v>0.72605871466055838</v>
      </c>
      <c r="Y158" s="124">
        <f t="shared" si="49"/>
        <v>0.73891224861682492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0.57531070418947172</v>
      </c>
      <c r="C159" s="111">
        <f t="shared" si="50"/>
        <v>0.57980849876429774</v>
      </c>
      <c r="D159" s="111">
        <f t="shared" si="50"/>
        <v>0.58364996796202384</v>
      </c>
      <c r="E159" s="111">
        <f t="shared" si="50"/>
        <v>0.58695237000626088</v>
      </c>
      <c r="F159" s="111">
        <f t="shared" si="50"/>
        <v>0.58987202098446401</v>
      </c>
      <c r="G159" s="111">
        <f t="shared" si="50"/>
        <v>0.59236768875657309</v>
      </c>
      <c r="H159" s="111">
        <f t="shared" si="50"/>
        <v>0.59344407363927087</v>
      </c>
      <c r="I159" s="111">
        <f t="shared" si="50"/>
        <v>0.59706670637392079</v>
      </c>
      <c r="J159" s="111">
        <f t="shared" si="50"/>
        <v>0.60422595910068244</v>
      </c>
      <c r="K159" s="111">
        <f t="shared" si="50"/>
        <v>0.60973155959395609</v>
      </c>
      <c r="L159" s="111">
        <f t="shared" si="50"/>
        <v>0.6159895145713179</v>
      </c>
      <c r="M159" s="111">
        <f t="shared" si="50"/>
        <v>0.62348432952969091</v>
      </c>
      <c r="N159" s="111">
        <f t="shared" si="50"/>
        <v>0.63284548159038134</v>
      </c>
      <c r="O159" s="111">
        <f t="shared" si="50"/>
        <v>0.64420661055935258</v>
      </c>
      <c r="P159" s="111">
        <f t="shared" si="50"/>
        <v>0.64754508930207821</v>
      </c>
      <c r="Q159" s="111">
        <f t="shared" si="50"/>
        <v>0.64926892488042443</v>
      </c>
      <c r="R159" s="111">
        <f t="shared" ref="R159:V159" si="51">IF(R138=0,"",R138/R117)</f>
        <v>0.65955598578230923</v>
      </c>
      <c r="S159" s="111">
        <f t="shared" si="51"/>
        <v>0.67123569372999914</v>
      </c>
      <c r="T159" s="111">
        <f t="shared" si="51"/>
        <v>0.68210423815409615</v>
      </c>
      <c r="U159" s="111">
        <f t="shared" si="51"/>
        <v>0.69452434280580799</v>
      </c>
      <c r="V159" s="111">
        <f t="shared" si="51"/>
        <v>0.71133857627425423</v>
      </c>
      <c r="W159" s="111">
        <f t="shared" ref="W159:Y159" si="52">IF(W138=0,"",W138/W117)</f>
        <v>0.71675161199579218</v>
      </c>
      <c r="X159" s="111">
        <f t="shared" si="52"/>
        <v>0.72325681851816248</v>
      </c>
      <c r="Y159" s="111">
        <f t="shared" si="52"/>
        <v>0.73601047302679246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0.49097463438330846</v>
      </c>
      <c r="C160" s="111">
        <f t="shared" si="53"/>
        <v>0.49097463438330846</v>
      </c>
      <c r="D160" s="111">
        <f t="shared" si="53"/>
        <v>0.49133492038104126</v>
      </c>
      <c r="E160" s="111">
        <f t="shared" si="53"/>
        <v>0.49542473479685395</v>
      </c>
      <c r="F160" s="111">
        <f t="shared" si="53"/>
        <v>0.50305733225122473</v>
      </c>
      <c r="G160" s="111">
        <f t="shared" si="53"/>
        <v>0.513756252518764</v>
      </c>
      <c r="H160" s="111">
        <f t="shared" si="53"/>
        <v>0.52293691929211827</v>
      </c>
      <c r="I160" s="111">
        <f t="shared" si="53"/>
        <v>0.52890048826246017</v>
      </c>
      <c r="J160" s="111">
        <f t="shared" si="53"/>
        <v>0.53014364176396167</v>
      </c>
      <c r="K160" s="111">
        <f t="shared" si="53"/>
        <v>0.53314965349896482</v>
      </c>
      <c r="L160" s="111">
        <f t="shared" si="53"/>
        <v>0.53494406306040532</v>
      </c>
      <c r="M160" s="111">
        <f t="shared" si="53"/>
        <v>0.53662031206253691</v>
      </c>
      <c r="N160" s="111">
        <f t="shared" si="53"/>
        <v>0.53692321501098261</v>
      </c>
      <c r="O160" s="111">
        <f t="shared" si="53"/>
        <v>0.55186822836602889</v>
      </c>
      <c r="P160" s="111">
        <f t="shared" si="53"/>
        <v>0.58022090261670178</v>
      </c>
      <c r="Q160" s="111">
        <f t="shared" si="53"/>
        <v>0.67077679025120707</v>
      </c>
      <c r="R160" s="111">
        <f t="shared" ref="R160:V160" si="54">IF(R139=0,"",R139/R118)</f>
        <v>0.68938735505769744</v>
      </c>
      <c r="S160" s="111">
        <f t="shared" si="54"/>
        <v>0.72813884875166868</v>
      </c>
      <c r="T160" s="111">
        <f t="shared" si="54"/>
        <v>0.81323430217776371</v>
      </c>
      <c r="U160" s="111">
        <f t="shared" si="54"/>
        <v>0.83449442539074303</v>
      </c>
      <c r="V160" s="111">
        <f t="shared" si="54"/>
        <v>0.85718411853393917</v>
      </c>
      <c r="W160" s="111">
        <f t="shared" ref="W160:Y160" si="55">IF(W139=0,"",W139/W118)</f>
        <v>0.87036361515977023</v>
      </c>
      <c r="X160" s="111">
        <f t="shared" si="55"/>
        <v>0.8786303511747896</v>
      </c>
      <c r="Y160" s="111">
        <f t="shared" si="55"/>
        <v>0.88500413882301909</v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>
        <f t="shared" si="57"/>
        <v>0.95075183385667439</v>
      </c>
      <c r="U161" s="111">
        <f t="shared" si="57"/>
        <v>0.95248637474552811</v>
      </c>
      <c r="V161" s="111">
        <f t="shared" si="57"/>
        <v>0.95082992395013344</v>
      </c>
      <c r="W161" s="111">
        <f t="shared" ref="W161:Y161" si="58">IF(W140=0,"",W140/W119)</f>
        <v>0.93363732383963283</v>
      </c>
      <c r="X161" s="111">
        <f t="shared" si="58"/>
        <v>0.96092163154627563</v>
      </c>
      <c r="Y161" s="111">
        <f t="shared" si="58"/>
        <v>0.93875811697979195</v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>
        <f t="shared" si="60"/>
        <v>0.85494664893773675</v>
      </c>
      <c r="U162" s="112">
        <f t="shared" si="60"/>
        <v>0.85494664893773697</v>
      </c>
      <c r="V162" s="112">
        <f t="shared" si="60"/>
        <v>0.85494664893773697</v>
      </c>
      <c r="W162" s="112">
        <f t="shared" ref="W162:Y162" si="61">IF(W141=0,"",W141/W120)</f>
        <v>0.85494664893773697</v>
      </c>
      <c r="X162" s="112">
        <f t="shared" si="61"/>
        <v>0.85494664893773686</v>
      </c>
      <c r="Y162" s="112">
        <f t="shared" si="61"/>
        <v>0.85494664893773697</v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:Y163" si="64">IF(W142=0,"",W142/W121)</f>
        <v>1</v>
      </c>
      <c r="X163" s="113">
        <f t="shared" si="64"/>
        <v>1</v>
      </c>
      <c r="Y163" s="113">
        <f t="shared" si="64"/>
        <v>1</v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0.5538852221598638</v>
      </c>
      <c r="C164" s="112">
        <f t="shared" si="65"/>
        <v>0.5538852221598638</v>
      </c>
      <c r="D164" s="112">
        <f t="shared" si="65"/>
        <v>0.55404358575720269</v>
      </c>
      <c r="E164" s="112">
        <f t="shared" si="65"/>
        <v>0.55617656933405579</v>
      </c>
      <c r="F164" s="112">
        <f t="shared" si="65"/>
        <v>0.56116136509496306</v>
      </c>
      <c r="G164" s="112">
        <f t="shared" si="65"/>
        <v>0.56848035621519033</v>
      </c>
      <c r="H164" s="112">
        <f t="shared" si="65"/>
        <v>0.5742310418255685</v>
      </c>
      <c r="I164" s="112">
        <f t="shared" si="65"/>
        <v>0.57755436765695667</v>
      </c>
      <c r="J164" s="112">
        <f t="shared" si="65"/>
        <v>0.57787077835681855</v>
      </c>
      <c r="K164" s="112">
        <f t="shared" si="65"/>
        <v>0.57874553767651093</v>
      </c>
      <c r="L164" s="112">
        <f t="shared" si="65"/>
        <v>0.5793475966784859</v>
      </c>
      <c r="M164" s="112">
        <f t="shared" si="65"/>
        <v>0.57990491180769121</v>
      </c>
      <c r="N164" s="112">
        <f t="shared" si="65"/>
        <v>0.58001074392271279</v>
      </c>
      <c r="O164" s="112">
        <f t="shared" si="65"/>
        <v>0.59048220517842742</v>
      </c>
      <c r="P164" s="112">
        <f t="shared" si="65"/>
        <v>0.61123095824090956</v>
      </c>
      <c r="Q164" s="112">
        <f t="shared" si="65"/>
        <v>0.62532841131898587</v>
      </c>
      <c r="R164" s="112">
        <f t="shared" ref="R164:V164" si="66">IF(R143=0,"",R143/R122)</f>
        <v>0.62854728049393249</v>
      </c>
      <c r="S164" s="112">
        <f t="shared" si="66"/>
        <v>0.63863272741075205</v>
      </c>
      <c r="T164" s="112">
        <f t="shared" si="66"/>
        <v>0.64899742324442478</v>
      </c>
      <c r="U164" s="112">
        <f t="shared" si="66"/>
        <v>0.67035535147266978</v>
      </c>
      <c r="V164" s="112">
        <f t="shared" si="66"/>
        <v>0.6800714264632679</v>
      </c>
      <c r="W164" s="112">
        <f t="shared" ref="W164:Y164" si="67">IF(W143=0,"",W143/W122)</f>
        <v>0.69500604263763577</v>
      </c>
      <c r="X164" s="112">
        <f t="shared" si="67"/>
        <v>0.70230698203298725</v>
      </c>
      <c r="Y164" s="112">
        <f t="shared" si="67"/>
        <v>0.70853691092517623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>
        <f t="shared" si="68"/>
        <v>0.82135133205650246</v>
      </c>
      <c r="P165" s="113">
        <f t="shared" si="68"/>
        <v>0.84144740050187361</v>
      </c>
      <c r="Q165" s="113">
        <f t="shared" si="68"/>
        <v>0.83897284256674343</v>
      </c>
      <c r="R165" s="113">
        <f t="shared" ref="R165:V165" si="69">IF(R144=0,"",R144/R123)</f>
        <v>0.85372960536379705</v>
      </c>
      <c r="S165" s="113">
        <f t="shared" si="69"/>
        <v>0.87920034832366944</v>
      </c>
      <c r="T165" s="113">
        <f t="shared" si="69"/>
        <v>0.87549789530630673</v>
      </c>
      <c r="U165" s="113">
        <f t="shared" si="69"/>
        <v>0.88023317768381959</v>
      </c>
      <c r="V165" s="113">
        <f t="shared" si="69"/>
        <v>0.87786368453330488</v>
      </c>
      <c r="W165" s="113">
        <f t="shared" ref="W165:Y165" si="70">IF(W144=0,"",W144/W123)</f>
        <v>0.83974512371735133</v>
      </c>
      <c r="X165" s="113">
        <f t="shared" si="70"/>
        <v>0.90303197130769142</v>
      </c>
      <c r="Y165" s="113">
        <f t="shared" si="70"/>
        <v>0.85557009979805254</v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>
        <f t="shared" si="71"/>
        <v>0.6158681010455308</v>
      </c>
      <c r="P166" s="111">
        <f t="shared" si="71"/>
        <v>0.6158681010455308</v>
      </c>
      <c r="Q166" s="111">
        <f t="shared" si="71"/>
        <v>0.6158681010455308</v>
      </c>
      <c r="R166" s="111">
        <f t="shared" ref="R166:V166" si="72">IF(R145=0,"",R145/R124)</f>
        <v>0.64391456433913907</v>
      </c>
      <c r="S166" s="111">
        <f t="shared" si="72"/>
        <v>0.67133402862830927</v>
      </c>
      <c r="T166" s="111">
        <f t="shared" si="72"/>
        <v>0.68103864969130634</v>
      </c>
      <c r="U166" s="111">
        <f t="shared" si="72"/>
        <v>0.68103859575923387</v>
      </c>
      <c r="V166" s="111">
        <f t="shared" si="72"/>
        <v>0.68444856691700484</v>
      </c>
      <c r="W166" s="111">
        <f t="shared" ref="W166:Y166" si="73">IF(W145=0,"",W145/W124)</f>
        <v>0.68610736423335961</v>
      </c>
      <c r="X166" s="111">
        <f t="shared" si="73"/>
        <v>0.68938345020183445</v>
      </c>
      <c r="Y166" s="111">
        <f t="shared" si="73"/>
        <v>0.69644072367991672</v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0.6546941988917061</v>
      </c>
      <c r="C168" s="124">
        <f t="shared" si="77"/>
        <v>0.65782697929859935</v>
      </c>
      <c r="D168" s="124">
        <f t="shared" si="77"/>
        <v>0.63091687573342026</v>
      </c>
      <c r="E168" s="124">
        <f t="shared" si="77"/>
        <v>0.64852945953746699</v>
      </c>
      <c r="F168" s="124">
        <f t="shared" si="77"/>
        <v>0.64052214237465599</v>
      </c>
      <c r="G168" s="124">
        <f t="shared" si="77"/>
        <v>0.6613912660027752</v>
      </c>
      <c r="H168" s="124">
        <f t="shared" si="77"/>
        <v>0.65201644474386633</v>
      </c>
      <c r="I168" s="124">
        <f t="shared" si="77"/>
        <v>0.65675688211675098</v>
      </c>
      <c r="J168" s="124">
        <f t="shared" si="77"/>
        <v>0.63203019803119154</v>
      </c>
      <c r="K168" s="124">
        <f t="shared" si="77"/>
        <v>0.63209196618403829</v>
      </c>
      <c r="L168" s="124">
        <f t="shared" si="77"/>
        <v>0.61498067704194403</v>
      </c>
      <c r="M168" s="124">
        <f t="shared" si="77"/>
        <v>0.60219594971534574</v>
      </c>
      <c r="N168" s="124">
        <f t="shared" si="77"/>
        <v>0.58769566132801254</v>
      </c>
      <c r="O168" s="124">
        <f t="shared" si="77"/>
        <v>0.59398915739427682</v>
      </c>
      <c r="P168" s="124">
        <f t="shared" si="77"/>
        <v>0.60770220036158351</v>
      </c>
      <c r="Q168" s="124">
        <f t="shared" si="77"/>
        <v>0.61455698707055728</v>
      </c>
      <c r="R168" s="124">
        <f t="shared" ref="R168:V168" si="78">IF(R147=0,"",R147/R126)</f>
        <v>0.60666735670612693</v>
      </c>
      <c r="S168" s="124">
        <f t="shared" si="78"/>
        <v>0.61207222446183174</v>
      </c>
      <c r="T168" s="124">
        <f t="shared" si="78"/>
        <v>0.59970492279737897</v>
      </c>
      <c r="U168" s="124">
        <f t="shared" si="78"/>
        <v>0.59816792059794444</v>
      </c>
      <c r="V168" s="124">
        <f t="shared" si="78"/>
        <v>0.595294225107318</v>
      </c>
      <c r="W168" s="124">
        <f t="shared" ref="W168:Y168" si="79">IF(W147=0,"",W147/W126)</f>
        <v>0.605750827638735</v>
      </c>
      <c r="X168" s="124">
        <f t="shared" si="79"/>
        <v>0.6205459640118447</v>
      </c>
      <c r="Y168" s="124">
        <f t="shared" si="79"/>
        <v>0.78168934381168298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0.5733170131819687</v>
      </c>
      <c r="C169" s="111">
        <f t="shared" si="80"/>
        <v>0.5745818797353841</v>
      </c>
      <c r="D169" s="111">
        <f t="shared" si="80"/>
        <v>0.57577464107956289</v>
      </c>
      <c r="E169" s="111">
        <f t="shared" si="80"/>
        <v>0.57679956925378961</v>
      </c>
      <c r="F169" s="111">
        <f t="shared" si="80"/>
        <v>0.57769365562604025</v>
      </c>
      <c r="G169" s="111">
        <f t="shared" si="80"/>
        <v>0.57868343171936965</v>
      </c>
      <c r="H169" s="111">
        <f t="shared" si="80"/>
        <v>0.57976032551764489</v>
      </c>
      <c r="I169" s="111">
        <f t="shared" si="80"/>
        <v>0.58030481498312059</v>
      </c>
      <c r="J169" s="111">
        <f t="shared" si="80"/>
        <v>0.58060293224646164</v>
      </c>
      <c r="K169" s="111">
        <f t="shared" si="80"/>
        <v>0.58091749121349556</v>
      </c>
      <c r="L169" s="111">
        <f t="shared" si="80"/>
        <v>0.58125635840386891</v>
      </c>
      <c r="M169" s="111">
        <f t="shared" si="80"/>
        <v>0.58151663504202866</v>
      </c>
      <c r="N169" s="111">
        <f t="shared" si="80"/>
        <v>0.58175315716723552</v>
      </c>
      <c r="O169" s="111">
        <f t="shared" si="80"/>
        <v>0.58192423006315674</v>
      </c>
      <c r="P169" s="111">
        <f t="shared" si="80"/>
        <v>0.58196851274763683</v>
      </c>
      <c r="Q169" s="111">
        <f t="shared" si="80"/>
        <v>0.58208660362591658</v>
      </c>
      <c r="R169" s="111">
        <f t="shared" ref="R169:V169" si="81">IF(R148=0,"",R148/R127)</f>
        <v>0.58344103243340673</v>
      </c>
      <c r="S169" s="111">
        <f t="shared" si="81"/>
        <v>0.58511673048638468</v>
      </c>
      <c r="T169" s="111">
        <f t="shared" si="81"/>
        <v>0.58773530480716729</v>
      </c>
      <c r="U169" s="111">
        <f t="shared" si="81"/>
        <v>0.59012143331468336</v>
      </c>
      <c r="V169" s="111">
        <f t="shared" si="81"/>
        <v>0.59273778557428769</v>
      </c>
      <c r="W169" s="111">
        <f t="shared" ref="W169:Y169" si="82">IF(W148=0,"",W148/W127)</f>
        <v>0.5933732936052335</v>
      </c>
      <c r="X169" s="111">
        <f t="shared" si="82"/>
        <v>0.59394647289843538</v>
      </c>
      <c r="Y169" s="111">
        <f t="shared" si="82"/>
        <v>0.59457521567487237</v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0.5778684336562302</v>
      </c>
      <c r="C170" s="111">
        <f t="shared" si="83"/>
        <v>0.5788023070442464</v>
      </c>
      <c r="D170" s="111">
        <f t="shared" si="83"/>
        <v>0.57961815929688476</v>
      </c>
      <c r="E170" s="111">
        <f t="shared" si="83"/>
        <v>0.58035944356067648</v>
      </c>
      <c r="F170" s="111">
        <f t="shared" si="83"/>
        <v>0.58168001664577362</v>
      </c>
      <c r="G170" s="111">
        <f t="shared" si="83"/>
        <v>0.58279688283317732</v>
      </c>
      <c r="H170" s="111">
        <f t="shared" si="83"/>
        <v>0.58438394386119297</v>
      </c>
      <c r="I170" s="111">
        <f t="shared" si="83"/>
        <v>0.58518732951015018</v>
      </c>
      <c r="J170" s="111">
        <f t="shared" si="83"/>
        <v>0.58535141738528695</v>
      </c>
      <c r="K170" s="111">
        <f t="shared" si="83"/>
        <v>0.58563687917725393</v>
      </c>
      <c r="L170" s="111">
        <f t="shared" si="83"/>
        <v>0.58598053377058734</v>
      </c>
      <c r="M170" s="111">
        <f t="shared" si="83"/>
        <v>0.58639972131358908</v>
      </c>
      <c r="N170" s="111">
        <f t="shared" si="83"/>
        <v>0.58723697649460982</v>
      </c>
      <c r="O170" s="111">
        <f t="shared" si="83"/>
        <v>0.58732526109459882</v>
      </c>
      <c r="P170" s="111">
        <f t="shared" si="83"/>
        <v>0.58746135783675113</v>
      </c>
      <c r="Q170" s="111">
        <f t="shared" si="83"/>
        <v>0.58769368924047771</v>
      </c>
      <c r="R170" s="111">
        <f t="shared" ref="R170:V170" si="84">IF(R149=0,"",R149/R128)</f>
        <v>0.58818265100455347</v>
      </c>
      <c r="S170" s="111">
        <f t="shared" si="84"/>
        <v>0.58877161200036499</v>
      </c>
      <c r="T170" s="111">
        <f t="shared" si="84"/>
        <v>0.59096813301115581</v>
      </c>
      <c r="U170" s="111">
        <f t="shared" si="84"/>
        <v>0.59796787136165597</v>
      </c>
      <c r="V170" s="111">
        <f t="shared" si="84"/>
        <v>0.60342856732811179</v>
      </c>
      <c r="W170" s="111">
        <f t="shared" ref="W170:Y170" si="85">IF(W149=0,"",W149/W128)</f>
        <v>0.60636136077861746</v>
      </c>
      <c r="X170" s="111">
        <f t="shared" si="85"/>
        <v>0.60659741113739352</v>
      </c>
      <c r="Y170" s="111">
        <f t="shared" si="85"/>
        <v>0.60669543872752252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0.73697536025734944</v>
      </c>
      <c r="C171" s="45">
        <f t="shared" si="86"/>
        <v>0.73840823019836943</v>
      </c>
      <c r="D171" s="45">
        <f t="shared" si="86"/>
        <v>0.74003425034980841</v>
      </c>
      <c r="E171" s="45">
        <f t="shared" si="86"/>
        <v>0.74219295126491758</v>
      </c>
      <c r="F171" s="45">
        <f t="shared" si="86"/>
        <v>0.74512946414147208</v>
      </c>
      <c r="G171" s="45">
        <f t="shared" si="86"/>
        <v>0.74760015163101601</v>
      </c>
      <c r="H171" s="45">
        <f t="shared" si="86"/>
        <v>0.75138471688988473</v>
      </c>
      <c r="I171" s="45">
        <f t="shared" si="86"/>
        <v>0.75360285517620662</v>
      </c>
      <c r="J171" s="45">
        <f t="shared" si="86"/>
        <v>0.75414274318169228</v>
      </c>
      <c r="K171" s="45">
        <f t="shared" si="86"/>
        <v>0.75522199981850002</v>
      </c>
      <c r="L171" s="45">
        <f t="shared" si="86"/>
        <v>0.75719842751365152</v>
      </c>
      <c r="M171" s="45">
        <f t="shared" si="86"/>
        <v>0.75956338318072347</v>
      </c>
      <c r="N171" s="45">
        <f t="shared" si="86"/>
        <v>0.76407152400450273</v>
      </c>
      <c r="O171" s="45">
        <f t="shared" si="86"/>
        <v>0.76699662287277703</v>
      </c>
      <c r="P171" s="45">
        <f t="shared" si="86"/>
        <v>0.77255281620420235</v>
      </c>
      <c r="Q171" s="45">
        <f t="shared" si="86"/>
        <v>0.77536580573176395</v>
      </c>
      <c r="R171" s="45">
        <f t="shared" ref="R171:V171" si="87">IF(R150=0,"",R150/R129)</f>
        <v>0.77992392619678641</v>
      </c>
      <c r="S171" s="45">
        <f t="shared" si="87"/>
        <v>0.78726570485432468</v>
      </c>
      <c r="T171" s="45">
        <f t="shared" si="87"/>
        <v>0.80689482749757313</v>
      </c>
      <c r="U171" s="45">
        <f t="shared" si="87"/>
        <v>0.82344105552959479</v>
      </c>
      <c r="V171" s="45">
        <f t="shared" si="87"/>
        <v>0.84123626805045904</v>
      </c>
      <c r="W171" s="45">
        <f t="shared" ref="W171:Y171" si="88">IF(W150=0,"",W150/W129)</f>
        <v>0.86167519430007378</v>
      </c>
      <c r="X171" s="45">
        <f t="shared" si="88"/>
        <v>0.86873393446329839</v>
      </c>
      <c r="Y171" s="45">
        <f t="shared" si="88"/>
        <v>0.87650387189648726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257.16704508794737</v>
      </c>
      <c r="C173" s="117">
        <f t="shared" si="89"/>
        <v>334.21231129074368</v>
      </c>
      <c r="D173" s="117">
        <f t="shared" si="89"/>
        <v>564.26687986914305</v>
      </c>
      <c r="E173" s="117">
        <f t="shared" si="89"/>
        <v>361.12079339761289</v>
      </c>
      <c r="F173" s="117">
        <f t="shared" si="89"/>
        <v>457.56280702153538</v>
      </c>
      <c r="G173" s="117">
        <f t="shared" si="89"/>
        <v>221.25969401678856</v>
      </c>
      <c r="H173" s="117">
        <f t="shared" si="89"/>
        <v>208.67655349026185</v>
      </c>
      <c r="I173" s="117">
        <f t="shared" si="89"/>
        <v>183.25665438182517</v>
      </c>
      <c r="J173" s="117">
        <f t="shared" si="89"/>
        <v>274.67961325958316</v>
      </c>
      <c r="K173" s="117">
        <f t="shared" si="89"/>
        <v>200.48473108434703</v>
      </c>
      <c r="L173" s="117">
        <f t="shared" si="89"/>
        <v>227.95987214682737</v>
      </c>
      <c r="M173" s="117">
        <f t="shared" si="89"/>
        <v>206.37213047352878</v>
      </c>
      <c r="N173" s="117">
        <f t="shared" si="89"/>
        <v>189.6700076776813</v>
      </c>
      <c r="O173" s="117">
        <f t="shared" si="89"/>
        <v>111.58237276923104</v>
      </c>
      <c r="P173" s="117">
        <f t="shared" si="89"/>
        <v>81.874555027217241</v>
      </c>
      <c r="Q173" s="117">
        <f t="shared" si="89"/>
        <v>74.940078421910457</v>
      </c>
      <c r="R173" s="117">
        <f t="shared" ref="R173:V173" si="90">R174+R177+R179+R189</f>
        <v>123.68084356531352</v>
      </c>
      <c r="S173" s="117">
        <f t="shared" si="90"/>
        <v>142.95078210992105</v>
      </c>
      <c r="T173" s="117">
        <f t="shared" si="90"/>
        <v>123.24809610371086</v>
      </c>
      <c r="U173" s="117">
        <f t="shared" si="90"/>
        <v>115.46131434270154</v>
      </c>
      <c r="V173" s="117">
        <f t="shared" si="90"/>
        <v>216.28758926930101</v>
      </c>
      <c r="W173" s="117">
        <f t="shared" ref="W173:Y173" si="91">W174+W177+W179+W189</f>
        <v>225.32821576074852</v>
      </c>
      <c r="X173" s="117">
        <f t="shared" si="91"/>
        <v>203.30859985108268</v>
      </c>
      <c r="Y173" s="117">
        <f t="shared" si="91"/>
        <v>126.84492490531926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237.47224467450243</v>
      </c>
      <c r="C174" s="122">
        <f t="shared" si="92"/>
        <v>314.46570894827653</v>
      </c>
      <c r="D174" s="122">
        <f t="shared" si="92"/>
        <v>529.82421790783667</v>
      </c>
      <c r="E174" s="122">
        <f t="shared" si="92"/>
        <v>337.315602709323</v>
      </c>
      <c r="F174" s="122">
        <f t="shared" si="92"/>
        <v>425.45293778986246</v>
      </c>
      <c r="G174" s="122">
        <f t="shared" si="92"/>
        <v>202.36818662647158</v>
      </c>
      <c r="H174" s="122">
        <f t="shared" si="92"/>
        <v>188.8312054617343</v>
      </c>
      <c r="I174" s="122">
        <f t="shared" si="92"/>
        <v>163.31966879333262</v>
      </c>
      <c r="J174" s="122">
        <f t="shared" si="92"/>
        <v>245.69763303001844</v>
      </c>
      <c r="K174" s="122">
        <f t="shared" si="92"/>
        <v>179.87324685200107</v>
      </c>
      <c r="L174" s="122">
        <f t="shared" si="92"/>
        <v>215.59004130748085</v>
      </c>
      <c r="M174" s="122">
        <f t="shared" si="92"/>
        <v>192.60735030647481</v>
      </c>
      <c r="N174" s="122">
        <f t="shared" si="92"/>
        <v>176.42592344739867</v>
      </c>
      <c r="O174" s="122">
        <f t="shared" si="92"/>
        <v>103.07198771207372</v>
      </c>
      <c r="P174" s="122">
        <f t="shared" si="92"/>
        <v>72.953683483060374</v>
      </c>
      <c r="Q174" s="122">
        <f t="shared" si="92"/>
        <v>67.082211600641756</v>
      </c>
      <c r="R174" s="122">
        <f t="shared" ref="R174:V174" si="93">SUM(R175:R176)</f>
        <v>111.08913192631937</v>
      </c>
      <c r="S174" s="122">
        <f t="shared" si="93"/>
        <v>127.13069530463574</v>
      </c>
      <c r="T174" s="122">
        <f t="shared" si="93"/>
        <v>105.56593183705567</v>
      </c>
      <c r="U174" s="122">
        <f t="shared" si="93"/>
        <v>96.991707525559804</v>
      </c>
      <c r="V174" s="122">
        <f t="shared" si="93"/>
        <v>180.96005054230724</v>
      </c>
      <c r="W174" s="122">
        <f t="shared" ref="W174:Y174" si="94">SUM(W175:W176)</f>
        <v>194.21441271913847</v>
      </c>
      <c r="X174" s="122">
        <f t="shared" si="94"/>
        <v>167.8766531292124</v>
      </c>
      <c r="Y174" s="122">
        <f t="shared" si="94"/>
        <v>111.77254047060703</v>
      </c>
      <c r="DA174" s="130" t="s">
        <v>2077</v>
      </c>
    </row>
    <row r="175" spans="1:105" ht="12" customHeight="1" x14ac:dyDescent="0.25">
      <c r="A175" s="97" t="s">
        <v>51</v>
      </c>
      <c r="B175" s="98">
        <v>237.47224467450243</v>
      </c>
      <c r="C175" s="98">
        <v>314.46570894827653</v>
      </c>
      <c r="D175" s="98">
        <v>529.82421790783667</v>
      </c>
      <c r="E175" s="98">
        <v>337.315602709323</v>
      </c>
      <c r="F175" s="98">
        <v>425.45293778986246</v>
      </c>
      <c r="G175" s="98">
        <v>202.36818662647158</v>
      </c>
      <c r="H175" s="98">
        <v>188.8312054617343</v>
      </c>
      <c r="I175" s="98">
        <v>163.31966879333262</v>
      </c>
      <c r="J175" s="98">
        <v>245.69763303001844</v>
      </c>
      <c r="K175" s="98">
        <v>179.87324685200107</v>
      </c>
      <c r="L175" s="98">
        <v>215.59004130748085</v>
      </c>
      <c r="M175" s="98">
        <v>192.60735030647481</v>
      </c>
      <c r="N175" s="98">
        <v>176.42592344739867</v>
      </c>
      <c r="O175" s="98">
        <v>103.07198771207372</v>
      </c>
      <c r="P175" s="98">
        <v>72.953683483060374</v>
      </c>
      <c r="Q175" s="98">
        <v>67.082211600641756</v>
      </c>
      <c r="R175" s="98">
        <v>111.08913192631937</v>
      </c>
      <c r="S175" s="98">
        <v>127.13069530463574</v>
      </c>
      <c r="T175" s="98">
        <v>105.56593183705567</v>
      </c>
      <c r="U175" s="98">
        <v>96.991707525559804</v>
      </c>
      <c r="V175" s="98">
        <v>180.96005054230724</v>
      </c>
      <c r="W175" s="98">
        <v>194.21441271913847</v>
      </c>
      <c r="X175" s="98">
        <v>167.8766531292124</v>
      </c>
      <c r="Y175" s="98">
        <v>111.77254047060703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15.93145443295278</v>
      </c>
      <c r="C179" s="122">
        <v>15.915007400012833</v>
      </c>
      <c r="D179" s="122">
        <v>27.699977868093832</v>
      </c>
      <c r="E179" s="122">
        <v>19.131704924364133</v>
      </c>
      <c r="F179" s="122">
        <v>25.882053585641955</v>
      </c>
      <c r="G179" s="122">
        <v>15.61061268113537</v>
      </c>
      <c r="H179" s="122">
        <v>16.325608152462493</v>
      </c>
      <c r="I179" s="122">
        <v>16.450238567961915</v>
      </c>
      <c r="J179" s="122">
        <v>23.9391899230171</v>
      </c>
      <c r="K179" s="122">
        <v>16.928332611540316</v>
      </c>
      <c r="L179" s="122">
        <v>8.8803036583590718</v>
      </c>
      <c r="M179" s="122">
        <v>9.929515043377334</v>
      </c>
      <c r="N179" s="122">
        <v>9.6167476000561614</v>
      </c>
      <c r="O179" s="122">
        <v>6.3913855324328406</v>
      </c>
      <c r="P179" s="122">
        <v>7.1329340739081806</v>
      </c>
      <c r="Q179" s="122">
        <v>6.1971194844077493</v>
      </c>
      <c r="R179" s="122">
        <v>9.7543657956602345</v>
      </c>
      <c r="S179" s="122">
        <v>12.587465466553761</v>
      </c>
      <c r="T179" s="122">
        <v>13.374252025579125</v>
      </c>
      <c r="U179" s="122">
        <v>14.343512171949948</v>
      </c>
      <c r="V179" s="122">
        <v>27.514661860716458</v>
      </c>
      <c r="W179" s="122">
        <v>22.23017556472384</v>
      </c>
      <c r="X179" s="122">
        <v>26.163185725504235</v>
      </c>
      <c r="Y179" s="122">
        <v>13.837317617223794</v>
      </c>
      <c r="DA179" s="130" t="s">
        <v>2082</v>
      </c>
    </row>
    <row r="180" spans="1:105" ht="12" customHeight="1" x14ac:dyDescent="0.25">
      <c r="A180" s="97" t="s">
        <v>143</v>
      </c>
      <c r="B180" s="98">
        <v>15.153199876759491</v>
      </c>
      <c r="C180" s="98">
        <v>15.287231446159584</v>
      </c>
      <c r="D180" s="98">
        <v>27.17523015999484</v>
      </c>
      <c r="E180" s="98">
        <v>18.665545950266516</v>
      </c>
      <c r="F180" s="98">
        <v>25.431142499574086</v>
      </c>
      <c r="G180" s="98">
        <v>15.125441829986384</v>
      </c>
      <c r="H180" s="98">
        <v>15.897159590134985</v>
      </c>
      <c r="I180" s="98">
        <v>16.008204204170841</v>
      </c>
      <c r="J180" s="98">
        <v>23.578745564992055</v>
      </c>
      <c r="K180" s="98">
        <v>16.694006908602155</v>
      </c>
      <c r="L180" s="98">
        <v>8.7315857911642087</v>
      </c>
      <c r="M180" s="98">
        <v>9.8242356122849195</v>
      </c>
      <c r="N180" s="98">
        <v>9.5313386824646305</v>
      </c>
      <c r="O180" s="98">
        <v>6.3261855521978951</v>
      </c>
      <c r="P180" s="98">
        <v>7.0990573363065765</v>
      </c>
      <c r="Q180" s="98">
        <v>6.1859012936427069</v>
      </c>
      <c r="R180" s="98">
        <v>9.7402943015786434</v>
      </c>
      <c r="S180" s="98">
        <v>12.565367381281225</v>
      </c>
      <c r="T180" s="98">
        <v>13.297577608106963</v>
      </c>
      <c r="U180" s="98">
        <v>14.262976107560695</v>
      </c>
      <c r="V180" s="98">
        <v>27.395263683519428</v>
      </c>
      <c r="W180" s="98">
        <v>22.067601504761686</v>
      </c>
      <c r="X180" s="98">
        <v>26.059269055508391</v>
      </c>
      <c r="Y180" s="98">
        <v>13.688140190660709</v>
      </c>
      <c r="DA180" s="63" t="s">
        <v>2083</v>
      </c>
    </row>
    <row r="181" spans="1:105" ht="12" customHeight="1" x14ac:dyDescent="0.25">
      <c r="A181" s="97" t="s">
        <v>124</v>
      </c>
      <c r="B181" s="98">
        <v>0.77825455619328987</v>
      </c>
      <c r="C181" s="98">
        <v>0.62777595385324914</v>
      </c>
      <c r="D181" s="98">
        <v>0.52474770809899351</v>
      </c>
      <c r="E181" s="98">
        <v>0.46615897409761714</v>
      </c>
      <c r="F181" s="98">
        <v>0.45091108606787011</v>
      </c>
      <c r="G181" s="98">
        <v>0.48517085114898684</v>
      </c>
      <c r="H181" s="98">
        <v>0.42844856232750728</v>
      </c>
      <c r="I181" s="98">
        <v>0.44203436379107169</v>
      </c>
      <c r="J181" s="98">
        <v>0.36044435802504471</v>
      </c>
      <c r="K181" s="98">
        <v>0.23432570293815949</v>
      </c>
      <c r="L181" s="98">
        <v>0.1487178671948623</v>
      </c>
      <c r="M181" s="98">
        <v>0.10527943109241543</v>
      </c>
      <c r="N181" s="98">
        <v>8.5408917591531089E-2</v>
      </c>
      <c r="O181" s="98">
        <v>6.5199980234945096E-2</v>
      </c>
      <c r="P181" s="98">
        <v>3.3876737601604062E-2</v>
      </c>
      <c r="Q181" s="98">
        <v>1.1218190765042074E-2</v>
      </c>
      <c r="R181" s="98">
        <v>1.4071494081591246E-2</v>
      </c>
      <c r="S181" s="98">
        <v>2.209808527253455E-2</v>
      </c>
      <c r="T181" s="98">
        <v>7.6462915844369969E-2</v>
      </c>
      <c r="U181" s="98">
        <v>8.0366082710943962E-2</v>
      </c>
      <c r="V181" s="98">
        <v>0.11918542835355328</v>
      </c>
      <c r="W181" s="98">
        <v>0.16220172574503608</v>
      </c>
      <c r="X181" s="98">
        <v>0.10375195192800046</v>
      </c>
      <c r="Y181" s="98">
        <v>0.14886375227161261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2.1150162779197361E-4</v>
      </c>
      <c r="U182" s="98">
        <v>1.6998167830972638E-4</v>
      </c>
      <c r="V182" s="98">
        <v>2.1274884347758269E-4</v>
      </c>
      <c r="W182" s="98">
        <v>3.7233421711794975E-4</v>
      </c>
      <c r="X182" s="98">
        <v>1.6471806784489708E-4</v>
      </c>
      <c r="Y182" s="98">
        <v>3.136742914728779E-4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2.1150162779197361E-4</v>
      </c>
      <c r="U183" s="101">
        <v>1.6998167830972638E-4</v>
      </c>
      <c r="V183" s="101">
        <v>2.1274884347758269E-4</v>
      </c>
      <c r="W183" s="101">
        <v>3.7233421711794975E-4</v>
      </c>
      <c r="X183" s="101">
        <v>1.6471806784489708E-4</v>
      </c>
      <c r="Y183" s="101">
        <v>3.136742914728779E-4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3.7633459804921272</v>
      </c>
      <c r="C189" s="122">
        <v>3.8315949424543057</v>
      </c>
      <c r="D189" s="122">
        <v>6.7426840932125209</v>
      </c>
      <c r="E189" s="122">
        <v>4.6734857639257283</v>
      </c>
      <c r="F189" s="122">
        <v>6.2278156460309928</v>
      </c>
      <c r="G189" s="122">
        <v>3.280894709181601</v>
      </c>
      <c r="H189" s="122">
        <v>3.5197398760650787</v>
      </c>
      <c r="I189" s="122">
        <v>3.4867470205306343</v>
      </c>
      <c r="J189" s="122">
        <v>5.0427903065475936</v>
      </c>
      <c r="K189" s="122">
        <v>3.6831516208056314</v>
      </c>
      <c r="L189" s="122">
        <v>3.4895271809874493</v>
      </c>
      <c r="M189" s="122">
        <v>3.835265123676646</v>
      </c>
      <c r="N189" s="122">
        <v>3.6273366302264702</v>
      </c>
      <c r="O189" s="122">
        <v>2.118999524724491</v>
      </c>
      <c r="P189" s="122">
        <v>1.7879374702486892</v>
      </c>
      <c r="Q189" s="122">
        <v>1.6607473368609511</v>
      </c>
      <c r="R189" s="122">
        <v>2.8373458433339169</v>
      </c>
      <c r="S189" s="122">
        <v>3.2326213387315521</v>
      </c>
      <c r="T189" s="122">
        <v>4.307912241076072</v>
      </c>
      <c r="U189" s="122">
        <v>4.1260946451917828</v>
      </c>
      <c r="V189" s="122">
        <v>7.8128768662773052</v>
      </c>
      <c r="W189" s="122">
        <v>8.8836274768862022</v>
      </c>
      <c r="X189" s="122">
        <v>9.2687609963660389</v>
      </c>
      <c r="Y189" s="122">
        <v>1.2350668174884425</v>
      </c>
      <c r="DA189" s="130" t="s">
        <v>2092</v>
      </c>
    </row>
    <row r="190" spans="1:105" ht="12" customHeight="1" x14ac:dyDescent="0.25">
      <c r="A190" s="97" t="s">
        <v>51</v>
      </c>
      <c r="B190" s="98">
        <v>3.5634847291677558</v>
      </c>
      <c r="C190" s="98">
        <v>3.6272734170619154</v>
      </c>
      <c r="D190" s="98">
        <v>6.5677990149957539</v>
      </c>
      <c r="E190" s="98">
        <v>4.518978576154951</v>
      </c>
      <c r="F190" s="98">
        <v>6.0614944168168376</v>
      </c>
      <c r="G190" s="98">
        <v>3.1234733935748564</v>
      </c>
      <c r="H190" s="98">
        <v>3.3807043402508015</v>
      </c>
      <c r="I190" s="98">
        <v>3.3459405021189208</v>
      </c>
      <c r="J190" s="98">
        <v>4.9179130019292101</v>
      </c>
      <c r="K190" s="98">
        <v>3.5908908760470233</v>
      </c>
      <c r="L190" s="98">
        <v>3.4348814670115586</v>
      </c>
      <c r="M190" s="98">
        <v>3.8053506893418074</v>
      </c>
      <c r="N190" s="98">
        <v>3.6228834718085685</v>
      </c>
      <c r="O190" s="98">
        <v>2.113626341973212</v>
      </c>
      <c r="P190" s="98">
        <v>1.7804295798330616</v>
      </c>
      <c r="Q190" s="98">
        <v>1.6515001357289254</v>
      </c>
      <c r="R190" s="98">
        <v>2.8263072719670062</v>
      </c>
      <c r="S190" s="98">
        <v>3.2205957207623004</v>
      </c>
      <c r="T190" s="98">
        <v>4.305423051415322</v>
      </c>
      <c r="U190" s="98">
        <v>4.124438657617655</v>
      </c>
      <c r="V190" s="98">
        <v>7.8123065035848605</v>
      </c>
      <c r="W190" s="98">
        <v>8.8613513915678226</v>
      </c>
      <c r="X190" s="98">
        <v>9.2339794593711204</v>
      </c>
      <c r="Y190" s="98">
        <v>1.1911087991432885</v>
      </c>
      <c r="DA190" s="63" t="s">
        <v>2093</v>
      </c>
    </row>
    <row r="191" spans="1:105" ht="12" customHeight="1" x14ac:dyDescent="0.25">
      <c r="A191" s="97" t="s">
        <v>50</v>
      </c>
      <c r="B191" s="98">
        <v>0.19986125132437127</v>
      </c>
      <c r="C191" s="98">
        <v>0.20432152539239029</v>
      </c>
      <c r="D191" s="98">
        <v>0.17488507821676713</v>
      </c>
      <c r="E191" s="98">
        <v>0.1545071877707771</v>
      </c>
      <c r="F191" s="98">
        <v>0.16632122921415524</v>
      </c>
      <c r="G191" s="98">
        <v>0.15742131560674438</v>
      </c>
      <c r="H191" s="98">
        <v>0.13903553581427716</v>
      </c>
      <c r="I191" s="98">
        <v>0.14080651841171377</v>
      </c>
      <c r="J191" s="98">
        <v>0.12487730461838326</v>
      </c>
      <c r="K191" s="98">
        <v>9.2260744758608168E-2</v>
      </c>
      <c r="L191" s="98">
        <v>5.4645713975890894E-2</v>
      </c>
      <c r="M191" s="98">
        <v>2.9914434334838529E-2</v>
      </c>
      <c r="N191" s="98">
        <v>4.4531584179017224E-3</v>
      </c>
      <c r="O191" s="98">
        <v>5.3731827512792764E-3</v>
      </c>
      <c r="P191" s="98">
        <v>7.5078904156275408E-3</v>
      </c>
      <c r="Q191" s="98">
        <v>9.2472011320256006E-3</v>
      </c>
      <c r="R191" s="98">
        <v>1.1038571366910929E-2</v>
      </c>
      <c r="S191" s="98">
        <v>1.2025617969251832E-2</v>
      </c>
      <c r="T191" s="98">
        <v>2.4891896607503344E-3</v>
      </c>
      <c r="U191" s="98">
        <v>1.6559875741280171E-3</v>
      </c>
      <c r="V191" s="98">
        <v>5.7036269244485215E-4</v>
      </c>
      <c r="W191" s="98">
        <v>2.2276085318380434E-2</v>
      </c>
      <c r="X191" s="98">
        <v>3.478153699491842E-2</v>
      </c>
      <c r="Y191" s="98">
        <v>4.3958018345153914E-2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11000.553803812007</v>
      </c>
      <c r="C194" s="117">
        <f t="shared" si="96"/>
        <v>14064.635512299696</v>
      </c>
      <c r="D194" s="117">
        <f t="shared" si="96"/>
        <v>23505.217156466537</v>
      </c>
      <c r="E194" s="117">
        <f t="shared" si="96"/>
        <v>15356.990899432307</v>
      </c>
      <c r="F194" s="117">
        <f t="shared" si="96"/>
        <v>19543.139053679966</v>
      </c>
      <c r="G194" s="117">
        <f t="shared" si="96"/>
        <v>10336.378780354873</v>
      </c>
      <c r="H194" s="117">
        <f t="shared" si="96"/>
        <v>10191.446114395434</v>
      </c>
      <c r="I194" s="117">
        <f t="shared" si="96"/>
        <v>9217.0069758825757</v>
      </c>
      <c r="J194" s="117">
        <f t="shared" si="96"/>
        <v>13726.588201967505</v>
      </c>
      <c r="K194" s="117">
        <f t="shared" si="96"/>
        <v>11121.815430872493</v>
      </c>
      <c r="L194" s="117">
        <f t="shared" si="96"/>
        <v>14539.0955653398</v>
      </c>
      <c r="M194" s="117">
        <f t="shared" si="96"/>
        <v>15497.885313494373</v>
      </c>
      <c r="N194" s="117">
        <f t="shared" si="96"/>
        <v>17038.85642284952</v>
      </c>
      <c r="O194" s="117">
        <f t="shared" si="96"/>
        <v>13116.983379256802</v>
      </c>
      <c r="P194" s="117">
        <f t="shared" si="96"/>
        <v>11445.653427870702</v>
      </c>
      <c r="Q194" s="117">
        <f t="shared" si="96"/>
        <v>10993.327745737286</v>
      </c>
      <c r="R194" s="117">
        <f t="shared" ref="R194:V194" si="97">R195+R198+R200+R210</f>
        <v>15426.779102480567</v>
      </c>
      <c r="S194" s="117">
        <f t="shared" si="97"/>
        <v>16200.288094783451</v>
      </c>
      <c r="T194" s="117">
        <f t="shared" si="97"/>
        <v>12798.286353836918</v>
      </c>
      <c r="U194" s="117">
        <f t="shared" si="97"/>
        <v>10950.340407039581</v>
      </c>
      <c r="V194" s="117">
        <f t="shared" si="97"/>
        <v>16723.263653122969</v>
      </c>
      <c r="W194" s="117">
        <f t="shared" ref="W194:Y194" si="98">W195+W198+W200+W210</f>
        <v>16837.369449288624</v>
      </c>
      <c r="X194" s="117">
        <f t="shared" si="98"/>
        <v>15736.02422472652</v>
      </c>
      <c r="Y194" s="117">
        <f t="shared" si="98"/>
        <v>11581.615841458181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9648.7751329556359</v>
      </c>
      <c r="C195" s="122">
        <f t="shared" si="99"/>
        <v>12824.329162162507</v>
      </c>
      <c r="D195" s="122">
        <f t="shared" si="99"/>
        <v>21721.456244237525</v>
      </c>
      <c r="E195" s="122">
        <f t="shared" si="99"/>
        <v>14005.984575936134</v>
      </c>
      <c r="F195" s="122">
        <f t="shared" si="99"/>
        <v>17840.854728360246</v>
      </c>
      <c r="G195" s="122">
        <f t="shared" si="99"/>
        <v>9104.5148395090546</v>
      </c>
      <c r="H195" s="122">
        <f t="shared" si="99"/>
        <v>8909.6439943766891</v>
      </c>
      <c r="I195" s="122">
        <f t="shared" si="99"/>
        <v>7863.9887077583689</v>
      </c>
      <c r="J195" s="122">
        <f t="shared" si="99"/>
        <v>11997.767037783779</v>
      </c>
      <c r="K195" s="122">
        <f t="shared" si="99"/>
        <v>9786.5170311417314</v>
      </c>
      <c r="L195" s="122">
        <f t="shared" si="99"/>
        <v>13609.535631023013</v>
      </c>
      <c r="M195" s="122">
        <f t="shared" si="99"/>
        <v>14350.110527712493</v>
      </c>
      <c r="N195" s="122">
        <f t="shared" si="99"/>
        <v>15754.142950523281</v>
      </c>
      <c r="O195" s="122">
        <f t="shared" si="99"/>
        <v>11981.679103265507</v>
      </c>
      <c r="P195" s="122">
        <f t="shared" si="99"/>
        <v>10049.060551647988</v>
      </c>
      <c r="Q195" s="122">
        <f t="shared" si="99"/>
        <v>9703.3797567111415</v>
      </c>
      <c r="R195" s="122">
        <f t="shared" ref="R195:V195" si="100">SUM(R196:R197)</f>
        <v>13726.855885655999</v>
      </c>
      <c r="S195" s="122">
        <f t="shared" si="100"/>
        <v>14251.407142372294</v>
      </c>
      <c r="T195" s="122">
        <f t="shared" si="100"/>
        <v>10764.323179111916</v>
      </c>
      <c r="U195" s="122">
        <f t="shared" si="100"/>
        <v>8943.168550661032</v>
      </c>
      <c r="V195" s="122">
        <f t="shared" si="100"/>
        <v>13790.984925490216</v>
      </c>
      <c r="W195" s="122">
        <f t="shared" ref="W195:Y195" si="101">SUM(W196:W197)</f>
        <v>14176.895757684173</v>
      </c>
      <c r="X195" s="122">
        <f t="shared" si="101"/>
        <v>12748.500803018682</v>
      </c>
      <c r="Y195" s="122">
        <f t="shared" si="101"/>
        <v>9719.780421289217</v>
      </c>
      <c r="DA195" s="130" t="s">
        <v>2245</v>
      </c>
    </row>
    <row r="196" spans="1:105" ht="12" customHeight="1" x14ac:dyDescent="0.25">
      <c r="A196" s="97" t="s">
        <v>51</v>
      </c>
      <c r="B196" s="98">
        <v>9598.8381489526237</v>
      </c>
      <c r="C196" s="98">
        <v>12758.897569928367</v>
      </c>
      <c r="D196" s="98">
        <v>21612.74698191855</v>
      </c>
      <c r="E196" s="98">
        <v>13936.771151081772</v>
      </c>
      <c r="F196" s="98">
        <v>17753.796612589776</v>
      </c>
      <c r="G196" s="98">
        <v>9060.76688647831</v>
      </c>
      <c r="H196" s="98">
        <v>8867.5538436400966</v>
      </c>
      <c r="I196" s="98">
        <v>7827.1947538404247</v>
      </c>
      <c r="J196" s="98">
        <v>11941.834219580227</v>
      </c>
      <c r="K196" s="98">
        <v>9741.2046814119476</v>
      </c>
      <c r="L196" s="98">
        <v>13548.873422259201</v>
      </c>
      <c r="M196" s="98">
        <v>14286.447189484459</v>
      </c>
      <c r="N196" s="98">
        <v>15684.722198445286</v>
      </c>
      <c r="O196" s="98">
        <v>11927.750251129723</v>
      </c>
      <c r="P196" s="98">
        <v>10003.901612744778</v>
      </c>
      <c r="Q196" s="98">
        <v>9661.1424859084491</v>
      </c>
      <c r="R196" s="98">
        <v>13665.803213955034</v>
      </c>
      <c r="S196" s="98">
        <v>14185.498739405202</v>
      </c>
      <c r="T196" s="98">
        <v>10710.893262821828</v>
      </c>
      <c r="U196" s="98">
        <v>8897.3450870394227</v>
      </c>
      <c r="V196" s="98">
        <v>13717.895808980727</v>
      </c>
      <c r="W196" s="98">
        <v>14102.756529484177</v>
      </c>
      <c r="X196" s="98">
        <v>12681.555705655977</v>
      </c>
      <c r="Y196" s="98">
        <v>9673.8084055658928</v>
      </c>
      <c r="DA196" s="63" t="s">
        <v>2246</v>
      </c>
    </row>
    <row r="197" spans="1:105" ht="12" customHeight="1" x14ac:dyDescent="0.25">
      <c r="A197" s="97" t="s">
        <v>53</v>
      </c>
      <c r="B197" s="98">
        <v>49.936984003012988</v>
      </c>
      <c r="C197" s="98">
        <v>65.431592234139799</v>
      </c>
      <c r="D197" s="98">
        <v>108.70926231897343</v>
      </c>
      <c r="E197" s="98">
        <v>69.213424854361676</v>
      </c>
      <c r="F197" s="98">
        <v>87.05811577047028</v>
      </c>
      <c r="G197" s="98">
        <v>43.747953030744448</v>
      </c>
      <c r="H197" s="98">
        <v>42.090150736592612</v>
      </c>
      <c r="I197" s="98">
        <v>36.793953917944279</v>
      </c>
      <c r="J197" s="98">
        <v>55.932818203551093</v>
      </c>
      <c r="K197" s="98">
        <v>45.312349729783847</v>
      </c>
      <c r="L197" s="98">
        <v>60.662208763810867</v>
      </c>
      <c r="M197" s="98">
        <v>63.663338228033858</v>
      </c>
      <c r="N197" s="98">
        <v>69.42075207799374</v>
      </c>
      <c r="O197" s="98">
        <v>53.928852135784332</v>
      </c>
      <c r="P197" s="98">
        <v>45.158938903209837</v>
      </c>
      <c r="Q197" s="98">
        <v>42.237270802691853</v>
      </c>
      <c r="R197" s="98">
        <v>61.052671700965327</v>
      </c>
      <c r="S197" s="98">
        <v>65.90840296709132</v>
      </c>
      <c r="T197" s="98">
        <v>53.42991629008722</v>
      </c>
      <c r="U197" s="98">
        <v>45.823463621609015</v>
      </c>
      <c r="V197" s="98">
        <v>73.089116509488647</v>
      </c>
      <c r="W197" s="98">
        <v>74.139228199995173</v>
      </c>
      <c r="X197" s="98">
        <v>66.945097362704075</v>
      </c>
      <c r="Y197" s="98">
        <v>45.972015723324773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0.55336979192436742</v>
      </c>
      <c r="C198" s="122">
        <f t="shared" si="102"/>
        <v>0.99010376585931015</v>
      </c>
      <c r="D198" s="122">
        <f t="shared" si="102"/>
        <v>1.6177470546548052</v>
      </c>
      <c r="E198" s="122">
        <f t="shared" si="102"/>
        <v>2.3382420111345037</v>
      </c>
      <c r="F198" s="122">
        <f t="shared" si="102"/>
        <v>2.5895856818101333</v>
      </c>
      <c r="G198" s="122">
        <f t="shared" si="102"/>
        <v>3.2894480726897033</v>
      </c>
      <c r="H198" s="122">
        <f t="shared" si="102"/>
        <v>4.2535082825929029</v>
      </c>
      <c r="I198" s="122">
        <f t="shared" si="102"/>
        <v>5.6795333149310174</v>
      </c>
      <c r="J198" s="122">
        <f t="shared" si="102"/>
        <v>4.7019316162127742</v>
      </c>
      <c r="K198" s="122">
        <f t="shared" si="102"/>
        <v>5.7075288833309692</v>
      </c>
      <c r="L198" s="122">
        <f t="shared" si="102"/>
        <v>7.3779531197213659</v>
      </c>
      <c r="M198" s="122">
        <f t="shared" si="102"/>
        <v>6.8449475715478787</v>
      </c>
      <c r="N198" s="122">
        <f t="shared" si="102"/>
        <v>10.238411931574007</v>
      </c>
      <c r="O198" s="122">
        <f t="shared" si="102"/>
        <v>9.6198653983674127</v>
      </c>
      <c r="P198" s="122">
        <f t="shared" si="102"/>
        <v>6.5089010494974477</v>
      </c>
      <c r="Q198" s="122">
        <f t="shared" si="102"/>
        <v>7.2973571159345676</v>
      </c>
      <c r="R198" s="122">
        <f t="shared" si="102"/>
        <v>6.0144621364864195</v>
      </c>
      <c r="S198" s="122">
        <f t="shared" si="102"/>
        <v>8.2987578446980823</v>
      </c>
      <c r="T198" s="122">
        <f t="shared" si="102"/>
        <v>14.893886453874906</v>
      </c>
      <c r="U198" s="122">
        <f t="shared" si="102"/>
        <v>18.489831073208361</v>
      </c>
      <c r="V198" s="122">
        <f t="shared" si="102"/>
        <v>20.84926405543051</v>
      </c>
      <c r="W198" s="122">
        <f t="shared" si="102"/>
        <v>23.832709765534847</v>
      </c>
      <c r="X198" s="122">
        <f t="shared" si="102"/>
        <v>27.684114808147285</v>
      </c>
      <c r="Y198" s="122">
        <f t="shared" si="102"/>
        <v>19.335692157270508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0.55336979192436742</v>
      </c>
      <c r="C199" s="98">
        <f>RES_hhdet_fech!C8</f>
        <v>0.99010376585931015</v>
      </c>
      <c r="D199" s="98">
        <f>RES_hhdet_fech!D8</f>
        <v>1.6177470546548052</v>
      </c>
      <c r="E199" s="98">
        <f>RES_hhdet_fech!E8</f>
        <v>2.3382420111345037</v>
      </c>
      <c r="F199" s="98">
        <f>RES_hhdet_fech!F8</f>
        <v>2.5895856818101333</v>
      </c>
      <c r="G199" s="98">
        <f>RES_hhdet_fech!G8</f>
        <v>3.2894480726897033</v>
      </c>
      <c r="H199" s="98">
        <f>RES_hhdet_fech!H8</f>
        <v>4.2535082825929029</v>
      </c>
      <c r="I199" s="98">
        <f>RES_hhdet_fech!I8</f>
        <v>5.6795333149310174</v>
      </c>
      <c r="J199" s="98">
        <f>RES_hhdet_fech!J8</f>
        <v>4.7019316162127742</v>
      </c>
      <c r="K199" s="98">
        <f>RES_hhdet_fech!K8</f>
        <v>5.7075288833309692</v>
      </c>
      <c r="L199" s="98">
        <f>RES_hhdet_fech!L8</f>
        <v>7.3779531197213659</v>
      </c>
      <c r="M199" s="98">
        <f>RES_hhdet_fech!M8</f>
        <v>6.8449475715478787</v>
      </c>
      <c r="N199" s="98">
        <f>RES_hhdet_fech!N8</f>
        <v>10.238411931574007</v>
      </c>
      <c r="O199" s="98">
        <f>RES_hhdet_fech!O8</f>
        <v>9.6198653983674127</v>
      </c>
      <c r="P199" s="98">
        <f>RES_hhdet_fech!P8</f>
        <v>6.5089010494974477</v>
      </c>
      <c r="Q199" s="98">
        <f>RES_hhdet_fech!Q8</f>
        <v>7.2973571159345676</v>
      </c>
      <c r="R199" s="98">
        <f>RES_hhdet_fech!R8</f>
        <v>6.0144621364864195</v>
      </c>
      <c r="S199" s="98">
        <f>RES_hhdet_fech!S8</f>
        <v>8.2987578446980823</v>
      </c>
      <c r="T199" s="98">
        <f>RES_hhdet_fech!T8</f>
        <v>14.893886453874906</v>
      </c>
      <c r="U199" s="98">
        <f>RES_hhdet_fech!U8</f>
        <v>18.489831073208361</v>
      </c>
      <c r="V199" s="98">
        <f>RES_hhdet_fech!V8</f>
        <v>20.84926405543051</v>
      </c>
      <c r="W199" s="98">
        <f>RES_hhdet_fech!W8</f>
        <v>23.832709765534847</v>
      </c>
      <c r="X199" s="98">
        <f>RES_hhdet_fech!X8</f>
        <v>27.684114808147285</v>
      </c>
      <c r="Y199" s="98">
        <f>RES_hhdet_fech!Y8</f>
        <v>19.335692157270508</v>
      </c>
      <c r="DA199" s="63" t="s">
        <v>2249</v>
      </c>
    </row>
    <row r="200" spans="1:105" ht="12" customHeight="1" x14ac:dyDescent="0.25">
      <c r="A200" s="121" t="s">
        <v>55</v>
      </c>
      <c r="B200" s="122">
        <v>1038.8400326428321</v>
      </c>
      <c r="C200" s="122">
        <v>912.91921797755401</v>
      </c>
      <c r="D200" s="122">
        <v>1361.4287362600105</v>
      </c>
      <c r="E200" s="122">
        <v>1000.6622786771869</v>
      </c>
      <c r="F200" s="122">
        <v>1276.8455321478943</v>
      </c>
      <c r="G200" s="122">
        <v>932.17707472176403</v>
      </c>
      <c r="H200" s="122">
        <v>985.12314870112471</v>
      </c>
      <c r="I200" s="122">
        <v>1041.0201773611082</v>
      </c>
      <c r="J200" s="122">
        <v>1370.5706059033689</v>
      </c>
      <c r="K200" s="122">
        <v>1043.0196015833171</v>
      </c>
      <c r="L200" s="122">
        <v>648.35689396762689</v>
      </c>
      <c r="M200" s="122">
        <v>817.59285739730103</v>
      </c>
      <c r="N200" s="122">
        <v>940.90078877744747</v>
      </c>
      <c r="O200" s="122">
        <v>863.00339898428354</v>
      </c>
      <c r="P200" s="122">
        <v>1106.0014094071075</v>
      </c>
      <c r="Q200" s="122">
        <v>994.31101714376678</v>
      </c>
      <c r="R200" s="122">
        <v>1297.2398877623259</v>
      </c>
      <c r="S200" s="122">
        <v>1523.5526474857588</v>
      </c>
      <c r="T200" s="122">
        <v>1556.5911847025247</v>
      </c>
      <c r="U200" s="122">
        <v>1596.5874926448664</v>
      </c>
      <c r="V200" s="122">
        <v>2312.9886692348955</v>
      </c>
      <c r="W200" s="122">
        <v>1959.5890475133865</v>
      </c>
      <c r="X200" s="122">
        <v>2183.3150081088688</v>
      </c>
      <c r="Y200" s="122">
        <v>1519.2209498799189</v>
      </c>
      <c r="DA200" s="130" t="s">
        <v>2250</v>
      </c>
    </row>
    <row r="201" spans="1:105" ht="12" customHeight="1" x14ac:dyDescent="0.25">
      <c r="A201" s="97" t="s">
        <v>143</v>
      </c>
      <c r="B201" s="98">
        <v>894.68124946777414</v>
      </c>
      <c r="C201" s="98">
        <v>839.99958248164126</v>
      </c>
      <c r="D201" s="98">
        <v>1423.5204611430688</v>
      </c>
      <c r="E201" s="98">
        <v>958.82625294034608</v>
      </c>
      <c r="F201" s="98">
        <v>1310.8962651844779</v>
      </c>
      <c r="G201" s="98">
        <v>876.52806919358125</v>
      </c>
      <c r="H201" s="98">
        <v>946.53322559656635</v>
      </c>
      <c r="I201" s="98">
        <v>990.36305017173015</v>
      </c>
      <c r="J201" s="98">
        <v>1435.3529226466846</v>
      </c>
      <c r="K201" s="98">
        <v>1069.1319380178202</v>
      </c>
      <c r="L201" s="98">
        <v>623.96603460746144</v>
      </c>
      <c r="M201" s="98">
        <v>810.77505325612037</v>
      </c>
      <c r="N201" s="98">
        <v>937.5910728733221</v>
      </c>
      <c r="O201" s="98">
        <v>824.30507032795526</v>
      </c>
      <c r="P201" s="98">
        <v>1098.8861412629744</v>
      </c>
      <c r="Q201" s="98">
        <v>967.83464670260582</v>
      </c>
      <c r="R201" s="98">
        <v>1293.3341195681089</v>
      </c>
      <c r="S201" s="98">
        <v>1540.0174200322185</v>
      </c>
      <c r="T201" s="98">
        <v>1562.9944565813216</v>
      </c>
      <c r="U201" s="98">
        <v>1552.1932933219027</v>
      </c>
      <c r="V201" s="98">
        <v>2418.35462155297</v>
      </c>
      <c r="W201" s="98">
        <v>1911.3947002397915</v>
      </c>
      <c r="X201" s="98">
        <v>2264.354171310551</v>
      </c>
      <c r="Y201" s="98">
        <v>1443.2361775370305</v>
      </c>
      <c r="DA201" s="63" t="s">
        <v>2251</v>
      </c>
    </row>
    <row r="202" spans="1:105" ht="12" customHeight="1" x14ac:dyDescent="0.25">
      <c r="A202" s="97" t="s">
        <v>124</v>
      </c>
      <c r="B202" s="98">
        <v>1355.7654740203752</v>
      </c>
      <c r="C202" s="98">
        <v>1322.2894426230127</v>
      </c>
      <c r="D202" s="98">
        <v>1309.5440438432356</v>
      </c>
      <c r="E202" s="98">
        <v>1278.5777795814856</v>
      </c>
      <c r="F202" s="98">
        <v>1253.1523582026409</v>
      </c>
      <c r="G202" s="98">
        <v>1243.9202721984827</v>
      </c>
      <c r="H202" s="98">
        <v>1240.0454861252415</v>
      </c>
      <c r="I202" s="98">
        <v>1245.7851313718411</v>
      </c>
      <c r="J202" s="98">
        <v>1189.4619186215286</v>
      </c>
      <c r="K202" s="98">
        <v>1176.2197709447028</v>
      </c>
      <c r="L202" s="98">
        <v>1113.4070384240413</v>
      </c>
      <c r="M202" s="98">
        <v>1106.1082879605369</v>
      </c>
      <c r="N202" s="98">
        <v>1115.684647842709</v>
      </c>
      <c r="O202" s="98">
        <v>1152.6999039465679</v>
      </c>
      <c r="P202" s="98">
        <v>1232.4926837021731</v>
      </c>
      <c r="Q202" s="98">
        <v>1148.4775370952625</v>
      </c>
      <c r="R202" s="98">
        <v>1191.2557466773035</v>
      </c>
      <c r="S202" s="98">
        <v>1370.1383942654147</v>
      </c>
      <c r="T202" s="98">
        <v>1610.5444267592507</v>
      </c>
      <c r="U202" s="98">
        <v>1310.3194144597696</v>
      </c>
      <c r="V202" s="98">
        <v>1538.6396601559957</v>
      </c>
      <c r="W202" s="98">
        <v>1929.8425891624915</v>
      </c>
      <c r="X202" s="98">
        <v>1473.3391261523846</v>
      </c>
      <c r="Y202" s="98">
        <v>1729.091164824865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1371.1645032371162</v>
      </c>
      <c r="U203" s="98">
        <v>1142.2202508300443</v>
      </c>
      <c r="V203" s="98">
        <v>1381.4406733624239</v>
      </c>
      <c r="W203" s="98">
        <v>1791.3273997796605</v>
      </c>
      <c r="X203" s="98">
        <v>1345.7696405204258</v>
      </c>
      <c r="Y203" s="98">
        <v>1635.2957228922387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465.53448624752065</v>
      </c>
      <c r="U204" s="101">
        <v>374.1452683344919</v>
      </c>
      <c r="V204" s="101">
        <v>468.27972239298879</v>
      </c>
      <c r="W204" s="101">
        <v>819.54177037759655</v>
      </c>
      <c r="X204" s="101">
        <v>362.55957880986318</v>
      </c>
      <c r="Y204" s="101">
        <v>690.42589248300283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905.63001698959567</v>
      </c>
      <c r="U205" s="104">
        <v>768.07498249555226</v>
      </c>
      <c r="V205" s="104">
        <v>913.16095096943502</v>
      </c>
      <c r="W205" s="104">
        <v>971.78562940206382</v>
      </c>
      <c r="X205" s="104">
        <v>983.21006171056263</v>
      </c>
      <c r="Y205" s="104">
        <v>944.8698304092361</v>
      </c>
      <c r="DA205" s="132" t="s">
        <v>2255</v>
      </c>
    </row>
    <row r="206" spans="1:105" ht="12" customHeight="1" x14ac:dyDescent="0.25">
      <c r="A206" s="106" t="s">
        <v>122</v>
      </c>
      <c r="B206" s="101">
        <v>1351.2027397092447</v>
      </c>
      <c r="C206" s="101">
        <v>1090.4737213760766</v>
      </c>
      <c r="D206" s="101">
        <v>1119.6144886442576</v>
      </c>
      <c r="E206" s="101">
        <v>1157.0959116952617</v>
      </c>
      <c r="F206" s="101">
        <v>1113.9077410130083</v>
      </c>
      <c r="G206" s="101">
        <v>1103.333988361582</v>
      </c>
      <c r="H206" s="101">
        <v>1112.959010469548</v>
      </c>
      <c r="I206" s="101">
        <v>1210.8178977095929</v>
      </c>
      <c r="J206" s="101">
        <v>1103.6218685857161</v>
      </c>
      <c r="K206" s="101">
        <v>864.25230710813503</v>
      </c>
      <c r="L206" s="101">
        <v>789.33741680027674</v>
      </c>
      <c r="M206" s="101">
        <v>848.81539395096888</v>
      </c>
      <c r="N206" s="101">
        <v>953.52697385405475</v>
      </c>
      <c r="O206" s="101">
        <v>1172.5488424432833</v>
      </c>
      <c r="P206" s="101">
        <v>1157.8919422342015</v>
      </c>
      <c r="Q206" s="101">
        <v>1306.1771665988049</v>
      </c>
      <c r="R206" s="101">
        <v>1354.010403164031</v>
      </c>
      <c r="S206" s="101">
        <v>1408.5122350938502</v>
      </c>
      <c r="T206" s="101">
        <v>1695.0725092871623</v>
      </c>
      <c r="U206" s="101">
        <v>2001.6684601975269</v>
      </c>
      <c r="V206" s="101">
        <v>1804.4018856999407</v>
      </c>
      <c r="W206" s="101">
        <v>2332.2694741533669</v>
      </c>
      <c r="X206" s="101">
        <v>1751.9815512920559</v>
      </c>
      <c r="Y206" s="101">
        <v>1960.3636421149276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839.320426253562</v>
      </c>
      <c r="P207" s="104">
        <v>836.38975491996473</v>
      </c>
      <c r="Q207" s="104">
        <v>966.17766381091326</v>
      </c>
      <c r="R207" s="104">
        <v>978.53925734974723</v>
      </c>
      <c r="S207" s="104">
        <v>1007.5401840950716</v>
      </c>
      <c r="T207" s="104">
        <v>1248.4310839138298</v>
      </c>
      <c r="U207" s="104">
        <v>1518.1411142499728</v>
      </c>
      <c r="V207" s="104">
        <v>1394.4055848228224</v>
      </c>
      <c r="W207" s="104">
        <v>1929.1475038118294</v>
      </c>
      <c r="X207" s="104">
        <v>1369.3633578039889</v>
      </c>
      <c r="Y207" s="104">
        <v>1627.9929832139683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390.34372447610764</v>
      </c>
      <c r="P208" s="98">
        <v>345.22457051107756</v>
      </c>
      <c r="Q208" s="98">
        <v>405.01932592017516</v>
      </c>
      <c r="R208" s="98">
        <v>401.95781406764422</v>
      </c>
      <c r="S208" s="98">
        <v>370.31671633248402</v>
      </c>
      <c r="T208" s="98">
        <v>487.30762320222169</v>
      </c>
      <c r="U208" s="98">
        <v>570.04682906404787</v>
      </c>
      <c r="V208" s="98">
        <v>539.71410851316921</v>
      </c>
      <c r="W208" s="98">
        <v>984.90776567368312</v>
      </c>
      <c r="X208" s="98">
        <v>427.48676931739425</v>
      </c>
      <c r="Y208" s="98">
        <v>774.57973594301916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448.97670177745425</v>
      </c>
      <c r="P209" s="98">
        <v>491.16518440888711</v>
      </c>
      <c r="Q209" s="98">
        <v>561.15833789073815</v>
      </c>
      <c r="R209" s="98">
        <v>576.58144328210301</v>
      </c>
      <c r="S209" s="98">
        <v>637.2234677625878</v>
      </c>
      <c r="T209" s="98">
        <v>761.123460711608</v>
      </c>
      <c r="U209" s="98">
        <v>948.09428518592495</v>
      </c>
      <c r="V209" s="98">
        <v>854.69147630965324</v>
      </c>
      <c r="W209" s="98">
        <v>944.23973813814632</v>
      </c>
      <c r="X209" s="98">
        <v>941.87658848659498</v>
      </c>
      <c r="Y209" s="98">
        <v>853.413247270949</v>
      </c>
      <c r="DA209" s="63" t="s">
        <v>2259</v>
      </c>
    </row>
    <row r="210" spans="1:105" ht="12" customHeight="1" x14ac:dyDescent="0.25">
      <c r="A210" s="121" t="s">
        <v>54</v>
      </c>
      <c r="B210" s="122">
        <v>312.3852684216148</v>
      </c>
      <c r="C210" s="122">
        <v>326.39702839377435</v>
      </c>
      <c r="D210" s="122">
        <v>420.71442891434685</v>
      </c>
      <c r="E210" s="122">
        <v>348.00580280785107</v>
      </c>
      <c r="F210" s="122">
        <v>422.84920749001833</v>
      </c>
      <c r="G210" s="122">
        <v>296.39741805136424</v>
      </c>
      <c r="H210" s="122">
        <v>292.42546303502866</v>
      </c>
      <c r="I210" s="122">
        <v>306.3185574481663</v>
      </c>
      <c r="J210" s="122">
        <v>353.54862666414419</v>
      </c>
      <c r="K210" s="122">
        <v>286.57126926411394</v>
      </c>
      <c r="L210" s="122">
        <v>273.82508722943999</v>
      </c>
      <c r="M210" s="122">
        <v>323.33698081302924</v>
      </c>
      <c r="N210" s="122">
        <v>333.57427161721853</v>
      </c>
      <c r="O210" s="122">
        <v>262.68101160864478</v>
      </c>
      <c r="P210" s="122">
        <v>284.08256576610921</v>
      </c>
      <c r="Q210" s="122">
        <v>288.33961476644316</v>
      </c>
      <c r="R210" s="122">
        <v>396.66886692575537</v>
      </c>
      <c r="S210" s="122">
        <v>417.02954708070223</v>
      </c>
      <c r="T210" s="122">
        <v>462.47810356860259</v>
      </c>
      <c r="U210" s="122">
        <v>392.09453266047376</v>
      </c>
      <c r="V210" s="122">
        <v>598.44079434242758</v>
      </c>
      <c r="W210" s="122">
        <v>677.05193432552915</v>
      </c>
      <c r="X210" s="122">
        <v>776.52429879082081</v>
      </c>
      <c r="Y210" s="122">
        <v>323.2787781317752</v>
      </c>
      <c r="DA210" s="130" t="s">
        <v>2260</v>
      </c>
    </row>
    <row r="211" spans="1:105" ht="12" customHeight="1" x14ac:dyDescent="0.25">
      <c r="A211" s="97" t="s">
        <v>51</v>
      </c>
      <c r="B211" s="98">
        <v>393.10338092414912</v>
      </c>
      <c r="C211" s="98">
        <v>375.04668669717074</v>
      </c>
      <c r="D211" s="98">
        <v>634.24123492245735</v>
      </c>
      <c r="E211" s="98">
        <v>421.36135718754724</v>
      </c>
      <c r="F211" s="98">
        <v>573.29111972531348</v>
      </c>
      <c r="G211" s="98">
        <v>296.45443347437396</v>
      </c>
      <c r="H211" s="98">
        <v>321.21640689019728</v>
      </c>
      <c r="I211" s="98">
        <v>317.90131695614991</v>
      </c>
      <c r="J211" s="98">
        <v>441.29205143798271</v>
      </c>
      <c r="K211" s="98">
        <v>322.6625342669069</v>
      </c>
      <c r="L211" s="98">
        <v>299.5573767935457</v>
      </c>
      <c r="M211" s="98">
        <v>342.89202842420673</v>
      </c>
      <c r="N211" s="98">
        <v>338.46348696495937</v>
      </c>
      <c r="O211" s="98">
        <v>265.38584090649357</v>
      </c>
      <c r="P211" s="98">
        <v>287.11497788547973</v>
      </c>
      <c r="Q211" s="98">
        <v>289.55293027565364</v>
      </c>
      <c r="R211" s="98">
        <v>418.12834414088769</v>
      </c>
      <c r="S211" s="98">
        <v>430.80236941303156</v>
      </c>
      <c r="T211" s="98">
        <v>473.50778115270151</v>
      </c>
      <c r="U211" s="98">
        <v>394.09659483023069</v>
      </c>
      <c r="V211" s="98">
        <v>602.52923170675183</v>
      </c>
      <c r="W211" s="98">
        <v>698.9465296540692</v>
      </c>
      <c r="X211" s="98">
        <v>842.3827588723052</v>
      </c>
      <c r="Y211" s="98">
        <v>201.39566366847046</v>
      </c>
      <c r="DA211" s="63" t="s">
        <v>2261</v>
      </c>
    </row>
    <row r="212" spans="1:105" ht="12" customHeight="1" x14ac:dyDescent="0.25">
      <c r="A212" s="97" t="s">
        <v>50</v>
      </c>
      <c r="B212" s="98">
        <v>382.86592666378255</v>
      </c>
      <c r="C212" s="98">
        <v>393.12099838518037</v>
      </c>
      <c r="D212" s="98">
        <v>351.38119705629367</v>
      </c>
      <c r="E212" s="98">
        <v>340.25462231639034</v>
      </c>
      <c r="F212" s="98">
        <v>363.90485493045253</v>
      </c>
      <c r="G212" s="98">
        <v>381.81681291313055</v>
      </c>
      <c r="H212" s="98">
        <v>347.366594388603</v>
      </c>
      <c r="I212" s="98">
        <v>351.39236374821303</v>
      </c>
      <c r="J212" s="98">
        <v>333.77826824137935</v>
      </c>
      <c r="K212" s="98">
        <v>310.98677389458055</v>
      </c>
      <c r="L212" s="98">
        <v>272.43540145166804</v>
      </c>
      <c r="M212" s="98">
        <v>294.60588083297705</v>
      </c>
      <c r="N212" s="98">
        <v>301.59416053081674</v>
      </c>
      <c r="O212" s="98">
        <v>303.25303024183086</v>
      </c>
      <c r="P212" s="98">
        <v>337.25623652965726</v>
      </c>
      <c r="Q212" s="98">
        <v>366.73762240947758</v>
      </c>
      <c r="R212" s="98">
        <v>418.9122116156517</v>
      </c>
      <c r="S212" s="98">
        <v>472.66943568928093</v>
      </c>
      <c r="T212" s="98">
        <v>273.94674026570851</v>
      </c>
      <c r="U212" s="98">
        <v>560.7662420686255</v>
      </c>
      <c r="V212" s="98">
        <v>358.69160342920787</v>
      </c>
      <c r="W212" s="98">
        <v>715.79134930395469</v>
      </c>
      <c r="X212" s="98">
        <v>646.05361887192669</v>
      </c>
      <c r="Y212" s="98">
        <v>602.83882337937803</v>
      </c>
      <c r="DA212" s="63" t="s">
        <v>2262</v>
      </c>
    </row>
    <row r="213" spans="1:105" ht="12" customHeight="1" x14ac:dyDescent="0.25">
      <c r="A213" s="109" t="s">
        <v>120</v>
      </c>
      <c r="B213" s="33">
        <v>258.86002607098629</v>
      </c>
      <c r="C213" s="33">
        <v>288.99271725279573</v>
      </c>
      <c r="D213" s="33">
        <v>259.16947573978297</v>
      </c>
      <c r="E213" s="33">
        <v>286.63935704372278</v>
      </c>
      <c r="F213" s="33">
        <v>300.4724246953952</v>
      </c>
      <c r="G213" s="33">
        <v>291.08040836324898</v>
      </c>
      <c r="H213" s="33">
        <v>258.8248640494856</v>
      </c>
      <c r="I213" s="33">
        <v>290.64261727594561</v>
      </c>
      <c r="J213" s="33">
        <v>243.97243218328856</v>
      </c>
      <c r="K213" s="33">
        <v>226.20172701723314</v>
      </c>
      <c r="L213" s="33">
        <v>202.26906852942454</v>
      </c>
      <c r="M213" s="33">
        <v>227.64793475889343</v>
      </c>
      <c r="N213" s="33">
        <v>234.50641421139778</v>
      </c>
      <c r="O213" s="33">
        <v>227.70853856275335</v>
      </c>
      <c r="P213" s="33">
        <v>264.50898903035966</v>
      </c>
      <c r="Q213" s="33">
        <v>279.95890904762325</v>
      </c>
      <c r="R213" s="33">
        <v>286.7341179242602</v>
      </c>
      <c r="S213" s="33">
        <v>344.31479110566153</v>
      </c>
      <c r="T213" s="33">
        <v>332.16441869319812</v>
      </c>
      <c r="U213" s="33">
        <v>341.72239484947988</v>
      </c>
      <c r="V213" s="33">
        <v>363.59921499108674</v>
      </c>
      <c r="W213" s="33">
        <v>409.80679294676548</v>
      </c>
      <c r="X213" s="33">
        <v>452.38237317674862</v>
      </c>
      <c r="Y213" s="33">
        <v>447.99555972457466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5926.409118104395</v>
      </c>
      <c r="C215" s="117">
        <f t="shared" si="103"/>
        <v>7590.5073270133535</v>
      </c>
      <c r="D215" s="117">
        <f t="shared" si="103"/>
        <v>12718.008192299507</v>
      </c>
      <c r="E215" s="117">
        <f t="shared" si="103"/>
        <v>8368.7199847082538</v>
      </c>
      <c r="F215" s="117">
        <f t="shared" si="103"/>
        <v>10710.581724151178</v>
      </c>
      <c r="G215" s="117">
        <f t="shared" si="103"/>
        <v>5705.4305647145839</v>
      </c>
      <c r="H215" s="117">
        <f t="shared" si="103"/>
        <v>5657.6747917065377</v>
      </c>
      <c r="I215" s="117">
        <f t="shared" si="103"/>
        <v>5176.5824414056979</v>
      </c>
      <c r="J215" s="117">
        <f t="shared" si="103"/>
        <v>7760.7576373239199</v>
      </c>
      <c r="K215" s="117">
        <f t="shared" si="103"/>
        <v>6327.3631994699226</v>
      </c>
      <c r="L215" s="117">
        <f t="shared" si="103"/>
        <v>8281.1402439712037</v>
      </c>
      <c r="M215" s="117">
        <f t="shared" si="103"/>
        <v>8902.5654766589996</v>
      </c>
      <c r="N215" s="117">
        <f t="shared" si="103"/>
        <v>9905.0251177150603</v>
      </c>
      <c r="O215" s="117">
        <f t="shared" si="103"/>
        <v>7748.9635217898767</v>
      </c>
      <c r="P215" s="117">
        <f t="shared" si="103"/>
        <v>6795.1539622041219</v>
      </c>
      <c r="Q215" s="117">
        <f t="shared" si="103"/>
        <v>6538.9751631766121</v>
      </c>
      <c r="R215" s="117">
        <f t="shared" ref="R215:V215" si="104">R216+R219+R221+R231</f>
        <v>9430.8712299723484</v>
      </c>
      <c r="S215" s="117">
        <f t="shared" si="104"/>
        <v>10255.379426275918</v>
      </c>
      <c r="T215" s="117">
        <f t="shared" si="104"/>
        <v>8403.1197522909642</v>
      </c>
      <c r="U215" s="117">
        <f t="shared" si="104"/>
        <v>7433.73405856919</v>
      </c>
      <c r="V215" s="117">
        <f t="shared" si="104"/>
        <v>11706.761076941541</v>
      </c>
      <c r="W215" s="117">
        <f t="shared" ref="W215:Y215" si="105">W216+W219+W221+W231</f>
        <v>11963.101701590453</v>
      </c>
      <c r="X215" s="117">
        <f t="shared" si="105"/>
        <v>11319.69432601552</v>
      </c>
      <c r="Y215" s="117">
        <f t="shared" si="105"/>
        <v>8491.7349451215905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5135.7203602451855</v>
      </c>
      <c r="C216" s="122">
        <f t="shared" si="106"/>
        <v>6854.7838385405339</v>
      </c>
      <c r="D216" s="122">
        <f t="shared" si="106"/>
        <v>11664.315144957402</v>
      </c>
      <c r="E216" s="122">
        <f t="shared" si="106"/>
        <v>7559.5769469654342</v>
      </c>
      <c r="F216" s="122">
        <f t="shared" si="106"/>
        <v>9688.689893865032</v>
      </c>
      <c r="G216" s="122">
        <f t="shared" si="106"/>
        <v>4957.5900509365565</v>
      </c>
      <c r="H216" s="122">
        <f t="shared" si="106"/>
        <v>4878.4907442700351</v>
      </c>
      <c r="I216" s="122">
        <f t="shared" si="106"/>
        <v>4346.8266900984754</v>
      </c>
      <c r="J216" s="122">
        <f t="shared" si="106"/>
        <v>6704.4493324922823</v>
      </c>
      <c r="K216" s="122">
        <f t="shared" si="106"/>
        <v>5500.3042458186201</v>
      </c>
      <c r="L216" s="122">
        <f t="shared" si="106"/>
        <v>7697.4509167383148</v>
      </c>
      <c r="M216" s="122">
        <f t="shared" si="106"/>
        <v>8183.3790869029644</v>
      </c>
      <c r="N216" s="122">
        <f t="shared" si="106"/>
        <v>9089.8366221930355</v>
      </c>
      <c r="O216" s="122">
        <f t="shared" si="106"/>
        <v>7016.5660706182061</v>
      </c>
      <c r="P216" s="122">
        <f t="shared" si="106"/>
        <v>5892.0784378307635</v>
      </c>
      <c r="Q216" s="122">
        <f t="shared" si="106"/>
        <v>5696.1289719072174</v>
      </c>
      <c r="R216" s="122">
        <f t="shared" ref="R216:V216" si="107">SUM(R217:R218)</f>
        <v>8316.8666002068567</v>
      </c>
      <c r="S216" s="122">
        <f t="shared" si="107"/>
        <v>8947.7329573925199</v>
      </c>
      <c r="T216" s="122">
        <f t="shared" si="107"/>
        <v>6998.0024505636775</v>
      </c>
      <c r="U216" s="122">
        <f t="shared" si="107"/>
        <v>6012.6853898492582</v>
      </c>
      <c r="V216" s="122">
        <f t="shared" si="107"/>
        <v>9620.7893332634085</v>
      </c>
      <c r="W216" s="122">
        <f t="shared" ref="W216:Y216" si="108">SUM(W217:W218)</f>
        <v>10052.042433989309</v>
      </c>
      <c r="X216" s="122">
        <f t="shared" si="108"/>
        <v>9147.9233604350957</v>
      </c>
      <c r="Y216" s="122">
        <f t="shared" si="108"/>
        <v>7043.2096079764369</v>
      </c>
      <c r="DA216" s="130" t="s">
        <v>2413</v>
      </c>
    </row>
    <row r="217" spans="1:105" ht="12" customHeight="1" x14ac:dyDescent="0.25">
      <c r="A217" s="97" t="s">
        <v>51</v>
      </c>
      <c r="B217" s="98">
        <v>5085.7833762421724</v>
      </c>
      <c r="C217" s="98">
        <v>6789.3522463063937</v>
      </c>
      <c r="D217" s="98">
        <v>11555.605882638429</v>
      </c>
      <c r="E217" s="98">
        <v>7490.3635221110726</v>
      </c>
      <c r="F217" s="98">
        <v>9601.631778094561</v>
      </c>
      <c r="G217" s="98">
        <v>4913.8420979058119</v>
      </c>
      <c r="H217" s="98">
        <v>4836.4005935334426</v>
      </c>
      <c r="I217" s="98">
        <v>4310.0327361805312</v>
      </c>
      <c r="J217" s="98">
        <v>6648.5165142887308</v>
      </c>
      <c r="K217" s="98">
        <v>5454.9918960888363</v>
      </c>
      <c r="L217" s="98">
        <v>7636.7887079745042</v>
      </c>
      <c r="M217" s="98">
        <v>8119.7157486749302</v>
      </c>
      <c r="N217" s="98">
        <v>9020.4158701150409</v>
      </c>
      <c r="O217" s="98">
        <v>6962.6372184824222</v>
      </c>
      <c r="P217" s="98">
        <v>5846.9194989275538</v>
      </c>
      <c r="Q217" s="98">
        <v>5653.891701104526</v>
      </c>
      <c r="R217" s="98">
        <v>8255.8139285058915</v>
      </c>
      <c r="S217" s="98">
        <v>8881.8245544254278</v>
      </c>
      <c r="T217" s="98">
        <v>6944.5725342735905</v>
      </c>
      <c r="U217" s="98">
        <v>5966.8619262276488</v>
      </c>
      <c r="V217" s="98">
        <v>9547.7002167539194</v>
      </c>
      <c r="W217" s="98">
        <v>9977.9032057893128</v>
      </c>
      <c r="X217" s="98">
        <v>9080.9782630723912</v>
      </c>
      <c r="Y217" s="98">
        <v>6997.2375922531119</v>
      </c>
      <c r="DA217" s="63" t="s">
        <v>2414</v>
      </c>
    </row>
    <row r="218" spans="1:105" ht="12" customHeight="1" x14ac:dyDescent="0.25">
      <c r="A218" s="97" t="s">
        <v>53</v>
      </c>
      <c r="B218" s="98">
        <v>49.936984003012988</v>
      </c>
      <c r="C218" s="98">
        <v>65.431592234139799</v>
      </c>
      <c r="D218" s="98">
        <v>108.70926231897343</v>
      </c>
      <c r="E218" s="98">
        <v>69.213424854361676</v>
      </c>
      <c r="F218" s="98">
        <v>87.05811577047028</v>
      </c>
      <c r="G218" s="98">
        <v>43.747953030744448</v>
      </c>
      <c r="H218" s="98">
        <v>42.090150736592612</v>
      </c>
      <c r="I218" s="98">
        <v>36.793953917944279</v>
      </c>
      <c r="J218" s="98">
        <v>55.932818203551093</v>
      </c>
      <c r="K218" s="98">
        <v>45.312349729783847</v>
      </c>
      <c r="L218" s="98">
        <v>60.662208763810867</v>
      </c>
      <c r="M218" s="98">
        <v>63.663338228033858</v>
      </c>
      <c r="N218" s="98">
        <v>69.42075207799374</v>
      </c>
      <c r="O218" s="98">
        <v>53.928852135784332</v>
      </c>
      <c r="P218" s="98">
        <v>45.158938903209837</v>
      </c>
      <c r="Q218" s="98">
        <v>42.237270802691853</v>
      </c>
      <c r="R218" s="98">
        <v>61.052671700965327</v>
      </c>
      <c r="S218" s="98">
        <v>65.90840296709132</v>
      </c>
      <c r="T218" s="98">
        <v>53.42991629008722</v>
      </c>
      <c r="U218" s="98">
        <v>45.823463621609015</v>
      </c>
      <c r="V218" s="98">
        <v>73.089116509488647</v>
      </c>
      <c r="W218" s="98">
        <v>74.139228199995173</v>
      </c>
      <c r="X218" s="98">
        <v>66.945097362704075</v>
      </c>
      <c r="Y218" s="98">
        <v>45.972015723324773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0.93037449535552252</v>
      </c>
      <c r="C219" s="122">
        <f t="shared" si="109"/>
        <v>1.9328321817580267</v>
      </c>
      <c r="D219" s="122">
        <f t="shared" si="109"/>
        <v>3.3745500774572563</v>
      </c>
      <c r="E219" s="122">
        <f t="shared" si="109"/>
        <v>5.1141962780803629</v>
      </c>
      <c r="F219" s="122">
        <f t="shared" si="109"/>
        <v>5.8763527982807506</v>
      </c>
      <c r="G219" s="122">
        <f t="shared" si="109"/>
        <v>7.6788079176569894</v>
      </c>
      <c r="H219" s="122">
        <f t="shared" si="109"/>
        <v>10.200446584361227</v>
      </c>
      <c r="I219" s="122">
        <f t="shared" si="109"/>
        <v>14.064906074688386</v>
      </c>
      <c r="J219" s="122">
        <f t="shared" si="109"/>
        <v>12.019365373207277</v>
      </c>
      <c r="K219" s="122">
        <f t="shared" si="109"/>
        <v>15.211208311738678</v>
      </c>
      <c r="L219" s="122">
        <f t="shared" si="109"/>
        <v>20.240714775944085</v>
      </c>
      <c r="M219" s="122">
        <f t="shared" si="109"/>
        <v>19.143750748136306</v>
      </c>
      <c r="N219" s="122">
        <f t="shared" si="109"/>
        <v>29.172225663621507</v>
      </c>
      <c r="O219" s="122">
        <f t="shared" si="109"/>
        <v>27.881042335275016</v>
      </c>
      <c r="P219" s="122">
        <f t="shared" si="109"/>
        <v>19.254574533879996</v>
      </c>
      <c r="Q219" s="122">
        <f t="shared" si="109"/>
        <v>22.386451434361081</v>
      </c>
      <c r="R219" s="122">
        <f t="shared" si="109"/>
        <v>20.55310479814959</v>
      </c>
      <c r="S219" s="122">
        <f t="shared" si="109"/>
        <v>30.580184686339358</v>
      </c>
      <c r="T219" s="122">
        <f t="shared" si="109"/>
        <v>55.799947702490442</v>
      </c>
      <c r="U219" s="122">
        <f t="shared" si="109"/>
        <v>69.428173883443122</v>
      </c>
      <c r="V219" s="122">
        <f t="shared" si="109"/>
        <v>78.41311234135938</v>
      </c>
      <c r="W219" s="122">
        <f t="shared" si="109"/>
        <v>89.861344610916845</v>
      </c>
      <c r="X219" s="122">
        <f t="shared" si="109"/>
        <v>104.68705752202217</v>
      </c>
      <c r="Y219" s="122">
        <f t="shared" si="109"/>
        <v>73.250792977523631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0.93037449535552252</v>
      </c>
      <c r="C220" s="98">
        <f>RES_hhdet_tesh!C8</f>
        <v>1.9328321817580267</v>
      </c>
      <c r="D220" s="98">
        <f>RES_hhdet_tesh!D8</f>
        <v>3.3745500774572563</v>
      </c>
      <c r="E220" s="98">
        <f>RES_hhdet_tesh!E8</f>
        <v>5.1141962780803629</v>
      </c>
      <c r="F220" s="98">
        <f>RES_hhdet_tesh!F8</f>
        <v>5.8763527982807506</v>
      </c>
      <c r="G220" s="98">
        <f>RES_hhdet_tesh!G8</f>
        <v>7.6788079176569894</v>
      </c>
      <c r="H220" s="98">
        <f>RES_hhdet_tesh!H8</f>
        <v>10.200446584361227</v>
      </c>
      <c r="I220" s="98">
        <f>RES_hhdet_tesh!I8</f>
        <v>14.064906074688386</v>
      </c>
      <c r="J220" s="98">
        <f>RES_hhdet_tesh!J8</f>
        <v>12.019365373207277</v>
      </c>
      <c r="K220" s="98">
        <f>RES_hhdet_tesh!K8</f>
        <v>15.211208311738678</v>
      </c>
      <c r="L220" s="98">
        <f>RES_hhdet_tesh!L8</f>
        <v>20.240714775944085</v>
      </c>
      <c r="M220" s="98">
        <f>RES_hhdet_tesh!M8</f>
        <v>19.143750748136306</v>
      </c>
      <c r="N220" s="98">
        <f>RES_hhdet_tesh!N8</f>
        <v>29.172225663621507</v>
      </c>
      <c r="O220" s="98">
        <f>RES_hhdet_tesh!O8</f>
        <v>27.881042335275016</v>
      </c>
      <c r="P220" s="98">
        <f>RES_hhdet_tesh!P8</f>
        <v>19.254574533879996</v>
      </c>
      <c r="Q220" s="98">
        <f>RES_hhdet_tesh!Q8</f>
        <v>22.386451434361081</v>
      </c>
      <c r="R220" s="98">
        <f>RES_hhdet_tesh!R8</f>
        <v>20.55310479814959</v>
      </c>
      <c r="S220" s="98">
        <f>RES_hhdet_tesh!S8</f>
        <v>30.580184686339358</v>
      </c>
      <c r="T220" s="98">
        <f>RES_hhdet_tesh!T8</f>
        <v>55.799947702490442</v>
      </c>
      <c r="U220" s="98">
        <f>RES_hhdet_tesh!U8</f>
        <v>69.428173883443122</v>
      </c>
      <c r="V220" s="98">
        <f>RES_hhdet_tesh!V8</f>
        <v>78.41311234135938</v>
      </c>
      <c r="W220" s="98">
        <f>RES_hhdet_tesh!W8</f>
        <v>89.861344610916845</v>
      </c>
      <c r="X220" s="98">
        <f>RES_hhdet_tesh!X8</f>
        <v>104.68705752202217</v>
      </c>
      <c r="Y220" s="98">
        <f>RES_hhdet_tesh!Y8</f>
        <v>73.250792977523631</v>
      </c>
      <c r="DA220" s="63" t="s">
        <v>2417</v>
      </c>
    </row>
    <row r="221" spans="1:105" ht="12" customHeight="1" x14ac:dyDescent="0.25">
      <c r="A221" s="121" t="s">
        <v>55</v>
      </c>
      <c r="B221" s="122">
        <v>585.24156030899428</v>
      </c>
      <c r="C221" s="122">
        <v>519.07788505074586</v>
      </c>
      <c r="D221" s="122">
        <v>784.88266419803892</v>
      </c>
      <c r="E221" s="122">
        <v>578.33682625386029</v>
      </c>
      <c r="F221" s="122">
        <v>745.17119720493213</v>
      </c>
      <c r="G221" s="122">
        <v>544.12704229542476</v>
      </c>
      <c r="H221" s="122">
        <v>578.31739009146338</v>
      </c>
      <c r="I221" s="122">
        <v>614.51402450837566</v>
      </c>
      <c r="J221" s="122">
        <v>820.83553093423529</v>
      </c>
      <c r="K221" s="122">
        <v>630.70834829855437</v>
      </c>
      <c r="L221" s="122">
        <v>395.0514749215132</v>
      </c>
      <c r="M221" s="122">
        <v>505.3304187691038</v>
      </c>
      <c r="N221" s="122">
        <v>589.97611769831167</v>
      </c>
      <c r="O221" s="122">
        <v>548.48673608750062</v>
      </c>
      <c r="P221" s="122">
        <v>711.18334953904912</v>
      </c>
      <c r="Q221" s="122">
        <v>643.25861493108312</v>
      </c>
      <c r="R221" s="122">
        <v>852.80547198187912</v>
      </c>
      <c r="S221" s="122">
        <v>1021.8140816490641</v>
      </c>
      <c r="T221" s="122">
        <v>1071.9669586287102</v>
      </c>
      <c r="U221" s="122">
        <v>1117.0821235571505</v>
      </c>
      <c r="V221" s="122">
        <v>1651.3102823960892</v>
      </c>
      <c r="W221" s="122">
        <v>1411.0731534181302</v>
      </c>
      <c r="X221" s="122">
        <v>1585.2148884866315</v>
      </c>
      <c r="Y221" s="122">
        <v>1122.5709682215593</v>
      </c>
      <c r="DA221" s="130" t="s">
        <v>2418</v>
      </c>
    </row>
    <row r="222" spans="1:105" ht="12" customHeight="1" x14ac:dyDescent="0.25">
      <c r="A222" s="97" t="s">
        <v>143</v>
      </c>
      <c r="B222" s="98">
        <v>514.71969965642154</v>
      </c>
      <c r="C222" s="98">
        <v>487.03889688131727</v>
      </c>
      <c r="D222" s="98">
        <v>830.83767153943745</v>
      </c>
      <c r="E222" s="98">
        <v>562.78534158755872</v>
      </c>
      <c r="F222" s="98">
        <v>773.26102924535382</v>
      </c>
      <c r="G222" s="98">
        <v>519.22690647846343</v>
      </c>
      <c r="H222" s="98">
        <v>561.7145332329452</v>
      </c>
      <c r="I222" s="98">
        <v>591.31280448046482</v>
      </c>
      <c r="J222" s="98">
        <v>867.27749633416079</v>
      </c>
      <c r="K222" s="98">
        <v>651.88348397931441</v>
      </c>
      <c r="L222" s="98">
        <v>384.3565347668403</v>
      </c>
      <c r="M222" s="98">
        <v>505.50554047879166</v>
      </c>
      <c r="N222" s="98">
        <v>593.3502740473599</v>
      </c>
      <c r="O222" s="98">
        <v>531.02277542286072</v>
      </c>
      <c r="P222" s="98">
        <v>711.57832447694909</v>
      </c>
      <c r="Q222" s="98">
        <v>628.38496052662606</v>
      </c>
      <c r="R222" s="98">
        <v>853.02626017763907</v>
      </c>
      <c r="S222" s="98">
        <v>1033.7146612916099</v>
      </c>
      <c r="T222" s="98">
        <v>1066.1251430454779</v>
      </c>
      <c r="U222" s="98">
        <v>1078.0360269519774</v>
      </c>
      <c r="V222" s="98">
        <v>1720.2689334217525</v>
      </c>
      <c r="W222" s="98">
        <v>1369.9952325570844</v>
      </c>
      <c r="X222" s="98">
        <v>1637.7095939403994</v>
      </c>
      <c r="Y222" s="98">
        <v>1062.2369417184098</v>
      </c>
      <c r="DA222" s="63" t="s">
        <v>2419</v>
      </c>
    </row>
    <row r="223" spans="1:105" ht="12" customHeight="1" x14ac:dyDescent="0.25">
      <c r="A223" s="97" t="s">
        <v>124</v>
      </c>
      <c r="B223" s="98">
        <v>665.64645791666669</v>
      </c>
      <c r="C223" s="98">
        <v>649.21057564074238</v>
      </c>
      <c r="D223" s="98">
        <v>643.42471851718278</v>
      </c>
      <c r="E223" s="98">
        <v>633.43905736630791</v>
      </c>
      <c r="F223" s="98">
        <v>630.40748222175171</v>
      </c>
      <c r="G223" s="98">
        <v>639.07181747681329</v>
      </c>
      <c r="H223" s="98">
        <v>648.46556629643089</v>
      </c>
      <c r="I223" s="98">
        <v>658.89636425267986</v>
      </c>
      <c r="J223" s="98">
        <v>630.58567327756623</v>
      </c>
      <c r="K223" s="98">
        <v>627.1011633178</v>
      </c>
      <c r="L223" s="98">
        <v>595.61048497460945</v>
      </c>
      <c r="M223" s="98">
        <v>593.56017466034177</v>
      </c>
      <c r="N223" s="98">
        <v>599.03698805810325</v>
      </c>
      <c r="O223" s="98">
        <v>636.13845382868396</v>
      </c>
      <c r="P223" s="98">
        <v>715.11801740615579</v>
      </c>
      <c r="Q223" s="98">
        <v>770.37207600837178</v>
      </c>
      <c r="R223" s="98">
        <v>821.23664839914863</v>
      </c>
      <c r="S223" s="98">
        <v>997.65099303087902</v>
      </c>
      <c r="T223" s="98">
        <v>1309.749973021846</v>
      </c>
      <c r="U223" s="98">
        <v>1093.4542468479403</v>
      </c>
      <c r="V223" s="98">
        <v>1318.8974808321768</v>
      </c>
      <c r="W223" s="98">
        <v>1679.6647725927571</v>
      </c>
      <c r="X223" s="98">
        <v>1294.5204738108273</v>
      </c>
      <c r="Y223" s="98">
        <v>1530.2528372723207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1303.6371659718641</v>
      </c>
      <c r="U224" s="98">
        <v>1087.9492258740365</v>
      </c>
      <c r="V224" s="98">
        <v>1313.5151303948144</v>
      </c>
      <c r="W224" s="98">
        <v>1672.45011965089</v>
      </c>
      <c r="X224" s="98">
        <v>1293.1791586543325</v>
      </c>
      <c r="Y224" s="98">
        <v>1535.1471335274259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398.00714898226863</v>
      </c>
      <c r="U225" s="101">
        <v>319.87424337848427</v>
      </c>
      <c r="V225" s="101">
        <v>400.35417942537947</v>
      </c>
      <c r="W225" s="101">
        <v>700.6644902488265</v>
      </c>
      <c r="X225" s="101">
        <v>309.96909694376984</v>
      </c>
      <c r="Y225" s="101">
        <v>590.27730311818959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905.63001698959567</v>
      </c>
      <c r="U226" s="104">
        <v>768.07498249555226</v>
      </c>
      <c r="V226" s="104">
        <v>913.16095096943502</v>
      </c>
      <c r="W226" s="104">
        <v>971.78562940206382</v>
      </c>
      <c r="X226" s="104">
        <v>983.21006171056263</v>
      </c>
      <c r="Y226" s="104">
        <v>944.8698304092361</v>
      </c>
      <c r="DA226" s="132" t="s">
        <v>2423</v>
      </c>
    </row>
    <row r="227" spans="1:105" ht="12" customHeight="1" x14ac:dyDescent="0.25">
      <c r="A227" s="106" t="s">
        <v>122</v>
      </c>
      <c r="B227" s="101">
        <v>748.41122966687169</v>
      </c>
      <c r="C227" s="101">
        <v>603.99727942388154</v>
      </c>
      <c r="D227" s="101">
        <v>620.31522595418141</v>
      </c>
      <c r="E227" s="101">
        <v>643.54963455713221</v>
      </c>
      <c r="F227" s="101">
        <v>625.08198853670626</v>
      </c>
      <c r="G227" s="101">
        <v>627.22369872811885</v>
      </c>
      <c r="H227" s="101">
        <v>639.09561209108244</v>
      </c>
      <c r="I227" s="101">
        <v>699.31316525938962</v>
      </c>
      <c r="J227" s="101">
        <v>637.75082821123442</v>
      </c>
      <c r="K227" s="101">
        <v>500.18216616546266</v>
      </c>
      <c r="L227" s="101">
        <v>457.30073539164471</v>
      </c>
      <c r="M227" s="101">
        <v>492.23221617014724</v>
      </c>
      <c r="N227" s="101">
        <v>553.05588945546344</v>
      </c>
      <c r="O227" s="101">
        <v>692.3692261653224</v>
      </c>
      <c r="P227" s="101">
        <v>707.73940139123897</v>
      </c>
      <c r="Q227" s="101">
        <v>816.78969249036493</v>
      </c>
      <c r="R227" s="101">
        <v>851.05955666924478</v>
      </c>
      <c r="S227" s="101">
        <v>899.5220102894001</v>
      </c>
      <c r="T227" s="101">
        <v>1100.0976907398294</v>
      </c>
      <c r="U227" s="101">
        <v>1341.8291641674709</v>
      </c>
      <c r="V227" s="101">
        <v>1227.1221643209692</v>
      </c>
      <c r="W227" s="101">
        <v>1620.9413775958913</v>
      </c>
      <c r="X227" s="101">
        <v>1230.4288758653952</v>
      </c>
      <c r="Y227" s="101">
        <v>1388.9899992741382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689.37695012559448</v>
      </c>
      <c r="P228" s="104">
        <v>703.7779850838034</v>
      </c>
      <c r="Q228" s="104">
        <v>810.59682103193734</v>
      </c>
      <c r="R228" s="104">
        <v>835.40793401018277</v>
      </c>
      <c r="S228" s="104">
        <v>885.82968080648106</v>
      </c>
      <c r="T228" s="104">
        <v>1092.9987864015293</v>
      </c>
      <c r="U228" s="104">
        <v>1336.3181771687082</v>
      </c>
      <c r="V228" s="104">
        <v>1224.0980244263808</v>
      </c>
      <c r="W228" s="104">
        <v>1619.9922092574845</v>
      </c>
      <c r="X228" s="104">
        <v>1236.578892434256</v>
      </c>
      <c r="Y228" s="104">
        <v>1392.862119118904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240.40024834814028</v>
      </c>
      <c r="P229" s="98">
        <v>212.61280067491631</v>
      </c>
      <c r="Q229" s="98">
        <v>249.43848314119921</v>
      </c>
      <c r="R229" s="98">
        <v>258.82649072807976</v>
      </c>
      <c r="S229" s="98">
        <v>248.60621304389329</v>
      </c>
      <c r="T229" s="98">
        <v>331.875325689921</v>
      </c>
      <c r="U229" s="98">
        <v>388.22389198278324</v>
      </c>
      <c r="V229" s="98">
        <v>369.40654811672755</v>
      </c>
      <c r="W229" s="98">
        <v>675.752471119338</v>
      </c>
      <c r="X229" s="98">
        <v>294.70230394766094</v>
      </c>
      <c r="Y229" s="98">
        <v>539.44887184795505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448.97670177745425</v>
      </c>
      <c r="P230" s="98">
        <v>491.16518440888711</v>
      </c>
      <c r="Q230" s="98">
        <v>561.15833789073815</v>
      </c>
      <c r="R230" s="98">
        <v>576.58144328210301</v>
      </c>
      <c r="S230" s="98">
        <v>637.2234677625878</v>
      </c>
      <c r="T230" s="98">
        <v>761.123460711608</v>
      </c>
      <c r="U230" s="98">
        <v>948.09428518592495</v>
      </c>
      <c r="V230" s="98">
        <v>854.69147630965324</v>
      </c>
      <c r="W230" s="98">
        <v>944.23973813814632</v>
      </c>
      <c r="X230" s="98">
        <v>941.87658848659498</v>
      </c>
      <c r="Y230" s="98">
        <v>853.413247270949</v>
      </c>
      <c r="DA230" s="63" t="s">
        <v>2427</v>
      </c>
    </row>
    <row r="231" spans="1:105" ht="12" customHeight="1" x14ac:dyDescent="0.25">
      <c r="A231" s="121" t="s">
        <v>54</v>
      </c>
      <c r="B231" s="122">
        <v>204.51682305485969</v>
      </c>
      <c r="C231" s="122">
        <v>214.71277124031573</v>
      </c>
      <c r="D231" s="122">
        <v>265.43583306660986</v>
      </c>
      <c r="E231" s="122">
        <v>225.69201521087794</v>
      </c>
      <c r="F231" s="122">
        <v>270.844280282932</v>
      </c>
      <c r="G231" s="122">
        <v>196.03466356494562</v>
      </c>
      <c r="H231" s="122">
        <v>190.66621076067827</v>
      </c>
      <c r="I231" s="122">
        <v>201.17682072415857</v>
      </c>
      <c r="J231" s="122">
        <v>223.45340852419483</v>
      </c>
      <c r="K231" s="122">
        <v>181.13939704100926</v>
      </c>
      <c r="L231" s="122">
        <v>168.3971375354304</v>
      </c>
      <c r="M231" s="122">
        <v>194.71222023879466</v>
      </c>
      <c r="N231" s="122">
        <v>196.04015216009134</v>
      </c>
      <c r="O231" s="122">
        <v>156.02967274889514</v>
      </c>
      <c r="P231" s="122">
        <v>172.63760030042883</v>
      </c>
      <c r="Q231" s="122">
        <v>177.20112490395047</v>
      </c>
      <c r="R231" s="122">
        <v>240.64605298546249</v>
      </c>
      <c r="S231" s="122">
        <v>255.25220254799555</v>
      </c>
      <c r="T231" s="122">
        <v>277.35039539608704</v>
      </c>
      <c r="U231" s="122">
        <v>234.53837127933841</v>
      </c>
      <c r="V231" s="122">
        <v>356.24834894068323</v>
      </c>
      <c r="W231" s="122">
        <v>410.12476957209572</v>
      </c>
      <c r="X231" s="122">
        <v>481.86901957177167</v>
      </c>
      <c r="Y231" s="122">
        <v>252.70357594607</v>
      </c>
      <c r="DA231" s="130" t="s">
        <v>2428</v>
      </c>
    </row>
    <row r="232" spans="1:105" ht="12" customHeight="1" x14ac:dyDescent="0.25">
      <c r="A232" s="97" t="s">
        <v>51</v>
      </c>
      <c r="B232" s="98">
        <v>225.37285622316688</v>
      </c>
      <c r="C232" s="98">
        <v>215.49503023098808</v>
      </c>
      <c r="D232" s="98">
        <v>365.18001939533667</v>
      </c>
      <c r="E232" s="98">
        <v>243.04104932596948</v>
      </c>
      <c r="F232" s="98">
        <v>331.18664269206226</v>
      </c>
      <c r="G232" s="98">
        <v>171.55326891137224</v>
      </c>
      <c r="H232" s="98">
        <v>186.22852862026903</v>
      </c>
      <c r="I232" s="98">
        <v>184.47966491912896</v>
      </c>
      <c r="J232" s="98">
        <v>256.21545904194915</v>
      </c>
      <c r="K232" s="98">
        <v>187.44030991492008</v>
      </c>
      <c r="L232" s="98">
        <v>174.119629968032</v>
      </c>
      <c r="M232" s="98">
        <v>199.39741855198034</v>
      </c>
      <c r="N232" s="98">
        <v>196.90220212769665</v>
      </c>
      <c r="O232" s="98">
        <v>154.43445113917466</v>
      </c>
      <c r="P232" s="98">
        <v>167.09187666758331</v>
      </c>
      <c r="Q232" s="98">
        <v>168.5448817540871</v>
      </c>
      <c r="R232" s="98">
        <v>243.95323279523032</v>
      </c>
      <c r="S232" s="98">
        <v>252.06967387674072</v>
      </c>
      <c r="T232" s="98">
        <v>278.29724008434846</v>
      </c>
      <c r="U232" s="98">
        <v>232.56484740565179</v>
      </c>
      <c r="V232" s="98">
        <v>357.14184254563702</v>
      </c>
      <c r="W232" s="98">
        <v>414.73620435478301</v>
      </c>
      <c r="X232" s="98">
        <v>500.33026846265886</v>
      </c>
      <c r="Y232" s="98">
        <v>119.74487016166486</v>
      </c>
      <c r="DA232" s="63" t="s">
        <v>2429</v>
      </c>
    </row>
    <row r="233" spans="1:105" ht="12" customHeight="1" x14ac:dyDescent="0.25">
      <c r="A233" s="97" t="s">
        <v>50</v>
      </c>
      <c r="B233" s="98">
        <v>221.24613334154114</v>
      </c>
      <c r="C233" s="98">
        <v>227.53934081287986</v>
      </c>
      <c r="D233" s="98">
        <v>203.66692264930487</v>
      </c>
      <c r="E233" s="98">
        <v>197.46998327648842</v>
      </c>
      <c r="F233" s="98">
        <v>211.67618207342343</v>
      </c>
      <c r="G233" s="98">
        <v>222.52164837907094</v>
      </c>
      <c r="H233" s="98">
        <v>202.99546039444317</v>
      </c>
      <c r="I233" s="98">
        <v>205.63035895207608</v>
      </c>
      <c r="J233" s="98">
        <v>195.37758240749795</v>
      </c>
      <c r="K233" s="98">
        <v>182.12532372902447</v>
      </c>
      <c r="L233" s="98">
        <v>159.64184196065267</v>
      </c>
      <c r="M233" s="98">
        <v>172.75680641780218</v>
      </c>
      <c r="N233" s="98">
        <v>177.10724295854681</v>
      </c>
      <c r="O233" s="98">
        <v>178.10816516451158</v>
      </c>
      <c r="P233" s="98">
        <v>198.12500665062495</v>
      </c>
      <c r="Q233" s="98">
        <v>215.52938629710715</v>
      </c>
      <c r="R233" s="98">
        <v>246.39689516627453</v>
      </c>
      <c r="S233" s="98">
        <v>278.29434559408077</v>
      </c>
      <c r="T233" s="98">
        <v>161.89379363931781</v>
      </c>
      <c r="U233" s="98">
        <v>335.32019610125104</v>
      </c>
      <c r="V233" s="98">
        <v>216.44476036991014</v>
      </c>
      <c r="W233" s="98">
        <v>434.02821659750873</v>
      </c>
      <c r="X233" s="98">
        <v>391.89445266365516</v>
      </c>
      <c r="Y233" s="98">
        <v>365.73956443213524</v>
      </c>
      <c r="DA233" s="63" t="s">
        <v>2430</v>
      </c>
    </row>
    <row r="234" spans="1:105" ht="12" customHeight="1" x14ac:dyDescent="0.25">
      <c r="A234" s="109" t="s">
        <v>120</v>
      </c>
      <c r="B234" s="33">
        <v>190.773460969892</v>
      </c>
      <c r="C234" s="33">
        <v>213.3946008868547</v>
      </c>
      <c r="D234" s="33">
        <v>191.79428869264316</v>
      </c>
      <c r="E234" s="33">
        <v>212.74171035295899</v>
      </c>
      <c r="F234" s="33">
        <v>223.89085680256863</v>
      </c>
      <c r="G234" s="33">
        <v>217.611757429183</v>
      </c>
      <c r="H234" s="33">
        <v>194.47704719788564</v>
      </c>
      <c r="I234" s="33">
        <v>219.02910621503804</v>
      </c>
      <c r="J234" s="33">
        <v>183.99003926741457</v>
      </c>
      <c r="K234" s="33">
        <v>170.83252064035324</v>
      </c>
      <c r="L234" s="33">
        <v>153.15782062513128</v>
      </c>
      <c r="M234" s="33">
        <v>172.91303549956967</v>
      </c>
      <c r="N234" s="33">
        <v>179.17967329533388</v>
      </c>
      <c r="O234" s="33">
        <v>174.65168007692733</v>
      </c>
      <c r="P234" s="33">
        <v>204.34716438673084</v>
      </c>
      <c r="Q234" s="33">
        <v>217.07056508549604</v>
      </c>
      <c r="R234" s="33">
        <v>223.63079902606134</v>
      </c>
      <c r="S234" s="33">
        <v>271.06722671156814</v>
      </c>
      <c r="T234" s="33">
        <v>268.02175132227973</v>
      </c>
      <c r="U234" s="33">
        <v>281.38824951295669</v>
      </c>
      <c r="V234" s="33">
        <v>305.87284668517827</v>
      </c>
      <c r="W234" s="33">
        <v>353.12034793789439</v>
      </c>
      <c r="X234" s="33">
        <v>392.99991893168084</v>
      </c>
      <c r="Y234" s="33">
        <v>392.66984269102369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3913.3690190663829</v>
      </c>
      <c r="C236" s="117">
        <f t="shared" si="110"/>
        <v>5100.9983560607407</v>
      </c>
      <c r="D236" s="117">
        <f t="shared" si="110"/>
        <v>8678.8925782752412</v>
      </c>
      <c r="E236" s="117">
        <f t="shared" si="110"/>
        <v>5626.2490207620604</v>
      </c>
      <c r="F236" s="117">
        <f t="shared" si="110"/>
        <v>7194.6100037978458</v>
      </c>
      <c r="G236" s="117">
        <f t="shared" si="110"/>
        <v>3737.4948313646714</v>
      </c>
      <c r="H236" s="117">
        <f t="shared" si="110"/>
        <v>3697.1856683012984</v>
      </c>
      <c r="I236" s="117">
        <f t="shared" si="110"/>
        <v>3293.7318807618026</v>
      </c>
      <c r="J236" s="117">
        <f t="shared" si="110"/>
        <v>5007.6499172242238</v>
      </c>
      <c r="K236" s="117">
        <f t="shared" si="110"/>
        <v>4042.6829142673623</v>
      </c>
      <c r="L236" s="117">
        <f t="shared" si="110"/>
        <v>5328.1570714946565</v>
      </c>
      <c r="M236" s="117">
        <f t="shared" si="110"/>
        <v>5679.8626761030655</v>
      </c>
      <c r="N236" s="117">
        <f t="shared" si="110"/>
        <v>6164.5218303978581</v>
      </c>
      <c r="O236" s="117">
        <f t="shared" si="110"/>
        <v>4677.329509105929</v>
      </c>
      <c r="P236" s="117">
        <f t="shared" si="110"/>
        <v>4029.4578978895242</v>
      </c>
      <c r="Q236" s="117">
        <f t="shared" si="110"/>
        <v>3888.9506186772423</v>
      </c>
      <c r="R236" s="117">
        <f t="shared" ref="R236:V236" si="111">R237+R240+R242+R252</f>
        <v>5466.3150165877087</v>
      </c>
      <c r="S236" s="117">
        <f t="shared" si="111"/>
        <v>5665.9049587761019</v>
      </c>
      <c r="T236" s="117">
        <f t="shared" si="111"/>
        <v>4384.648906176345</v>
      </c>
      <c r="U236" s="117">
        <f t="shared" si="111"/>
        <v>3688.3885235976722</v>
      </c>
      <c r="V236" s="117">
        <f t="shared" si="111"/>
        <v>5666.4288516976949</v>
      </c>
      <c r="W236" s="117">
        <f t="shared" ref="W236:Y236" si="112">W237+W240+W242+W252</f>
        <v>5689.3881015212355</v>
      </c>
      <c r="X236" s="117">
        <f t="shared" si="112"/>
        <v>5307.7641982843224</v>
      </c>
      <c r="Y236" s="117">
        <f t="shared" si="112"/>
        <v>3857.2274564488139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3613.6687921251228</v>
      </c>
      <c r="C237" s="122">
        <f t="shared" si="113"/>
        <v>4799.6109364959248</v>
      </c>
      <c r="D237" s="122">
        <f t="shared" si="113"/>
        <v>8149.1358728287914</v>
      </c>
      <c r="E237" s="122">
        <f t="shared" si="113"/>
        <v>5255.3650028717457</v>
      </c>
      <c r="F237" s="122">
        <f t="shared" si="113"/>
        <v>6689.7219690849151</v>
      </c>
      <c r="G237" s="122">
        <f t="shared" si="113"/>
        <v>3418.3815308525604</v>
      </c>
      <c r="H237" s="122">
        <f t="shared" si="113"/>
        <v>3345.5796297391003</v>
      </c>
      <c r="I237" s="122">
        <f t="shared" si="113"/>
        <v>2935.3979077848348</v>
      </c>
      <c r="J237" s="122">
        <f t="shared" si="113"/>
        <v>4479.2830348942325</v>
      </c>
      <c r="K237" s="122">
        <f t="shared" si="113"/>
        <v>3627.061761009862</v>
      </c>
      <c r="L237" s="122">
        <f t="shared" si="113"/>
        <v>5039.0342489594441</v>
      </c>
      <c r="M237" s="122">
        <f t="shared" si="113"/>
        <v>5301.0224667384491</v>
      </c>
      <c r="N237" s="122">
        <f t="shared" si="113"/>
        <v>5734.071874915453</v>
      </c>
      <c r="O237" s="122">
        <f t="shared" si="113"/>
        <v>4320.5896928266984</v>
      </c>
      <c r="P237" s="122">
        <f t="shared" si="113"/>
        <v>3590.4170226418805</v>
      </c>
      <c r="Q237" s="122">
        <f t="shared" si="113"/>
        <v>3481.1734094780363</v>
      </c>
      <c r="R237" s="122">
        <f t="shared" ref="R237:V237" si="114">SUM(R238:R239)</f>
        <v>4909.7998729921046</v>
      </c>
      <c r="S237" s="122">
        <f t="shared" si="114"/>
        <v>5038.8702062875836</v>
      </c>
      <c r="T237" s="122">
        <f t="shared" si="114"/>
        <v>3755.5918686917239</v>
      </c>
      <c r="U237" s="122">
        <f t="shared" si="114"/>
        <v>3098.3806390735945</v>
      </c>
      <c r="V237" s="122">
        <f t="shared" si="114"/>
        <v>4740.8973157533992</v>
      </c>
      <c r="W237" s="122">
        <f t="shared" ref="W237:Y237" si="115">SUM(W238:W239)</f>
        <v>4903.7851967968309</v>
      </c>
      <c r="X237" s="122">
        <f t="shared" si="115"/>
        <v>4382.7447036657377</v>
      </c>
      <c r="Y237" s="122">
        <f t="shared" si="115"/>
        <v>3398.8913021318845</v>
      </c>
      <c r="DA237" s="130" t="s">
        <v>2581</v>
      </c>
    </row>
    <row r="238" spans="1:105" ht="12" customHeight="1" x14ac:dyDescent="0.25">
      <c r="A238" s="97" t="s">
        <v>51</v>
      </c>
      <c r="B238" s="98">
        <v>3613.6687921251228</v>
      </c>
      <c r="C238" s="98">
        <v>4799.6109364959248</v>
      </c>
      <c r="D238" s="98">
        <v>8149.1358728287914</v>
      </c>
      <c r="E238" s="98">
        <v>5255.3650028717457</v>
      </c>
      <c r="F238" s="98">
        <v>6689.7219690849151</v>
      </c>
      <c r="G238" s="98">
        <v>3418.3815308525604</v>
      </c>
      <c r="H238" s="98">
        <v>3345.5796297391003</v>
      </c>
      <c r="I238" s="98">
        <v>2935.3979077848348</v>
      </c>
      <c r="J238" s="98">
        <v>4479.2830348942325</v>
      </c>
      <c r="K238" s="98">
        <v>3627.061761009862</v>
      </c>
      <c r="L238" s="98">
        <v>5039.0342489594441</v>
      </c>
      <c r="M238" s="98">
        <v>5301.0224667384491</v>
      </c>
      <c r="N238" s="98">
        <v>5734.071874915453</v>
      </c>
      <c r="O238" s="98">
        <v>4320.5896928266984</v>
      </c>
      <c r="P238" s="98">
        <v>3590.4170226418805</v>
      </c>
      <c r="Q238" s="98">
        <v>3481.1734094780363</v>
      </c>
      <c r="R238" s="98">
        <v>4909.7998729921046</v>
      </c>
      <c r="S238" s="98">
        <v>5038.8702062875836</v>
      </c>
      <c r="T238" s="98">
        <v>3755.5918686917239</v>
      </c>
      <c r="U238" s="98">
        <v>3098.3806390735945</v>
      </c>
      <c r="V238" s="98">
        <v>4740.8973157533992</v>
      </c>
      <c r="W238" s="98">
        <v>4903.7851967968309</v>
      </c>
      <c r="X238" s="98">
        <v>4382.7447036657377</v>
      </c>
      <c r="Y238" s="98">
        <v>3398.8913021318845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242.43254101731387</v>
      </c>
      <c r="C242" s="122">
        <v>242.90675071372934</v>
      </c>
      <c r="D242" s="122">
        <v>426.0486321535289</v>
      </c>
      <c r="E242" s="122">
        <v>298.07127715765574</v>
      </c>
      <c r="F242" s="122">
        <v>406.96332566498876</v>
      </c>
      <c r="G242" s="122">
        <v>263.69278177593532</v>
      </c>
      <c r="H242" s="122">
        <v>289.24574168992052</v>
      </c>
      <c r="I242" s="122">
        <v>295.66552658186697</v>
      </c>
      <c r="J242" s="122">
        <v>436.43239850902609</v>
      </c>
      <c r="K242" s="122">
        <v>341.35208524641712</v>
      </c>
      <c r="L242" s="122">
        <v>207.56132335356841</v>
      </c>
      <c r="M242" s="122">
        <v>273.28439047111067</v>
      </c>
      <c r="N242" s="122">
        <v>312.55679927379623</v>
      </c>
      <c r="O242" s="122">
        <v>267.91522184912981</v>
      </c>
      <c r="P242" s="122">
        <v>351.04749613210203</v>
      </c>
      <c r="Q242" s="122">
        <v>321.59416110055781</v>
      </c>
      <c r="R242" s="122">
        <v>431.11313513923074</v>
      </c>
      <c r="S242" s="122">
        <v>498.90865899935636</v>
      </c>
      <c r="T242" s="122">
        <v>475.79963803689651</v>
      </c>
      <c r="U242" s="122">
        <v>458.20061883305482</v>
      </c>
      <c r="V242" s="122">
        <v>720.84521510915533</v>
      </c>
      <c r="W242" s="122">
        <v>561.29719895780431</v>
      </c>
      <c r="X242" s="122">
        <v>683.04056300919581</v>
      </c>
      <c r="Y242" s="122">
        <v>420.77900614942354</v>
      </c>
      <c r="DA242" s="130" t="s">
        <v>2586</v>
      </c>
    </row>
    <row r="243" spans="1:105" ht="12" customHeight="1" x14ac:dyDescent="0.25">
      <c r="A243" s="97" t="s">
        <v>143</v>
      </c>
      <c r="B243" s="98">
        <v>336.82010884348375</v>
      </c>
      <c r="C243" s="98">
        <v>315.98899204530034</v>
      </c>
      <c r="D243" s="98">
        <v>536.74165830525067</v>
      </c>
      <c r="E243" s="98">
        <v>361.56021211170008</v>
      </c>
      <c r="F243" s="98">
        <v>493.95246187382901</v>
      </c>
      <c r="G243" s="98">
        <v>330.69026060881049</v>
      </c>
      <c r="H243" s="98">
        <v>357.11114183967527</v>
      </c>
      <c r="I243" s="98">
        <v>371.41143370619807</v>
      </c>
      <c r="J243" s="98">
        <v>538.38898424459535</v>
      </c>
      <c r="K243" s="98">
        <v>398.08295756872747</v>
      </c>
      <c r="L243" s="98">
        <v>232.06255757094053</v>
      </c>
      <c r="M243" s="98">
        <v>300.84014001362442</v>
      </c>
      <c r="N243" s="98">
        <v>342.76760105241959</v>
      </c>
      <c r="O243" s="98">
        <v>298.58807533855173</v>
      </c>
      <c r="P243" s="98">
        <v>394.39207423925427</v>
      </c>
      <c r="Q243" s="98">
        <v>348.73724735836663</v>
      </c>
      <c r="R243" s="98">
        <v>464.66435939216882</v>
      </c>
      <c r="S243" s="98">
        <v>547.03384332961366</v>
      </c>
      <c r="T243" s="98">
        <v>548.03732311683825</v>
      </c>
      <c r="U243" s="98">
        <v>540.53041677950102</v>
      </c>
      <c r="V243" s="98">
        <v>835.78203927998743</v>
      </c>
      <c r="W243" s="98">
        <v>664.62673567935678</v>
      </c>
      <c r="X243" s="98">
        <v>782.5606322975492</v>
      </c>
      <c r="Y243" s="98">
        <v>507.08083984073164</v>
      </c>
      <c r="DA243" s="63" t="s">
        <v>2587</v>
      </c>
    </row>
    <row r="244" spans="1:105" ht="12" customHeight="1" x14ac:dyDescent="0.25">
      <c r="A244" s="97" t="s">
        <v>124</v>
      </c>
      <c r="B244" s="98">
        <v>307.97568507846847</v>
      </c>
      <c r="C244" s="98">
        <v>300.3712697862436</v>
      </c>
      <c r="D244" s="98">
        <v>297.47602499942946</v>
      </c>
      <c r="E244" s="98">
        <v>290.44172840973033</v>
      </c>
      <c r="F244" s="98">
        <v>284.66608968931195</v>
      </c>
      <c r="G244" s="98">
        <v>282.56892903260734</v>
      </c>
      <c r="H244" s="98">
        <v>281.68873262820995</v>
      </c>
      <c r="I244" s="98">
        <v>282.99255044242744</v>
      </c>
      <c r="J244" s="98">
        <v>270.19816943406653</v>
      </c>
      <c r="K244" s="98">
        <v>267.19008316779872</v>
      </c>
      <c r="L244" s="98">
        <v>252.92154284840529</v>
      </c>
      <c r="M244" s="98">
        <v>251.26355869311558</v>
      </c>
      <c r="N244" s="98">
        <v>253.43892460394983</v>
      </c>
      <c r="O244" s="98">
        <v>261.8473101805024</v>
      </c>
      <c r="P244" s="98">
        <v>279.97303802978564</v>
      </c>
      <c r="Q244" s="98">
        <v>260.88815732655985</v>
      </c>
      <c r="R244" s="98">
        <v>270.60565541521629</v>
      </c>
      <c r="S244" s="98">
        <v>311.24063764133172</v>
      </c>
      <c r="T244" s="98">
        <v>365.85127198263143</v>
      </c>
      <c r="U244" s="98">
        <v>297.65215818868131</v>
      </c>
      <c r="V244" s="98">
        <v>349.51738520103601</v>
      </c>
      <c r="W244" s="98">
        <v>438.38304255415159</v>
      </c>
      <c r="X244" s="98">
        <v>334.68371589677565</v>
      </c>
      <c r="Y244" s="98">
        <v>392.7803490016164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105.75081389598681</v>
      </c>
      <c r="U245" s="98">
        <v>84.990839154863195</v>
      </c>
      <c r="V245" s="98">
        <v>106.37442173879134</v>
      </c>
      <c r="W245" s="98">
        <v>186.16710855897486</v>
      </c>
      <c r="X245" s="98">
        <v>82.359033922448532</v>
      </c>
      <c r="Y245" s="98">
        <v>156.83714573643894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105.75081389598681</v>
      </c>
      <c r="U246" s="101">
        <v>84.990839154863195</v>
      </c>
      <c r="V246" s="101">
        <v>106.37442173879134</v>
      </c>
      <c r="W246" s="101">
        <v>186.16710855897486</v>
      </c>
      <c r="X246" s="101">
        <v>82.359033922448532</v>
      </c>
      <c r="Y246" s="101">
        <v>156.83714573643894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57.267685923946239</v>
      </c>
      <c r="C252" s="122">
        <v>58.48066885108603</v>
      </c>
      <c r="D252" s="122">
        <v>103.70807329292052</v>
      </c>
      <c r="E252" s="122">
        <v>72.812740732659165</v>
      </c>
      <c r="F252" s="122">
        <v>97.924709047941647</v>
      </c>
      <c r="G252" s="122">
        <v>55.420518736175694</v>
      </c>
      <c r="H252" s="122">
        <v>62.36029687227736</v>
      </c>
      <c r="I252" s="122">
        <v>62.668446395101093</v>
      </c>
      <c r="J252" s="122">
        <v>91.934483820965383</v>
      </c>
      <c r="K252" s="122">
        <v>74.269068011083064</v>
      </c>
      <c r="L252" s="122">
        <v>81.561499181643825</v>
      </c>
      <c r="M252" s="122">
        <v>105.55581889350597</v>
      </c>
      <c r="N252" s="122">
        <v>117.89315620860862</v>
      </c>
      <c r="O252" s="122">
        <v>88.824594430101058</v>
      </c>
      <c r="P252" s="122">
        <v>87.993379115541572</v>
      </c>
      <c r="Q252" s="122">
        <v>86.183048098648214</v>
      </c>
      <c r="R252" s="122">
        <v>125.40200845637393</v>
      </c>
      <c r="S252" s="122">
        <v>128.1260934891618</v>
      </c>
      <c r="T252" s="122">
        <v>153.25739944772391</v>
      </c>
      <c r="U252" s="122">
        <v>131.80726569102296</v>
      </c>
      <c r="V252" s="122">
        <v>204.68632083514029</v>
      </c>
      <c r="W252" s="122">
        <v>224.30570576660023</v>
      </c>
      <c r="X252" s="122">
        <v>241.97893160938906</v>
      </c>
      <c r="Y252" s="122">
        <v>37.557148167506234</v>
      </c>
      <c r="DA252" s="130" t="s">
        <v>2596</v>
      </c>
    </row>
    <row r="253" spans="1:105" ht="12" customHeight="1" x14ac:dyDescent="0.25">
      <c r="A253" s="97" t="s">
        <v>51</v>
      </c>
      <c r="B253" s="98">
        <v>147.99139204982581</v>
      </c>
      <c r="C253" s="98">
        <v>141.0841469102262</v>
      </c>
      <c r="D253" s="98">
        <v>239.14211385798694</v>
      </c>
      <c r="E253" s="98">
        <v>158.8895811031592</v>
      </c>
      <c r="F253" s="98">
        <v>216.01904550309473</v>
      </c>
      <c r="G253" s="98">
        <v>111.84421504547056</v>
      </c>
      <c r="H253" s="98">
        <v>121.18957342453403</v>
      </c>
      <c r="I253" s="98">
        <v>119.22111178047108</v>
      </c>
      <c r="J253" s="98">
        <v>165.52499080910135</v>
      </c>
      <c r="K253" s="98">
        <v>120.1408838049792</v>
      </c>
      <c r="L253" s="98">
        <v>111.40999211869737</v>
      </c>
      <c r="M253" s="98">
        <v>127.23095688059806</v>
      </c>
      <c r="N253" s="98">
        <v>123.73658498611867</v>
      </c>
      <c r="O253" s="98">
        <v>96.130729156920552</v>
      </c>
      <c r="P253" s="98">
        <v>103.04604582897683</v>
      </c>
      <c r="Q253" s="98">
        <v>104.33382625111665</v>
      </c>
      <c r="R253" s="98">
        <v>150.22362453316714</v>
      </c>
      <c r="S253" s="98">
        <v>153.02650008373564</v>
      </c>
      <c r="T253" s="98">
        <v>166.0274198447988</v>
      </c>
      <c r="U253" s="98">
        <v>137.23883331506522</v>
      </c>
      <c r="V253" s="98">
        <v>208.23377411799612</v>
      </c>
      <c r="W253" s="98">
        <v>243.03643321817347</v>
      </c>
      <c r="X253" s="98">
        <v>291.12741848070874</v>
      </c>
      <c r="Y253" s="98">
        <v>70.760339757814322</v>
      </c>
      <c r="DA253" s="63" t="s">
        <v>2597</v>
      </c>
    </row>
    <row r="254" spans="1:105" ht="12" customHeight="1" x14ac:dyDescent="0.25">
      <c r="A254" s="97" t="s">
        <v>50</v>
      </c>
      <c r="B254" s="98">
        <v>86.971823900944841</v>
      </c>
      <c r="C254" s="98">
        <v>89.301365993177569</v>
      </c>
      <c r="D254" s="98">
        <v>79.819752723307687</v>
      </c>
      <c r="E254" s="98">
        <v>77.292240005391236</v>
      </c>
      <c r="F254" s="98">
        <v>82.66462684600161</v>
      </c>
      <c r="G254" s="98">
        <v>86.73350722134677</v>
      </c>
      <c r="H254" s="98">
        <v>78.907795581315071</v>
      </c>
      <c r="I254" s="98">
        <v>79.822289349044084</v>
      </c>
      <c r="J254" s="98">
        <v>75.821071413711763</v>
      </c>
      <c r="K254" s="98">
        <v>70.643755557892931</v>
      </c>
      <c r="L254" s="98">
        <v>61.886425793760921</v>
      </c>
      <c r="M254" s="98">
        <v>66.922671890019089</v>
      </c>
      <c r="N254" s="98">
        <v>68.510129506180348</v>
      </c>
      <c r="O254" s="98">
        <v>68.886958349734314</v>
      </c>
      <c r="P254" s="98">
        <v>76.611126690076958</v>
      </c>
      <c r="Q254" s="98">
        <v>83.30811830653694</v>
      </c>
      <c r="R254" s="98">
        <v>95.160097990611462</v>
      </c>
      <c r="S254" s="98">
        <v>107.37158901117708</v>
      </c>
      <c r="T254" s="98">
        <v>62.22974151875836</v>
      </c>
      <c r="U254" s="98">
        <v>127.383659548309</v>
      </c>
      <c r="V254" s="98">
        <v>81.48038463497889</v>
      </c>
      <c r="W254" s="98">
        <v>162.59916290788638</v>
      </c>
      <c r="X254" s="98">
        <v>146.7575400629469</v>
      </c>
      <c r="Y254" s="98">
        <v>136.94086711885953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126.26687164402604</v>
      </c>
      <c r="C257" s="118">
        <f t="shared" si="117"/>
        <v>161.41010838216741</v>
      </c>
      <c r="D257" s="118">
        <f t="shared" si="117"/>
        <v>269.69661801471506</v>
      </c>
      <c r="E257" s="118">
        <f t="shared" si="117"/>
        <v>176.16542186528099</v>
      </c>
      <c r="F257" s="118">
        <f t="shared" si="117"/>
        <v>224.13400194574737</v>
      </c>
      <c r="G257" s="118">
        <f t="shared" si="117"/>
        <v>118.51477202070815</v>
      </c>
      <c r="H257" s="118">
        <f t="shared" si="117"/>
        <v>116.82151204842087</v>
      </c>
      <c r="I257" s="118">
        <f t="shared" si="117"/>
        <v>105.61412974648005</v>
      </c>
      <c r="J257" s="118">
        <f t="shared" si="117"/>
        <v>157.24828546454822</v>
      </c>
      <c r="K257" s="118">
        <f t="shared" si="117"/>
        <v>127.36574947466283</v>
      </c>
      <c r="L257" s="118">
        <f t="shared" si="117"/>
        <v>166.45743402847086</v>
      </c>
      <c r="M257" s="118">
        <f t="shared" si="117"/>
        <v>177.37833602940464</v>
      </c>
      <c r="N257" s="118">
        <f t="shared" si="117"/>
        <v>194.95259065045218</v>
      </c>
      <c r="O257" s="118">
        <f t="shared" si="117"/>
        <v>150.03038507381569</v>
      </c>
      <c r="P257" s="118">
        <f t="shared" si="117"/>
        <v>130.86827383007642</v>
      </c>
      <c r="Q257" s="118">
        <f t="shared" si="117"/>
        <v>125.65231620405552</v>
      </c>
      <c r="R257" s="118">
        <f t="shared" ref="R257:V257" si="118">R258+R261+R263+R273</f>
        <v>176.26182483452399</v>
      </c>
      <c r="S257" s="118">
        <f t="shared" si="118"/>
        <v>185.0289374464158</v>
      </c>
      <c r="T257" s="118">
        <f t="shared" si="118"/>
        <v>146.10443972912822</v>
      </c>
      <c r="U257" s="118">
        <f t="shared" si="118"/>
        <v>124.95852705103566</v>
      </c>
      <c r="V257" s="118">
        <f t="shared" si="118"/>
        <v>190.75185007852582</v>
      </c>
      <c r="W257" s="118">
        <f t="shared" ref="W257:Y257" si="119">W258+W261+W263+W273</f>
        <v>191.97200161570939</v>
      </c>
      <c r="X257" s="118">
        <f t="shared" si="119"/>
        <v>179.30274687251867</v>
      </c>
      <c r="Y257" s="118">
        <f t="shared" si="119"/>
        <v>131.88739150040132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110.75084699942985</v>
      </c>
      <c r="C258" s="123">
        <f t="shared" si="120"/>
        <v>147.17596898853304</v>
      </c>
      <c r="D258" s="123">
        <f t="shared" si="120"/>
        <v>249.22991557275699</v>
      </c>
      <c r="E258" s="123">
        <f t="shared" si="120"/>
        <v>160.66755509698305</v>
      </c>
      <c r="F258" s="123">
        <f t="shared" si="120"/>
        <v>204.61104827717679</v>
      </c>
      <c r="G258" s="123">
        <f t="shared" si="120"/>
        <v>104.39047595801483</v>
      </c>
      <c r="H258" s="123">
        <f t="shared" si="120"/>
        <v>102.12859603565303</v>
      </c>
      <c r="I258" s="123">
        <f t="shared" si="120"/>
        <v>90.110415005573671</v>
      </c>
      <c r="J258" s="123">
        <f t="shared" si="120"/>
        <v>137.44335215244166</v>
      </c>
      <c r="K258" s="123">
        <f t="shared" si="120"/>
        <v>112.07406598008389</v>
      </c>
      <c r="L258" s="123">
        <f t="shared" si="120"/>
        <v>155.81494524733117</v>
      </c>
      <c r="M258" s="123">
        <f t="shared" si="120"/>
        <v>164.24168044574091</v>
      </c>
      <c r="N258" s="123">
        <f t="shared" si="120"/>
        <v>180.25335183665078</v>
      </c>
      <c r="O258" s="123">
        <f t="shared" si="120"/>
        <v>137.04491937807626</v>
      </c>
      <c r="P258" s="123">
        <f t="shared" si="120"/>
        <v>114.89979285985977</v>
      </c>
      <c r="Q258" s="123">
        <f t="shared" si="120"/>
        <v>110.90837730286631</v>
      </c>
      <c r="R258" s="123">
        <f t="shared" ref="R258:V258" si="121">SUM(R259:R260)</f>
        <v>156.83900388884175</v>
      </c>
      <c r="S258" s="123">
        <f t="shared" si="121"/>
        <v>162.77011280549416</v>
      </c>
      <c r="T258" s="123">
        <f t="shared" si="121"/>
        <v>122.88484283490935</v>
      </c>
      <c r="U258" s="123">
        <f t="shared" si="121"/>
        <v>102.05392049194481</v>
      </c>
      <c r="V258" s="123">
        <f t="shared" si="121"/>
        <v>157.30517341039828</v>
      </c>
      <c r="W258" s="123">
        <f t="shared" ref="W258:Y258" si="122">SUM(W259:W260)</f>
        <v>161.63849486683773</v>
      </c>
      <c r="X258" s="123">
        <f t="shared" si="122"/>
        <v>145.26167345980213</v>
      </c>
      <c r="Y258" s="123">
        <f t="shared" si="122"/>
        <v>110.68546075683919</v>
      </c>
      <c r="DA258" s="130" t="s">
        <v>2749</v>
      </c>
    </row>
    <row r="259" spans="1:105" ht="12" customHeight="1" x14ac:dyDescent="0.25">
      <c r="A259" s="97" t="s">
        <v>51</v>
      </c>
      <c r="B259" s="99">
        <v>110.17765887982689</v>
      </c>
      <c r="C259" s="99">
        <v>146.42505579317194</v>
      </c>
      <c r="D259" s="99">
        <v>247.9825958735116</v>
      </c>
      <c r="E259" s="99">
        <v>159.87358365635009</v>
      </c>
      <c r="F259" s="99">
        <v>203.6126066329816</v>
      </c>
      <c r="G259" s="99">
        <v>103.8888710158986</v>
      </c>
      <c r="H259" s="99">
        <v>101.64612917116661</v>
      </c>
      <c r="I259" s="99">
        <v>89.688807271832786</v>
      </c>
      <c r="J259" s="99">
        <v>136.80260008540958</v>
      </c>
      <c r="K259" s="99">
        <v>111.5551541693581</v>
      </c>
      <c r="L259" s="99">
        <v>155.12042641925527</v>
      </c>
      <c r="M259" s="99">
        <v>163.51303284172664</v>
      </c>
      <c r="N259" s="99">
        <v>179.45906405543803</v>
      </c>
      <c r="O259" s="99">
        <v>136.42808803670889</v>
      </c>
      <c r="P259" s="99">
        <v>114.3834507899636</v>
      </c>
      <c r="Q259" s="99">
        <v>110.4256107530785</v>
      </c>
      <c r="R259" s="99">
        <v>156.14143408158984</v>
      </c>
      <c r="S259" s="99">
        <v>162.01735077444621</v>
      </c>
      <c r="T259" s="99">
        <v>122.27489023902943</v>
      </c>
      <c r="U259" s="99">
        <v>101.53101140367099</v>
      </c>
      <c r="V259" s="99">
        <v>156.47149139210478</v>
      </c>
      <c r="W259" s="99">
        <v>160.79319322523253</v>
      </c>
      <c r="X259" s="99">
        <v>144.49887342369647</v>
      </c>
      <c r="Y259" s="99">
        <v>110.16194751665203</v>
      </c>
      <c r="DA259" s="63" t="s">
        <v>2750</v>
      </c>
    </row>
    <row r="260" spans="1:105" ht="12" customHeight="1" x14ac:dyDescent="0.25">
      <c r="A260" s="97" t="s">
        <v>53</v>
      </c>
      <c r="B260" s="99">
        <v>0.57318811960296268</v>
      </c>
      <c r="C260" s="99">
        <v>0.75091319536110879</v>
      </c>
      <c r="D260" s="99">
        <v>1.247319699245399</v>
      </c>
      <c r="E260" s="99">
        <v>0.79397144063296154</v>
      </c>
      <c r="F260" s="99">
        <v>0.99844164419520154</v>
      </c>
      <c r="G260" s="99">
        <v>0.5016049421162293</v>
      </c>
      <c r="H260" s="99">
        <v>0.48246686448642301</v>
      </c>
      <c r="I260" s="99">
        <v>0.42160773374088445</v>
      </c>
      <c r="J260" s="99">
        <v>0.64075206703206833</v>
      </c>
      <c r="K260" s="99">
        <v>0.51891181072577897</v>
      </c>
      <c r="L260" s="99">
        <v>0.69451882807590415</v>
      </c>
      <c r="M260" s="99">
        <v>0.72864760401428386</v>
      </c>
      <c r="N260" s="99">
        <v>0.79428778121274302</v>
      </c>
      <c r="O260" s="99">
        <v>0.61683134136737927</v>
      </c>
      <c r="P260" s="99">
        <v>0.51634206989617037</v>
      </c>
      <c r="Q260" s="99">
        <v>0.48276654978780698</v>
      </c>
      <c r="R260" s="99">
        <v>0.69756980725191564</v>
      </c>
      <c r="S260" s="99">
        <v>0.75276203104794936</v>
      </c>
      <c r="T260" s="99">
        <v>0.60995259587992234</v>
      </c>
      <c r="U260" s="99">
        <v>0.52290908827381455</v>
      </c>
      <c r="V260" s="99">
        <v>0.83368201829349986</v>
      </c>
      <c r="W260" s="99">
        <v>0.84530164160520038</v>
      </c>
      <c r="X260" s="99">
        <v>0.76280003610566738</v>
      </c>
      <c r="Y260" s="99">
        <v>0.52351324018716217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6.3517049900144807E-3</v>
      </c>
      <c r="C261" s="123">
        <f t="shared" si="123"/>
        <v>1.1362737130100895E-2</v>
      </c>
      <c r="D261" s="123">
        <f t="shared" si="123"/>
        <v>1.8561875286637643E-2</v>
      </c>
      <c r="E261" s="123">
        <f t="shared" si="123"/>
        <v>2.6822793150828785E-2</v>
      </c>
      <c r="F261" s="123">
        <f t="shared" si="123"/>
        <v>2.9699128714750663E-2</v>
      </c>
      <c r="G261" s="123">
        <f t="shared" si="123"/>
        <v>3.7716128316593447E-2</v>
      </c>
      <c r="H261" s="123">
        <f t="shared" si="123"/>
        <v>4.8756698853670129E-2</v>
      </c>
      <c r="I261" s="123">
        <f t="shared" si="123"/>
        <v>6.5079582774769773E-2</v>
      </c>
      <c r="J261" s="123">
        <f t="shared" si="123"/>
        <v>5.3864126623615977E-2</v>
      </c>
      <c r="K261" s="123">
        <f t="shared" si="123"/>
        <v>6.5361963466490147E-2</v>
      </c>
      <c r="L261" s="123">
        <f t="shared" si="123"/>
        <v>8.4469844714337772E-2</v>
      </c>
      <c r="M261" s="123">
        <f t="shared" si="123"/>
        <v>7.8342650360981328E-2</v>
      </c>
      <c r="N261" s="123">
        <f t="shared" si="123"/>
        <v>0.11714430127659045</v>
      </c>
      <c r="O261" s="123">
        <f t="shared" si="123"/>
        <v>0.1100307950651008</v>
      </c>
      <c r="P261" s="123">
        <f t="shared" si="123"/>
        <v>7.442201969913835E-2</v>
      </c>
      <c r="Q261" s="123">
        <f t="shared" si="123"/>
        <v>8.3407849287570709E-2</v>
      </c>
      <c r="R261" s="123">
        <f t="shared" si="123"/>
        <v>6.8719469212130152E-2</v>
      </c>
      <c r="S261" s="123">
        <f t="shared" si="123"/>
        <v>9.4782903683301375E-2</v>
      </c>
      <c r="T261" s="123">
        <f t="shared" si="123"/>
        <v>0.17002767992296589</v>
      </c>
      <c r="U261" s="123">
        <f t="shared" si="123"/>
        <v>0.21099454176285456</v>
      </c>
      <c r="V261" s="123">
        <f t="shared" si="123"/>
        <v>0.2378145662139573</v>
      </c>
      <c r="W261" s="123">
        <f t="shared" si="123"/>
        <v>0.271729679116193</v>
      </c>
      <c r="X261" s="123">
        <f t="shared" si="123"/>
        <v>0.31544421633738595</v>
      </c>
      <c r="Y261" s="123">
        <f t="shared" si="123"/>
        <v>0.22018810124478283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6.3517049900144807E-3</v>
      </c>
      <c r="C262" s="99">
        <f>RES_hhdet_fecs!C8</f>
        <v>1.1362737130100895E-2</v>
      </c>
      <c r="D262" s="99">
        <f>RES_hhdet_fecs!D8</f>
        <v>1.8561875286637643E-2</v>
      </c>
      <c r="E262" s="99">
        <f>RES_hhdet_fecs!E8</f>
        <v>2.6822793150828785E-2</v>
      </c>
      <c r="F262" s="99">
        <f>RES_hhdet_fecs!F8</f>
        <v>2.9699128714750663E-2</v>
      </c>
      <c r="G262" s="99">
        <f>RES_hhdet_fecs!G8</f>
        <v>3.7716128316593447E-2</v>
      </c>
      <c r="H262" s="99">
        <f>RES_hhdet_fecs!H8</f>
        <v>4.8756698853670129E-2</v>
      </c>
      <c r="I262" s="99">
        <f>RES_hhdet_fecs!I8</f>
        <v>6.5079582774769773E-2</v>
      </c>
      <c r="J262" s="99">
        <f>RES_hhdet_fecs!J8</f>
        <v>5.3864126623615977E-2</v>
      </c>
      <c r="K262" s="99">
        <f>RES_hhdet_fecs!K8</f>
        <v>6.5361963466490147E-2</v>
      </c>
      <c r="L262" s="99">
        <f>RES_hhdet_fecs!L8</f>
        <v>8.4469844714337772E-2</v>
      </c>
      <c r="M262" s="99">
        <f>RES_hhdet_fecs!M8</f>
        <v>7.8342650360981328E-2</v>
      </c>
      <c r="N262" s="99">
        <f>RES_hhdet_fecs!N8</f>
        <v>0.11714430127659045</v>
      </c>
      <c r="O262" s="99">
        <f>RES_hhdet_fecs!O8</f>
        <v>0.1100307950651008</v>
      </c>
      <c r="P262" s="99">
        <f>RES_hhdet_fecs!P8</f>
        <v>7.442201969913835E-2</v>
      </c>
      <c r="Q262" s="99">
        <f>RES_hhdet_fecs!Q8</f>
        <v>8.3407849287570709E-2</v>
      </c>
      <c r="R262" s="99">
        <f>RES_hhdet_fecs!R8</f>
        <v>6.8719469212130152E-2</v>
      </c>
      <c r="S262" s="99">
        <f>RES_hhdet_fecs!S8</f>
        <v>9.4782903683301375E-2</v>
      </c>
      <c r="T262" s="99">
        <f>RES_hhdet_fecs!T8</f>
        <v>0.17002767992296589</v>
      </c>
      <c r="U262" s="99">
        <f>RES_hhdet_fecs!U8</f>
        <v>0.21099454176285456</v>
      </c>
      <c r="V262" s="99">
        <f>RES_hhdet_fecs!V8</f>
        <v>0.2378145662139573</v>
      </c>
      <c r="W262" s="99">
        <f>RES_hhdet_fecs!W8</f>
        <v>0.271729679116193</v>
      </c>
      <c r="X262" s="99">
        <f>RES_hhdet_fecs!X8</f>
        <v>0.31544421633738595</v>
      </c>
      <c r="Y262" s="99">
        <f>RES_hhdet_fecs!Y8</f>
        <v>0.22018810124478283</v>
      </c>
      <c r="DA262" s="63" t="s">
        <v>2753</v>
      </c>
    </row>
    <row r="263" spans="1:105" ht="12" customHeight="1" x14ac:dyDescent="0.25">
      <c r="A263" s="121" t="s">
        <v>55</v>
      </c>
      <c r="B263" s="123">
        <v>11.924043407244985</v>
      </c>
      <c r="C263" s="123">
        <v>10.476943379660092</v>
      </c>
      <c r="D263" s="123">
        <v>15.620903367674659</v>
      </c>
      <c r="E263" s="123">
        <v>11.478947511413613</v>
      </c>
      <c r="F263" s="123">
        <v>14.643732421939989</v>
      </c>
      <c r="G263" s="123">
        <v>10.688148706735724</v>
      </c>
      <c r="H263" s="123">
        <v>11.292173308222765</v>
      </c>
      <c r="I263" s="123">
        <v>11.928648895265898</v>
      </c>
      <c r="J263" s="123">
        <v>15.700906497327583</v>
      </c>
      <c r="K263" s="123">
        <v>11.944540358372219</v>
      </c>
      <c r="L263" s="123">
        <v>7.4230081520203681</v>
      </c>
      <c r="M263" s="123">
        <v>9.3576160657470115</v>
      </c>
      <c r="N263" s="123">
        <v>10.765455249169879</v>
      </c>
      <c r="O263" s="123">
        <v>9.8709229497369328</v>
      </c>
      <c r="P263" s="123">
        <v>12.645891841377088</v>
      </c>
      <c r="Q263" s="123">
        <v>11.364846497892302</v>
      </c>
      <c r="R263" s="123">
        <v>14.821880079189956</v>
      </c>
      <c r="S263" s="123">
        <v>17.401007059790302</v>
      </c>
      <c r="T263" s="123">
        <v>17.769947994645431</v>
      </c>
      <c r="U263" s="123">
        <v>18.219271179985665</v>
      </c>
      <c r="V263" s="123">
        <v>26.38282078300135</v>
      </c>
      <c r="W263" s="123">
        <v>22.342339931922091</v>
      </c>
      <c r="X263" s="123">
        <v>24.877591229605461</v>
      </c>
      <c r="Y263" s="123">
        <v>17.300356956685015</v>
      </c>
      <c r="DA263" s="130" t="s">
        <v>2754</v>
      </c>
    </row>
    <row r="264" spans="1:105" ht="12" customHeight="1" x14ac:dyDescent="0.25">
      <c r="A264" s="97" t="s">
        <v>143</v>
      </c>
      <c r="B264" s="99">
        <v>10.269355934581895</v>
      </c>
      <c r="C264" s="99">
        <v>9.6400950832154066</v>
      </c>
      <c r="D264" s="99">
        <v>16.333337892154429</v>
      </c>
      <c r="E264" s="99">
        <v>10.999031805832923</v>
      </c>
      <c r="F264" s="99">
        <v>15.034249372349686</v>
      </c>
      <c r="G264" s="99">
        <v>10.050088768773071</v>
      </c>
      <c r="H264" s="99">
        <v>10.849828510801029</v>
      </c>
      <c r="I264" s="99">
        <v>11.348188403312042</v>
      </c>
      <c r="J264" s="99">
        <v>16.443036157402005</v>
      </c>
      <c r="K264" s="99">
        <v>12.243575828002749</v>
      </c>
      <c r="L264" s="99">
        <v>7.1437583290450446</v>
      </c>
      <c r="M264" s="99">
        <v>9.2795840807713557</v>
      </c>
      <c r="N264" s="99">
        <v>10.727586646147849</v>
      </c>
      <c r="O264" s="99">
        <v>9.4282963958904524</v>
      </c>
      <c r="P264" s="99">
        <v>12.564536690644198</v>
      </c>
      <c r="Q264" s="99">
        <v>11.062225003513726</v>
      </c>
      <c r="R264" s="99">
        <v>14.777253924584382</v>
      </c>
      <c r="S264" s="99">
        <v>17.58905676308844</v>
      </c>
      <c r="T264" s="99">
        <v>17.843047347513437</v>
      </c>
      <c r="U264" s="99">
        <v>17.712671973860406</v>
      </c>
      <c r="V264" s="99">
        <v>27.584664559243265</v>
      </c>
      <c r="W264" s="99">
        <v>21.792849980980524</v>
      </c>
      <c r="X264" s="99">
        <v>25.800984861872475</v>
      </c>
      <c r="Y264" s="99">
        <v>16.435068938567362</v>
      </c>
      <c r="DA264" s="63" t="s">
        <v>2755</v>
      </c>
    </row>
    <row r="265" spans="1:105" ht="12" customHeight="1" x14ac:dyDescent="0.25">
      <c r="A265" s="97" t="s">
        <v>124</v>
      </c>
      <c r="B265" s="99">
        <v>15.561786082825323</v>
      </c>
      <c r="C265" s="99">
        <v>15.175002726499974</v>
      </c>
      <c r="D265" s="99">
        <v>15.025583359423289</v>
      </c>
      <c r="E265" s="99">
        <v>14.667013570729733</v>
      </c>
      <c r="F265" s="99">
        <v>14.372002999120046</v>
      </c>
      <c r="G265" s="99">
        <v>14.262531453639225</v>
      </c>
      <c r="H265" s="99">
        <v>14.214272152540667</v>
      </c>
      <c r="I265" s="99">
        <v>14.274971565630457</v>
      </c>
      <c r="J265" s="99">
        <v>13.626171673292987</v>
      </c>
      <c r="K265" s="99">
        <v>13.469933357951426</v>
      </c>
      <c r="L265" s="99">
        <v>12.747345790004331</v>
      </c>
      <c r="M265" s="99">
        <v>12.659768969637295</v>
      </c>
      <c r="N265" s="99">
        <v>12.765270570282711</v>
      </c>
      <c r="O265" s="99">
        <v>13.184434672467551</v>
      </c>
      <c r="P265" s="99">
        <v>14.092178401238574</v>
      </c>
      <c r="Q265" s="99">
        <v>13.126949908348296</v>
      </c>
      <c r="R265" s="99">
        <v>13.610936564210743</v>
      </c>
      <c r="S265" s="99">
        <v>15.648811290405433</v>
      </c>
      <c r="T265" s="99">
        <v>18.385874844876028</v>
      </c>
      <c r="U265" s="99">
        <v>14.952556533494484</v>
      </c>
      <c r="V265" s="99">
        <v>17.550304047508178</v>
      </c>
      <c r="W265" s="99">
        <v>22.003184390565192</v>
      </c>
      <c r="X265" s="99">
        <v>16.787833357473751</v>
      </c>
      <c r="Y265" s="99">
        <v>19.690285579911784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15.653128550438122</v>
      </c>
      <c r="U266" s="99">
        <v>13.034312615508348</v>
      </c>
      <c r="V266" s="99">
        <v>15.757233138424956</v>
      </c>
      <c r="W266" s="99">
        <v>20.423897421773006</v>
      </c>
      <c r="X266" s="99">
        <v>15.334254050256964</v>
      </c>
      <c r="Y266" s="99">
        <v>18.622175884299228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5.3145126939115723</v>
      </c>
      <c r="U267" s="102">
        <v>4.2695149097042693</v>
      </c>
      <c r="V267" s="102">
        <v>5.3413750601271026</v>
      </c>
      <c r="W267" s="102">
        <v>9.3440412138557924</v>
      </c>
      <c r="X267" s="102">
        <v>4.1311532987730688</v>
      </c>
      <c r="Y267" s="102">
        <v>7.8623286448478051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10.338615856526552</v>
      </c>
      <c r="U268" s="105">
        <v>8.764797705804078</v>
      </c>
      <c r="V268" s="105">
        <v>10.415858078297854</v>
      </c>
      <c r="W268" s="105">
        <v>11.079856207917214</v>
      </c>
      <c r="X268" s="105">
        <v>11.203100751483897</v>
      </c>
      <c r="Y268" s="105">
        <v>10.759847239451426</v>
      </c>
      <c r="DA268" s="132" t="s">
        <v>2759</v>
      </c>
    </row>
    <row r="269" spans="1:105" ht="12" customHeight="1" x14ac:dyDescent="0.25">
      <c r="A269" s="106" t="s">
        <v>122</v>
      </c>
      <c r="B269" s="102">
        <v>15.509413975212915</v>
      </c>
      <c r="C269" s="102">
        <v>12.514613791540636</v>
      </c>
      <c r="D269" s="102">
        <v>12.846349772376362</v>
      </c>
      <c r="E269" s="102">
        <v>13.273452511450206</v>
      </c>
      <c r="F269" s="102">
        <v>12.775051086001501</v>
      </c>
      <c r="G269" s="102">
        <v>12.650598325778674</v>
      </c>
      <c r="H269" s="102">
        <v>12.757517725312491</v>
      </c>
      <c r="I269" s="102">
        <v>13.874295515092202</v>
      </c>
      <c r="J269" s="102">
        <v>12.642810003683945</v>
      </c>
      <c r="K269" s="102">
        <v>9.8973178897106315</v>
      </c>
      <c r="L269" s="102">
        <v>9.0370876505181599</v>
      </c>
      <c r="M269" s="102">
        <v>9.7149681475619811</v>
      </c>
      <c r="N269" s="102">
        <v>10.909919609314127</v>
      </c>
      <c r="O269" s="102">
        <v>13.411464302670332</v>
      </c>
      <c r="P269" s="102">
        <v>13.239202175470266</v>
      </c>
      <c r="Q269" s="102">
        <v>14.929436304637626</v>
      </c>
      <c r="R269" s="102">
        <v>15.470523232438451</v>
      </c>
      <c r="S269" s="102">
        <v>16.087091829163853</v>
      </c>
      <c r="T269" s="102">
        <v>19.350842169225317</v>
      </c>
      <c r="U269" s="102">
        <v>22.841805198128895</v>
      </c>
      <c r="V269" s="102">
        <v>20.581688187291626</v>
      </c>
      <c r="W269" s="102">
        <v>26.591472059155681</v>
      </c>
      <c r="X269" s="102">
        <v>19.962800014188559</v>
      </c>
      <c r="Y269" s="102">
        <v>22.323935683072332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9.6000401243380828</v>
      </c>
      <c r="P270" s="105">
        <v>9.5631834534674809</v>
      </c>
      <c r="Q270" s="105">
        <v>11.04328590308234</v>
      </c>
      <c r="R270" s="105">
        <v>11.180500740102795</v>
      </c>
      <c r="S270" s="105">
        <v>11.50745521357157</v>
      </c>
      <c r="T270" s="105">
        <v>14.252011481285114</v>
      </c>
      <c r="U270" s="105">
        <v>17.324089520572375</v>
      </c>
      <c r="V270" s="105">
        <v>15.905115806453901</v>
      </c>
      <c r="W270" s="105">
        <v>21.995259344645028</v>
      </c>
      <c r="X270" s="105">
        <v>15.603090591016041</v>
      </c>
      <c r="Y270" s="105">
        <v>18.539014838365908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4.464701799265069</v>
      </c>
      <c r="P271" s="99">
        <v>3.9472577001590299</v>
      </c>
      <c r="Q271" s="99">
        <v>4.6293185818105655</v>
      </c>
      <c r="R271" s="99">
        <v>4.5926513462986502</v>
      </c>
      <c r="S271" s="99">
        <v>4.2295117309493246</v>
      </c>
      <c r="T271" s="99">
        <v>5.5630734689999084</v>
      </c>
      <c r="U271" s="99">
        <v>6.5050226259783024</v>
      </c>
      <c r="V271" s="99">
        <v>6.1561825997489255</v>
      </c>
      <c r="W271" s="99">
        <v>11.229468816533061</v>
      </c>
      <c r="X271" s="99">
        <v>4.8709604723298288</v>
      </c>
      <c r="Y271" s="99">
        <v>8.8206431883974794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5.1353383250730129</v>
      </c>
      <c r="P272" s="99">
        <v>5.6159257533084501</v>
      </c>
      <c r="Q272" s="99">
        <v>6.4139673212717758</v>
      </c>
      <c r="R272" s="99">
        <v>6.5878493938041451</v>
      </c>
      <c r="S272" s="99">
        <v>7.2779434826222476</v>
      </c>
      <c r="T272" s="99">
        <v>8.688938012285206</v>
      </c>
      <c r="U272" s="99">
        <v>10.819066894594073</v>
      </c>
      <c r="V272" s="99">
        <v>9.7489332067049759</v>
      </c>
      <c r="W272" s="99">
        <v>10.765790528111966</v>
      </c>
      <c r="X272" s="99">
        <v>10.732130118686214</v>
      </c>
      <c r="Y272" s="99">
        <v>9.7183716499684287</v>
      </c>
      <c r="DA272" s="63" t="s">
        <v>2763</v>
      </c>
    </row>
    <row r="273" spans="1:105" ht="12" customHeight="1" x14ac:dyDescent="0.25">
      <c r="A273" s="121" t="s">
        <v>54</v>
      </c>
      <c r="B273" s="123">
        <v>3.5856295323611995</v>
      </c>
      <c r="C273" s="123">
        <v>3.7458332768441731</v>
      </c>
      <c r="D273" s="123">
        <v>4.8272371989967375</v>
      </c>
      <c r="E273" s="123">
        <v>3.9920964637334748</v>
      </c>
      <c r="F273" s="123">
        <v>4.8495221179158214</v>
      </c>
      <c r="G273" s="123">
        <v>3.3984312276410167</v>
      </c>
      <c r="H273" s="123">
        <v>3.3519860056914159</v>
      </c>
      <c r="I273" s="123">
        <v>3.5099862628657079</v>
      </c>
      <c r="J273" s="123">
        <v>4.0501626881553578</v>
      </c>
      <c r="K273" s="123">
        <v>3.2817811727402448</v>
      </c>
      <c r="L273" s="123">
        <v>3.1350107844049724</v>
      </c>
      <c r="M273" s="123">
        <v>3.7006968675557359</v>
      </c>
      <c r="N273" s="123">
        <v>3.8166392633549027</v>
      </c>
      <c r="O273" s="123">
        <v>3.0045119509374096</v>
      </c>
      <c r="P273" s="123">
        <v>3.2481671091404163</v>
      </c>
      <c r="Q273" s="123">
        <v>3.2956845540093385</v>
      </c>
      <c r="R273" s="123">
        <v>4.5322213972801437</v>
      </c>
      <c r="S273" s="123">
        <v>4.763034677448049</v>
      </c>
      <c r="T273" s="123">
        <v>5.279621219650469</v>
      </c>
      <c r="U273" s="123">
        <v>4.4743408373423268</v>
      </c>
      <c r="V273" s="123">
        <v>6.8260413189122406</v>
      </c>
      <c r="W273" s="123">
        <v>7.7194371378333742</v>
      </c>
      <c r="X273" s="123">
        <v>8.8480379667736795</v>
      </c>
      <c r="Y273" s="123">
        <v>3.6813856856323324</v>
      </c>
      <c r="DA273" s="130" t="s">
        <v>2764</v>
      </c>
    </row>
    <row r="274" spans="1:105" ht="12" customHeight="1" x14ac:dyDescent="0.25">
      <c r="A274" s="97" t="s">
        <v>51</v>
      </c>
      <c r="B274" s="99">
        <v>4.5121304824473425</v>
      </c>
      <c r="C274" s="99">
        <v>4.3041518065095508</v>
      </c>
      <c r="D274" s="99">
        <v>7.2772233894041989</v>
      </c>
      <c r="E274" s="99">
        <v>4.8335837230596779</v>
      </c>
      <c r="F274" s="99">
        <v>6.5748922213086178</v>
      </c>
      <c r="G274" s="99">
        <v>3.3990849546379902</v>
      </c>
      <c r="H274" s="99">
        <v>3.6820080218713551</v>
      </c>
      <c r="I274" s="99">
        <v>3.6427086388712135</v>
      </c>
      <c r="J274" s="99">
        <v>5.0553289321966846</v>
      </c>
      <c r="K274" s="99">
        <v>3.6950941831152768</v>
      </c>
      <c r="L274" s="99">
        <v>3.4296185798671468</v>
      </c>
      <c r="M274" s="99">
        <v>3.9245107451320669</v>
      </c>
      <c r="N274" s="99">
        <v>3.8725799423908391</v>
      </c>
      <c r="O274" s="99">
        <v>3.0354494439098363</v>
      </c>
      <c r="P274" s="99">
        <v>3.2828393576148529</v>
      </c>
      <c r="Q274" s="99">
        <v>3.3095525935643053</v>
      </c>
      <c r="R274" s="99">
        <v>4.7774110502081415</v>
      </c>
      <c r="S274" s="99">
        <v>4.9203387122207234</v>
      </c>
      <c r="T274" s="99">
        <v>5.4055353318421044</v>
      </c>
      <c r="U274" s="99">
        <v>4.4971871353109814</v>
      </c>
      <c r="V274" s="99">
        <v>6.872675576874764</v>
      </c>
      <c r="W274" s="99">
        <v>7.9690693207254215</v>
      </c>
      <c r="X274" s="99">
        <v>9.5984564097530072</v>
      </c>
      <c r="Y274" s="99">
        <v>2.2934233965562516</v>
      </c>
      <c r="DA274" s="63" t="s">
        <v>2765</v>
      </c>
    </row>
    <row r="275" spans="1:105" ht="12" customHeight="1" x14ac:dyDescent="0.25">
      <c r="A275" s="97" t="s">
        <v>50</v>
      </c>
      <c r="B275" s="99">
        <v>4.3946226418323224</v>
      </c>
      <c r="C275" s="99">
        <v>4.5115781991767072</v>
      </c>
      <c r="D275" s="99">
        <v>4.0317143147079291</v>
      </c>
      <c r="E275" s="99">
        <v>3.9031799572268135</v>
      </c>
      <c r="F275" s="99">
        <v>4.173508218869812</v>
      </c>
      <c r="G275" s="99">
        <v>4.3778322657908131</v>
      </c>
      <c r="H275" s="99">
        <v>3.9817598342857297</v>
      </c>
      <c r="I275" s="99">
        <v>4.0264696331394951</v>
      </c>
      <c r="J275" s="99">
        <v>3.8236785160321087</v>
      </c>
      <c r="K275" s="99">
        <v>3.561384719965945</v>
      </c>
      <c r="L275" s="99">
        <v>3.1191003360807148</v>
      </c>
      <c r="M275" s="99">
        <v>3.3718600873326512</v>
      </c>
      <c r="N275" s="99">
        <v>3.4507341021832576</v>
      </c>
      <c r="O275" s="99">
        <v>3.4685695320718777</v>
      </c>
      <c r="P275" s="99">
        <v>3.8561486935809741</v>
      </c>
      <c r="Q275" s="99">
        <v>4.1917636552578434</v>
      </c>
      <c r="R275" s="99">
        <v>4.7863672886175008</v>
      </c>
      <c r="S275" s="99">
        <v>5.3985165533658774</v>
      </c>
      <c r="T275" s="99">
        <v>3.127358920996711</v>
      </c>
      <c r="U275" s="99">
        <v>6.3991182944224132</v>
      </c>
      <c r="V275" s="99">
        <v>4.0913716593218377</v>
      </c>
      <c r="W275" s="99">
        <v>8.1611262661279458</v>
      </c>
      <c r="X275" s="99">
        <v>7.361401255893206</v>
      </c>
      <c r="Y275" s="99">
        <v>6.8649177281524318</v>
      </c>
      <c r="DA275" s="63" t="s">
        <v>2766</v>
      </c>
    </row>
    <row r="276" spans="1:105" ht="12" customHeight="1" x14ac:dyDescent="0.25">
      <c r="A276" s="109" t="s">
        <v>120</v>
      </c>
      <c r="B276" s="110">
        <v>2.9712545630519092</v>
      </c>
      <c r="C276" s="110">
        <v>3.3165698302411055</v>
      </c>
      <c r="D276" s="110">
        <v>2.9736858261884533</v>
      </c>
      <c r="E276" s="110">
        <v>3.2881404688900986</v>
      </c>
      <c r="F276" s="110">
        <v>3.4460219945392998</v>
      </c>
      <c r="G276" s="110">
        <v>3.337467499007492</v>
      </c>
      <c r="H276" s="110">
        <v>2.9668323449484792</v>
      </c>
      <c r="I276" s="110">
        <v>3.3303617075649408</v>
      </c>
      <c r="J276" s="110">
        <v>2.794885815540014</v>
      </c>
      <c r="K276" s="110">
        <v>2.5904361273645815</v>
      </c>
      <c r="L276" s="110">
        <v>2.3157692292085867</v>
      </c>
      <c r="M276" s="110">
        <v>2.6055046253893321</v>
      </c>
      <c r="N276" s="110">
        <v>2.6831397507024914</v>
      </c>
      <c r="O276" s="110">
        <v>2.6045012589702128</v>
      </c>
      <c r="P276" s="110">
        <v>3.0243651028826899</v>
      </c>
      <c r="Q276" s="110">
        <v>3.1998941701191992</v>
      </c>
      <c r="R276" s="110">
        <v>3.2761394022632375</v>
      </c>
      <c r="S276" s="110">
        <v>3.9325350001571535</v>
      </c>
      <c r="T276" s="110">
        <v>3.7919683111772073</v>
      </c>
      <c r="U276" s="110">
        <v>3.8995250862970798</v>
      </c>
      <c r="V276" s="110">
        <v>4.1473497270191881</v>
      </c>
      <c r="W276" s="110">
        <v>4.6724300107953631</v>
      </c>
      <c r="X276" s="110">
        <v>5.1546312454097363</v>
      </c>
      <c r="Y276" s="110">
        <v>5.1016167851408651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68.024678827202564</v>
      </c>
      <c r="C278" s="118">
        <f t="shared" si="124"/>
        <v>87.111010396069091</v>
      </c>
      <c r="D278" s="118">
        <f t="shared" si="124"/>
        <v>145.9252120290659</v>
      </c>
      <c r="E278" s="118">
        <f t="shared" si="124"/>
        <v>96.000518345884814</v>
      </c>
      <c r="F278" s="118">
        <f t="shared" si="124"/>
        <v>122.83623108893308</v>
      </c>
      <c r="G278" s="118">
        <f t="shared" si="124"/>
        <v>65.417281721743791</v>
      </c>
      <c r="H278" s="118">
        <f t="shared" si="124"/>
        <v>64.852241421540384</v>
      </c>
      <c r="I278" s="118">
        <f t="shared" si="124"/>
        <v>59.316462604458494</v>
      </c>
      <c r="J278" s="118">
        <f t="shared" si="124"/>
        <v>88.9052555827502</v>
      </c>
      <c r="K278" s="118">
        <f t="shared" si="124"/>
        <v>72.460234671927665</v>
      </c>
      <c r="L278" s="118">
        <f t="shared" si="124"/>
        <v>94.810392410343496</v>
      </c>
      <c r="M278" s="118">
        <f t="shared" si="124"/>
        <v>101.89275625027489</v>
      </c>
      <c r="N278" s="118">
        <f t="shared" si="124"/>
        <v>113.32980683884506</v>
      </c>
      <c r="O278" s="118">
        <f t="shared" si="124"/>
        <v>88.631657712976178</v>
      </c>
      <c r="P278" s="118">
        <f t="shared" si="124"/>
        <v>77.695002303480848</v>
      </c>
      <c r="Q278" s="118">
        <f t="shared" si="124"/>
        <v>74.73964152233404</v>
      </c>
      <c r="R278" s="118">
        <f t="shared" ref="R278:V278" si="125">R279+R282+R284+R294</f>
        <v>107.7543511663459</v>
      </c>
      <c r="S278" s="118">
        <f t="shared" si="125"/>
        <v>117.13013665261185</v>
      </c>
      <c r="T278" s="118">
        <f t="shared" si="125"/>
        <v>95.929491608629974</v>
      </c>
      <c r="U278" s="118">
        <f t="shared" si="125"/>
        <v>84.829185570410345</v>
      </c>
      <c r="V278" s="118">
        <f t="shared" si="125"/>
        <v>133.53173041895195</v>
      </c>
      <c r="W278" s="118">
        <f t="shared" ref="W278:Y278" si="126">W279+W282+W284+W294</f>
        <v>136.39782545031989</v>
      </c>
      <c r="X278" s="118">
        <f t="shared" si="126"/>
        <v>128.98126346441364</v>
      </c>
      <c r="Y278" s="118">
        <f t="shared" si="126"/>
        <v>96.700908280504876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58.948972487364784</v>
      </c>
      <c r="C279" s="123">
        <f t="shared" si="127"/>
        <v>78.667620028088848</v>
      </c>
      <c r="D279" s="123">
        <f t="shared" si="127"/>
        <v>133.83523858180487</v>
      </c>
      <c r="E279" s="123">
        <f t="shared" si="127"/>
        <v>86.71855513272773</v>
      </c>
      <c r="F279" s="123">
        <f t="shared" si="127"/>
        <v>111.11648100945085</v>
      </c>
      <c r="G279" s="123">
        <f t="shared" si="127"/>
        <v>56.842697732358552</v>
      </c>
      <c r="H279" s="123">
        <f t="shared" si="127"/>
        <v>55.92068670753693</v>
      </c>
      <c r="I279" s="123">
        <f t="shared" si="127"/>
        <v>49.808611324129217</v>
      </c>
      <c r="J279" s="123">
        <f t="shared" si="127"/>
        <v>76.80445767049622</v>
      </c>
      <c r="K279" s="123">
        <f t="shared" si="127"/>
        <v>62.988850782646125</v>
      </c>
      <c r="L279" s="123">
        <f t="shared" si="127"/>
        <v>88.127760244927899</v>
      </c>
      <c r="M279" s="123">
        <f t="shared" si="127"/>
        <v>93.661434200237267</v>
      </c>
      <c r="N279" s="123">
        <f t="shared" si="127"/>
        <v>104.00270734774638</v>
      </c>
      <c r="O279" s="123">
        <f t="shared" si="127"/>
        <v>80.254588957965467</v>
      </c>
      <c r="P279" s="123">
        <f t="shared" si="127"/>
        <v>67.369341496283155</v>
      </c>
      <c r="Q279" s="123">
        <f t="shared" si="127"/>
        <v>65.106018420554761</v>
      </c>
      <c r="R279" s="123">
        <f t="shared" ref="R279:V279" si="128">SUM(R280:R281)</f>
        <v>95.026063063419713</v>
      </c>
      <c r="S279" s="123">
        <f t="shared" si="128"/>
        <v>102.19506665401333</v>
      </c>
      <c r="T279" s="123">
        <f t="shared" si="128"/>
        <v>79.888760025762807</v>
      </c>
      <c r="U279" s="123">
        <f t="shared" si="128"/>
        <v>68.613055120536558</v>
      </c>
      <c r="V279" s="123">
        <f t="shared" si="128"/>
        <v>109.73835027668373</v>
      </c>
      <c r="W279" s="123">
        <f t="shared" ref="W279:Y279" si="129">SUM(W280:W281)</f>
        <v>114.60879991918839</v>
      </c>
      <c r="X279" s="123">
        <f t="shared" si="129"/>
        <v>104.23520981417406</v>
      </c>
      <c r="Y279" s="123">
        <f t="shared" si="129"/>
        <v>80.205608241761709</v>
      </c>
      <c r="DA279" s="130" t="s">
        <v>2917</v>
      </c>
    </row>
    <row r="280" spans="1:105" ht="12" customHeight="1" x14ac:dyDescent="0.25">
      <c r="A280" s="97" t="s">
        <v>51</v>
      </c>
      <c r="B280" s="99">
        <v>58.375784367761824</v>
      </c>
      <c r="C280" s="99">
        <v>77.916706832727741</v>
      </c>
      <c r="D280" s="99">
        <v>132.58791888255948</v>
      </c>
      <c r="E280" s="99">
        <v>85.924583692094771</v>
      </c>
      <c r="F280" s="99">
        <v>110.11803936525565</v>
      </c>
      <c r="G280" s="99">
        <v>56.341092790242321</v>
      </c>
      <c r="H280" s="99">
        <v>55.438219843050504</v>
      </c>
      <c r="I280" s="99">
        <v>49.387003590388332</v>
      </c>
      <c r="J280" s="99">
        <v>76.163705603464152</v>
      </c>
      <c r="K280" s="99">
        <v>62.46993897192035</v>
      </c>
      <c r="L280" s="99">
        <v>87.433241416851999</v>
      </c>
      <c r="M280" s="99">
        <v>92.932786596222982</v>
      </c>
      <c r="N280" s="99">
        <v>103.20841956653364</v>
      </c>
      <c r="O280" s="99">
        <v>79.637757616598094</v>
      </c>
      <c r="P280" s="99">
        <v>66.852999426386987</v>
      </c>
      <c r="Q280" s="99">
        <v>64.62325187076695</v>
      </c>
      <c r="R280" s="99">
        <v>94.328493256167803</v>
      </c>
      <c r="S280" s="99">
        <v>101.44230462296538</v>
      </c>
      <c r="T280" s="99">
        <v>79.278807429882889</v>
      </c>
      <c r="U280" s="99">
        <v>68.090146032262737</v>
      </c>
      <c r="V280" s="99">
        <v>108.90466825839023</v>
      </c>
      <c r="W280" s="99">
        <v>113.76349827758318</v>
      </c>
      <c r="X280" s="99">
        <v>103.47240977806838</v>
      </c>
      <c r="Y280" s="99">
        <v>79.682095001574552</v>
      </c>
      <c r="DA280" s="63" t="s">
        <v>2918</v>
      </c>
    </row>
    <row r="281" spans="1:105" ht="12" customHeight="1" x14ac:dyDescent="0.25">
      <c r="A281" s="97" t="s">
        <v>53</v>
      </c>
      <c r="B281" s="99">
        <v>0.57318811960296268</v>
      </c>
      <c r="C281" s="99">
        <v>0.75091319536110879</v>
      </c>
      <c r="D281" s="99">
        <v>1.247319699245399</v>
      </c>
      <c r="E281" s="99">
        <v>0.79397144063296154</v>
      </c>
      <c r="F281" s="99">
        <v>0.99844164419520154</v>
      </c>
      <c r="G281" s="99">
        <v>0.5016049421162293</v>
      </c>
      <c r="H281" s="99">
        <v>0.48246686448642301</v>
      </c>
      <c r="I281" s="99">
        <v>0.42160773374088445</v>
      </c>
      <c r="J281" s="99">
        <v>0.64075206703206833</v>
      </c>
      <c r="K281" s="99">
        <v>0.51891181072577897</v>
      </c>
      <c r="L281" s="99">
        <v>0.69451882807590415</v>
      </c>
      <c r="M281" s="99">
        <v>0.72864760401428386</v>
      </c>
      <c r="N281" s="99">
        <v>0.79428778121274302</v>
      </c>
      <c r="O281" s="99">
        <v>0.61683134136737927</v>
      </c>
      <c r="P281" s="99">
        <v>0.51634206989617037</v>
      </c>
      <c r="Q281" s="99">
        <v>0.48276654978780698</v>
      </c>
      <c r="R281" s="99">
        <v>0.69756980725191564</v>
      </c>
      <c r="S281" s="99">
        <v>0.75276203104794936</v>
      </c>
      <c r="T281" s="99">
        <v>0.60995259587992234</v>
      </c>
      <c r="U281" s="99">
        <v>0.52290908827381455</v>
      </c>
      <c r="V281" s="99">
        <v>0.83368201829349986</v>
      </c>
      <c r="W281" s="99">
        <v>0.84530164160520038</v>
      </c>
      <c r="X281" s="99">
        <v>0.76280003610566738</v>
      </c>
      <c r="Y281" s="99">
        <v>0.52351324018716217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1.0679051171516716E-2</v>
      </c>
      <c r="C282" s="123">
        <f t="shared" si="130"/>
        <v>2.2181780087317235E-2</v>
      </c>
      <c r="D282" s="123">
        <f t="shared" si="130"/>
        <v>3.87192654785211E-2</v>
      </c>
      <c r="E282" s="123">
        <f t="shared" si="130"/>
        <v>5.8666736910235565E-2</v>
      </c>
      <c r="F282" s="123">
        <f t="shared" si="130"/>
        <v>6.7394007989507079E-2</v>
      </c>
      <c r="G282" s="123">
        <f t="shared" si="130"/>
        <v>8.8043616540209896E-2</v>
      </c>
      <c r="H282" s="123">
        <f t="shared" si="130"/>
        <v>0.11692468175552113</v>
      </c>
      <c r="I282" s="123">
        <f t="shared" si="130"/>
        <v>0.16116433663672636</v>
      </c>
      <c r="J282" s="123">
        <f t="shared" si="130"/>
        <v>0.13769077716179295</v>
      </c>
      <c r="K282" s="123">
        <f t="shared" si="130"/>
        <v>0.17419700579295011</v>
      </c>
      <c r="L282" s="123">
        <f t="shared" si="130"/>
        <v>0.2317350091939549</v>
      </c>
      <c r="M282" s="123">
        <f t="shared" si="130"/>
        <v>0.21910645125947503</v>
      </c>
      <c r="N282" s="123">
        <f t="shared" si="130"/>
        <v>0.33377832567072663</v>
      </c>
      <c r="O282" s="123">
        <f t="shared" si="130"/>
        <v>0.31889981079305707</v>
      </c>
      <c r="P282" s="123">
        <f t="shared" si="130"/>
        <v>0.2201545720793503</v>
      </c>
      <c r="Q282" s="123">
        <f t="shared" si="130"/>
        <v>0.25587424839651396</v>
      </c>
      <c r="R282" s="123">
        <f t="shared" si="130"/>
        <v>0.23483370920599597</v>
      </c>
      <c r="S282" s="123">
        <f t="shared" si="130"/>
        <v>0.34926657145378132</v>
      </c>
      <c r="T282" s="123">
        <f t="shared" si="130"/>
        <v>0.63700872683965781</v>
      </c>
      <c r="U282" s="123">
        <f t="shared" si="130"/>
        <v>0.79227147484300819</v>
      </c>
      <c r="V282" s="123">
        <f t="shared" si="130"/>
        <v>0.89440952195574419</v>
      </c>
      <c r="W282" s="123">
        <f t="shared" si="130"/>
        <v>1.0245580370967982</v>
      </c>
      <c r="X282" s="123">
        <f t="shared" si="130"/>
        <v>1.192847488516507</v>
      </c>
      <c r="Y282" s="123">
        <f t="shared" si="130"/>
        <v>0.83415441708565241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1.0679051171516716E-2</v>
      </c>
      <c r="C283" s="99">
        <f>RES_hhdet_tess!C8</f>
        <v>2.2181780087317235E-2</v>
      </c>
      <c r="D283" s="99">
        <f>RES_hhdet_tess!D8</f>
        <v>3.87192654785211E-2</v>
      </c>
      <c r="E283" s="99">
        <f>RES_hhdet_tess!E8</f>
        <v>5.8666736910235565E-2</v>
      </c>
      <c r="F283" s="99">
        <f>RES_hhdet_tess!F8</f>
        <v>6.7394007989507079E-2</v>
      </c>
      <c r="G283" s="99">
        <f>RES_hhdet_tess!G8</f>
        <v>8.8043616540209896E-2</v>
      </c>
      <c r="H283" s="99">
        <f>RES_hhdet_tess!H8</f>
        <v>0.11692468175552113</v>
      </c>
      <c r="I283" s="99">
        <f>RES_hhdet_tess!I8</f>
        <v>0.16116433663672636</v>
      </c>
      <c r="J283" s="99">
        <f>RES_hhdet_tess!J8</f>
        <v>0.13769077716179295</v>
      </c>
      <c r="K283" s="99">
        <f>RES_hhdet_tess!K8</f>
        <v>0.17419700579295011</v>
      </c>
      <c r="L283" s="99">
        <f>RES_hhdet_tess!L8</f>
        <v>0.2317350091939549</v>
      </c>
      <c r="M283" s="99">
        <f>RES_hhdet_tess!M8</f>
        <v>0.21910645125947503</v>
      </c>
      <c r="N283" s="99">
        <f>RES_hhdet_tess!N8</f>
        <v>0.33377832567072663</v>
      </c>
      <c r="O283" s="99">
        <f>RES_hhdet_tess!O8</f>
        <v>0.31889981079305707</v>
      </c>
      <c r="P283" s="99">
        <f>RES_hhdet_tess!P8</f>
        <v>0.2201545720793503</v>
      </c>
      <c r="Q283" s="99">
        <f>RES_hhdet_tess!Q8</f>
        <v>0.25587424839651396</v>
      </c>
      <c r="R283" s="99">
        <f>RES_hhdet_tess!R8</f>
        <v>0.23483370920599597</v>
      </c>
      <c r="S283" s="99">
        <f>RES_hhdet_tess!S8</f>
        <v>0.34926657145378132</v>
      </c>
      <c r="T283" s="99">
        <f>RES_hhdet_tess!T8</f>
        <v>0.63700872683965781</v>
      </c>
      <c r="U283" s="99">
        <f>RES_hhdet_tess!U8</f>
        <v>0.79227147484300819</v>
      </c>
      <c r="V283" s="99">
        <f>RES_hhdet_tess!V8</f>
        <v>0.89440952195574419</v>
      </c>
      <c r="W283" s="99">
        <f>RES_hhdet_tess!W8</f>
        <v>1.0245580370967982</v>
      </c>
      <c r="X283" s="99">
        <f>RES_hhdet_tess!X8</f>
        <v>1.192847488516507</v>
      </c>
      <c r="Y283" s="99">
        <f>RES_hhdet_tess!Y8</f>
        <v>0.83415441708565241</v>
      </c>
      <c r="DA283" s="63" t="s">
        <v>2921</v>
      </c>
    </row>
    <row r="284" spans="1:105" ht="12" customHeight="1" x14ac:dyDescent="0.25">
      <c r="A284" s="121" t="s">
        <v>55</v>
      </c>
      <c r="B284" s="123">
        <v>6.7175364344546011</v>
      </c>
      <c r="C284" s="123">
        <v>5.9570983984303494</v>
      </c>
      <c r="D284" s="123">
        <v>9.0056687697673485</v>
      </c>
      <c r="E284" s="123">
        <v>6.6343043142003335</v>
      </c>
      <c r="F284" s="123">
        <v>8.5461297750320036</v>
      </c>
      <c r="G284" s="123">
        <v>6.2388476407721676</v>
      </c>
      <c r="H284" s="123">
        <v>6.6290800339858258</v>
      </c>
      <c r="I284" s="123">
        <v>7.0414793094202439</v>
      </c>
      <c r="J284" s="123">
        <v>9.4032820092388008</v>
      </c>
      <c r="K284" s="123">
        <v>7.2227993694254486</v>
      </c>
      <c r="L284" s="123">
        <v>4.5229261014944706</v>
      </c>
      <c r="M284" s="123">
        <v>5.7836709340118073</v>
      </c>
      <c r="N284" s="123">
        <v>6.7502988295001334</v>
      </c>
      <c r="O284" s="123">
        <v>6.2735214220993027</v>
      </c>
      <c r="P284" s="123">
        <v>8.1315879357515897</v>
      </c>
      <c r="Q284" s="123">
        <v>7.3523628835358128</v>
      </c>
      <c r="R284" s="123">
        <v>9.7439036186252981</v>
      </c>
      <c r="S284" s="123">
        <v>11.670482196930259</v>
      </c>
      <c r="T284" s="123">
        <v>12.237508020097627</v>
      </c>
      <c r="U284" s="123">
        <v>12.747451820311252</v>
      </c>
      <c r="V284" s="123">
        <v>18.835467642820088</v>
      </c>
      <c r="W284" s="123">
        <v>16.088412058886931</v>
      </c>
      <c r="X284" s="123">
        <v>18.062591912018117</v>
      </c>
      <c r="Y284" s="123">
        <v>12.783445660737852</v>
      </c>
      <c r="DA284" s="130" t="s">
        <v>2922</v>
      </c>
    </row>
    <row r="285" spans="1:105" ht="12" customHeight="1" x14ac:dyDescent="0.25">
      <c r="A285" s="97" t="s">
        <v>143</v>
      </c>
      <c r="B285" s="99">
        <v>5.908070394296641</v>
      </c>
      <c r="C285" s="99">
        <v>5.5894090581442128</v>
      </c>
      <c r="D285" s="99">
        <v>9.5329521374688415</v>
      </c>
      <c r="E285" s="99">
        <v>6.4559077862078773</v>
      </c>
      <c r="F285" s="99">
        <v>8.8682830612523187</v>
      </c>
      <c r="G285" s="99">
        <v>5.9533478557564985</v>
      </c>
      <c r="H285" s="99">
        <v>6.4387664297372647</v>
      </c>
      <c r="I285" s="99">
        <v>6.7756254732762429</v>
      </c>
      <c r="J285" s="99">
        <v>9.935309292733427</v>
      </c>
      <c r="K285" s="99">
        <v>7.4652945846149796</v>
      </c>
      <c r="L285" s="99">
        <v>4.4004802253232658</v>
      </c>
      <c r="M285" s="99">
        <v>5.7856752589141225</v>
      </c>
      <c r="N285" s="99">
        <v>6.7889047373839801</v>
      </c>
      <c r="O285" s="99">
        <v>6.0737708645455468</v>
      </c>
      <c r="P285" s="99">
        <v>8.1361040333824377</v>
      </c>
      <c r="Q285" s="99">
        <v>7.1823589348167038</v>
      </c>
      <c r="R285" s="99">
        <v>9.7464262793847496</v>
      </c>
      <c r="S285" s="99">
        <v>11.806402718428005</v>
      </c>
      <c r="T285" s="99">
        <v>12.170818217323118</v>
      </c>
      <c r="U285" s="99">
        <v>12.301881861980252</v>
      </c>
      <c r="V285" s="99">
        <v>19.622036014574981</v>
      </c>
      <c r="W285" s="99">
        <v>15.620060353850258</v>
      </c>
      <c r="X285" s="99">
        <v>18.66073822583316</v>
      </c>
      <c r="Y285" s="99">
        <v>12.096382863702908</v>
      </c>
      <c r="DA285" s="63" t="s">
        <v>2923</v>
      </c>
    </row>
    <row r="286" spans="1:105" ht="12" customHeight="1" x14ac:dyDescent="0.25">
      <c r="A286" s="97" t="s">
        <v>124</v>
      </c>
      <c r="B286" s="99">
        <v>7.6404422323664214</v>
      </c>
      <c r="C286" s="99">
        <v>7.4505414154090337</v>
      </c>
      <c r="D286" s="99">
        <v>7.3825938035809378</v>
      </c>
      <c r="E286" s="99">
        <v>7.2664013085406358</v>
      </c>
      <c r="F286" s="99">
        <v>7.2299414878439308</v>
      </c>
      <c r="G286" s="99">
        <v>7.3274647110526878</v>
      </c>
      <c r="H286" s="99">
        <v>7.4331676894293626</v>
      </c>
      <c r="I286" s="99">
        <v>7.5500394309946843</v>
      </c>
      <c r="J286" s="99">
        <v>7.2238282741804802</v>
      </c>
      <c r="K286" s="99">
        <v>7.1814903024459502</v>
      </c>
      <c r="L286" s="99">
        <v>6.8191169501408693</v>
      </c>
      <c r="M286" s="99">
        <v>6.7934891751263864</v>
      </c>
      <c r="N286" s="99">
        <v>6.8539701150812729</v>
      </c>
      <c r="O286" s="99">
        <v>7.2760706047023103</v>
      </c>
      <c r="P286" s="99">
        <v>8.1765764718022318</v>
      </c>
      <c r="Q286" s="99">
        <v>8.8052533253102467</v>
      </c>
      <c r="R286" s="99">
        <v>9.3832075578593468</v>
      </c>
      <c r="S286" s="99">
        <v>11.394507437327928</v>
      </c>
      <c r="T286" s="99">
        <v>14.952024099400459</v>
      </c>
      <c r="U286" s="99">
        <v>12.47782507254108</v>
      </c>
      <c r="V286" s="99">
        <v>15.04384190496592</v>
      </c>
      <c r="W286" s="99">
        <v>19.15077111119934</v>
      </c>
      <c r="X286" s="99">
        <v>14.750299918341009</v>
      </c>
      <c r="Y286" s="99">
        <v>17.425984232829141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14.882240674923311</v>
      </c>
      <c r="U287" s="99">
        <v>12.415005170445447</v>
      </c>
      <c r="V287" s="99">
        <v>14.982448786673121</v>
      </c>
      <c r="W287" s="99">
        <v>19.068512931239322</v>
      </c>
      <c r="X287" s="99">
        <v>14.73501642051801</v>
      </c>
      <c r="Y287" s="99">
        <v>17.481718767211241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4.5436248183967622</v>
      </c>
      <c r="U288" s="102">
        <v>3.6502074646413698</v>
      </c>
      <c r="V288" s="102">
        <v>4.5665907083752693</v>
      </c>
      <c r="W288" s="102">
        <v>7.988656723322114</v>
      </c>
      <c r="X288" s="102">
        <v>3.5319156690341122</v>
      </c>
      <c r="Y288" s="102">
        <v>6.7218715277598102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10.338615856526552</v>
      </c>
      <c r="U289" s="105">
        <v>8.764797705804078</v>
      </c>
      <c r="V289" s="105">
        <v>10.415858078297854</v>
      </c>
      <c r="W289" s="105">
        <v>11.079856207917214</v>
      </c>
      <c r="X289" s="105">
        <v>11.203100751483897</v>
      </c>
      <c r="Y289" s="105">
        <v>10.759847239451426</v>
      </c>
      <c r="DA289" s="132" t="s">
        <v>2927</v>
      </c>
    </row>
    <row r="290" spans="1:105" ht="12" customHeight="1" x14ac:dyDescent="0.25">
      <c r="A290" s="106" t="s">
        <v>122</v>
      </c>
      <c r="B290" s="102">
        <v>8.5904352052301025</v>
      </c>
      <c r="C290" s="102">
        <v>6.9316596401723798</v>
      </c>
      <c r="D290" s="102">
        <v>7.1174376917786244</v>
      </c>
      <c r="E290" s="102">
        <v>7.3823832810368817</v>
      </c>
      <c r="F290" s="102">
        <v>7.1688651065784921</v>
      </c>
      <c r="G290" s="102">
        <v>7.1916166425739521</v>
      </c>
      <c r="H290" s="102">
        <v>7.3257626945143492</v>
      </c>
      <c r="I290" s="102">
        <v>8.0131599729048268</v>
      </c>
      <c r="J290" s="102">
        <v>7.305910457446215</v>
      </c>
      <c r="K290" s="102">
        <v>5.72802856363593</v>
      </c>
      <c r="L290" s="102">
        <v>5.2356150113005215</v>
      </c>
      <c r="M290" s="102">
        <v>5.6337577468264595</v>
      </c>
      <c r="N290" s="102">
        <v>6.3278705887352791</v>
      </c>
      <c r="O290" s="102">
        <v>7.9192310161125379</v>
      </c>
      <c r="P290" s="102">
        <v>8.0922102320578269</v>
      </c>
      <c r="Q290" s="102">
        <v>9.3358006862670369</v>
      </c>
      <c r="R290" s="102">
        <v>9.7239553055673902</v>
      </c>
      <c r="S290" s="102">
        <v>10.273743330966138</v>
      </c>
      <c r="T290" s="102">
        <v>12.558646705436784</v>
      </c>
      <c r="U290" s="102">
        <v>15.31212635186195</v>
      </c>
      <c r="V290" s="102">
        <v>13.997018044553606</v>
      </c>
      <c r="W290" s="102">
        <v>18.481233763743052</v>
      </c>
      <c r="X290" s="102">
        <v>14.020013830892845</v>
      </c>
      <c r="Y290" s="102">
        <v>15.81733242857638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7.8850057439209555</v>
      </c>
      <c r="P291" s="105">
        <v>8.0469158574427411</v>
      </c>
      <c r="Q291" s="105">
        <v>9.2650169653862378</v>
      </c>
      <c r="R291" s="105">
        <v>9.5451244846176007</v>
      </c>
      <c r="S291" s="105">
        <v>10.11735863209115</v>
      </c>
      <c r="T291" s="105">
        <v>12.477606055746438</v>
      </c>
      <c r="U291" s="105">
        <v>15.249238369172382</v>
      </c>
      <c r="V291" s="105">
        <v>13.962523564782529</v>
      </c>
      <c r="W291" s="105">
        <v>18.47041177956417</v>
      </c>
      <c r="X291" s="105">
        <v>14.09008965489771</v>
      </c>
      <c r="Y291" s="105">
        <v>15.861426775418296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2.7496674188479426</v>
      </c>
      <c r="P292" s="99">
        <v>2.430990104134291</v>
      </c>
      <c r="Q292" s="99">
        <v>2.8510496441144628</v>
      </c>
      <c r="R292" s="99">
        <v>2.9572750908134555</v>
      </c>
      <c r="S292" s="99">
        <v>2.8394151494689033</v>
      </c>
      <c r="T292" s="99">
        <v>3.7886680434612292</v>
      </c>
      <c r="U292" s="99">
        <v>4.4301714745783078</v>
      </c>
      <c r="V292" s="99">
        <v>4.2135903580775533</v>
      </c>
      <c r="W292" s="99">
        <v>7.7046212514522017</v>
      </c>
      <c r="X292" s="99">
        <v>3.3579595362114945</v>
      </c>
      <c r="Y292" s="99">
        <v>6.1430551254498678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5.1353383250730129</v>
      </c>
      <c r="P293" s="99">
        <v>5.6159257533084501</v>
      </c>
      <c r="Q293" s="99">
        <v>6.4139673212717758</v>
      </c>
      <c r="R293" s="99">
        <v>6.5878493938041451</v>
      </c>
      <c r="S293" s="99">
        <v>7.2779434826222476</v>
      </c>
      <c r="T293" s="99">
        <v>8.688938012285206</v>
      </c>
      <c r="U293" s="99">
        <v>10.819066894594073</v>
      </c>
      <c r="V293" s="99">
        <v>9.7489332067049759</v>
      </c>
      <c r="W293" s="99">
        <v>10.765790528111966</v>
      </c>
      <c r="X293" s="99">
        <v>10.732130118686214</v>
      </c>
      <c r="Y293" s="99">
        <v>9.7183716499684287</v>
      </c>
      <c r="DA293" s="63" t="s">
        <v>2931</v>
      </c>
    </row>
    <row r="294" spans="1:105" ht="12" customHeight="1" x14ac:dyDescent="0.25">
      <c r="A294" s="121" t="s">
        <v>54</v>
      </c>
      <c r="B294" s="123">
        <v>2.3474908542116584</v>
      </c>
      <c r="C294" s="123">
        <v>2.4641101894625765</v>
      </c>
      <c r="D294" s="123">
        <v>3.0455854120151686</v>
      </c>
      <c r="E294" s="123">
        <v>2.5889921620465035</v>
      </c>
      <c r="F294" s="123">
        <v>3.1062262964607217</v>
      </c>
      <c r="G294" s="123">
        <v>2.2476927320728577</v>
      </c>
      <c r="H294" s="123">
        <v>2.1855499982621098</v>
      </c>
      <c r="I294" s="123">
        <v>2.3052076342723091</v>
      </c>
      <c r="J294" s="123">
        <v>2.5598251258533731</v>
      </c>
      <c r="K294" s="123">
        <v>2.0743875140631407</v>
      </c>
      <c r="L294" s="123">
        <v>1.927971054727166</v>
      </c>
      <c r="M294" s="123">
        <v>2.2285446647663312</v>
      </c>
      <c r="N294" s="123">
        <v>2.2430223359278183</v>
      </c>
      <c r="O294" s="123">
        <v>1.7846475221183464</v>
      </c>
      <c r="P294" s="123">
        <v>1.9739182993667548</v>
      </c>
      <c r="Q294" s="123">
        <v>2.0253859698469525</v>
      </c>
      <c r="R294" s="123">
        <v>2.7495507750948947</v>
      </c>
      <c r="S294" s="123">
        <v>2.9153212302144702</v>
      </c>
      <c r="T294" s="123">
        <v>3.1662148359298881</v>
      </c>
      <c r="U294" s="123">
        <v>2.6764071547195254</v>
      </c>
      <c r="V294" s="123">
        <v>4.063502977492397</v>
      </c>
      <c r="W294" s="123">
        <v>4.6760554351477532</v>
      </c>
      <c r="X294" s="123">
        <v>5.4906142497049757</v>
      </c>
      <c r="Y294" s="123">
        <v>2.8776999609196605</v>
      </c>
      <c r="DA294" s="130" t="s">
        <v>2932</v>
      </c>
    </row>
    <row r="295" spans="1:105" ht="12" customHeight="1" x14ac:dyDescent="0.25">
      <c r="A295" s="97" t="s">
        <v>51</v>
      </c>
      <c r="B295" s="99">
        <v>2.5868811712840256</v>
      </c>
      <c r="C295" s="99">
        <v>2.4730876356507077</v>
      </c>
      <c r="D295" s="99">
        <v>4.1900406850900032</v>
      </c>
      <c r="E295" s="99">
        <v>2.7880090094129515</v>
      </c>
      <c r="F295" s="99">
        <v>3.7982735226749917</v>
      </c>
      <c r="G295" s="99">
        <v>1.9669941462555893</v>
      </c>
      <c r="H295" s="99">
        <v>2.1346821693187166</v>
      </c>
      <c r="I295" s="99">
        <v>2.1138813627175748</v>
      </c>
      <c r="J295" s="99">
        <v>2.9351388015037689</v>
      </c>
      <c r="K295" s="99">
        <v>2.146544842652907</v>
      </c>
      <c r="L295" s="99">
        <v>1.9934876064478262</v>
      </c>
      <c r="M295" s="99">
        <v>2.2821682826954839</v>
      </c>
      <c r="N295" s="99">
        <v>2.2528856078683828</v>
      </c>
      <c r="O295" s="99">
        <v>1.7664015805428683</v>
      </c>
      <c r="P295" s="99">
        <v>1.910509138540524</v>
      </c>
      <c r="Q295" s="99">
        <v>1.9264462287091906</v>
      </c>
      <c r="R295" s="99">
        <v>2.7873376354922046</v>
      </c>
      <c r="S295" s="99">
        <v>2.8789725001801783</v>
      </c>
      <c r="T295" s="99">
        <v>3.1770239559061308</v>
      </c>
      <c r="U295" s="99">
        <v>2.6538865181740716</v>
      </c>
      <c r="V295" s="99">
        <v>4.0736945024072382</v>
      </c>
      <c r="W295" s="99">
        <v>4.7286329098072635</v>
      </c>
      <c r="X295" s="99">
        <v>5.7009693298421782</v>
      </c>
      <c r="Y295" s="99">
        <v>1.3636127106412315</v>
      </c>
      <c r="DA295" s="63" t="s">
        <v>2933</v>
      </c>
    </row>
    <row r="296" spans="1:105" ht="12" customHeight="1" x14ac:dyDescent="0.25">
      <c r="A296" s="97" t="s">
        <v>50</v>
      </c>
      <c r="B296" s="99">
        <v>2.5395137025458485</v>
      </c>
      <c r="C296" s="99">
        <v>2.611311870094005</v>
      </c>
      <c r="D296" s="99">
        <v>2.336854829901911</v>
      </c>
      <c r="E296" s="99">
        <v>2.2652473480933382</v>
      </c>
      <c r="F296" s="99">
        <v>2.4276463302234652</v>
      </c>
      <c r="G296" s="99">
        <v>2.5513869980693915</v>
      </c>
      <c r="H296" s="99">
        <v>2.3268765154679851</v>
      </c>
      <c r="I296" s="99">
        <v>2.3562390119706156</v>
      </c>
      <c r="J296" s="99">
        <v>2.2381956389850659</v>
      </c>
      <c r="K296" s="99">
        <v>2.0856782329504147</v>
      </c>
      <c r="L296" s="99">
        <v>1.8277320798205956</v>
      </c>
      <c r="M296" s="99">
        <v>1.9772578155202809</v>
      </c>
      <c r="N296" s="99">
        <v>2.0263986608529381</v>
      </c>
      <c r="O296" s="99">
        <v>2.0371785060488858</v>
      </c>
      <c r="P296" s="99">
        <v>2.2653383475514932</v>
      </c>
      <c r="Q296" s="99">
        <v>2.463473046982632</v>
      </c>
      <c r="R296" s="99">
        <v>2.8152582005005184</v>
      </c>
      <c r="S296" s="99">
        <v>3.1784932935358818</v>
      </c>
      <c r="T296" s="99">
        <v>1.8481694627972094</v>
      </c>
      <c r="U296" s="99">
        <v>3.8264671451072001</v>
      </c>
      <c r="V296" s="99">
        <v>2.4688505387914161</v>
      </c>
      <c r="W296" s="99">
        <v>4.9485916282154587</v>
      </c>
      <c r="X296" s="99">
        <v>4.4654069441683779</v>
      </c>
      <c r="Y296" s="99">
        <v>4.1649142729097868</v>
      </c>
      <c r="DA296" s="63" t="s">
        <v>2934</v>
      </c>
    </row>
    <row r="297" spans="1:105" ht="12" customHeight="1" x14ac:dyDescent="0.25">
      <c r="A297" s="109" t="s">
        <v>120</v>
      </c>
      <c r="B297" s="110">
        <v>2.1897414020214745</v>
      </c>
      <c r="C297" s="110">
        <v>2.4489824586776416</v>
      </c>
      <c r="D297" s="110">
        <v>2.2006293611592231</v>
      </c>
      <c r="E297" s="110">
        <v>2.4404346787791518</v>
      </c>
      <c r="F297" s="110">
        <v>2.5677325222107954</v>
      </c>
      <c r="G297" s="110">
        <v>2.4950912083215888</v>
      </c>
      <c r="H297" s="110">
        <v>2.2292324815688658</v>
      </c>
      <c r="I297" s="110">
        <v>2.5097700915904455</v>
      </c>
      <c r="J297" s="110">
        <v>2.107742855810947</v>
      </c>
      <c r="K297" s="110">
        <v>1.9563543525103699</v>
      </c>
      <c r="L297" s="110">
        <v>1.7534968188412428</v>
      </c>
      <c r="M297" s="110">
        <v>1.9790459081537444</v>
      </c>
      <c r="N297" s="110">
        <v>2.0501106784363143</v>
      </c>
      <c r="O297" s="110">
        <v>1.9976436698980493</v>
      </c>
      <c r="P297" s="110">
        <v>2.3364817774617346</v>
      </c>
      <c r="Q297" s="110">
        <v>2.4810885214708471</v>
      </c>
      <c r="R297" s="110">
        <v>2.555139505381137</v>
      </c>
      <c r="S297" s="110">
        <v>3.0959499387630225</v>
      </c>
      <c r="T297" s="110">
        <v>3.0597196163235965</v>
      </c>
      <c r="U297" s="110">
        <v>3.211029053124602</v>
      </c>
      <c r="V297" s="110">
        <v>3.4889010066577115</v>
      </c>
      <c r="W297" s="110">
        <v>4.0261170374055917</v>
      </c>
      <c r="X297" s="110">
        <v>4.4780030825322505</v>
      </c>
      <c r="Y297" s="110">
        <v>4.4715868651080779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44.918544324098782</v>
      </c>
      <c r="C299" s="118">
        <f t="shared" si="131"/>
        <v>58.540635254215438</v>
      </c>
      <c r="D299" s="118">
        <f t="shared" si="131"/>
        <v>99.580785018610229</v>
      </c>
      <c r="E299" s="118">
        <f t="shared" si="131"/>
        <v>64.540673283742819</v>
      </c>
      <c r="F299" s="118">
        <f t="shared" si="131"/>
        <v>82.512677628749486</v>
      </c>
      <c r="G299" s="118">
        <f t="shared" si="131"/>
        <v>42.8533393831908</v>
      </c>
      <c r="H299" s="118">
        <f t="shared" si="131"/>
        <v>42.379738385177184</v>
      </c>
      <c r="I299" s="118">
        <f t="shared" si="131"/>
        <v>37.741603875870453</v>
      </c>
      <c r="J299" s="118">
        <f t="shared" si="131"/>
        <v>57.366357328132516</v>
      </c>
      <c r="K299" s="118">
        <f t="shared" si="131"/>
        <v>46.296339160133279</v>
      </c>
      <c r="L299" s="118">
        <f t="shared" si="131"/>
        <v>61.001824373174045</v>
      </c>
      <c r="M299" s="118">
        <f t="shared" si="131"/>
        <v>65.007874944425012</v>
      </c>
      <c r="N299" s="118">
        <f t="shared" si="131"/>
        <v>70.532286388991508</v>
      </c>
      <c r="O299" s="118">
        <f t="shared" si="131"/>
        <v>53.498699135200404</v>
      </c>
      <c r="P299" s="118">
        <f t="shared" si="131"/>
        <v>46.072354268887921</v>
      </c>
      <c r="Q299" s="118">
        <f t="shared" si="131"/>
        <v>44.450203263472133</v>
      </c>
      <c r="R299" s="118">
        <f t="shared" ref="R299:V299" si="132">R300+R303+R305+R315</f>
        <v>62.456502004957294</v>
      </c>
      <c r="S299" s="118">
        <f t="shared" si="132"/>
        <v>64.712205613941819</v>
      </c>
      <c r="T299" s="118">
        <f t="shared" si="132"/>
        <v>50.054878765372621</v>
      </c>
      <c r="U299" s="118">
        <f t="shared" si="132"/>
        <v>42.089613652961511</v>
      </c>
      <c r="V299" s="118">
        <f t="shared" si="132"/>
        <v>64.633423787337335</v>
      </c>
      <c r="W299" s="118">
        <f t="shared" ref="W299:Y299" si="133">W300+W303+W305+W315</f>
        <v>64.867806405695873</v>
      </c>
      <c r="X299" s="118">
        <f t="shared" si="133"/>
        <v>60.478853293105594</v>
      </c>
      <c r="Y299" s="118">
        <f t="shared" si="133"/>
        <v>43.924757531131483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41.47851659806156</v>
      </c>
      <c r="C300" s="123">
        <f t="shared" si="134"/>
        <v>55.081819985633736</v>
      </c>
      <c r="D300" s="123">
        <f t="shared" si="134"/>
        <v>93.502407147073782</v>
      </c>
      <c r="E300" s="123">
        <f t="shared" si="134"/>
        <v>60.286132801000662</v>
      </c>
      <c r="F300" s="123">
        <f t="shared" si="134"/>
        <v>76.722278479262599</v>
      </c>
      <c r="G300" s="123">
        <f t="shared" si="134"/>
        <v>39.194452565802891</v>
      </c>
      <c r="H300" s="123">
        <f t="shared" si="134"/>
        <v>38.349383064731285</v>
      </c>
      <c r="I300" s="123">
        <f t="shared" si="134"/>
        <v>33.635593018594598</v>
      </c>
      <c r="J300" s="123">
        <f t="shared" si="134"/>
        <v>51.313521392489683</v>
      </c>
      <c r="K300" s="123">
        <f t="shared" si="134"/>
        <v>41.536693577882097</v>
      </c>
      <c r="L300" s="123">
        <f t="shared" si="134"/>
        <v>57.691670523369872</v>
      </c>
      <c r="M300" s="123">
        <f t="shared" si="134"/>
        <v>60.671925581087294</v>
      </c>
      <c r="N300" s="123">
        <f t="shared" si="134"/>
        <v>65.607229690108156</v>
      </c>
      <c r="O300" s="123">
        <f t="shared" si="134"/>
        <v>49.418354557484868</v>
      </c>
      <c r="P300" s="123">
        <f t="shared" si="134"/>
        <v>41.052411821163986</v>
      </c>
      <c r="Q300" s="123">
        <f t="shared" si="134"/>
        <v>39.789362431998356</v>
      </c>
      <c r="R300" s="123">
        <f t="shared" ref="R300:V300" si="135">SUM(R301:R302)</f>
        <v>56.097924228833207</v>
      </c>
      <c r="S300" s="123">
        <f t="shared" si="135"/>
        <v>57.550630874274958</v>
      </c>
      <c r="T300" s="123">
        <f t="shared" si="135"/>
        <v>42.873602813393184</v>
      </c>
      <c r="U300" s="123">
        <f t="shared" si="135"/>
        <v>35.356807780439944</v>
      </c>
      <c r="V300" s="123">
        <f t="shared" si="135"/>
        <v>54.076462152972084</v>
      </c>
      <c r="W300" s="123">
        <f t="shared" ref="W300:Y300" si="136">SUM(W301:W302)</f>
        <v>55.910720647775932</v>
      </c>
      <c r="X300" s="123">
        <f t="shared" si="136"/>
        <v>49.938799850945635</v>
      </c>
      <c r="Y300" s="123">
        <f t="shared" si="136"/>
        <v>38.705385670531548</v>
      </c>
      <c r="DA300" s="130" t="s">
        <v>3085</v>
      </c>
    </row>
    <row r="301" spans="1:105" ht="12" customHeight="1" x14ac:dyDescent="0.25">
      <c r="A301" s="97" t="s">
        <v>51</v>
      </c>
      <c r="B301" s="99">
        <v>41.47851659806156</v>
      </c>
      <c r="C301" s="99">
        <v>55.081819985633736</v>
      </c>
      <c r="D301" s="99">
        <v>93.502407147073782</v>
      </c>
      <c r="E301" s="99">
        <v>60.286132801000662</v>
      </c>
      <c r="F301" s="99">
        <v>76.722278479262599</v>
      </c>
      <c r="G301" s="99">
        <v>39.194452565802891</v>
      </c>
      <c r="H301" s="99">
        <v>38.349383064731285</v>
      </c>
      <c r="I301" s="99">
        <v>33.635593018594598</v>
      </c>
      <c r="J301" s="99">
        <v>51.313521392489683</v>
      </c>
      <c r="K301" s="99">
        <v>41.536693577882097</v>
      </c>
      <c r="L301" s="99">
        <v>57.691670523369872</v>
      </c>
      <c r="M301" s="99">
        <v>60.671925581087294</v>
      </c>
      <c r="N301" s="99">
        <v>65.607229690108156</v>
      </c>
      <c r="O301" s="99">
        <v>49.418354557484868</v>
      </c>
      <c r="P301" s="99">
        <v>41.052411821163986</v>
      </c>
      <c r="Q301" s="99">
        <v>39.789362431998356</v>
      </c>
      <c r="R301" s="99">
        <v>56.097924228833207</v>
      </c>
      <c r="S301" s="99">
        <v>57.550630874274958</v>
      </c>
      <c r="T301" s="99">
        <v>42.873602813393184</v>
      </c>
      <c r="U301" s="99">
        <v>35.356807780439944</v>
      </c>
      <c r="V301" s="99">
        <v>54.076462152972084</v>
      </c>
      <c r="W301" s="99">
        <v>55.910720647775932</v>
      </c>
      <c r="X301" s="99">
        <v>49.938799850945635</v>
      </c>
      <c r="Y301" s="99">
        <v>38.705385670531548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2.7826961337492477</v>
      </c>
      <c r="C305" s="123">
        <v>2.7876730204046631</v>
      </c>
      <c r="D305" s="123">
        <v>4.8884413377985254</v>
      </c>
      <c r="E305" s="123">
        <v>3.4192800288982794</v>
      </c>
      <c r="F305" s="123">
        <v>4.6673320276697705</v>
      </c>
      <c r="G305" s="123">
        <v>3.0234466615210849</v>
      </c>
      <c r="H305" s="123">
        <v>3.3155378067549091</v>
      </c>
      <c r="I305" s="123">
        <v>3.3879172889514444</v>
      </c>
      <c r="J305" s="123">
        <v>4.9996579905331426</v>
      </c>
      <c r="K305" s="123">
        <v>3.9091247685575223</v>
      </c>
      <c r="L305" s="123">
        <v>2.3763600104090266</v>
      </c>
      <c r="M305" s="123">
        <v>3.127828698175203</v>
      </c>
      <c r="N305" s="123">
        <v>3.5761647514164325</v>
      </c>
      <c r="O305" s="123">
        <v>3.0643801809436422</v>
      </c>
      <c r="P305" s="123">
        <v>4.0138363563682775</v>
      </c>
      <c r="Q305" s="123">
        <v>3.6757797233557477</v>
      </c>
      <c r="R305" s="123">
        <v>4.9257714397138699</v>
      </c>
      <c r="S305" s="123">
        <v>5.6982035453549775</v>
      </c>
      <c r="T305" s="123">
        <v>5.4316990272578005</v>
      </c>
      <c r="U305" s="123">
        <v>5.2287026973557538</v>
      </c>
      <c r="V305" s="123">
        <v>8.2222322899661116</v>
      </c>
      <c r="W305" s="123">
        <v>6.3996544774856936</v>
      </c>
      <c r="X305" s="123">
        <v>7.7828457445088191</v>
      </c>
      <c r="Y305" s="123">
        <v>4.7916841897418392</v>
      </c>
      <c r="DA305" s="130" t="s">
        <v>3090</v>
      </c>
    </row>
    <row r="306" spans="1:105" ht="12" customHeight="1" x14ac:dyDescent="0.25">
      <c r="A306" s="97" t="s">
        <v>143</v>
      </c>
      <c r="B306" s="99">
        <v>3.8660982173215181</v>
      </c>
      <c r="C306" s="99">
        <v>3.6263874317255009</v>
      </c>
      <c r="D306" s="99">
        <v>6.1585225539050841</v>
      </c>
      <c r="E306" s="99">
        <v>4.1475838407062335</v>
      </c>
      <c r="F306" s="99">
        <v>5.6649825673674732</v>
      </c>
      <c r="G306" s="99">
        <v>3.7916258370880058</v>
      </c>
      <c r="H306" s="99">
        <v>4.0934586800318593</v>
      </c>
      <c r="I306" s="99">
        <v>4.2558604383627969</v>
      </c>
      <c r="J306" s="99">
        <v>6.1676465731905177</v>
      </c>
      <c r="K306" s="99">
        <v>4.5588001850030571</v>
      </c>
      <c r="L306" s="99">
        <v>2.6568735100297998</v>
      </c>
      <c r="M306" s="99">
        <v>3.443213210514974</v>
      </c>
      <c r="N306" s="99">
        <v>3.9218260989979354</v>
      </c>
      <c r="O306" s="99">
        <v>3.4152123721018688</v>
      </c>
      <c r="P306" s="99">
        <v>4.5094332353514641</v>
      </c>
      <c r="Q306" s="99">
        <v>3.9860216934036816</v>
      </c>
      <c r="R306" s="99">
        <v>5.3091178254350666</v>
      </c>
      <c r="S306" s="99">
        <v>6.2478574569979255</v>
      </c>
      <c r="T306" s="99">
        <v>6.2563599399877257</v>
      </c>
      <c r="U306" s="99">
        <v>6.1681995441554784</v>
      </c>
      <c r="V306" s="99">
        <v>9.5332450388826295</v>
      </c>
      <c r="W306" s="99">
        <v>7.5777706939293772</v>
      </c>
      <c r="X306" s="99">
        <v>8.9168184391050787</v>
      </c>
      <c r="Y306" s="99">
        <v>5.7744592949654132</v>
      </c>
      <c r="DA306" s="63" t="s">
        <v>3091</v>
      </c>
    </row>
    <row r="307" spans="1:105" ht="12" customHeight="1" x14ac:dyDescent="0.25">
      <c r="A307" s="97" t="s">
        <v>124</v>
      </c>
      <c r="B307" s="99">
        <v>3.5350153265746007</v>
      </c>
      <c r="C307" s="99">
        <v>3.4471536193517345</v>
      </c>
      <c r="D307" s="99">
        <v>3.4132115159265948</v>
      </c>
      <c r="E307" s="99">
        <v>3.3317588027269669</v>
      </c>
      <c r="F307" s="99">
        <v>3.2647442012801098</v>
      </c>
      <c r="G307" s="99">
        <v>3.2398766450086867</v>
      </c>
      <c r="H307" s="99">
        <v>3.228914062171139</v>
      </c>
      <c r="I307" s="99">
        <v>3.2427025408486148</v>
      </c>
      <c r="J307" s="99">
        <v>3.0953211573052362</v>
      </c>
      <c r="K307" s="99">
        <v>3.0598300615922467</v>
      </c>
      <c r="L307" s="99">
        <v>2.8956870696573849</v>
      </c>
      <c r="M307" s="99">
        <v>2.8757931191428079</v>
      </c>
      <c r="N307" s="99">
        <v>2.8997588627454212</v>
      </c>
      <c r="O307" s="99">
        <v>2.994976180197729</v>
      </c>
      <c r="P307" s="99">
        <v>3.2011792456253545</v>
      </c>
      <c r="Q307" s="99">
        <v>2.9819179411803991</v>
      </c>
      <c r="R307" s="99">
        <v>3.0918603499261126</v>
      </c>
      <c r="S307" s="99">
        <v>3.5547839727284996</v>
      </c>
      <c r="T307" s="99">
        <v>4.1765353297620385</v>
      </c>
      <c r="U307" s="99">
        <v>3.3966227421486077</v>
      </c>
      <c r="V307" s="99">
        <v>3.9867270674319575</v>
      </c>
      <c r="W307" s="99">
        <v>4.9982433661607883</v>
      </c>
      <c r="X307" s="99">
        <v>3.8135242254837367</v>
      </c>
      <c r="Y307" s="99">
        <v>4.4728452723327621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1.2072447035489531</v>
      </c>
      <c r="U308" s="99">
        <v>0.96986300688842186</v>
      </c>
      <c r="V308" s="99">
        <v>1.2133467586584727</v>
      </c>
      <c r="W308" s="99">
        <v>2.1225924021394822</v>
      </c>
      <c r="X308" s="99">
        <v>0.93843278334929037</v>
      </c>
      <c r="Y308" s="99">
        <v>1.7860065749636278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1.2072447035489531</v>
      </c>
      <c r="U309" s="102">
        <v>0.96986300688842186</v>
      </c>
      <c r="V309" s="102">
        <v>1.2133467586584727</v>
      </c>
      <c r="W309" s="102">
        <v>2.1225924021394822</v>
      </c>
      <c r="X309" s="102">
        <v>0.93843278334929037</v>
      </c>
      <c r="Y309" s="102">
        <v>1.7860065749636278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0.65733159228797777</v>
      </c>
      <c r="C315" s="123">
        <v>0.67114224817703905</v>
      </c>
      <c r="D315" s="123">
        <v>1.1899365337379191</v>
      </c>
      <c r="E315" s="123">
        <v>0.83526045384388437</v>
      </c>
      <c r="F315" s="123">
        <v>1.1230671218171189</v>
      </c>
      <c r="G315" s="123">
        <v>0.63544015586682545</v>
      </c>
      <c r="H315" s="123">
        <v>0.71481751369099067</v>
      </c>
      <c r="I315" s="123">
        <v>0.71809356832441429</v>
      </c>
      <c r="J315" s="123">
        <v>1.0531779451096901</v>
      </c>
      <c r="K315" s="123">
        <v>0.85052081369365318</v>
      </c>
      <c r="L315" s="123">
        <v>0.93379383939515026</v>
      </c>
      <c r="M315" s="123">
        <v>1.2081206651625209</v>
      </c>
      <c r="N315" s="123">
        <v>1.3488919474669177</v>
      </c>
      <c r="O315" s="123">
        <v>1.0159643967718919</v>
      </c>
      <c r="P315" s="123">
        <v>1.0061060913556528</v>
      </c>
      <c r="Q315" s="123">
        <v>0.98506110811803149</v>
      </c>
      <c r="R315" s="123">
        <v>1.432806336410217</v>
      </c>
      <c r="S315" s="123">
        <v>1.463371194311877</v>
      </c>
      <c r="T315" s="123">
        <v>1.7495769247216386</v>
      </c>
      <c r="U315" s="123">
        <v>1.5041031751658134</v>
      </c>
      <c r="V315" s="123">
        <v>2.3347293443991379</v>
      </c>
      <c r="W315" s="123">
        <v>2.5574312804342436</v>
      </c>
      <c r="X315" s="123">
        <v>2.7572076976511415</v>
      </c>
      <c r="Y315" s="123">
        <v>0.42768767085809578</v>
      </c>
      <c r="DA315" s="130" t="s">
        <v>3100</v>
      </c>
    </row>
    <row r="316" spans="1:105" ht="12" customHeight="1" x14ac:dyDescent="0.25">
      <c r="A316" s="97" t="s">
        <v>51</v>
      </c>
      <c r="B316" s="99">
        <v>1.6986790335865378</v>
      </c>
      <c r="C316" s="99">
        <v>1.6191253178136393</v>
      </c>
      <c r="D316" s="99">
        <v>2.743893787624315</v>
      </c>
      <c r="E316" s="99">
        <v>1.8226780407918677</v>
      </c>
      <c r="F316" s="99">
        <v>2.4774532398362159</v>
      </c>
      <c r="G316" s="99">
        <v>1.2823825374067725</v>
      </c>
      <c r="H316" s="99">
        <v>1.3891599929042089</v>
      </c>
      <c r="I316" s="99">
        <v>1.3661087597144386</v>
      </c>
      <c r="J316" s="99">
        <v>1.8962119809593676</v>
      </c>
      <c r="K316" s="99">
        <v>1.3758395653549473</v>
      </c>
      <c r="L316" s="99">
        <v>1.2755278572774895</v>
      </c>
      <c r="M316" s="99">
        <v>1.4561996663673151</v>
      </c>
      <c r="N316" s="99">
        <v>1.4157504002988406</v>
      </c>
      <c r="O316" s="99">
        <v>1.0995310351347447</v>
      </c>
      <c r="P316" s="99">
        <v>1.1782165367523205</v>
      </c>
      <c r="Q316" s="99">
        <v>1.1925221579942142</v>
      </c>
      <c r="R316" s="99">
        <v>1.7164107956413748</v>
      </c>
      <c r="S316" s="99">
        <v>1.7477671104352013</v>
      </c>
      <c r="T316" s="99">
        <v>1.895358682049237</v>
      </c>
      <c r="U316" s="99">
        <v>1.5660848729623575</v>
      </c>
      <c r="V316" s="99">
        <v>2.3751929339715909</v>
      </c>
      <c r="W316" s="99">
        <v>2.7709904858330865</v>
      </c>
      <c r="X316" s="99">
        <v>3.3172258175272051</v>
      </c>
      <c r="Y316" s="99">
        <v>0.80579400664745893</v>
      </c>
      <c r="DA316" s="63" t="s">
        <v>3101</v>
      </c>
    </row>
    <row r="317" spans="1:105" ht="12" customHeight="1" x14ac:dyDescent="0.25">
      <c r="A317" s="97" t="s">
        <v>50</v>
      </c>
      <c r="B317" s="99">
        <v>0.99828247931863023</v>
      </c>
      <c r="C317" s="99">
        <v>1.0248501037249809</v>
      </c>
      <c r="D317" s="99">
        <v>0.9158442237290535</v>
      </c>
      <c r="E317" s="99">
        <v>0.88664635908364298</v>
      </c>
      <c r="F317" s="99">
        <v>0.9480541269984667</v>
      </c>
      <c r="G317" s="99">
        <v>0.99446837749704142</v>
      </c>
      <c r="H317" s="99">
        <v>0.90449656395634659</v>
      </c>
      <c r="I317" s="99">
        <v>0.914652841863968</v>
      </c>
      <c r="J317" s="99">
        <v>0.86858681170185426</v>
      </c>
      <c r="K317" s="99">
        <v>0.8090041529874642</v>
      </c>
      <c r="L317" s="99">
        <v>0.70853483234409531</v>
      </c>
      <c r="M317" s="99">
        <v>0.76595173743848532</v>
      </c>
      <c r="N317" s="99">
        <v>0.78386875865194905</v>
      </c>
      <c r="O317" s="99">
        <v>0.78792025490544793</v>
      </c>
      <c r="P317" s="99">
        <v>0.87596273723385432</v>
      </c>
      <c r="Q317" s="99">
        <v>0.95220103192837191</v>
      </c>
      <c r="R317" s="99">
        <v>1.0872711932823518</v>
      </c>
      <c r="S317" s="99">
        <v>1.2263270202625931</v>
      </c>
      <c r="T317" s="99">
        <v>0.71041085249361302</v>
      </c>
      <c r="U317" s="99">
        <v>1.4536237117609956</v>
      </c>
      <c r="V317" s="99">
        <v>0.92939598613154906</v>
      </c>
      <c r="W317" s="99">
        <v>1.8538814426136245</v>
      </c>
      <c r="X317" s="99">
        <v>1.6722159092887012</v>
      </c>
      <c r="Y317" s="99">
        <v>1.5594347111271065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1.7917918515054714</v>
      </c>
      <c r="D322" s="117">
        <f t="shared" si="138"/>
        <v>3.2504130792408512</v>
      </c>
      <c r="E322" s="117">
        <f t="shared" si="138"/>
        <v>1.9454289748426361</v>
      </c>
      <c r="F322" s="117">
        <f t="shared" si="138"/>
        <v>2.6327871095018605</v>
      </c>
      <c r="G322" s="117">
        <f t="shared" si="138"/>
        <v>0.24298053280966472</v>
      </c>
      <c r="H322" s="117">
        <f t="shared" si="138"/>
        <v>0.74478812547028816</v>
      </c>
      <c r="I322" s="117">
        <f t="shared" si="138"/>
        <v>1.3924589706549979</v>
      </c>
      <c r="J322" s="117">
        <f t="shared" si="138"/>
        <v>1.639730792216078</v>
      </c>
      <c r="K322" s="117">
        <f t="shared" si="138"/>
        <v>0.12641998805219604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1.9612475804595597</v>
      </c>
      <c r="S322" s="117">
        <f t="shared" si="139"/>
        <v>1.6538977214047628</v>
      </c>
      <c r="T322" s="117">
        <f t="shared" si="139"/>
        <v>1.4657071465362739</v>
      </c>
      <c r="U322" s="117">
        <f t="shared" si="139"/>
        <v>1.1552397096722371</v>
      </c>
      <c r="V322" s="117">
        <f t="shared" si="139"/>
        <v>2.7101092088688934</v>
      </c>
      <c r="W322" s="117">
        <f t="shared" ref="W322:Y322" si="140">W323+W326+W328+W338</f>
        <v>0.78230662870931944</v>
      </c>
      <c r="X322" s="117">
        <f t="shared" si="140"/>
        <v>0.23529191882640382</v>
      </c>
      <c r="Y322" s="117">
        <f t="shared" si="140"/>
        <v>1.0263887808952163E-2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1.641801602026064</v>
      </c>
      <c r="D323" s="122">
        <f t="shared" si="141"/>
        <v>3.0009337931873037</v>
      </c>
      <c r="E323" s="122">
        <f t="shared" si="141"/>
        <v>1.76553006423448</v>
      </c>
      <c r="F323" s="122">
        <f t="shared" si="141"/>
        <v>2.4079195617007514</v>
      </c>
      <c r="G323" s="122">
        <f t="shared" si="141"/>
        <v>0.20705819764668246</v>
      </c>
      <c r="H323" s="122">
        <f t="shared" si="141"/>
        <v>0.6344353967137375</v>
      </c>
      <c r="I323" s="122">
        <f t="shared" si="141"/>
        <v>1.1554739273780039</v>
      </c>
      <c r="J323" s="122">
        <f t="shared" si="141"/>
        <v>1.3962151108706267</v>
      </c>
      <c r="K323" s="122">
        <f t="shared" si="141"/>
        <v>0.10845560531654744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1.6648594587769443</v>
      </c>
      <c r="S323" s="122">
        <f t="shared" si="142"/>
        <v>1.3822414713851041</v>
      </c>
      <c r="T323" s="122">
        <f t="shared" si="142"/>
        <v>1.1472880796863107</v>
      </c>
      <c r="U323" s="122">
        <f t="shared" si="142"/>
        <v>0.85272738878865051</v>
      </c>
      <c r="V323" s="122">
        <f t="shared" si="142"/>
        <v>2.0215434211115371</v>
      </c>
      <c r="W323" s="122">
        <f t="shared" ref="W323:Y323" si="143">SUM(W324:W325)</f>
        <v>0.58749375779343704</v>
      </c>
      <c r="X323" s="122">
        <f t="shared" si="143"/>
        <v>0.16245589454268994</v>
      </c>
      <c r="Y323" s="122">
        <f t="shared" si="143"/>
        <v>6.4835029960662038E-3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1.6329567767371251</v>
      </c>
      <c r="D324" s="98">
        <v>2.9849997318187125</v>
      </c>
      <c r="E324" s="98">
        <v>1.7562301324666263</v>
      </c>
      <c r="F324" s="98">
        <v>2.3953464050424844</v>
      </c>
      <c r="G324" s="98">
        <v>0.20598543063946084</v>
      </c>
      <c r="H324" s="98">
        <v>0.63118773608731638</v>
      </c>
      <c r="I324" s="98">
        <v>1.1496083228088689</v>
      </c>
      <c r="J324" s="98">
        <v>1.3891525273073937</v>
      </c>
      <c r="K324" s="98">
        <v>0.1079077968880781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1.6566392832782932</v>
      </c>
      <c r="S324" s="98">
        <v>1.3751507721352834</v>
      </c>
      <c r="T324" s="98">
        <v>1.1409660852527876</v>
      </c>
      <c r="U324" s="98">
        <v>0.84788687144868791</v>
      </c>
      <c r="V324" s="98">
        <v>2.0098230155996628</v>
      </c>
      <c r="W324" s="98">
        <v>0.58413107068639025</v>
      </c>
      <c r="X324" s="98">
        <v>0.16152450400128543</v>
      </c>
      <c r="Y324" s="98">
        <v>6.4500938072289283E-3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8.8448252889387988E-3</v>
      </c>
      <c r="D325" s="98">
        <v>1.5934061368591122E-2</v>
      </c>
      <c r="E325" s="98">
        <v>9.2999317678536513E-3</v>
      </c>
      <c r="F325" s="98">
        <v>1.2573156658267094E-2</v>
      </c>
      <c r="G325" s="98">
        <v>1.0727670072216259E-3</v>
      </c>
      <c r="H325" s="98">
        <v>3.247660626421108E-3</v>
      </c>
      <c r="I325" s="98">
        <v>5.8656045691349509E-3</v>
      </c>
      <c r="J325" s="98">
        <v>7.0625835632329888E-3</v>
      </c>
      <c r="K325" s="98">
        <v>5.478084284693467E-4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8.2201754986510611E-3</v>
      </c>
      <c r="S325" s="98">
        <v>7.0906992498207541E-3</v>
      </c>
      <c r="T325" s="98">
        <v>6.3219944335232087E-3</v>
      </c>
      <c r="U325" s="98">
        <v>4.840517339962604E-3</v>
      </c>
      <c r="V325" s="98">
        <v>1.1720405511874062E-2</v>
      </c>
      <c r="W325" s="98">
        <v>3.36268710704675E-3</v>
      </c>
      <c r="X325" s="98">
        <v>9.3139054140450753E-4</v>
      </c>
      <c r="Y325" s="98">
        <v>3.3409188837275825E-5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8.1777170027705522E-4</v>
      </c>
      <c r="D326" s="122">
        <f t="shared" si="144"/>
        <v>1.444558497286345E-3</v>
      </c>
      <c r="E326" s="122">
        <f t="shared" si="144"/>
        <v>1.8668707691462546E-3</v>
      </c>
      <c r="F326" s="122">
        <f t="shared" si="144"/>
        <v>1.7984187005878796E-3</v>
      </c>
      <c r="G326" s="122">
        <f t="shared" si="144"/>
        <v>3.4556833115928563E-4</v>
      </c>
      <c r="H326" s="122">
        <f t="shared" si="144"/>
        <v>9.0295350295250838E-4</v>
      </c>
      <c r="I326" s="122">
        <f t="shared" si="144"/>
        <v>2.9487349326480345E-3</v>
      </c>
      <c r="J326" s="122">
        <f t="shared" si="144"/>
        <v>1.8265386619930964E-3</v>
      </c>
      <c r="K326" s="122">
        <f t="shared" si="144"/>
        <v>2.6107612688662518E-4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4.1796698255094581E-3</v>
      </c>
      <c r="S326" s="122">
        <f t="shared" si="144"/>
        <v>2.5586408277437052E-3</v>
      </c>
      <c r="T326" s="122">
        <f t="shared" si="144"/>
        <v>4.5230349354694454E-3</v>
      </c>
      <c r="U326" s="122">
        <f t="shared" si="144"/>
        <v>2.6348425389227333E-3</v>
      </c>
      <c r="V326" s="122">
        <f t="shared" si="144"/>
        <v>3.7120209044206919E-3</v>
      </c>
      <c r="W326" s="122">
        <f t="shared" si="144"/>
        <v>4.3757495093680031E-4</v>
      </c>
      <c r="X326" s="122">
        <f t="shared" si="144"/>
        <v>1.6632682945730713E-4</v>
      </c>
      <c r="Y326" s="122">
        <f t="shared" si="144"/>
        <v>1.201267551142308E-5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8.1777170027705522E-4</v>
      </c>
      <c r="D327" s="98">
        <v>1.444558497286345E-3</v>
      </c>
      <c r="E327" s="98">
        <v>1.8668707691462546E-3</v>
      </c>
      <c r="F327" s="98">
        <v>1.7984187005878796E-3</v>
      </c>
      <c r="G327" s="98">
        <v>3.4556833115928563E-4</v>
      </c>
      <c r="H327" s="98">
        <v>9.0295350295250838E-4</v>
      </c>
      <c r="I327" s="98">
        <v>2.9487349326480345E-3</v>
      </c>
      <c r="J327" s="98">
        <v>1.8265386619930964E-3</v>
      </c>
      <c r="K327" s="98">
        <v>2.6107612688662518E-4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4.1796698255094581E-3</v>
      </c>
      <c r="S327" s="98">
        <v>2.5586408277437052E-3</v>
      </c>
      <c r="T327" s="98">
        <v>4.5230349354694454E-3</v>
      </c>
      <c r="U327" s="98">
        <v>2.6348425389227333E-3</v>
      </c>
      <c r="V327" s="98">
        <v>3.7120209044206919E-3</v>
      </c>
      <c r="W327" s="98">
        <v>4.3757495093680031E-4</v>
      </c>
      <c r="X327" s="98">
        <v>1.6632682945730713E-4</v>
      </c>
      <c r="Y327" s="98">
        <v>1.201267551142308E-5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0.10854694472220637</v>
      </c>
      <c r="D328" s="122">
        <v>0.20009096230800136</v>
      </c>
      <c r="E328" s="122">
        <v>0.13527060862086207</v>
      </c>
      <c r="F328" s="122">
        <v>0.17242127324360204</v>
      </c>
      <c r="G328" s="122">
        <v>2.7943756605622795E-2</v>
      </c>
      <c r="H328" s="122">
        <v>8.6609439412340117E-2</v>
      </c>
      <c r="I328" s="122">
        <v>0.18176307006268697</v>
      </c>
      <c r="J328" s="122">
        <v>0.18580345030189022</v>
      </c>
      <c r="K328" s="122">
        <v>1.3501582333971054E-2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0.21768863928525928</v>
      </c>
      <c r="S328" s="122">
        <v>0.20584383262089267</v>
      </c>
      <c r="T328" s="122">
        <v>0.23409678537433765</v>
      </c>
      <c r="U328" s="122">
        <v>0.23726745562202461</v>
      </c>
      <c r="V328" s="122">
        <v>0.53243745454227676</v>
      </c>
      <c r="W328" s="122">
        <v>0.15222692799568838</v>
      </c>
      <c r="X328" s="122">
        <v>5.8144449560638647E-2</v>
      </c>
      <c r="Y328" s="122">
        <v>2.887403788534324E-3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0.10854694472220637</v>
      </c>
      <c r="D329" s="98">
        <v>0.19522028684538772</v>
      </c>
      <c r="E329" s="98">
        <v>8.4169312463086732E-2</v>
      </c>
      <c r="F329" s="98">
        <v>7.2304622634836307E-2</v>
      </c>
      <c r="G329" s="98">
        <v>7.058555154402697E-4</v>
      </c>
      <c r="H329" s="98">
        <v>1.7986525064556346E-2</v>
      </c>
      <c r="I329" s="98">
        <v>8.1722139222190807E-2</v>
      </c>
      <c r="J329" s="98">
        <v>0.18580345030189022</v>
      </c>
      <c r="K329" s="98">
        <v>1.3501582333971054E-2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0.21105461398633518</v>
      </c>
      <c r="S329" s="98">
        <v>0.18278116503182862</v>
      </c>
      <c r="T329" s="98">
        <v>0.16485576775046731</v>
      </c>
      <c r="U329" s="98">
        <v>0.16227033358673124</v>
      </c>
      <c r="V329" s="98">
        <v>0.49694557498600095</v>
      </c>
      <c r="W329" s="98">
        <v>7.6402042537968493E-2</v>
      </c>
      <c r="X329" s="98">
        <v>5.8144449560638647E-2</v>
      </c>
      <c r="Y329" s="98">
        <v>9.4326251597429036E-4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1.0682607724807648E-3</v>
      </c>
      <c r="E330" s="98">
        <v>9.1603371214799747E-3</v>
      </c>
      <c r="F330" s="98">
        <v>1.4562968094362354E-2</v>
      </c>
      <c r="G330" s="98">
        <v>3.4932606361536651E-3</v>
      </c>
      <c r="H330" s="98">
        <v>8.9621809436191031E-3</v>
      </c>
      <c r="I330" s="98">
        <v>1.0951774157696692E-2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3.3485628331464504E-4</v>
      </c>
      <c r="S330" s="98">
        <v>6.8451448874960979E-4</v>
      </c>
      <c r="T330" s="98">
        <v>6.1249018571253441E-3</v>
      </c>
      <c r="U330" s="98">
        <v>2.2213736890311182E-3</v>
      </c>
      <c r="V330" s="98">
        <v>3.2018459567202955E-3</v>
      </c>
      <c r="W330" s="98">
        <v>2.0584284781096618E-3</v>
      </c>
      <c r="X330" s="98">
        <v>0</v>
      </c>
      <c r="Y330" s="98">
        <v>1.291128765207009E-4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1.1310681179083658E-4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3.8401753687344713E-5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7.4705058103491864E-5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3.8024146901328728E-3</v>
      </c>
      <c r="E334" s="101">
        <v>4.1940959036295362E-2</v>
      </c>
      <c r="F334" s="101">
        <v>8.5553682514403373E-2</v>
      </c>
      <c r="G334" s="101">
        <v>2.3744640454028861E-2</v>
      </c>
      <c r="H334" s="101">
        <v>5.9660733404164668E-2</v>
      </c>
      <c r="I334" s="101">
        <v>8.9089156682799472E-2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6.060338326819562E-3</v>
      </c>
      <c r="S334" s="101">
        <v>1.5273020013472758E-2</v>
      </c>
      <c r="T334" s="101">
        <v>2.0281439756927134E-2</v>
      </c>
      <c r="U334" s="101">
        <v>7.2530732981822388E-2</v>
      </c>
      <c r="V334" s="101">
        <v>2.4732013763892047E-2</v>
      </c>
      <c r="W334" s="101">
        <v>6.9867500864261911E-2</v>
      </c>
      <c r="X334" s="101">
        <v>0</v>
      </c>
      <c r="Y334" s="101">
        <v>1.4498551878541536E-3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2.388306887898852E-4</v>
      </c>
      <c r="S335" s="104">
        <v>7.1051330868416897E-3</v>
      </c>
      <c r="T335" s="104">
        <v>4.2721569198027012E-2</v>
      </c>
      <c r="U335" s="104">
        <v>2.4501536443988193E-4</v>
      </c>
      <c r="V335" s="104">
        <v>7.5580198356634586E-3</v>
      </c>
      <c r="W335" s="104">
        <v>3.8989561153483041E-3</v>
      </c>
      <c r="X335" s="104">
        <v>0</v>
      </c>
      <c r="Y335" s="104">
        <v>3.6517320818517905E-4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9.6555061596572176E-5</v>
      </c>
      <c r="S336" s="98">
        <v>2.6086497363087967E-3</v>
      </c>
      <c r="T336" s="98">
        <v>1.6640463499811416E-2</v>
      </c>
      <c r="U336" s="98">
        <v>9.0890155754896033E-5</v>
      </c>
      <c r="V336" s="98">
        <v>2.8721935622978336E-3</v>
      </c>
      <c r="W336" s="98">
        <v>1.9504319179274167E-3</v>
      </c>
      <c r="X336" s="98">
        <v>0</v>
      </c>
      <c r="Y336" s="98">
        <v>1.6871716714546558E-4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1.4227562719331302E-4</v>
      </c>
      <c r="S337" s="98">
        <v>4.4964833505328925E-3</v>
      </c>
      <c r="T337" s="98">
        <v>2.6081105698215593E-2</v>
      </c>
      <c r="U337" s="98">
        <v>1.5412520868498587E-4</v>
      </c>
      <c r="V337" s="98">
        <v>4.685826273365625E-3</v>
      </c>
      <c r="W337" s="98">
        <v>1.9485241974208877E-3</v>
      </c>
      <c r="X337" s="98">
        <v>0</v>
      </c>
      <c r="Y337" s="98">
        <v>1.9645604103971345E-4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4.0625533056924096E-2</v>
      </c>
      <c r="D338" s="122">
        <v>4.7943765248260134E-2</v>
      </c>
      <c r="E338" s="122">
        <v>4.2761431218147662E-2</v>
      </c>
      <c r="F338" s="122">
        <v>5.064785585691927E-2</v>
      </c>
      <c r="G338" s="122">
        <v>7.633010226200194E-3</v>
      </c>
      <c r="H338" s="122">
        <v>2.2840335841258025E-2</v>
      </c>
      <c r="I338" s="122">
        <v>5.2273238281659029E-2</v>
      </c>
      <c r="J338" s="122">
        <v>5.5885692381567979E-2</v>
      </c>
      <c r="K338" s="122">
        <v>4.2017242747909153E-3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7.4519812571846727E-2</v>
      </c>
      <c r="S338" s="122">
        <v>6.3253776571022338E-2</v>
      </c>
      <c r="T338" s="122">
        <v>7.9799246540156091E-2</v>
      </c>
      <c r="U338" s="122">
        <v>6.2610022722639144E-2</v>
      </c>
      <c r="V338" s="122">
        <v>0.15241631231065916</v>
      </c>
      <c r="W338" s="122">
        <v>4.2148367969257201E-2</v>
      </c>
      <c r="X338" s="122">
        <v>1.4525247893617921E-2</v>
      </c>
      <c r="Y338" s="122">
        <v>8.8096834884021093E-4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4.157423348747376E-3</v>
      </c>
      <c r="D339" s="98">
        <v>1.5491724958594015E-2</v>
      </c>
      <c r="E339" s="98">
        <v>1.0773597438162487E-2</v>
      </c>
      <c r="F339" s="98">
        <v>1.1483701258225499E-2</v>
      </c>
      <c r="G339" s="98">
        <v>2.1342971384358343E-3</v>
      </c>
      <c r="H339" s="98">
        <v>5.6514533266597607E-3</v>
      </c>
      <c r="I339" s="98">
        <v>1.7305390090359245E-2</v>
      </c>
      <c r="J339" s="98">
        <v>4.834852990097601E-2</v>
      </c>
      <c r="K339" s="98">
        <v>3.6848990774912879E-3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6.8947313782879979E-2</v>
      </c>
      <c r="S339" s="98">
        <v>5.6583090225052424E-2</v>
      </c>
      <c r="T339" s="98">
        <v>7.702426571597612E-2</v>
      </c>
      <c r="U339" s="98">
        <v>6.07399314583233E-2</v>
      </c>
      <c r="V339" s="98">
        <v>0.1509139207834497</v>
      </c>
      <c r="W339" s="98">
        <v>1.7935125615272732E-2</v>
      </c>
      <c r="X339" s="98">
        <v>1.7240600822909828E-3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3.6178727730615651E-3</v>
      </c>
      <c r="D340" s="98">
        <v>2.6670442788258625E-3</v>
      </c>
      <c r="E340" s="98">
        <v>1.3647888600097496E-3</v>
      </c>
      <c r="F340" s="98">
        <v>2.7998062122235687E-3</v>
      </c>
      <c r="G340" s="98">
        <v>4.902573028209452E-4</v>
      </c>
      <c r="H340" s="98">
        <v>1.7283116859399916E-3</v>
      </c>
      <c r="I340" s="98">
        <v>3.1676092790763944E-3</v>
      </c>
      <c r="J340" s="98">
        <v>8.8805309370010212E-4</v>
      </c>
      <c r="K340" s="98">
        <v>5.3376533041369804E-5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2.1494014477613322E-4</v>
      </c>
      <c r="S340" s="98">
        <v>1.2063978191395606E-4</v>
      </c>
      <c r="T340" s="98">
        <v>0</v>
      </c>
      <c r="U340" s="98">
        <v>9.5678523373590453E-5</v>
      </c>
      <c r="V340" s="98">
        <v>3.0747712362475068E-5</v>
      </c>
      <c r="W340" s="98">
        <v>2.1535804673685041E-3</v>
      </c>
      <c r="X340" s="98">
        <v>5.5520985461782277E-4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3.2850236935115157E-2</v>
      </c>
      <c r="D341" s="33">
        <v>2.978499601084026E-2</v>
      </c>
      <c r="E341" s="33">
        <v>3.0623044919975428E-2</v>
      </c>
      <c r="F341" s="33">
        <v>3.6364348386470201E-2</v>
      </c>
      <c r="G341" s="33">
        <v>5.0084557849434143E-3</v>
      </c>
      <c r="H341" s="33">
        <v>1.5460570828658274E-2</v>
      </c>
      <c r="I341" s="33">
        <v>3.1800238912223389E-2</v>
      </c>
      <c r="J341" s="33">
        <v>6.6491093868918643E-3</v>
      </c>
      <c r="K341" s="33">
        <v>4.6344866425825814E-4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5.3575586441906159E-3</v>
      </c>
      <c r="S341" s="33">
        <v>6.5500465640559542E-3</v>
      </c>
      <c r="T341" s="33">
        <v>2.7749808241799706E-3</v>
      </c>
      <c r="U341" s="33">
        <v>1.7744127409422593E-3</v>
      </c>
      <c r="V341" s="33">
        <v>1.4716438148469765E-3</v>
      </c>
      <c r="W341" s="33">
        <v>2.2059661886615966E-2</v>
      </c>
      <c r="X341" s="33">
        <v>1.2245977956709116E-2</v>
      </c>
      <c r="Y341" s="33">
        <v>8.8096834884021093E-4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1.0235879798326346</v>
      </c>
      <c r="D343" s="117">
        <f t="shared" si="145"/>
        <v>1.8681645631924255</v>
      </c>
      <c r="E343" s="117">
        <f t="shared" si="145"/>
        <v>1.1309915467756673</v>
      </c>
      <c r="F343" s="117">
        <f t="shared" si="145"/>
        <v>1.5411630003874106</v>
      </c>
      <c r="G343" s="117">
        <f t="shared" si="145"/>
        <v>0.14375579721948684</v>
      </c>
      <c r="H343" s="117">
        <f t="shared" si="145"/>
        <v>0.44546168448796675</v>
      </c>
      <c r="I343" s="117">
        <f t="shared" si="145"/>
        <v>0.84657009432522301</v>
      </c>
      <c r="J343" s="117">
        <f t="shared" si="145"/>
        <v>1.0041875696056384</v>
      </c>
      <c r="K343" s="117">
        <f t="shared" si="145"/>
        <v>7.8488586318010437E-2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1.3298402700739786</v>
      </c>
      <c r="S343" s="117">
        <f t="shared" si="146"/>
        <v>1.1568772453048881</v>
      </c>
      <c r="T343" s="117">
        <f t="shared" si="146"/>
        <v>1.0688151693473442</v>
      </c>
      <c r="U343" s="117">
        <f t="shared" si="146"/>
        <v>0.85538146267848425</v>
      </c>
      <c r="V343" s="117">
        <f t="shared" si="146"/>
        <v>2.0496178824023281</v>
      </c>
      <c r="W343" s="117">
        <f t="shared" ref="W343:Y343" si="147">W344+W347+W349+W359</f>
        <v>0.6022002270373098</v>
      </c>
      <c r="X343" s="117">
        <f t="shared" si="147"/>
        <v>0.18477136395352955</v>
      </c>
      <c r="Y343" s="117">
        <f t="shared" si="147"/>
        <v>8.1792561780223601E-3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0.92660690921866529</v>
      </c>
      <c r="D344" s="122">
        <f t="shared" si="148"/>
        <v>1.7096971258713005</v>
      </c>
      <c r="E344" s="122">
        <f t="shared" si="148"/>
        <v>1.0157501951182173</v>
      </c>
      <c r="F344" s="122">
        <f t="shared" si="148"/>
        <v>1.3992654765249832</v>
      </c>
      <c r="G344" s="122">
        <f t="shared" si="148"/>
        <v>0.12156772313980918</v>
      </c>
      <c r="H344" s="122">
        <f t="shared" si="148"/>
        <v>0.37642256036758065</v>
      </c>
      <c r="I344" s="122">
        <f t="shared" si="148"/>
        <v>0.69296076609599433</v>
      </c>
      <c r="J344" s="122">
        <f t="shared" si="148"/>
        <v>0.84656441740284294</v>
      </c>
      <c r="K344" s="122">
        <f t="shared" si="148"/>
        <v>6.6496507971305893E-2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1.1197888830717435</v>
      </c>
      <c r="S344" s="122">
        <f t="shared" si="149"/>
        <v>0.96263420918055909</v>
      </c>
      <c r="T344" s="122">
        <f t="shared" si="149"/>
        <v>0.82802548853054081</v>
      </c>
      <c r="U344" s="122">
        <f t="shared" si="149"/>
        <v>0.63514421628268813</v>
      </c>
      <c r="V344" s="122">
        <f t="shared" si="149"/>
        <v>1.5427680305250484</v>
      </c>
      <c r="W344" s="122">
        <f t="shared" ref="W344:Y344" si="150">SUM(W345:W346)</f>
        <v>0.45592426995706015</v>
      </c>
      <c r="X344" s="122">
        <f t="shared" si="150"/>
        <v>0.12727278960011401</v>
      </c>
      <c r="Y344" s="122">
        <f t="shared" si="150"/>
        <v>5.1185034223768444E-3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0.91776208392972647</v>
      </c>
      <c r="D345" s="98">
        <v>1.6937630645027093</v>
      </c>
      <c r="E345" s="98">
        <v>1.0064502633503636</v>
      </c>
      <c r="F345" s="98">
        <v>1.386692319866716</v>
      </c>
      <c r="G345" s="98">
        <v>0.12049495613258755</v>
      </c>
      <c r="H345" s="98">
        <v>0.37317489974115953</v>
      </c>
      <c r="I345" s="98">
        <v>0.68709516152685934</v>
      </c>
      <c r="J345" s="98">
        <v>0.83950183383960997</v>
      </c>
      <c r="K345" s="98">
        <v>6.5948699542836553E-2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1.1115687075730925</v>
      </c>
      <c r="S345" s="98">
        <v>0.95554350993073833</v>
      </c>
      <c r="T345" s="98">
        <v>0.82170349409701759</v>
      </c>
      <c r="U345" s="98">
        <v>0.63030369894272553</v>
      </c>
      <c r="V345" s="98">
        <v>1.5310476250131744</v>
      </c>
      <c r="W345" s="98">
        <v>0.45256158285001341</v>
      </c>
      <c r="X345" s="98">
        <v>0.1263413990587095</v>
      </c>
      <c r="Y345" s="98">
        <v>5.0850942335395688E-3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8.8448252889387988E-3</v>
      </c>
      <c r="D346" s="98">
        <v>1.5934061368591122E-2</v>
      </c>
      <c r="E346" s="98">
        <v>9.2999317678536513E-3</v>
      </c>
      <c r="F346" s="98">
        <v>1.2573156658267094E-2</v>
      </c>
      <c r="G346" s="98">
        <v>1.0727670072216259E-3</v>
      </c>
      <c r="H346" s="98">
        <v>3.247660626421108E-3</v>
      </c>
      <c r="I346" s="98">
        <v>5.8656045691349509E-3</v>
      </c>
      <c r="J346" s="98">
        <v>7.0625835632329888E-3</v>
      </c>
      <c r="K346" s="98">
        <v>5.478084284693467E-4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8.2201754986510611E-3</v>
      </c>
      <c r="S346" s="98">
        <v>7.0906992498207541E-3</v>
      </c>
      <c r="T346" s="98">
        <v>6.3219944335232087E-3</v>
      </c>
      <c r="U346" s="98">
        <v>4.840517339962604E-3</v>
      </c>
      <c r="V346" s="98">
        <v>1.1720405511874062E-2</v>
      </c>
      <c r="W346" s="98">
        <v>3.36268710704675E-3</v>
      </c>
      <c r="X346" s="98">
        <v>9.3139054140450753E-4</v>
      </c>
      <c r="Y346" s="98">
        <v>3.3409188837275825E-5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1.7964844292342123E-3</v>
      </c>
      <c r="D347" s="122">
        <f t="shared" si="151"/>
        <v>3.3023693004826877E-3</v>
      </c>
      <c r="E347" s="122">
        <f t="shared" si="151"/>
        <v>4.4369624730760237E-3</v>
      </c>
      <c r="F347" s="122">
        <f t="shared" si="151"/>
        <v>4.4385354771146798E-3</v>
      </c>
      <c r="G347" s="122">
        <f t="shared" si="151"/>
        <v>8.8486743860711635E-4</v>
      </c>
      <c r="H347" s="122">
        <f t="shared" si="151"/>
        <v>2.396783920520991E-3</v>
      </c>
      <c r="I347" s="122">
        <f t="shared" si="151"/>
        <v>8.107353702581508E-3</v>
      </c>
      <c r="J347" s="122">
        <f t="shared" si="151"/>
        <v>5.1988193220233164E-3</v>
      </c>
      <c r="K347" s="122">
        <f t="shared" si="151"/>
        <v>7.6894172924221347E-4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1.5681152418300613E-2</v>
      </c>
      <c r="S347" s="122">
        <f t="shared" si="151"/>
        <v>9.6068099241026269E-3</v>
      </c>
      <c r="T347" s="122">
        <f t="shared" si="151"/>
        <v>1.699692989208746E-2</v>
      </c>
      <c r="U347" s="122">
        <f t="shared" si="151"/>
        <v>9.9107538608081778E-3</v>
      </c>
      <c r="V347" s="122">
        <f t="shared" si="151"/>
        <v>1.4000260636627637E-2</v>
      </c>
      <c r="W347" s="122">
        <f t="shared" si="151"/>
        <v>1.6649771504793536E-3</v>
      </c>
      <c r="X347" s="122">
        <f t="shared" si="151"/>
        <v>6.3975362465832047E-4</v>
      </c>
      <c r="Y347" s="122">
        <f t="shared" si="151"/>
        <v>4.6765085198598675E-5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1.7964844292342123E-3</v>
      </c>
      <c r="D348" s="98">
        <v>3.3023693004826877E-3</v>
      </c>
      <c r="E348" s="98">
        <v>4.4369624730760237E-3</v>
      </c>
      <c r="F348" s="98">
        <v>4.4385354771146798E-3</v>
      </c>
      <c r="G348" s="98">
        <v>8.8486743860711635E-4</v>
      </c>
      <c r="H348" s="98">
        <v>2.396783920520991E-3</v>
      </c>
      <c r="I348" s="98">
        <v>8.107353702581508E-3</v>
      </c>
      <c r="J348" s="98">
        <v>5.1988193220233164E-3</v>
      </c>
      <c r="K348" s="98">
        <v>7.6894172924221347E-4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1.5681152418300613E-2</v>
      </c>
      <c r="S348" s="98">
        <v>9.6068099241026269E-3</v>
      </c>
      <c r="T348" s="98">
        <v>1.699692989208746E-2</v>
      </c>
      <c r="U348" s="98">
        <v>9.9107538608081778E-3</v>
      </c>
      <c r="V348" s="98">
        <v>1.4000260636627637E-2</v>
      </c>
      <c r="W348" s="98">
        <v>1.6649771504793536E-3</v>
      </c>
      <c r="X348" s="98">
        <v>6.3975362465832047E-4</v>
      </c>
      <c r="Y348" s="98">
        <v>4.6765085198598675E-5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6.6038914892561612E-2</v>
      </c>
      <c r="D349" s="122">
        <v>0.12226387308254422</v>
      </c>
      <c r="E349" s="122">
        <v>8.0727675831249582E-2</v>
      </c>
      <c r="F349" s="122">
        <v>0.10176292475619791</v>
      </c>
      <c r="G349" s="122">
        <v>1.5997456485014099E-2</v>
      </c>
      <c r="H349" s="122">
        <v>5.0658673728553406E-2</v>
      </c>
      <c r="I349" s="122">
        <v>0.10950115577361794</v>
      </c>
      <c r="J349" s="122">
        <v>0.11874587601761961</v>
      </c>
      <c r="K349" s="122">
        <v>8.6957254083900159E-3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0.14957590761191145</v>
      </c>
      <c r="S349" s="122">
        <v>0.14591392467810399</v>
      </c>
      <c r="T349" s="122">
        <v>0.17587901792961744</v>
      </c>
      <c r="U349" s="122">
        <v>0.17261420053400561</v>
      </c>
      <c r="V349" s="122">
        <v>0.40140790670795656</v>
      </c>
      <c r="W349" s="122">
        <v>0.11344224353316018</v>
      </c>
      <c r="X349" s="122">
        <v>4.4777320705448279E-2</v>
      </c>
      <c r="Y349" s="122">
        <v>2.2374265026142825E-3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6.6038914892561612E-2</v>
      </c>
      <c r="D350" s="98">
        <v>0.11953531513492109</v>
      </c>
      <c r="E350" s="98">
        <v>5.1882835924575425E-2</v>
      </c>
      <c r="F350" s="98">
        <v>4.4875631577604276E-2</v>
      </c>
      <c r="G350" s="98">
        <v>4.4119030439582218E-4</v>
      </c>
      <c r="H350" s="98">
        <v>1.1324058178389452E-2</v>
      </c>
      <c r="I350" s="98">
        <v>5.1833741186659711E-2</v>
      </c>
      <c r="J350" s="98">
        <v>0.11874587601761961</v>
      </c>
      <c r="K350" s="98">
        <v>8.6957254083900159E-3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0.1450939720849781</v>
      </c>
      <c r="S350" s="98">
        <v>0.12882572355877514</v>
      </c>
      <c r="T350" s="98">
        <v>0.11922116539110582</v>
      </c>
      <c r="U350" s="98">
        <v>0.12008385768053516</v>
      </c>
      <c r="V350" s="98">
        <v>0.3743883454198868</v>
      </c>
      <c r="W350" s="98">
        <v>5.8279379706133914E-2</v>
      </c>
      <c r="X350" s="98">
        <v>4.4777320705448279E-2</v>
      </c>
      <c r="Y350" s="98">
        <v>7.3216358574506983E-4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5.5092305639398761E-4</v>
      </c>
      <c r="E351" s="98">
        <v>4.7628897476906509E-3</v>
      </c>
      <c r="F351" s="98">
        <v>7.6345588809691575E-3</v>
      </c>
      <c r="G351" s="98">
        <v>1.8479961233731465E-3</v>
      </c>
      <c r="H351" s="98">
        <v>4.7877399631567072E-3</v>
      </c>
      <c r="I351" s="98">
        <v>5.9132973784636863E-3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2.6712176057466552E-4</v>
      </c>
      <c r="S351" s="98">
        <v>5.6670612349133352E-4</v>
      </c>
      <c r="T351" s="98">
        <v>5.2364643178218345E-3</v>
      </c>
      <c r="U351" s="98">
        <v>1.9503346534656154E-3</v>
      </c>
      <c r="V351" s="98">
        <v>2.8692473936419599E-3</v>
      </c>
      <c r="W351" s="98">
        <v>1.8675521553192839E-3</v>
      </c>
      <c r="X351" s="98">
        <v>0</v>
      </c>
      <c r="Y351" s="98">
        <v>1.1748493370875612E-4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1.0753650873181961E-4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3.2831450628327741E-5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7.4705058103491864E-5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2.1776348912291433E-3</v>
      </c>
      <c r="E355" s="101">
        <v>2.4081950158983505E-2</v>
      </c>
      <c r="F355" s="101">
        <v>4.925273429762448E-2</v>
      </c>
      <c r="G355" s="101">
        <v>1.3708270057245129E-2</v>
      </c>
      <c r="H355" s="101">
        <v>3.4546875587007246E-2</v>
      </c>
      <c r="I355" s="101">
        <v>5.1754117208494529E-2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4.0086708369279599E-3</v>
      </c>
      <c r="S355" s="101">
        <v>1.0270754694103698E-2</v>
      </c>
      <c r="T355" s="101">
        <v>1.3860510240250383E-2</v>
      </c>
      <c r="U355" s="101">
        <v>5.0362772086314657E-2</v>
      </c>
      <c r="V355" s="101">
        <v>1.743922475522363E-2</v>
      </c>
      <c r="W355" s="101">
        <v>4.9952311062989002E-2</v>
      </c>
      <c r="X355" s="101">
        <v>0</v>
      </c>
      <c r="Y355" s="101">
        <v>1.0671406149085324E-3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2.0614292943072583E-4</v>
      </c>
      <c r="S356" s="104">
        <v>6.2507403017338509E-3</v>
      </c>
      <c r="T356" s="104">
        <v>3.7453341471707556E-2</v>
      </c>
      <c r="U356" s="104">
        <v>2.1723611369018795E-4</v>
      </c>
      <c r="V356" s="104">
        <v>6.711089139204169E-3</v>
      </c>
      <c r="W356" s="104">
        <v>3.3430006087179815E-3</v>
      </c>
      <c r="X356" s="104">
        <v>0</v>
      </c>
      <c r="Y356" s="104">
        <v>3.206373682519241E-4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6.3867302237412821E-5</v>
      </c>
      <c r="S357" s="98">
        <v>1.7542569512009588E-3</v>
      </c>
      <c r="T357" s="98">
        <v>1.1372235773491961E-2</v>
      </c>
      <c r="U357" s="98">
        <v>6.3110905005202069E-5</v>
      </c>
      <c r="V357" s="98">
        <v>2.025262865838544E-3</v>
      </c>
      <c r="W357" s="98">
        <v>1.3944764112970938E-3</v>
      </c>
      <c r="X357" s="98">
        <v>0</v>
      </c>
      <c r="Y357" s="98">
        <v>1.2418132721221062E-4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1.4227562719331302E-4</v>
      </c>
      <c r="S358" s="98">
        <v>4.4964833505328925E-3</v>
      </c>
      <c r="T358" s="98">
        <v>2.6081105698215593E-2</v>
      </c>
      <c r="U358" s="98">
        <v>1.5412520868498587E-4</v>
      </c>
      <c r="V358" s="98">
        <v>4.685826273365625E-3</v>
      </c>
      <c r="W358" s="98">
        <v>1.9485241974208877E-3</v>
      </c>
      <c r="X358" s="98">
        <v>0</v>
      </c>
      <c r="Y358" s="98">
        <v>1.9645604103971345E-4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2.9145671292173547E-2</v>
      </c>
      <c r="D359" s="122">
        <v>3.29011949380979E-2</v>
      </c>
      <c r="E359" s="122">
        <v>3.0076713353124271E-2</v>
      </c>
      <c r="F359" s="122">
        <v>3.5696063629114858E-2</v>
      </c>
      <c r="G359" s="122">
        <v>5.3057501560564322E-3</v>
      </c>
      <c r="H359" s="122">
        <v>1.5983666471311688E-2</v>
      </c>
      <c r="I359" s="122">
        <v>3.6000818753029191E-2</v>
      </c>
      <c r="J359" s="122">
        <v>3.367845686315258E-2</v>
      </c>
      <c r="K359" s="122">
        <v>2.5274112090723031E-3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4.4794326972022999E-2</v>
      </c>
      <c r="S359" s="122">
        <v>3.8722301522122221E-2</v>
      </c>
      <c r="T359" s="122">
        <v>4.7913732995098532E-2</v>
      </c>
      <c r="U359" s="122">
        <v>3.7712292000982368E-2</v>
      </c>
      <c r="V359" s="122">
        <v>9.1441684532695577E-2</v>
      </c>
      <c r="W359" s="122">
        <v>3.1168736396610133E-2</v>
      </c>
      <c r="X359" s="122">
        <v>1.2081500023308947E-2</v>
      </c>
      <c r="Y359" s="122">
        <v>7.7656116783263401E-4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2.4088008538287568E-3</v>
      </c>
      <c r="D360" s="98">
        <v>8.9803512938148138E-3</v>
      </c>
      <c r="E360" s="98">
        <v>6.2484328244595795E-3</v>
      </c>
      <c r="F360" s="98">
        <v>6.6636005494361619E-3</v>
      </c>
      <c r="G360" s="98">
        <v>1.2390777806152425E-3</v>
      </c>
      <c r="H360" s="98">
        <v>3.2826180883194448E-3</v>
      </c>
      <c r="I360" s="98">
        <v>1.0056759033424574E-2</v>
      </c>
      <c r="J360" s="98">
        <v>2.811099963349328E-2</v>
      </c>
      <c r="K360" s="98">
        <v>2.1435564246504177E-3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4.0379189435152035E-2</v>
      </c>
      <c r="S360" s="98">
        <v>3.3313077278465192E-2</v>
      </c>
      <c r="T360" s="98">
        <v>4.5609160756729834E-2</v>
      </c>
      <c r="U360" s="98">
        <v>3.6154535177078166E-2</v>
      </c>
      <c r="V360" s="98">
        <v>9.0160657757006962E-2</v>
      </c>
      <c r="W360" s="98">
        <v>1.0733929278657746E-2</v>
      </c>
      <c r="X360" s="98">
        <v>1.0324958248584509E-3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2.1130050565598469E-3</v>
      </c>
      <c r="D361" s="98">
        <v>1.5585860804632958E-3</v>
      </c>
      <c r="E361" s="98">
        <v>7.9803002699870647E-4</v>
      </c>
      <c r="F361" s="98">
        <v>1.6380787950651856E-3</v>
      </c>
      <c r="G361" s="98">
        <v>2.8700126618108894E-4</v>
      </c>
      <c r="H361" s="98">
        <v>1.0123591318037576E-3</v>
      </c>
      <c r="I361" s="98">
        <v>1.8565079699026646E-3</v>
      </c>
      <c r="J361" s="98">
        <v>5.2078289377750959E-4</v>
      </c>
      <c r="K361" s="98">
        <v>3.1319918096134893E-5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1.2711791668079518E-4</v>
      </c>
      <c r="S361" s="98">
        <v>7.1787019499762843E-5</v>
      </c>
      <c r="T361" s="98">
        <v>0</v>
      </c>
      <c r="U361" s="98">
        <v>5.766469408447999E-5</v>
      </c>
      <c r="V361" s="98">
        <v>1.8610899429914885E-5</v>
      </c>
      <c r="W361" s="98">
        <v>1.3061898177912988E-3</v>
      </c>
      <c r="X361" s="98">
        <v>3.3696857494725332E-4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2.4623865381784946E-2</v>
      </c>
      <c r="D362" s="33">
        <v>2.2362257563819793E-2</v>
      </c>
      <c r="E362" s="33">
        <v>2.3030250501665985E-2</v>
      </c>
      <c r="F362" s="33">
        <v>2.7394384284613511E-2</v>
      </c>
      <c r="G362" s="33">
        <v>3.7796711092601006E-3</v>
      </c>
      <c r="H362" s="33">
        <v>1.1688689251188485E-2</v>
      </c>
      <c r="I362" s="33">
        <v>2.4087551749701952E-2</v>
      </c>
      <c r="J362" s="33">
        <v>5.0466743358817913E-3</v>
      </c>
      <c r="K362" s="33">
        <v>3.5253486632575039E-4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4.2880196201901706E-3</v>
      </c>
      <c r="S362" s="33">
        <v>5.3374372241572722E-3</v>
      </c>
      <c r="T362" s="33">
        <v>2.3045722383687002E-3</v>
      </c>
      <c r="U362" s="33">
        <v>1.5000921298197177E-3</v>
      </c>
      <c r="V362" s="33">
        <v>1.2624158762586893E-3</v>
      </c>
      <c r="W362" s="33">
        <v>1.9128617300161087E-2</v>
      </c>
      <c r="X362" s="33">
        <v>1.0712035623503244E-2</v>
      </c>
      <c r="Y362" s="33">
        <v>7.7656116783263401E-4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0.57126500434334015</v>
      </c>
      <c r="D364" s="119">
        <f t="shared" si="152"/>
        <v>0.57474681452756882</v>
      </c>
      <c r="E364" s="119">
        <f t="shared" si="152"/>
        <v>0.58135843631461903</v>
      </c>
      <c r="F364" s="119">
        <f t="shared" si="152"/>
        <v>0.5853731943708157</v>
      </c>
      <c r="G364" s="119">
        <f t="shared" si="152"/>
        <v>0.59163503988237554</v>
      </c>
      <c r="H364" s="119">
        <f t="shared" si="152"/>
        <v>0.59810524530944276</v>
      </c>
      <c r="I364" s="119">
        <f t="shared" si="152"/>
        <v>0.60796771191542209</v>
      </c>
      <c r="J364" s="119">
        <f t="shared" si="152"/>
        <v>0.61241002143314638</v>
      </c>
      <c r="K364" s="119">
        <f t="shared" si="152"/>
        <v>0.62085582768449732</v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0.67805833558370554</v>
      </c>
      <c r="S364" s="119">
        <f t="shared" si="153"/>
        <v>0.69948536135733785</v>
      </c>
      <c r="T364" s="119">
        <f t="shared" si="153"/>
        <v>0.72921468103170828</v>
      </c>
      <c r="U364" s="119">
        <f t="shared" si="153"/>
        <v>0.74043634019572602</v>
      </c>
      <c r="V364" s="119">
        <f t="shared" si="153"/>
        <v>0.7562860845957452</v>
      </c>
      <c r="W364" s="119">
        <f t="shared" ref="W364:Y364" si="154">IF(W343=0,"",W343/W322)</f>
        <v>0.76977518141555779</v>
      </c>
      <c r="X364" s="119">
        <f t="shared" si="154"/>
        <v>0.7852856352871691</v>
      </c>
      <c r="Y364" s="119">
        <f t="shared" si="154"/>
        <v>0.79689649090751091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0.56438421553200258</v>
      </c>
      <c r="D365" s="124">
        <f t="shared" si="155"/>
        <v>0.56972170787394294</v>
      </c>
      <c r="E365" s="124">
        <f t="shared" si="155"/>
        <v>0.57532308041360858</v>
      </c>
      <c r="F365" s="124">
        <f t="shared" si="155"/>
        <v>0.58110972591487231</v>
      </c>
      <c r="G365" s="124">
        <f t="shared" si="155"/>
        <v>0.58711861940983612</v>
      </c>
      <c r="H365" s="124">
        <f t="shared" si="155"/>
        <v>0.59331897671123424</v>
      </c>
      <c r="I365" s="124">
        <f t="shared" si="155"/>
        <v>0.59971995012337287</v>
      </c>
      <c r="J365" s="124">
        <f t="shared" si="155"/>
        <v>0.60632807281032619</v>
      </c>
      <c r="K365" s="124">
        <f t="shared" si="155"/>
        <v>0.61312191082446799</v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0.67260264953197557</v>
      </c>
      <c r="S365" s="124">
        <f t="shared" si="156"/>
        <v>0.69642984175256384</v>
      </c>
      <c r="T365" s="124">
        <f t="shared" si="156"/>
        <v>0.72172412769854444</v>
      </c>
      <c r="U365" s="124">
        <f t="shared" si="156"/>
        <v>0.74483853179026871</v>
      </c>
      <c r="V365" s="124">
        <f t="shared" si="156"/>
        <v>0.76316343958457444</v>
      </c>
      <c r="W365" s="124">
        <f t="shared" ref="W365:Y365" si="157">IF(W344=0,"",W344/W323)</f>
        <v>0.77604955611692339</v>
      </c>
      <c r="X365" s="124">
        <f t="shared" si="157"/>
        <v>0.78342980387621108</v>
      </c>
      <c r="Y365" s="124">
        <f t="shared" si="157"/>
        <v>0.78946572948025806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0.56202472533507153</v>
      </c>
      <c r="D366" s="111">
        <f t="shared" si="158"/>
        <v>0.56742486320785246</v>
      </c>
      <c r="E366" s="111">
        <f t="shared" si="158"/>
        <v>0.57307424849658151</v>
      </c>
      <c r="F366" s="111">
        <f t="shared" si="158"/>
        <v>0.57891097377296519</v>
      </c>
      <c r="G366" s="111">
        <f t="shared" si="158"/>
        <v>0.58496834343343218</v>
      </c>
      <c r="H366" s="111">
        <f t="shared" si="158"/>
        <v>0.59122647416193741</v>
      </c>
      <c r="I366" s="111">
        <f t="shared" si="158"/>
        <v>0.59767761584055101</v>
      </c>
      <c r="J366" s="111">
        <f t="shared" si="158"/>
        <v>0.60432660729259413</v>
      </c>
      <c r="K366" s="111">
        <f t="shared" si="158"/>
        <v>0.61115787222714324</v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0.67097811744113023</v>
      </c>
      <c r="S366" s="111">
        <f t="shared" si="159"/>
        <v>0.69486454088740079</v>
      </c>
      <c r="T366" s="111">
        <f t="shared" si="159"/>
        <v>0.72018222514910635</v>
      </c>
      <c r="U366" s="111">
        <f t="shared" si="159"/>
        <v>0.74338183567555094</v>
      </c>
      <c r="V366" s="111">
        <f t="shared" si="159"/>
        <v>0.76178231273581165</v>
      </c>
      <c r="W366" s="111">
        <f t="shared" ref="W366:Y366" si="160">IF(W345=0,"",W345/W324)</f>
        <v>0.77476033301605662</v>
      </c>
      <c r="X366" s="111">
        <f t="shared" si="160"/>
        <v>0.78218100615683717</v>
      </c>
      <c r="Y366" s="111">
        <f t="shared" si="160"/>
        <v>0.78837523693693579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:Y367" si="163">IF(W346=0,"",W346/W325)</f>
        <v>1</v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2.1968043509277422</v>
      </c>
      <c r="D368" s="124">
        <f t="shared" si="164"/>
        <v>2.2860751618479327</v>
      </c>
      <c r="E368" s="124">
        <f t="shared" si="164"/>
        <v>2.3766843138826941</v>
      </c>
      <c r="F368" s="124">
        <f t="shared" si="164"/>
        <v>2.4680211986584553</v>
      </c>
      <c r="G368" s="124">
        <f t="shared" si="164"/>
        <v>2.5606149604005441</v>
      </c>
      <c r="H368" s="124">
        <f t="shared" si="164"/>
        <v>2.6543824379482492</v>
      </c>
      <c r="I368" s="124">
        <f t="shared" si="164"/>
        <v>2.7494345499888357</v>
      </c>
      <c r="J368" s="124">
        <f t="shared" si="164"/>
        <v>2.8462684257394417</v>
      </c>
      <c r="K368" s="124">
        <f t="shared" si="164"/>
        <v>2.9452778329905813</v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>
        <f t="shared" ref="R368:V368" si="165">IF(R347=0,"",R347/R326)</f>
        <v>3.7517682192490516</v>
      </c>
      <c r="S368" s="124">
        <f t="shared" si="165"/>
        <v>3.7546535722930021</v>
      </c>
      <c r="T368" s="124">
        <f t="shared" si="165"/>
        <v>3.7578595201196143</v>
      </c>
      <c r="U368" s="124">
        <f t="shared" si="165"/>
        <v>3.7614216843714052</v>
      </c>
      <c r="V368" s="124">
        <f t="shared" si="165"/>
        <v>3.7716006986799431</v>
      </c>
      <c r="W368" s="124">
        <f t="shared" ref="W368:Y368" si="166">IF(W347=0,"",W347/W326)</f>
        <v>3.8050101974868964</v>
      </c>
      <c r="X368" s="124">
        <f t="shared" si="166"/>
        <v>3.8463645747695372</v>
      </c>
      <c r="Y368" s="124">
        <f t="shared" si="166"/>
        <v>3.8929783089644658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2.1968043509277422</v>
      </c>
      <c r="D369" s="111">
        <f t="shared" si="167"/>
        <v>2.2860751618479327</v>
      </c>
      <c r="E369" s="111">
        <f t="shared" si="167"/>
        <v>2.3766843138826941</v>
      </c>
      <c r="F369" s="111">
        <f t="shared" si="167"/>
        <v>2.4680211986584553</v>
      </c>
      <c r="G369" s="111">
        <f t="shared" si="167"/>
        <v>2.5606149604005441</v>
      </c>
      <c r="H369" s="111">
        <f t="shared" si="167"/>
        <v>2.6543824379482492</v>
      </c>
      <c r="I369" s="111">
        <f t="shared" si="167"/>
        <v>2.7494345499888357</v>
      </c>
      <c r="J369" s="111">
        <f t="shared" si="167"/>
        <v>2.8462684257394417</v>
      </c>
      <c r="K369" s="111">
        <f t="shared" si="167"/>
        <v>2.9452778329905813</v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>
        <f t="shared" ref="R369:V369" si="168">IF(R348=0,"",R348/R327)</f>
        <v>3.7517682192490516</v>
      </c>
      <c r="S369" s="111">
        <f t="shared" si="168"/>
        <v>3.7546535722930021</v>
      </c>
      <c r="T369" s="111">
        <f t="shared" si="168"/>
        <v>3.7578595201196143</v>
      </c>
      <c r="U369" s="111">
        <f t="shared" si="168"/>
        <v>3.7614216843714052</v>
      </c>
      <c r="V369" s="111">
        <f t="shared" si="168"/>
        <v>3.7716006986799431</v>
      </c>
      <c r="W369" s="111">
        <f t="shared" ref="W369:Y369" si="169">IF(W348=0,"",W348/W327)</f>
        <v>3.8050101974868964</v>
      </c>
      <c r="X369" s="111">
        <f t="shared" si="169"/>
        <v>3.8463645747695372</v>
      </c>
      <c r="Y369" s="111">
        <f t="shared" si="169"/>
        <v>3.8929783089644658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0.60839036106975264</v>
      </c>
      <c r="D370" s="124">
        <f t="shared" si="170"/>
        <v>0.61104145670678822</v>
      </c>
      <c r="E370" s="124">
        <f t="shared" si="170"/>
        <v>0.59678652040011138</v>
      </c>
      <c r="F370" s="124">
        <f t="shared" si="170"/>
        <v>0.59019935789723665</v>
      </c>
      <c r="G370" s="124">
        <f t="shared" si="170"/>
        <v>0.57248768341315703</v>
      </c>
      <c r="H370" s="124">
        <f t="shared" si="170"/>
        <v>0.58490938253706737</v>
      </c>
      <c r="I370" s="124">
        <f t="shared" si="170"/>
        <v>0.60243896483401638</v>
      </c>
      <c r="J370" s="124">
        <f t="shared" si="170"/>
        <v>0.63909403094874384</v>
      </c>
      <c r="K370" s="124">
        <f t="shared" si="170"/>
        <v>0.64405231870570312</v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0.68710938753173567</v>
      </c>
      <c r="S370" s="124">
        <f t="shared" si="171"/>
        <v>0.70885740330552927</v>
      </c>
      <c r="T370" s="124">
        <f t="shared" si="171"/>
        <v>0.75130898379648481</v>
      </c>
      <c r="U370" s="124">
        <f t="shared" si="171"/>
        <v>0.72750896275039967</v>
      </c>
      <c r="V370" s="124">
        <f t="shared" si="171"/>
        <v>0.75390621618277576</v>
      </c>
      <c r="W370" s="124">
        <f t="shared" ref="W370:Y370" si="172">IF(W349=0,"",W349/W328)</f>
        <v>0.745217978361708</v>
      </c>
      <c r="X370" s="124">
        <f t="shared" si="172"/>
        <v>0.77010481729215041</v>
      </c>
      <c r="Y370" s="124">
        <f t="shared" si="172"/>
        <v>0.77489214064861478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0.60839036106975264</v>
      </c>
      <c r="D371" s="111">
        <f t="shared" si="173"/>
        <v>0.61230990419346998</v>
      </c>
      <c r="E371" s="111">
        <f t="shared" si="173"/>
        <v>0.61641035677140821</v>
      </c>
      <c r="F371" s="111">
        <f t="shared" si="173"/>
        <v>0.62064678498139669</v>
      </c>
      <c r="G371" s="111">
        <f t="shared" si="173"/>
        <v>0.62504336191328691</v>
      </c>
      <c r="H371" s="111">
        <f t="shared" si="173"/>
        <v>0.6295856558032028</v>
      </c>
      <c r="I371" s="111">
        <f t="shared" si="173"/>
        <v>0.63426804143894455</v>
      </c>
      <c r="J371" s="111">
        <f t="shared" si="173"/>
        <v>0.63909403094874384</v>
      </c>
      <c r="K371" s="111">
        <f t="shared" si="173"/>
        <v>0.64405231870570312</v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>
        <f t="shared" ref="R371:V371" si="174">IF(R350=0,"",R350/R329)</f>
        <v>0.68747121583597437</v>
      </c>
      <c r="S371" s="111">
        <f t="shared" si="174"/>
        <v>0.70480852628520041</v>
      </c>
      <c r="T371" s="111">
        <f t="shared" si="174"/>
        <v>0.72318467844912793</v>
      </c>
      <c r="U371" s="111">
        <f t="shared" si="174"/>
        <v>0.74002348443039345</v>
      </c>
      <c r="V371" s="111">
        <f t="shared" si="174"/>
        <v>0.75337896998163911</v>
      </c>
      <c r="W371" s="111">
        <f t="shared" ref="W371:Y371" si="175">IF(W350=0,"",W350/W329)</f>
        <v>0.76279871283770451</v>
      </c>
      <c r="X371" s="111">
        <f t="shared" si="175"/>
        <v>0.77010481729215041</v>
      </c>
      <c r="Y371" s="111">
        <f t="shared" si="175"/>
        <v>0.77620341458053421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>
        <f t="shared" si="176"/>
        <v>0.51571963567903789</v>
      </c>
      <c r="E372" s="111">
        <f t="shared" si="176"/>
        <v>0.51994699371076669</v>
      </c>
      <c r="F372" s="111">
        <f t="shared" si="176"/>
        <v>0.5242447028311944</v>
      </c>
      <c r="G372" s="111">
        <f t="shared" si="176"/>
        <v>0.52901753285947917</v>
      </c>
      <c r="H372" s="111">
        <f t="shared" si="176"/>
        <v>0.53421594512276438</v>
      </c>
      <c r="I372" s="111">
        <f t="shared" si="176"/>
        <v>0.53993967491631822</v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>
        <f t="shared" ref="R372:V372" si="177">IF(R351=0,"",R351/R330)</f>
        <v>0.79772061593261689</v>
      </c>
      <c r="S372" s="111">
        <f t="shared" si="177"/>
        <v>0.82789500120958037</v>
      </c>
      <c r="T372" s="111">
        <f t="shared" si="177"/>
        <v>0.85494664893773697</v>
      </c>
      <c r="U372" s="111">
        <f t="shared" si="177"/>
        <v>0.87798584411805103</v>
      </c>
      <c r="V372" s="111">
        <f t="shared" si="177"/>
        <v>0.89612287175144989</v>
      </c>
      <c r="W372" s="111">
        <f t="shared" ref="W372:Y372" si="178">IF(W351=0,"",W351/W330)</f>
        <v>0.90727085015571329</v>
      </c>
      <c r="X372" s="111" t="str">
        <f t="shared" si="178"/>
        <v/>
      </c>
      <c r="Y372" s="111">
        <f t="shared" si="178"/>
        <v>0.90993971224798442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>
        <f t="shared" si="180"/>
        <v>0.9507518338566745</v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>
        <f t="shared" si="183"/>
        <v>0.85494664893773686</v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>
        <f t="shared" si="186"/>
        <v>1</v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>
        <f t="shared" si="188"/>
        <v>0.57269789559777007</v>
      </c>
      <c r="E376" s="112">
        <f t="shared" si="188"/>
        <v>0.57418692162339879</v>
      </c>
      <c r="F376" s="112">
        <f t="shared" si="188"/>
        <v>0.57569391345992083</v>
      </c>
      <c r="G376" s="112">
        <f t="shared" si="188"/>
        <v>0.57732059930682944</v>
      </c>
      <c r="H376" s="112">
        <f t="shared" si="188"/>
        <v>0.57905549623356911</v>
      </c>
      <c r="I376" s="112">
        <f t="shared" si="188"/>
        <v>0.58092498723233221</v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0.6614599087955032</v>
      </c>
      <c r="S376" s="112">
        <f t="shared" si="189"/>
        <v>0.67247700094962082</v>
      </c>
      <c r="T376" s="112">
        <f t="shared" si="189"/>
        <v>0.68340859457555625</v>
      </c>
      <c r="U376" s="112">
        <f t="shared" si="189"/>
        <v>0.69436458196191875</v>
      </c>
      <c r="V376" s="112">
        <f t="shared" si="189"/>
        <v>0.70512756954245037</v>
      </c>
      <c r="W376" s="112">
        <f t="shared" ref="W376:Y376" si="190">IF(W355=0,"",W355/W334)</f>
        <v>0.71495774780947152</v>
      </c>
      <c r="X376" s="112" t="str">
        <f t="shared" si="190"/>
        <v/>
      </c>
      <c r="Y376" s="112">
        <f t="shared" si="190"/>
        <v>0.73603255266337675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>
        <f t="shared" ref="R377:V377" si="192">IF(R356=0,"",R356/R335)</f>
        <v>0.86313417457035058</v>
      </c>
      <c r="S377" s="113">
        <f t="shared" si="192"/>
        <v>0.87974992520687234</v>
      </c>
      <c r="T377" s="113">
        <f t="shared" si="192"/>
        <v>0.87668459222788198</v>
      </c>
      <c r="U377" s="113">
        <f t="shared" si="192"/>
        <v>0.88662241319764246</v>
      </c>
      <c r="V377" s="113">
        <f t="shared" si="192"/>
        <v>0.88794277934242227</v>
      </c>
      <c r="W377" s="113">
        <f t="shared" ref="W377:Y377" si="193">IF(W356=0,"",W356/W335)</f>
        <v>0.85740913973312116</v>
      </c>
      <c r="X377" s="113" t="str">
        <f t="shared" si="193"/>
        <v/>
      </c>
      <c r="Y377" s="113">
        <f t="shared" si="193"/>
        <v>0.87804187455430505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>
        <f t="shared" ref="R378:V378" si="195">IF(R357=0,"",R357/R336)</f>
        <v>0.6614599087955032</v>
      </c>
      <c r="S378" s="111">
        <f t="shared" si="195"/>
        <v>0.67247700094962082</v>
      </c>
      <c r="T378" s="111">
        <f t="shared" si="195"/>
        <v>0.68340859457555625</v>
      </c>
      <c r="U378" s="111">
        <f t="shared" si="195"/>
        <v>0.69436458196191875</v>
      </c>
      <c r="V378" s="111">
        <f t="shared" si="195"/>
        <v>0.70512756954245037</v>
      </c>
      <c r="W378" s="111">
        <f t="shared" ref="W378:Y378" si="196">IF(W357=0,"",W357/W336)</f>
        <v>0.71495774780947152</v>
      </c>
      <c r="X378" s="111" t="str">
        <f t="shared" si="196"/>
        <v/>
      </c>
      <c r="Y378" s="111">
        <f t="shared" si="196"/>
        <v>0.73603255266337675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>
        <f t="shared" ref="W379:Y379" si="199">IF(W358=0,"",W358/W337)</f>
        <v>1</v>
      </c>
      <c r="X379" s="111" t="str">
        <f t="shared" si="199"/>
        <v/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0.71742249514203105</v>
      </c>
      <c r="D380" s="124">
        <f t="shared" si="200"/>
        <v>0.68624553719822567</v>
      </c>
      <c r="E380" s="124">
        <f t="shared" si="200"/>
        <v>0.70336077386389995</v>
      </c>
      <c r="F380" s="124">
        <f t="shared" si="200"/>
        <v>0.70478923589493336</v>
      </c>
      <c r="G380" s="124">
        <f t="shared" si="200"/>
        <v>0.69510586240858474</v>
      </c>
      <c r="H380" s="124">
        <f t="shared" si="200"/>
        <v>0.69979997590225107</v>
      </c>
      <c r="I380" s="124">
        <f t="shared" si="200"/>
        <v>0.68870458262121292</v>
      </c>
      <c r="J380" s="124">
        <f t="shared" si="200"/>
        <v>0.60263111053913132</v>
      </c>
      <c r="K380" s="124">
        <f t="shared" si="200"/>
        <v>0.6015176255700575</v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0.60110627531215921</v>
      </c>
      <c r="S380" s="124">
        <f t="shared" si="201"/>
        <v>0.6121737486874671</v>
      </c>
      <c r="T380" s="124">
        <f t="shared" si="201"/>
        <v>0.60042838839321211</v>
      </c>
      <c r="U380" s="124">
        <f t="shared" si="201"/>
        <v>0.60233634106869582</v>
      </c>
      <c r="V380" s="124">
        <f t="shared" si="201"/>
        <v>0.59994683735896059</v>
      </c>
      <c r="W380" s="124">
        <f t="shared" ref="W380:Y380" si="202">IF(W359=0,"",W359/W338)</f>
        <v>0.73950043378534713</v>
      </c>
      <c r="X380" s="124">
        <f t="shared" si="202"/>
        <v>0.83175861174922161</v>
      </c>
      <c r="Y380" s="124">
        <f t="shared" si="202"/>
        <v>0.8814858886303597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0.57939753827440355</v>
      </c>
      <c r="D381" s="111">
        <f t="shared" si="203"/>
        <v>0.57968698242560623</v>
      </c>
      <c r="E381" s="111">
        <f t="shared" si="203"/>
        <v>0.57997645264953335</v>
      </c>
      <c r="F381" s="111">
        <f t="shared" si="203"/>
        <v>0.5802659264288319</v>
      </c>
      <c r="G381" s="111">
        <f t="shared" si="203"/>
        <v>0.58055542421957584</v>
      </c>
      <c r="H381" s="111">
        <f t="shared" si="203"/>
        <v>0.58084494351820226</v>
      </c>
      <c r="I381" s="111">
        <f t="shared" si="203"/>
        <v>0.58113448936508805</v>
      </c>
      <c r="J381" s="111">
        <f t="shared" si="203"/>
        <v>0.58142408240888011</v>
      </c>
      <c r="K381" s="111">
        <f t="shared" si="203"/>
        <v>0.58171374020635869</v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>
        <f t="shared" ref="R381:V381" si="204">IF(R360=0,"",R360/R339)</f>
        <v>0.58565282996099011</v>
      </c>
      <c r="S381" s="111">
        <f t="shared" si="204"/>
        <v>0.58874616331427709</v>
      </c>
      <c r="T381" s="111">
        <f t="shared" si="204"/>
        <v>0.59214015651784047</v>
      </c>
      <c r="U381" s="111">
        <f t="shared" si="204"/>
        <v>0.59523503416999402</v>
      </c>
      <c r="V381" s="111">
        <f t="shared" si="204"/>
        <v>0.59743102086904776</v>
      </c>
      <c r="W381" s="111">
        <f t="shared" ref="W381:Y381" si="205">IF(W360=0,"",W360/W339)</f>
        <v>0.59848642874947156</v>
      </c>
      <c r="X381" s="111">
        <f t="shared" si="205"/>
        <v>0.5988746189671299</v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0.58404625842377289</v>
      </c>
      <c r="D382" s="111">
        <f t="shared" si="206"/>
        <v>0.58438702830589917</v>
      </c>
      <c r="E382" s="111">
        <f t="shared" si="206"/>
        <v>0.5847278288840998</v>
      </c>
      <c r="F382" s="111">
        <f t="shared" si="206"/>
        <v>0.58506863364812856</v>
      </c>
      <c r="G382" s="111">
        <f t="shared" si="206"/>
        <v>0.58540946668143634</v>
      </c>
      <c r="H382" s="111">
        <f t="shared" si="206"/>
        <v>0.58575032503651514</v>
      </c>
      <c r="I382" s="111">
        <f t="shared" si="206"/>
        <v>0.586091214647528</v>
      </c>
      <c r="J382" s="111">
        <f t="shared" si="206"/>
        <v>0.58643215982464592</v>
      </c>
      <c r="K382" s="111">
        <f t="shared" si="206"/>
        <v>0.58677318123790845</v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>
        <f t="shared" ref="R382:V382" si="207">IF(R361=0,"",R361/R340)</f>
        <v>0.59141077072034354</v>
      </c>
      <c r="S382" s="111">
        <f t="shared" si="207"/>
        <v>0.59505262991078278</v>
      </c>
      <c r="T382" s="111" t="str">
        <f t="shared" si="207"/>
        <v/>
      </c>
      <c r="U382" s="111">
        <f t="shared" si="207"/>
        <v>0.60269214084042622</v>
      </c>
      <c r="V382" s="111">
        <f t="shared" si="207"/>
        <v>0.60527753123604355</v>
      </c>
      <c r="W382" s="111">
        <f t="shared" ref="W382:Y382" si="208">IF(W361=0,"",W361/W340)</f>
        <v>0.60652008948955316</v>
      </c>
      <c r="X382" s="111">
        <f t="shared" si="208"/>
        <v>0.60692109865233701</v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0.74957953668405186</v>
      </c>
      <c r="D383" s="45">
        <f t="shared" si="209"/>
        <v>0.75078934224738658</v>
      </c>
      <c r="E383" s="45">
        <f t="shared" si="209"/>
        <v>0.75205619042289751</v>
      </c>
      <c r="F383" s="45">
        <f t="shared" si="209"/>
        <v>0.75333081713643257</v>
      </c>
      <c r="G383" s="45">
        <f t="shared" si="209"/>
        <v>0.75465797674058999</v>
      </c>
      <c r="H383" s="45">
        <f t="shared" si="209"/>
        <v>0.75603219187236659</v>
      </c>
      <c r="I383" s="45">
        <f t="shared" si="209"/>
        <v>0.75746449000555049</v>
      </c>
      <c r="J383" s="45">
        <f t="shared" si="209"/>
        <v>0.7590000468079029</v>
      </c>
      <c r="K383" s="45">
        <f t="shared" si="209"/>
        <v>0.76067727347963465</v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0.80036820965829591</v>
      </c>
      <c r="S383" s="45">
        <f t="shared" si="210"/>
        <v>0.81487011916022112</v>
      </c>
      <c r="T383" s="45">
        <f t="shared" si="210"/>
        <v>0.83048222109776926</v>
      </c>
      <c r="U383" s="45">
        <f t="shared" si="210"/>
        <v>0.84540202806655329</v>
      </c>
      <c r="V383" s="45">
        <f t="shared" si="210"/>
        <v>0.85782705266216674</v>
      </c>
      <c r="W383" s="45">
        <f t="shared" ref="W383:Y383" si="211">IF(W362=0,"",W362/W341)</f>
        <v>0.86713102850260815</v>
      </c>
      <c r="X383" s="45">
        <f t="shared" si="211"/>
        <v>0.87473909077506684</v>
      </c>
      <c r="Y383" s="45">
        <f t="shared" si="211"/>
        <v>0.8814858886303597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7.646729458144061</v>
      </c>
      <c r="D385" s="117">
        <f t="shared" si="212"/>
        <v>14.023441930921411</v>
      </c>
      <c r="E385" s="117">
        <f t="shared" si="212"/>
        <v>8.1461499865367877</v>
      </c>
      <c r="F385" s="117">
        <f t="shared" si="212"/>
        <v>10.910043192783469</v>
      </c>
      <c r="G385" s="117">
        <f t="shared" si="212"/>
        <v>0.92678450220004793</v>
      </c>
      <c r="H385" s="117">
        <f t="shared" si="212"/>
        <v>2.9014900014341265</v>
      </c>
      <c r="I385" s="117">
        <f t="shared" si="212"/>
        <v>5.483285521071168</v>
      </c>
      <c r="J385" s="117">
        <f t="shared" si="212"/>
        <v>7.0837143276613501</v>
      </c>
      <c r="K385" s="117">
        <f t="shared" si="212"/>
        <v>0.54184177100132025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8.0934830031603617</v>
      </c>
      <c r="S385" s="117">
        <f t="shared" si="213"/>
        <v>6.6718895977733901</v>
      </c>
      <c r="T385" s="117">
        <f t="shared" si="213"/>
        <v>5.6553368465591216</v>
      </c>
      <c r="U385" s="117">
        <f t="shared" si="213"/>
        <v>4.3432450337792785</v>
      </c>
      <c r="V385" s="117">
        <f t="shared" si="213"/>
        <v>10.69062098350968</v>
      </c>
      <c r="W385" s="117">
        <f t="shared" ref="W385:Y385" si="214">W386+W389+W391+W401</f>
        <v>2.7548278568792668</v>
      </c>
      <c r="X385" s="117">
        <f t="shared" si="214"/>
        <v>0.89131773892767341</v>
      </c>
      <c r="Y385" s="117">
        <f t="shared" si="214"/>
        <v>3.0551824455432506E-2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7.1440960935856124</v>
      </c>
      <c r="D386" s="122">
        <f t="shared" si="215"/>
        <v>13.08957665908577</v>
      </c>
      <c r="E386" s="122">
        <f t="shared" si="215"/>
        <v>7.7019705711898903</v>
      </c>
      <c r="F386" s="122">
        <f t="shared" si="215"/>
        <v>10.496992116984686</v>
      </c>
      <c r="G386" s="122">
        <f t="shared" si="215"/>
        <v>0.90379887158947192</v>
      </c>
      <c r="H386" s="122">
        <f t="shared" si="215"/>
        <v>2.7695282773350409</v>
      </c>
      <c r="I386" s="122">
        <f t="shared" si="215"/>
        <v>5.0140707125032709</v>
      </c>
      <c r="J386" s="122">
        <f t="shared" si="215"/>
        <v>6.0599231350742482</v>
      </c>
      <c r="K386" s="122">
        <f t="shared" si="215"/>
        <v>0.46727744918118624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6.922074957016048</v>
      </c>
      <c r="S386" s="122">
        <f t="shared" si="216"/>
        <v>5.6809189598834493</v>
      </c>
      <c r="T386" s="122">
        <f t="shared" si="216"/>
        <v>4.6527010503778605</v>
      </c>
      <c r="U386" s="122">
        <f t="shared" si="216"/>
        <v>3.4339341322515913</v>
      </c>
      <c r="V386" s="122">
        <f t="shared" si="216"/>
        <v>8.0781251834029995</v>
      </c>
      <c r="W386" s="122">
        <f t="shared" ref="W386:Y386" si="217">SUM(W387:W388)</f>
        <v>2.3622042810821147</v>
      </c>
      <c r="X386" s="122">
        <f t="shared" si="217"/>
        <v>0.64921982115945143</v>
      </c>
      <c r="Y386" s="122">
        <f t="shared" si="217"/>
        <v>2.6356366605488554E-2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7.1440960935856124</v>
      </c>
      <c r="D387" s="98">
        <v>13.08957665908577</v>
      </c>
      <c r="E387" s="98">
        <v>7.7019705711898903</v>
      </c>
      <c r="F387" s="98">
        <v>10.496992116984686</v>
      </c>
      <c r="G387" s="98">
        <v>0.90379887158947192</v>
      </c>
      <c r="H387" s="98">
        <v>2.7695282773350409</v>
      </c>
      <c r="I387" s="98">
        <v>5.0140707125032709</v>
      </c>
      <c r="J387" s="98">
        <v>6.0599231350742482</v>
      </c>
      <c r="K387" s="98">
        <v>0.46727744918118624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6.922074957016048</v>
      </c>
      <c r="S387" s="98">
        <v>5.6809189598834493</v>
      </c>
      <c r="T387" s="98">
        <v>4.6527010503778605</v>
      </c>
      <c r="U387" s="98">
        <v>3.4339341322515913</v>
      </c>
      <c r="V387" s="98">
        <v>8.0781251834029995</v>
      </c>
      <c r="W387" s="98">
        <v>2.3622042810821147</v>
      </c>
      <c r="X387" s="98">
        <v>0.64921982115945143</v>
      </c>
      <c r="Y387" s="98">
        <v>2.6356366605488554E-2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0.47488691360837154</v>
      </c>
      <c r="D391" s="122">
        <v>0.8588862403257802</v>
      </c>
      <c r="E391" s="122">
        <v>0.39332606485556854</v>
      </c>
      <c r="F391" s="122">
        <v>0.35532996999596933</v>
      </c>
      <c r="G391" s="122">
        <v>1.2325813857356911E-2</v>
      </c>
      <c r="H391" s="122">
        <v>0.10259827658200696</v>
      </c>
      <c r="I391" s="122">
        <v>0.38536812216155503</v>
      </c>
      <c r="J391" s="122">
        <v>0.81053347629398931</v>
      </c>
      <c r="K391" s="122">
        <v>5.8466442044697066E-2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0.88275185420995916</v>
      </c>
      <c r="S391" s="122">
        <v>0.75690013640021836</v>
      </c>
      <c r="T391" s="122">
        <v>0.68854155040715803</v>
      </c>
      <c r="U391" s="122">
        <v>0.6630619602213853</v>
      </c>
      <c r="V391" s="122">
        <v>2.0058429777196674</v>
      </c>
      <c r="W391" s="122">
        <v>0.31440511484392797</v>
      </c>
      <c r="X391" s="122">
        <v>0.23370156360221456</v>
      </c>
      <c r="Y391" s="122">
        <v>4.1954578499439517E-3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0.47488691360837154</v>
      </c>
      <c r="D392" s="98">
        <v>0.8560640333841778</v>
      </c>
      <c r="E392" s="98">
        <v>0.36912563769617451</v>
      </c>
      <c r="F392" s="98">
        <v>0.31685648982614179</v>
      </c>
      <c r="G392" s="98">
        <v>3.0970705859131174E-3</v>
      </c>
      <c r="H392" s="98">
        <v>7.8921352442743203E-2</v>
      </c>
      <c r="I392" s="98">
        <v>0.35643494980614154</v>
      </c>
      <c r="J392" s="98">
        <v>0.81053347629398931</v>
      </c>
      <c r="K392" s="98">
        <v>5.8466442044697066E-2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0.8818672071728737</v>
      </c>
      <c r="S392" s="98">
        <v>0.75509173756021386</v>
      </c>
      <c r="T392" s="98">
        <v>0.67225889856621734</v>
      </c>
      <c r="U392" s="98">
        <v>0.65719337793644572</v>
      </c>
      <c r="V392" s="98">
        <v>1.9973841143805098</v>
      </c>
      <c r="W392" s="98">
        <v>0.30896701275372163</v>
      </c>
      <c r="X392" s="98">
        <v>0.23370156360221456</v>
      </c>
      <c r="Y392" s="98">
        <v>3.8543583115599063E-3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2.8222069416023766E-3</v>
      </c>
      <c r="E393" s="98">
        <v>2.4200427159394002E-2</v>
      </c>
      <c r="F393" s="98">
        <v>3.8473480169827552E-2</v>
      </c>
      <c r="G393" s="98">
        <v>9.2287432714437938E-3</v>
      </c>
      <c r="H393" s="98">
        <v>2.3676924139263759E-2</v>
      </c>
      <c r="I393" s="98">
        <v>2.893317235541349E-2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8.8464703708548813E-4</v>
      </c>
      <c r="S393" s="98">
        <v>1.8083988400045229E-3</v>
      </c>
      <c r="T393" s="98">
        <v>1.6181199369205222E-2</v>
      </c>
      <c r="U393" s="98">
        <v>5.8685822849395925E-3</v>
      </c>
      <c r="V393" s="98">
        <v>8.4588633391574145E-3</v>
      </c>
      <c r="W393" s="98">
        <v>5.4381020902063556E-3</v>
      </c>
      <c r="X393" s="98">
        <v>0</v>
      </c>
      <c r="Y393" s="98">
        <v>3.4109953838404539E-4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1.0145247173538835E-4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1.0145247173538835E-4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2.7746450950077318E-2</v>
      </c>
      <c r="D401" s="122">
        <v>7.4979031509860447E-2</v>
      </c>
      <c r="E401" s="122">
        <v>5.085335049132779E-2</v>
      </c>
      <c r="F401" s="122">
        <v>5.7721105802814636E-2</v>
      </c>
      <c r="G401" s="122">
        <v>1.0659816753219194E-2</v>
      </c>
      <c r="H401" s="122">
        <v>2.9363447517078648E-2</v>
      </c>
      <c r="I401" s="122">
        <v>8.3846686406341769E-2</v>
      </c>
      <c r="J401" s="122">
        <v>0.21325771629311274</v>
      </c>
      <c r="K401" s="122">
        <v>1.6097879775437026E-2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0.28865619193435399</v>
      </c>
      <c r="S401" s="122">
        <v>0.2340705014897228</v>
      </c>
      <c r="T401" s="122">
        <v>0.31409424577410322</v>
      </c>
      <c r="U401" s="122">
        <v>0.24624894130630143</v>
      </c>
      <c r="V401" s="122">
        <v>0.60665282238701335</v>
      </c>
      <c r="W401" s="122">
        <v>7.821846095322417E-2</v>
      </c>
      <c r="X401" s="122">
        <v>8.3963541660074976E-3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1.818849851281094E-2</v>
      </c>
      <c r="D402" s="98">
        <v>6.7933045107323342E-2</v>
      </c>
      <c r="E402" s="98">
        <v>4.724775465390274E-2</v>
      </c>
      <c r="F402" s="98">
        <v>5.0324379525082584E-2</v>
      </c>
      <c r="G402" s="98">
        <v>9.364620300409781E-3</v>
      </c>
      <c r="H402" s="98">
        <v>2.4797471340695012E-2</v>
      </c>
      <c r="I402" s="98">
        <v>7.547827194614079E-2</v>
      </c>
      <c r="J402" s="98">
        <v>0.21091159475601678</v>
      </c>
      <c r="K402" s="98">
        <v>1.5956865871389794E-2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0.28808834784212217</v>
      </c>
      <c r="S402" s="98">
        <v>0.23375178677256594</v>
      </c>
      <c r="T402" s="98">
        <v>0.31409424577410322</v>
      </c>
      <c r="U402" s="98">
        <v>0.24599617100921362</v>
      </c>
      <c r="V402" s="98">
        <v>0.60657159090355617</v>
      </c>
      <c r="W402" s="98">
        <v>7.2528979601032967E-2</v>
      </c>
      <c r="X402" s="98">
        <v>6.9295614632204254E-3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9.5579524372663774E-3</v>
      </c>
      <c r="D403" s="98">
        <v>7.0459864025371058E-3</v>
      </c>
      <c r="E403" s="98">
        <v>3.605595837425046E-3</v>
      </c>
      <c r="F403" s="98">
        <v>7.3967262777320502E-3</v>
      </c>
      <c r="G403" s="98">
        <v>1.295196452809413E-3</v>
      </c>
      <c r="H403" s="98">
        <v>4.5659761763836354E-3</v>
      </c>
      <c r="I403" s="98">
        <v>8.3684144602009791E-3</v>
      </c>
      <c r="J403" s="98">
        <v>2.3461215370959641E-3</v>
      </c>
      <c r="K403" s="98">
        <v>1.4101390404723009E-4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5.6784409223183899E-4</v>
      </c>
      <c r="S403" s="98">
        <v>3.1871471715684866E-4</v>
      </c>
      <c r="T403" s="98">
        <v>0</v>
      </c>
      <c r="U403" s="98">
        <v>2.5277029708780616E-4</v>
      </c>
      <c r="V403" s="98">
        <v>8.123148345722191E-5</v>
      </c>
      <c r="W403" s="98">
        <v>5.6894813521912047E-3</v>
      </c>
      <c r="X403" s="98">
        <v>1.4667927027870713E-3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13188.948881651033</v>
      </c>
      <c r="D406" s="117">
        <f t="shared" si="219"/>
        <v>21838.419475199946</v>
      </c>
      <c r="E406" s="117">
        <f t="shared" si="219"/>
        <v>14096.784409607386</v>
      </c>
      <c r="F406" s="117">
        <f t="shared" si="219"/>
        <v>17526.796842304891</v>
      </c>
      <c r="G406" s="117">
        <f t="shared" si="219"/>
        <v>9388.2511514166144</v>
      </c>
      <c r="H406" s="117">
        <f t="shared" si="219"/>
        <v>9004.0393962780145</v>
      </c>
      <c r="I406" s="117">
        <f t="shared" si="219"/>
        <v>8024.9245930216175</v>
      </c>
      <c r="J406" s="117">
        <f t="shared" si="219"/>
        <v>11728.209786883755</v>
      </c>
      <c r="K406" s="117">
        <f t="shared" si="219"/>
        <v>9246.9462958933327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10589.280111766331</v>
      </c>
      <c r="S406" s="117">
        <f t="shared" si="220"/>
        <v>10873.27897113476</v>
      </c>
      <c r="T406" s="117">
        <f t="shared" si="220"/>
        <v>8497.5942742855768</v>
      </c>
      <c r="U406" s="117">
        <f t="shared" si="220"/>
        <v>7177.0501193846776</v>
      </c>
      <c r="V406" s="117">
        <f t="shared" si="220"/>
        <v>10558.984957837598</v>
      </c>
      <c r="W406" s="117">
        <f t="shared" ref="W406:Y406" si="221">W407+W410+W412+W422</f>
        <v>9418.4535112726571</v>
      </c>
      <c r="X406" s="117">
        <f t="shared" si="221"/>
        <v>7796.1396465842627</v>
      </c>
      <c r="Y406" s="117">
        <f t="shared" si="221"/>
        <v>5189.9571833962445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12084.906728837419</v>
      </c>
      <c r="D407" s="122">
        <f t="shared" si="222"/>
        <v>20162.253041460626</v>
      </c>
      <c r="E407" s="122">
        <f t="shared" si="222"/>
        <v>12793.217848627415</v>
      </c>
      <c r="F407" s="122">
        <f t="shared" si="222"/>
        <v>16029.825130268884</v>
      </c>
      <c r="G407" s="122">
        <f t="shared" si="222"/>
        <v>8000.28850043494</v>
      </c>
      <c r="H407" s="122">
        <f t="shared" si="222"/>
        <v>7669.9414384415459</v>
      </c>
      <c r="I407" s="122">
        <f t="shared" si="222"/>
        <v>6659.1485507463749</v>
      </c>
      <c r="J407" s="122">
        <f t="shared" si="222"/>
        <v>9986.4586343329574</v>
      </c>
      <c r="K407" s="122">
        <f t="shared" si="222"/>
        <v>7932.9477347889742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8989.0044129878643</v>
      </c>
      <c r="S407" s="122">
        <f t="shared" si="223"/>
        <v>9087.3195659744251</v>
      </c>
      <c r="T407" s="122">
        <f t="shared" si="223"/>
        <v>6651.5256065562289</v>
      </c>
      <c r="U407" s="122">
        <f t="shared" si="223"/>
        <v>5297.6600062029938</v>
      </c>
      <c r="V407" s="122">
        <f t="shared" si="223"/>
        <v>7876.2311516003938</v>
      </c>
      <c r="W407" s="122">
        <f t="shared" ref="W407:Y407" si="224">SUM(W408:W409)</f>
        <v>7073.0356140141539</v>
      </c>
      <c r="X407" s="122">
        <f t="shared" si="224"/>
        <v>5382.7978733090713</v>
      </c>
      <c r="Y407" s="122">
        <f t="shared" si="224"/>
        <v>3278.3973845326063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12019.802097122003</v>
      </c>
      <c r="D408" s="98">
        <v>20055.197504940283</v>
      </c>
      <c r="E408" s="98">
        <v>12725.829557998046</v>
      </c>
      <c r="F408" s="98">
        <v>15946.124035858096</v>
      </c>
      <c r="G408" s="98">
        <v>7958.8390642422901</v>
      </c>
      <c r="H408" s="98">
        <v>7630.6791795171412</v>
      </c>
      <c r="I408" s="98">
        <v>6625.344298447545</v>
      </c>
      <c r="J408" s="98">
        <v>9935.9433533733027</v>
      </c>
      <c r="K408" s="98">
        <v>7892.8784767820653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8944.6215712750927</v>
      </c>
      <c r="S408" s="98">
        <v>9040.7029281703471</v>
      </c>
      <c r="T408" s="98">
        <v>6614.8731662462214</v>
      </c>
      <c r="U408" s="98">
        <v>5267.5877750791878</v>
      </c>
      <c r="V408" s="98">
        <v>7830.5667240951689</v>
      </c>
      <c r="W408" s="98">
        <v>7032.5510891125459</v>
      </c>
      <c r="X408" s="98">
        <v>5351.9372693303403</v>
      </c>
      <c r="Y408" s="98">
        <v>3261.5039555683666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65.104631715416602</v>
      </c>
      <c r="D409" s="98">
        <v>107.05553652034358</v>
      </c>
      <c r="E409" s="98">
        <v>67.38829062936945</v>
      </c>
      <c r="F409" s="98">
        <v>83.701094410787817</v>
      </c>
      <c r="G409" s="98">
        <v>41.449436192649529</v>
      </c>
      <c r="H409" s="98">
        <v>39.262258924404875</v>
      </c>
      <c r="I409" s="98">
        <v>33.804252298830264</v>
      </c>
      <c r="J409" s="98">
        <v>50.515280959655392</v>
      </c>
      <c r="K409" s="98">
        <v>40.069258006908818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44.382841712772446</v>
      </c>
      <c r="S409" s="98">
        <v>46.616637804078792</v>
      </c>
      <c r="T409" s="98">
        <v>36.652440310007435</v>
      </c>
      <c r="U409" s="98">
        <v>30.072231123806134</v>
      </c>
      <c r="V409" s="98">
        <v>45.664427505224566</v>
      </c>
      <c r="W409" s="98">
        <v>40.484524901608381</v>
      </c>
      <c r="X409" s="98">
        <v>30.860603978730552</v>
      </c>
      <c r="Y409" s="98">
        <v>16.893428964239906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6.0194208064697161</v>
      </c>
      <c r="D410" s="122">
        <f t="shared" si="225"/>
        <v>9.7054970094975115</v>
      </c>
      <c r="E410" s="122">
        <f t="shared" si="225"/>
        <v>13.527543330324573</v>
      </c>
      <c r="F410" s="122">
        <f t="shared" si="225"/>
        <v>11.972300794411584</v>
      </c>
      <c r="G410" s="122">
        <f t="shared" si="225"/>
        <v>13.352025552765754</v>
      </c>
      <c r="H410" s="122">
        <f t="shared" si="225"/>
        <v>10.916163450454961</v>
      </c>
      <c r="I410" s="122">
        <f t="shared" si="225"/>
        <v>16.993948100444317</v>
      </c>
      <c r="J410" s="122">
        <f t="shared" si="225"/>
        <v>13.064357096543487</v>
      </c>
      <c r="K410" s="122">
        <f t="shared" si="225"/>
        <v>19.09632299177013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22.567112381928965</v>
      </c>
      <c r="S410" s="122">
        <f t="shared" si="225"/>
        <v>16.82136394949649</v>
      </c>
      <c r="T410" s="122">
        <f t="shared" si="225"/>
        <v>26.22277981032385</v>
      </c>
      <c r="U410" s="122">
        <f t="shared" si="225"/>
        <v>16.369240773328734</v>
      </c>
      <c r="V410" s="122">
        <f t="shared" si="225"/>
        <v>14.462580609183465</v>
      </c>
      <c r="W410" s="122">
        <f t="shared" si="225"/>
        <v>5.2681125045496771</v>
      </c>
      <c r="X410" s="122">
        <f t="shared" si="225"/>
        <v>5.5110570558076404</v>
      </c>
      <c r="Y410" s="122">
        <f t="shared" si="225"/>
        <v>6.0742354868630617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6.0194208064697161</v>
      </c>
      <c r="D411" s="98">
        <f>RES_hhdet_in_fech!D8</f>
        <v>9.7054970094975115</v>
      </c>
      <c r="E411" s="98">
        <f>RES_hhdet_in_fech!E8</f>
        <v>13.527543330324573</v>
      </c>
      <c r="F411" s="98">
        <f>RES_hhdet_in_fech!F8</f>
        <v>11.972300794411584</v>
      </c>
      <c r="G411" s="98">
        <f>RES_hhdet_in_fech!G8</f>
        <v>13.352025552765754</v>
      </c>
      <c r="H411" s="98">
        <f>RES_hhdet_in_fech!H8</f>
        <v>10.916163450454961</v>
      </c>
      <c r="I411" s="98">
        <f>RES_hhdet_in_fech!I8</f>
        <v>16.993948100444317</v>
      </c>
      <c r="J411" s="98">
        <f>RES_hhdet_in_fech!J8</f>
        <v>13.064357096543487</v>
      </c>
      <c r="K411" s="98">
        <f>RES_hhdet_in_fech!K8</f>
        <v>19.09632299177013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22.567112381928965</v>
      </c>
      <c r="S411" s="98">
        <f>RES_hhdet_in_fech!S8</f>
        <v>16.82136394949649</v>
      </c>
      <c r="T411" s="98">
        <f>RES_hhdet_in_fech!T8</f>
        <v>26.22277981032385</v>
      </c>
      <c r="U411" s="98">
        <f>RES_hhdet_in_fech!U8</f>
        <v>16.369240773328734</v>
      </c>
      <c r="V411" s="98">
        <f>RES_hhdet_in_fech!V8</f>
        <v>14.462580609183465</v>
      </c>
      <c r="W411" s="98">
        <f>RES_hhdet_in_fech!W8</f>
        <v>5.2681125045496771</v>
      </c>
      <c r="X411" s="98">
        <f>RES_hhdet_in_fech!X8</f>
        <v>5.5110570558076404</v>
      </c>
      <c r="Y411" s="98">
        <f>RES_hhdet_in_fech!Y8</f>
        <v>6.0742354868630617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798.98795387294933</v>
      </c>
      <c r="D412" s="122">
        <v>1344.3430916476348</v>
      </c>
      <c r="E412" s="122">
        <v>980.18515779478241</v>
      </c>
      <c r="F412" s="122">
        <v>1147.8302277178545</v>
      </c>
      <c r="G412" s="122">
        <v>1079.6873399448277</v>
      </c>
      <c r="H412" s="122">
        <v>1047.0559047458582</v>
      </c>
      <c r="I412" s="122">
        <v>1047.524531629856</v>
      </c>
      <c r="J412" s="122">
        <v>1328.963177743532</v>
      </c>
      <c r="K412" s="122">
        <v>987.56856945964375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1175.3569521297891</v>
      </c>
      <c r="S412" s="122">
        <v>1353.2864744946194</v>
      </c>
      <c r="T412" s="122">
        <v>1357.2012033417482</v>
      </c>
      <c r="U412" s="122">
        <v>1474.0494171389671</v>
      </c>
      <c r="V412" s="122">
        <v>2074.4548061395908</v>
      </c>
      <c r="W412" s="122">
        <v>1832.7113587886709</v>
      </c>
      <c r="X412" s="122">
        <v>1926.5525595163176</v>
      </c>
      <c r="Y412" s="122">
        <v>1460.0220026371387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798.98795387294933</v>
      </c>
      <c r="D413" s="98">
        <v>1351.4356761975353</v>
      </c>
      <c r="E413" s="98">
        <v>907.21881737321473</v>
      </c>
      <c r="F413" s="98">
        <v>1234.8058168034454</v>
      </c>
      <c r="G413" s="98">
        <v>820.90996445703365</v>
      </c>
      <c r="H413" s="98">
        <v>878.92137185206013</v>
      </c>
      <c r="I413" s="98">
        <v>915.63437298080839</v>
      </c>
      <c r="J413" s="98">
        <v>1328.963177743532</v>
      </c>
      <c r="K413" s="98">
        <v>987.56856945964375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1174.9952899287114</v>
      </c>
      <c r="S413" s="98">
        <v>1384.8501298502715</v>
      </c>
      <c r="T413" s="98">
        <v>1387.3173508957561</v>
      </c>
      <c r="U413" s="98">
        <v>1364.5726533721504</v>
      </c>
      <c r="V413" s="98">
        <v>2130.2900984471767</v>
      </c>
      <c r="W413" s="98">
        <v>1651.5906221497648</v>
      </c>
      <c r="X413" s="98">
        <v>1926.5525595163176</v>
      </c>
      <c r="Y413" s="98">
        <v>1218.9047845312218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1242.3872783951294</v>
      </c>
      <c r="E414" s="98">
        <v>1210.6218263955923</v>
      </c>
      <c r="F414" s="98">
        <v>1192.7275981509449</v>
      </c>
      <c r="G414" s="98">
        <v>1194.9006234843273</v>
      </c>
      <c r="H414" s="98">
        <v>1198.0478663711513</v>
      </c>
      <c r="I414" s="98">
        <v>1201.5955986227596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973.59464373733044</v>
      </c>
      <c r="S414" s="98">
        <v>1137.2719291654232</v>
      </c>
      <c r="T414" s="98">
        <v>1453.7267060891377</v>
      </c>
      <c r="U414" s="98">
        <v>1174.2989092469049</v>
      </c>
      <c r="V414" s="98">
        <v>1379.1654991354458</v>
      </c>
      <c r="W414" s="98">
        <v>1709.9659428868119</v>
      </c>
      <c r="X414" s="98">
        <v>0</v>
      </c>
      <c r="Y414" s="98">
        <v>1501.5827539357515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1315.4322211274293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446.61239538381903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868.81982574361041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1078.587386493788</v>
      </c>
      <c r="E418" s="101">
        <v>1113.6377935893038</v>
      </c>
      <c r="F418" s="101">
        <v>1076.8282766693844</v>
      </c>
      <c r="G418" s="101">
        <v>1074.514274242629</v>
      </c>
      <c r="H418" s="101">
        <v>1089.2532645061774</v>
      </c>
      <c r="I418" s="101">
        <v>1185.4769933878238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1215.2023231191638</v>
      </c>
      <c r="S418" s="101">
        <v>1259.7533528843132</v>
      </c>
      <c r="T418" s="101">
        <v>1512.00733572476</v>
      </c>
      <c r="U418" s="101">
        <v>1814.048224900203</v>
      </c>
      <c r="V418" s="101">
        <v>1625.047006068161</v>
      </c>
      <c r="W418" s="101">
        <v>2094.2243171426958</v>
      </c>
      <c r="X418" s="101">
        <v>0</v>
      </c>
      <c r="Y418" s="101">
        <v>1686.1815834743804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925.8669702087883</v>
      </c>
      <c r="S419" s="104">
        <v>960.84532325545183</v>
      </c>
      <c r="T419" s="104">
        <v>1188.6407889307516</v>
      </c>
      <c r="U419" s="104">
        <v>1424.7643442179135</v>
      </c>
      <c r="V419" s="104">
        <v>1292.6436865995004</v>
      </c>
      <c r="W419" s="104">
        <v>1744.0330623654143</v>
      </c>
      <c r="X419" s="104">
        <v>0</v>
      </c>
      <c r="Y419" s="104">
        <v>1415.6548037312107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374.31178878937817</v>
      </c>
      <c r="S420" s="98">
        <v>352.77437713106167</v>
      </c>
      <c r="T420" s="98">
        <v>462.98705861915494</v>
      </c>
      <c r="U420" s="98">
        <v>528.52625571472049</v>
      </c>
      <c r="V420" s="98">
        <v>491.22957543417351</v>
      </c>
      <c r="W420" s="98">
        <v>872.44320021137901</v>
      </c>
      <c r="X420" s="98">
        <v>0</v>
      </c>
      <c r="Y420" s="98">
        <v>654.06021796725497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551.55518141941013</v>
      </c>
      <c r="S421" s="98">
        <v>608.07094612439005</v>
      </c>
      <c r="T421" s="98">
        <v>725.65373031159652</v>
      </c>
      <c r="U421" s="98">
        <v>896.2380885031929</v>
      </c>
      <c r="V421" s="98">
        <v>801.41411116532674</v>
      </c>
      <c r="W421" s="98">
        <v>871.58986215403559</v>
      </c>
      <c r="X421" s="98">
        <v>0</v>
      </c>
      <c r="Y421" s="98">
        <v>761.59458576395582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299.03477813419448</v>
      </c>
      <c r="D422" s="122">
        <v>322.11784508218688</v>
      </c>
      <c r="E422" s="122">
        <v>309.85385985486437</v>
      </c>
      <c r="F422" s="122">
        <v>337.16918352373847</v>
      </c>
      <c r="G422" s="122">
        <v>294.92328548408057</v>
      </c>
      <c r="H422" s="122">
        <v>276.1258896401568</v>
      </c>
      <c r="I422" s="122">
        <v>301.25756254494274</v>
      </c>
      <c r="J422" s="122">
        <v>399.72361771072298</v>
      </c>
      <c r="K422" s="122">
        <v>307.33366865294551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402.35163426674904</v>
      </c>
      <c r="S422" s="122">
        <v>415.85156671621803</v>
      </c>
      <c r="T422" s="122">
        <v>462.64468457727583</v>
      </c>
      <c r="U422" s="122">
        <v>388.97145526938743</v>
      </c>
      <c r="V422" s="122">
        <v>593.83641948843081</v>
      </c>
      <c r="W422" s="122">
        <v>507.43842596528083</v>
      </c>
      <c r="X422" s="122">
        <v>481.27815670306671</v>
      </c>
      <c r="Y422" s="122">
        <v>445.46356073963705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371.92948881486143</v>
      </c>
      <c r="D423" s="98">
        <v>629.96070373583359</v>
      </c>
      <c r="E423" s="98">
        <v>419.0533050362198</v>
      </c>
      <c r="F423" s="98">
        <v>570.74976766308782</v>
      </c>
      <c r="G423" s="98">
        <v>295.49852047629469</v>
      </c>
      <c r="H423" s="98">
        <v>320.61659604416104</v>
      </c>
      <c r="I423" s="98">
        <v>317.44745544302526</v>
      </c>
      <c r="J423" s="98">
        <v>440.66881093130957</v>
      </c>
      <c r="K423" s="98">
        <v>322.22087421972691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416.54922560773718</v>
      </c>
      <c r="S423" s="98">
        <v>428.14660983562766</v>
      </c>
      <c r="T423" s="98">
        <v>469.98541987240412</v>
      </c>
      <c r="U423" s="98">
        <v>390.710952909458</v>
      </c>
      <c r="V423" s="98">
        <v>597.79594642762947</v>
      </c>
      <c r="W423" s="98">
        <v>692.97511928778033</v>
      </c>
      <c r="X423" s="98">
        <v>835.4507815435054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389.59129954357411</v>
      </c>
      <c r="D424" s="98">
        <v>348.51376362634585</v>
      </c>
      <c r="E424" s="98">
        <v>337.71264770028489</v>
      </c>
      <c r="F424" s="98">
        <v>361.79718053511232</v>
      </c>
      <c r="G424" s="98">
        <v>380.11282878717282</v>
      </c>
      <c r="H424" s="98">
        <v>346.55629150831209</v>
      </c>
      <c r="I424" s="98">
        <v>350.85043729198543</v>
      </c>
      <c r="J424" s="98">
        <v>333.1631445074899</v>
      </c>
      <c r="K424" s="98">
        <v>310.38453963556537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416.62564729107157</v>
      </c>
      <c r="S424" s="98">
        <v>467.68022121976963</v>
      </c>
      <c r="T424" s="98">
        <v>0</v>
      </c>
      <c r="U424" s="98">
        <v>556.37061341742844</v>
      </c>
      <c r="V424" s="98">
        <v>357.59589477558507</v>
      </c>
      <c r="W424" s="98">
        <v>715.6040238713058</v>
      </c>
      <c r="X424" s="98">
        <v>645.70906092052792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284.68573439298751</v>
      </c>
      <c r="D425" s="33">
        <v>255.45686106642495</v>
      </c>
      <c r="E425" s="33">
        <v>282.88007340692155</v>
      </c>
      <c r="F425" s="33">
        <v>297.20124507002697</v>
      </c>
      <c r="G425" s="33">
        <v>288.35812266778174</v>
      </c>
      <c r="H425" s="33">
        <v>257.2338179360454</v>
      </c>
      <c r="I425" s="33">
        <v>289.1608901869883</v>
      </c>
      <c r="J425" s="33">
        <v>242.41110397978807</v>
      </c>
      <c r="K425" s="33">
        <v>224.57949855514758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279.40989700420118</v>
      </c>
      <c r="S425" s="33">
        <v>332.6508364190862</v>
      </c>
      <c r="T425" s="33">
        <v>322.73026985213056</v>
      </c>
      <c r="U425" s="33">
        <v>332.84548672836252</v>
      </c>
      <c r="V425" s="33">
        <v>356.56703263896526</v>
      </c>
      <c r="W425" s="33">
        <v>407.22836149419635</v>
      </c>
      <c r="X425" s="33">
        <v>449.27673071459628</v>
      </c>
      <c r="Y425" s="33">
        <v>445.46356073963705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7534.3849401604693</v>
      </c>
      <c r="D427" s="117">
        <f t="shared" si="226"/>
        <v>12551.562027687989</v>
      </c>
      <c r="E427" s="117">
        <f t="shared" si="226"/>
        <v>8195.2845414336498</v>
      </c>
      <c r="F427" s="117">
        <f t="shared" si="226"/>
        <v>10259.717054668336</v>
      </c>
      <c r="G427" s="117">
        <f t="shared" si="226"/>
        <v>5554.4183443941256</v>
      </c>
      <c r="H427" s="117">
        <f t="shared" si="226"/>
        <v>5385.3631918867504</v>
      </c>
      <c r="I427" s="117">
        <f t="shared" si="226"/>
        <v>4878.8950431131534</v>
      </c>
      <c r="J427" s="117">
        <f t="shared" si="226"/>
        <v>7182.4732069579186</v>
      </c>
      <c r="K427" s="117">
        <f t="shared" si="226"/>
        <v>5741.0204960909514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7180.1496476139137</v>
      </c>
      <c r="S427" s="117">
        <f t="shared" si="227"/>
        <v>7605.6994702633392</v>
      </c>
      <c r="T427" s="117">
        <f t="shared" si="227"/>
        <v>6196.5704982600273</v>
      </c>
      <c r="U427" s="117">
        <f t="shared" si="227"/>
        <v>5314.1487237984893</v>
      </c>
      <c r="V427" s="117">
        <f t="shared" si="227"/>
        <v>7985.6133910683675</v>
      </c>
      <c r="W427" s="117">
        <f t="shared" ref="W427:Y427" si="228">W428+W431+W433+W443</f>
        <v>7250.0917602939062</v>
      </c>
      <c r="X427" s="117">
        <f t="shared" si="228"/>
        <v>6122.1964751554096</v>
      </c>
      <c r="Y427" s="117">
        <f t="shared" si="228"/>
        <v>4135.8586674086973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6820.5306039323277</v>
      </c>
      <c r="D428" s="122">
        <f t="shared" si="229"/>
        <v>11486.873237367548</v>
      </c>
      <c r="E428" s="122">
        <f t="shared" si="229"/>
        <v>7360.2335010746829</v>
      </c>
      <c r="F428" s="122">
        <f t="shared" si="229"/>
        <v>9315.0872879138824</v>
      </c>
      <c r="G428" s="122">
        <f t="shared" si="229"/>
        <v>4697.1183392557505</v>
      </c>
      <c r="H428" s="122">
        <f t="shared" si="229"/>
        <v>4550.7218056912297</v>
      </c>
      <c r="I428" s="122">
        <f t="shared" si="229"/>
        <v>3993.6242367177474</v>
      </c>
      <c r="J428" s="122">
        <f t="shared" si="229"/>
        <v>6055.0702179551436</v>
      </c>
      <c r="K428" s="122">
        <f t="shared" si="229"/>
        <v>4863.8640736244506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6046.0281848302584</v>
      </c>
      <c r="S428" s="122">
        <f t="shared" si="230"/>
        <v>6328.6805272865477</v>
      </c>
      <c r="T428" s="122">
        <f t="shared" si="230"/>
        <v>4800.5665162563255</v>
      </c>
      <c r="U428" s="122">
        <f t="shared" si="230"/>
        <v>3945.9013009442642</v>
      </c>
      <c r="V428" s="122">
        <f t="shared" si="230"/>
        <v>6010.8516566185308</v>
      </c>
      <c r="W428" s="122">
        <f t="shared" ref="W428:Y428" si="231">SUM(W429:W430)</f>
        <v>5489.0261486548752</v>
      </c>
      <c r="X428" s="122">
        <f t="shared" si="231"/>
        <v>4217.0442821918123</v>
      </c>
      <c r="Y428" s="122">
        <f t="shared" si="231"/>
        <v>2588.1823827062044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6755.4259722169108</v>
      </c>
      <c r="D429" s="98">
        <v>11379.817700847205</v>
      </c>
      <c r="E429" s="98">
        <v>7292.8452104453136</v>
      </c>
      <c r="F429" s="98">
        <v>9231.3861935030945</v>
      </c>
      <c r="G429" s="98">
        <v>4655.6689030631005</v>
      </c>
      <c r="H429" s="98">
        <v>4511.459546766825</v>
      </c>
      <c r="I429" s="98">
        <v>3959.8199844189171</v>
      </c>
      <c r="J429" s="98">
        <v>6004.5549369954879</v>
      </c>
      <c r="K429" s="98">
        <v>4823.7948156175416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6001.6453431174859</v>
      </c>
      <c r="S429" s="98">
        <v>6282.0638894824688</v>
      </c>
      <c r="T429" s="98">
        <v>4763.914075946318</v>
      </c>
      <c r="U429" s="98">
        <v>3915.8290698204582</v>
      </c>
      <c r="V429" s="98">
        <v>5965.1872291133059</v>
      </c>
      <c r="W429" s="98">
        <v>5448.5416237532672</v>
      </c>
      <c r="X429" s="98">
        <v>4186.1836782130813</v>
      </c>
      <c r="Y429" s="98">
        <v>2571.2889537419646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65.104631715416602</v>
      </c>
      <c r="D430" s="98">
        <v>107.05553652034358</v>
      </c>
      <c r="E430" s="98">
        <v>67.38829062936945</v>
      </c>
      <c r="F430" s="98">
        <v>83.701094410787817</v>
      </c>
      <c r="G430" s="98">
        <v>41.449436192649529</v>
      </c>
      <c r="H430" s="98">
        <v>39.262258924404875</v>
      </c>
      <c r="I430" s="98">
        <v>33.804252298830264</v>
      </c>
      <c r="J430" s="98">
        <v>50.515280959655392</v>
      </c>
      <c r="K430" s="98">
        <v>40.069258006908818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44.382841712772446</v>
      </c>
      <c r="S430" s="98">
        <v>46.616637804078792</v>
      </c>
      <c r="T430" s="98">
        <v>36.652440310007435</v>
      </c>
      <c r="U430" s="98">
        <v>30.072231123806134</v>
      </c>
      <c r="V430" s="98">
        <v>45.664427505224566</v>
      </c>
      <c r="W430" s="98">
        <v>40.484524901608381</v>
      </c>
      <c r="X430" s="98">
        <v>30.860603978730552</v>
      </c>
      <c r="Y430" s="98">
        <v>16.893428964239906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13.223489817717651</v>
      </c>
      <c r="D431" s="122">
        <f t="shared" si="232"/>
        <v>22.187495646801651</v>
      </c>
      <c r="E431" s="122">
        <f t="shared" si="232"/>
        <v>32.150700038550873</v>
      </c>
      <c r="F431" s="122">
        <f t="shared" si="232"/>
        <v>29.547892157323254</v>
      </c>
      <c r="G431" s="122">
        <f t="shared" si="232"/>
        <v>34.189396382062334</v>
      </c>
      <c r="H431" s="122">
        <f t="shared" si="232"/>
        <v>28.975672552660214</v>
      </c>
      <c r="I431" s="122">
        <f t="shared" si="232"/>
        <v>46.723748048078754</v>
      </c>
      <c r="J431" s="122">
        <f t="shared" si="232"/>
        <v>37.184667106476738</v>
      </c>
      <c r="K431" s="122">
        <f t="shared" si="232"/>
        <v>56.243976799288951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84.666575034742863</v>
      </c>
      <c r="S431" s="122">
        <f t="shared" si="232"/>
        <v>63.158394243817725</v>
      </c>
      <c r="T431" s="122">
        <f t="shared" si="232"/>
        <v>98.541522754225909</v>
      </c>
      <c r="U431" s="122">
        <f t="shared" si="232"/>
        <v>61.571617201495251</v>
      </c>
      <c r="V431" s="122">
        <f t="shared" si="232"/>
        <v>54.547079130311367</v>
      </c>
      <c r="W431" s="122">
        <f t="shared" si="232"/>
        <v>20.045221801319755</v>
      </c>
      <c r="X431" s="122">
        <f t="shared" si="232"/>
        <v>21.197534628992212</v>
      </c>
      <c r="Y431" s="122">
        <f t="shared" si="232"/>
        <v>23.646866993900112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13.223489817717651</v>
      </c>
      <c r="D432" s="98">
        <f>RES_hhdet_in_tesh!D8</f>
        <v>22.187495646801651</v>
      </c>
      <c r="E432" s="98">
        <f>RES_hhdet_in_tesh!E8</f>
        <v>32.150700038550873</v>
      </c>
      <c r="F432" s="98">
        <f>RES_hhdet_in_tesh!F8</f>
        <v>29.547892157323254</v>
      </c>
      <c r="G432" s="98">
        <f>RES_hhdet_in_tesh!G8</f>
        <v>34.189396382062334</v>
      </c>
      <c r="H432" s="98">
        <f>RES_hhdet_in_tesh!H8</f>
        <v>28.975672552660214</v>
      </c>
      <c r="I432" s="98">
        <f>RES_hhdet_in_tesh!I8</f>
        <v>46.723748048078754</v>
      </c>
      <c r="J432" s="98">
        <f>RES_hhdet_in_tesh!J8</f>
        <v>37.184667106476738</v>
      </c>
      <c r="K432" s="98">
        <f>RES_hhdet_in_tesh!K8</f>
        <v>56.243976799288951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84.666575034742863</v>
      </c>
      <c r="S432" s="98">
        <f>RES_hhdet_in_tesh!S8</f>
        <v>63.158394243817725</v>
      </c>
      <c r="T432" s="98">
        <f>RES_hhdet_in_tesh!T8</f>
        <v>98.541522754225909</v>
      </c>
      <c r="U432" s="98">
        <f>RES_hhdet_in_tesh!U8</f>
        <v>61.571617201495251</v>
      </c>
      <c r="V432" s="98">
        <f>RES_hhdet_in_tesh!V8</f>
        <v>54.547079130311367</v>
      </c>
      <c r="W432" s="98">
        <f>RES_hhdet_in_tesh!W8</f>
        <v>20.045221801319755</v>
      </c>
      <c r="X432" s="98">
        <f>RES_hhdet_in_tesh!X8</f>
        <v>21.197534628992212</v>
      </c>
      <c r="Y432" s="98">
        <f>RES_hhdet_in_tesh!Y8</f>
        <v>23.646866993900112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486.09656974714659</v>
      </c>
      <c r="D433" s="122">
        <v>821.44936103407815</v>
      </c>
      <c r="E433" s="122">
        <v>584.9612896681823</v>
      </c>
      <c r="F433" s="122">
        <v>677.44866337411656</v>
      </c>
      <c r="G433" s="122">
        <v>618.10770405552807</v>
      </c>
      <c r="H433" s="122">
        <v>612.43282272669023</v>
      </c>
      <c r="I433" s="122">
        <v>631.06959447332838</v>
      </c>
      <c r="J433" s="122">
        <v>849.33243424656587</v>
      </c>
      <c r="K433" s="122">
        <v>636.04582704135771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807.59879550906692</v>
      </c>
      <c r="S433" s="122">
        <v>959.28713623875035</v>
      </c>
      <c r="T433" s="122">
        <v>1019.6774568900553</v>
      </c>
      <c r="U433" s="122">
        <v>1072.3841625056011</v>
      </c>
      <c r="V433" s="122">
        <v>1563.9443735388727</v>
      </c>
      <c r="W433" s="122">
        <v>1365.7694537170319</v>
      </c>
      <c r="X433" s="122">
        <v>1483.6474068500384</v>
      </c>
      <c r="Y433" s="122">
        <v>1131.3595750175698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486.09656974714659</v>
      </c>
      <c r="D434" s="98">
        <v>827.49744941615018</v>
      </c>
      <c r="E434" s="98">
        <v>559.21907488675834</v>
      </c>
      <c r="F434" s="98">
        <v>766.37826027538574</v>
      </c>
      <c r="G434" s="98">
        <v>513.10432401234118</v>
      </c>
      <c r="H434" s="98">
        <v>553.35628829692996</v>
      </c>
      <c r="I434" s="98">
        <v>580.75762042471331</v>
      </c>
      <c r="J434" s="98">
        <v>849.33243424656587</v>
      </c>
      <c r="K434" s="98">
        <v>636.04582704135771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807.77544056883448</v>
      </c>
      <c r="S434" s="98">
        <v>976.05417914563827</v>
      </c>
      <c r="T434" s="98">
        <v>1003.2866523144434</v>
      </c>
      <c r="U434" s="98">
        <v>1009.8158097068864</v>
      </c>
      <c r="V434" s="98">
        <v>1604.9157601302186</v>
      </c>
      <c r="W434" s="98">
        <v>1259.8312007106645</v>
      </c>
      <c r="X434" s="98">
        <v>1483.6474068500384</v>
      </c>
      <c r="Y434" s="98">
        <v>946.11805580168459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640.72351458620756</v>
      </c>
      <c r="E435" s="98">
        <v>629.45917915502571</v>
      </c>
      <c r="F435" s="98">
        <v>625.28112525120639</v>
      </c>
      <c r="G435" s="98">
        <v>632.12337984793214</v>
      </c>
      <c r="H435" s="98">
        <v>640.01627323577588</v>
      </c>
      <c r="I435" s="98">
        <v>648.78913690125171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776.65651887083993</v>
      </c>
      <c r="S435" s="98">
        <v>941.54174517202978</v>
      </c>
      <c r="T435" s="98">
        <v>1242.8587758422027</v>
      </c>
      <c r="U435" s="98">
        <v>1031.0178190820502</v>
      </c>
      <c r="V435" s="98">
        <v>1235.9017477057773</v>
      </c>
      <c r="W435" s="98">
        <v>1551.402254740234</v>
      </c>
      <c r="X435" s="98">
        <v>0</v>
      </c>
      <c r="Y435" s="98">
        <v>1366.3497790328336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1250.6495965510619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381.82977080745161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868.81982574361041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617.70472646329108</v>
      </c>
      <c r="E439" s="101">
        <v>639.43625650451634</v>
      </c>
      <c r="F439" s="101">
        <v>619.9234847201003</v>
      </c>
      <c r="G439" s="101">
        <v>620.33922476949749</v>
      </c>
      <c r="H439" s="101">
        <v>630.73808960265967</v>
      </c>
      <c r="I439" s="101">
        <v>688.67320724804506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803.80761781848571</v>
      </c>
      <c r="S439" s="101">
        <v>847.15515668387241</v>
      </c>
      <c r="T439" s="101">
        <v>1033.3188082955894</v>
      </c>
      <c r="U439" s="101">
        <v>1259.6108373415902</v>
      </c>
      <c r="V439" s="101">
        <v>1145.8654457810781</v>
      </c>
      <c r="W439" s="101">
        <v>1497.2819011921704</v>
      </c>
      <c r="X439" s="101">
        <v>0</v>
      </c>
      <c r="Y439" s="101">
        <v>1241.0845351386229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799.14742309311384</v>
      </c>
      <c r="S440" s="104">
        <v>845.3036012693567</v>
      </c>
      <c r="T440" s="104">
        <v>1042.0630653491839</v>
      </c>
      <c r="U440" s="104">
        <v>1263.2280011084429</v>
      </c>
      <c r="V440" s="104">
        <v>1147.7936277785952</v>
      </c>
      <c r="W440" s="104">
        <v>1495.3498876688509</v>
      </c>
      <c r="X440" s="104">
        <v>0</v>
      </c>
      <c r="Y440" s="104">
        <v>1243.0041975899592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247.59224167370371</v>
      </c>
      <c r="S441" s="98">
        <v>237.23265514496686</v>
      </c>
      <c r="T441" s="98">
        <v>316.40933503758737</v>
      </c>
      <c r="U441" s="98">
        <v>366.98991260525003</v>
      </c>
      <c r="V441" s="98">
        <v>346.37951661326866</v>
      </c>
      <c r="W441" s="98">
        <v>623.76002551481531</v>
      </c>
      <c r="X441" s="98">
        <v>0</v>
      </c>
      <c r="Y441" s="98">
        <v>481.40961182600319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551.55518141941013</v>
      </c>
      <c r="S442" s="98">
        <v>608.07094612439005</v>
      </c>
      <c r="T442" s="98">
        <v>725.65373031159652</v>
      </c>
      <c r="U442" s="98">
        <v>896.2380885031929</v>
      </c>
      <c r="V442" s="98">
        <v>801.41411116532674</v>
      </c>
      <c r="W442" s="98">
        <v>871.58986215403559</v>
      </c>
      <c r="X442" s="98">
        <v>0</v>
      </c>
      <c r="Y442" s="98">
        <v>761.59458576395582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214.53427666327744</v>
      </c>
      <c r="D443" s="122">
        <v>221.05193363956013</v>
      </c>
      <c r="E443" s="122">
        <v>217.93905065223385</v>
      </c>
      <c r="F443" s="122">
        <v>237.6332112230142</v>
      </c>
      <c r="G443" s="122">
        <v>205.00290470078508</v>
      </c>
      <c r="H443" s="122">
        <v>193.2328909161694</v>
      </c>
      <c r="I443" s="122">
        <v>207.47746387399877</v>
      </c>
      <c r="J443" s="122">
        <v>240.88588764973218</v>
      </c>
      <c r="K443" s="122">
        <v>184.86661862585461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241.85609223984565</v>
      </c>
      <c r="S443" s="122">
        <v>254.57341249422353</v>
      </c>
      <c r="T443" s="122">
        <v>277.78500235941965</v>
      </c>
      <c r="U443" s="122">
        <v>234.2916431471287</v>
      </c>
      <c r="V443" s="122">
        <v>356.27028178065319</v>
      </c>
      <c r="W443" s="122">
        <v>375.25093612067894</v>
      </c>
      <c r="X443" s="122">
        <v>400.30725148456713</v>
      </c>
      <c r="Y443" s="122">
        <v>392.66984269102323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215.49503023098802</v>
      </c>
      <c r="D444" s="98">
        <v>365.18001939533661</v>
      </c>
      <c r="E444" s="98">
        <v>243.0410493259696</v>
      </c>
      <c r="F444" s="98">
        <v>331.18664269206226</v>
      </c>
      <c r="G444" s="98">
        <v>171.55326891137224</v>
      </c>
      <c r="H444" s="98">
        <v>186.228528620269</v>
      </c>
      <c r="I444" s="98">
        <v>184.47966491912902</v>
      </c>
      <c r="J444" s="98">
        <v>256.21545904194892</v>
      </c>
      <c r="K444" s="98">
        <v>187.44030991491999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243.95323279523021</v>
      </c>
      <c r="S444" s="98">
        <v>252.0696738767405</v>
      </c>
      <c r="T444" s="98">
        <v>278.29724008434835</v>
      </c>
      <c r="U444" s="98">
        <v>232.56484740565213</v>
      </c>
      <c r="V444" s="98">
        <v>357.14184254563725</v>
      </c>
      <c r="W444" s="98">
        <v>414.73620435478267</v>
      </c>
      <c r="X444" s="98">
        <v>500.33026846265767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227.53934081287983</v>
      </c>
      <c r="D445" s="98">
        <v>203.66692264930484</v>
      </c>
      <c r="E445" s="98">
        <v>197.46998327648845</v>
      </c>
      <c r="F445" s="98">
        <v>211.67618207342343</v>
      </c>
      <c r="G445" s="98">
        <v>222.52164837907097</v>
      </c>
      <c r="H445" s="98">
        <v>202.99546039444311</v>
      </c>
      <c r="I445" s="98">
        <v>205.63035895207608</v>
      </c>
      <c r="J445" s="98">
        <v>195.37758240749795</v>
      </c>
      <c r="K445" s="98">
        <v>182.12532372902442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246.39689516627467</v>
      </c>
      <c r="S445" s="98">
        <v>278.29434559408065</v>
      </c>
      <c r="T445" s="98">
        <v>0</v>
      </c>
      <c r="U445" s="98">
        <v>335.32019610125116</v>
      </c>
      <c r="V445" s="98">
        <v>216.44476036991011</v>
      </c>
      <c r="W445" s="98">
        <v>434.02821659750873</v>
      </c>
      <c r="X445" s="98">
        <v>391.89445266365561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213.39460088685462</v>
      </c>
      <c r="D446" s="33">
        <v>191.79428869264322</v>
      </c>
      <c r="E446" s="33">
        <v>212.74171035295902</v>
      </c>
      <c r="F446" s="33">
        <v>223.89085680256861</v>
      </c>
      <c r="G446" s="33">
        <v>217.61175742918303</v>
      </c>
      <c r="H446" s="33">
        <v>194.47704719788567</v>
      </c>
      <c r="I446" s="33">
        <v>219.02910621503804</v>
      </c>
      <c r="J446" s="33">
        <v>183.99003926741455</v>
      </c>
      <c r="K446" s="33">
        <v>170.83252064035321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223.63079902606137</v>
      </c>
      <c r="S446" s="33">
        <v>271.06722671156803</v>
      </c>
      <c r="T446" s="33">
        <v>268.02175132227984</v>
      </c>
      <c r="U446" s="33">
        <v>281.38824951295675</v>
      </c>
      <c r="V446" s="33">
        <v>305.87284668517827</v>
      </c>
      <c r="W446" s="33">
        <v>353.12034793789439</v>
      </c>
      <c r="X446" s="33">
        <v>392.9999189316805</v>
      </c>
      <c r="Y446" s="33">
        <v>392.66984269102323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4839.7021886987723</v>
      </c>
      <c r="D448" s="117">
        <f t="shared" si="233"/>
        <v>8101.3529352521145</v>
      </c>
      <c r="E448" s="117">
        <f t="shared" si="233"/>
        <v>5075.4828576553191</v>
      </c>
      <c r="F448" s="117">
        <f t="shared" si="233"/>
        <v>6245.0161378268285</v>
      </c>
      <c r="G448" s="117">
        <f t="shared" si="233"/>
        <v>3079.0182797343787</v>
      </c>
      <c r="H448" s="117">
        <f t="shared" si="233"/>
        <v>3016.1018725926469</v>
      </c>
      <c r="I448" s="117">
        <f t="shared" si="233"/>
        <v>2717.1880679242654</v>
      </c>
      <c r="J448" s="117">
        <f t="shared" si="233"/>
        <v>4356.5278767904983</v>
      </c>
      <c r="K448" s="117">
        <f t="shared" si="233"/>
        <v>3407.8098805114491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3757.4201500280228</v>
      </c>
      <c r="S448" s="117">
        <f t="shared" si="234"/>
        <v>3771.5599761296726</v>
      </c>
      <c r="T448" s="117">
        <f t="shared" si="234"/>
        <v>2819.2107909068404</v>
      </c>
      <c r="U448" s="117">
        <f t="shared" si="234"/>
        <v>2320.1095265914946</v>
      </c>
      <c r="V448" s="117">
        <f t="shared" si="234"/>
        <v>3581.4475656648847</v>
      </c>
      <c r="W448" s="117">
        <f t="shared" ref="W448:Y448" si="235">W449+W452+W454+W464</f>
        <v>2851.7886717176675</v>
      </c>
      <c r="X448" s="117">
        <f t="shared" si="235"/>
        <v>2539.366777571719</v>
      </c>
      <c r="Y448" s="117">
        <f t="shared" si="235"/>
        <v>1328.3401937144567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4521.579806066843</v>
      </c>
      <c r="D449" s="122">
        <f t="shared" si="236"/>
        <v>7561.8582663695952</v>
      </c>
      <c r="E449" s="122">
        <f t="shared" si="236"/>
        <v>4798.7355583737635</v>
      </c>
      <c r="F449" s="122">
        <f t="shared" si="236"/>
        <v>6008.5816353661621</v>
      </c>
      <c r="G449" s="122">
        <f t="shared" si="236"/>
        <v>3002.654058436784</v>
      </c>
      <c r="H449" s="122">
        <f t="shared" si="236"/>
        <v>2878.9275232172981</v>
      </c>
      <c r="I449" s="122">
        <f t="shared" si="236"/>
        <v>2484.673296582394</v>
      </c>
      <c r="J449" s="122">
        <f t="shared" si="236"/>
        <v>3726.8899969706326</v>
      </c>
      <c r="K449" s="122">
        <f t="shared" si="236"/>
        <v>2938.8518816426808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3213.5909735450546</v>
      </c>
      <c r="S449" s="122">
        <f t="shared" si="237"/>
        <v>3211.3730694649234</v>
      </c>
      <c r="T449" s="122">
        <f t="shared" si="237"/>
        <v>2319.3923481444967</v>
      </c>
      <c r="U449" s="122">
        <f t="shared" si="237"/>
        <v>1834.3665236386707</v>
      </c>
      <c r="V449" s="122">
        <f t="shared" si="237"/>
        <v>2706.2395924298157</v>
      </c>
      <c r="W449" s="122">
        <f t="shared" ref="W449:Y449" si="238">SUM(W450:W451)</f>
        <v>2445.3460466688557</v>
      </c>
      <c r="X449" s="122">
        <f t="shared" si="238"/>
        <v>1849.629120112397</v>
      </c>
      <c r="Y449" s="122">
        <f t="shared" si="238"/>
        <v>1145.9289828473284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4521.579806066843</v>
      </c>
      <c r="D450" s="98">
        <v>7561.8582663695952</v>
      </c>
      <c r="E450" s="98">
        <v>4798.7355583737635</v>
      </c>
      <c r="F450" s="98">
        <v>6008.5816353661621</v>
      </c>
      <c r="G450" s="98">
        <v>3002.654058436784</v>
      </c>
      <c r="H450" s="98">
        <v>2878.9275232172981</v>
      </c>
      <c r="I450" s="98">
        <v>2484.673296582394</v>
      </c>
      <c r="J450" s="98">
        <v>3726.8899969706326</v>
      </c>
      <c r="K450" s="98">
        <v>2938.8518816426808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3213.5909735450546</v>
      </c>
      <c r="S450" s="98">
        <v>3211.3730694649234</v>
      </c>
      <c r="T450" s="98">
        <v>2319.3923481444967</v>
      </c>
      <c r="U450" s="98">
        <v>1834.3665236386707</v>
      </c>
      <c r="V450" s="98">
        <v>2706.2395924298157</v>
      </c>
      <c r="W450" s="98">
        <v>2445.3460466688557</v>
      </c>
      <c r="X450" s="98">
        <v>1849.629120112397</v>
      </c>
      <c r="Y450" s="98">
        <v>1145.9289828473284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300.56133772681738</v>
      </c>
      <c r="D454" s="122">
        <v>496.17922606919711</v>
      </c>
      <c r="E454" s="122">
        <v>245.06296875736356</v>
      </c>
      <c r="F454" s="122">
        <v>203.39437320891204</v>
      </c>
      <c r="G454" s="122">
        <v>40.949547698860165</v>
      </c>
      <c r="H454" s="122">
        <v>106.65101515801139</v>
      </c>
      <c r="I454" s="122">
        <v>190.96537272624136</v>
      </c>
      <c r="J454" s="122">
        <v>498.48307275153098</v>
      </c>
      <c r="K454" s="122">
        <v>367.71347197922682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409.81980232588631</v>
      </c>
      <c r="S454" s="122">
        <v>427.86892956484928</v>
      </c>
      <c r="T454" s="122">
        <v>343.24105204743665</v>
      </c>
      <c r="U454" s="122">
        <v>354.19976507552639</v>
      </c>
      <c r="V454" s="122">
        <v>671.97419689101082</v>
      </c>
      <c r="W454" s="122">
        <v>325.47113337880739</v>
      </c>
      <c r="X454" s="122">
        <v>665.81642051912979</v>
      </c>
      <c r="Y454" s="122">
        <v>182.41121086712832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300.56133772681738</v>
      </c>
      <c r="D455" s="98">
        <v>509.56192463343916</v>
      </c>
      <c r="E455" s="98">
        <v>342.09975690099583</v>
      </c>
      <c r="F455" s="98">
        <v>465.28118917201436</v>
      </c>
      <c r="G455" s="98">
        <v>309.70705859131175</v>
      </c>
      <c r="H455" s="98">
        <v>331.60232118799661</v>
      </c>
      <c r="I455" s="98">
        <v>343.38627148953907</v>
      </c>
      <c r="J455" s="98">
        <v>498.48307275153098</v>
      </c>
      <c r="K455" s="98">
        <v>367.71347197922682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422.14801683718224</v>
      </c>
      <c r="S455" s="98">
        <v>491.91644140730546</v>
      </c>
      <c r="T455" s="98">
        <v>486.43914512750899</v>
      </c>
      <c r="U455" s="98">
        <v>475.19405490704685</v>
      </c>
      <c r="V455" s="98">
        <v>736.22709708091031</v>
      </c>
      <c r="W455" s="98">
        <v>574.28812779502164</v>
      </c>
      <c r="X455" s="98">
        <v>665.81642051912979</v>
      </c>
      <c r="Y455" s="98">
        <v>428.26203461776737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282.22069416023766</v>
      </c>
      <c r="E456" s="98">
        <v>275.00485408402278</v>
      </c>
      <c r="F456" s="98">
        <v>270.9400011959687</v>
      </c>
      <c r="G456" s="98">
        <v>271.43362563069985</v>
      </c>
      <c r="H456" s="98">
        <v>272.14855332487082</v>
      </c>
      <c r="I456" s="98">
        <v>272.95445618314614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221.16175927137203</v>
      </c>
      <c r="S456" s="98">
        <v>258.34269142921755</v>
      </c>
      <c r="T456" s="98">
        <v>330.22855855520862</v>
      </c>
      <c r="U456" s="98">
        <v>266.75374022452695</v>
      </c>
      <c r="V456" s="98">
        <v>313.29123478360793</v>
      </c>
      <c r="W456" s="98">
        <v>388.43586358616824</v>
      </c>
      <c r="X456" s="98">
        <v>0</v>
      </c>
      <c r="Y456" s="98">
        <v>341.09953838404539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101.45247173538834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101.45247173538834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17.561044905112226</v>
      </c>
      <c r="D464" s="122">
        <v>43.315442813322036</v>
      </c>
      <c r="E464" s="122">
        <v>31.684330524191768</v>
      </c>
      <c r="F464" s="122">
        <v>33.04012925175423</v>
      </c>
      <c r="G464" s="122">
        <v>35.414673598734865</v>
      </c>
      <c r="H464" s="122">
        <v>30.523334217337471</v>
      </c>
      <c r="I464" s="122">
        <v>41.549398615630217</v>
      </c>
      <c r="J464" s="122">
        <v>131.15480706833503</v>
      </c>
      <c r="K464" s="122">
        <v>101.24452688954105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134.00937415708168</v>
      </c>
      <c r="S464" s="122">
        <v>132.31797709989985</v>
      </c>
      <c r="T464" s="122">
        <v>156.5773907149069</v>
      </c>
      <c r="U464" s="122">
        <v>131.54323787729777</v>
      </c>
      <c r="V464" s="122">
        <v>203.23377634405807</v>
      </c>
      <c r="W464" s="122">
        <v>80.971491670004326</v>
      </c>
      <c r="X464" s="122">
        <v>23.921236940192298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139.91152702162262</v>
      </c>
      <c r="D465" s="98">
        <v>237.52812974588582</v>
      </c>
      <c r="E465" s="98">
        <v>158.01924633412287</v>
      </c>
      <c r="F465" s="98">
        <v>215.06145096189138</v>
      </c>
      <c r="G465" s="98">
        <v>111.48357500487835</v>
      </c>
      <c r="H465" s="98">
        <v>120.96327483265858</v>
      </c>
      <c r="I465" s="98">
        <v>119.05090212325045</v>
      </c>
      <c r="J465" s="98">
        <v>165.29121846082822</v>
      </c>
      <c r="K465" s="98">
        <v>119.97643512323154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149.65628459331023</v>
      </c>
      <c r="S465" s="98">
        <v>152.08314038553411</v>
      </c>
      <c r="T465" s="98">
        <v>164.79236399480757</v>
      </c>
      <c r="U465" s="98">
        <v>136.05982909801637</v>
      </c>
      <c r="V465" s="98">
        <v>206.59795330502595</v>
      </c>
      <c r="W465" s="98">
        <v>240.96006511971089</v>
      </c>
      <c r="X465" s="98">
        <v>288.73172763418438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88.499559604318321</v>
      </c>
      <c r="D466" s="98">
        <v>79.168386545360747</v>
      </c>
      <c r="E466" s="98">
        <v>76.714805051596713</v>
      </c>
      <c r="F466" s="98">
        <v>82.185847530356114</v>
      </c>
      <c r="G466" s="98">
        <v>86.346430187294189</v>
      </c>
      <c r="H466" s="98">
        <v>78.723727179028188</v>
      </c>
      <c r="I466" s="98">
        <v>79.699185335247407</v>
      </c>
      <c r="J466" s="98">
        <v>75.681339906321412</v>
      </c>
      <c r="K466" s="98">
        <v>70.506952023615042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94.640682038639838</v>
      </c>
      <c r="S466" s="98">
        <v>106.23823905228289</v>
      </c>
      <c r="T466" s="98">
        <v>0</v>
      </c>
      <c r="U466" s="98">
        <v>126.38514854390309</v>
      </c>
      <c r="V466" s="98">
        <v>81.231483457221913</v>
      </c>
      <c r="W466" s="98">
        <v>162.55661006260584</v>
      </c>
      <c r="X466" s="98">
        <v>146.67927027870715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150.46499324514073</v>
      </c>
      <c r="D469" s="118">
        <f t="shared" si="240"/>
        <v>248.97320636305548</v>
      </c>
      <c r="E469" s="118">
        <f t="shared" si="240"/>
        <v>160.61251790016868</v>
      </c>
      <c r="F469" s="118">
        <f t="shared" si="240"/>
        <v>199.62838269738643</v>
      </c>
      <c r="G469" s="118">
        <f t="shared" si="240"/>
        <v>106.87902908915763</v>
      </c>
      <c r="H469" s="118">
        <f t="shared" si="240"/>
        <v>102.48175882720737</v>
      </c>
      <c r="I469" s="118">
        <f t="shared" si="240"/>
        <v>91.293033711592543</v>
      </c>
      <c r="J469" s="118">
        <f t="shared" si="240"/>
        <v>133.36762076626948</v>
      </c>
      <c r="K469" s="118">
        <f t="shared" si="240"/>
        <v>105.11530005889274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119.84196742559423</v>
      </c>
      <c r="S469" s="118">
        <f t="shared" si="241"/>
        <v>122.94633612183061</v>
      </c>
      <c r="T469" s="118">
        <f t="shared" si="241"/>
        <v>96.0709827655986</v>
      </c>
      <c r="U469" s="118">
        <f t="shared" si="241"/>
        <v>81.085945499036995</v>
      </c>
      <c r="V469" s="118">
        <f t="shared" si="241"/>
        <v>119.28096319019126</v>
      </c>
      <c r="W469" s="118">
        <f t="shared" ref="W469:Y469" si="242">W470+W473+W475+W485</f>
        <v>106.32255652127311</v>
      </c>
      <c r="X469" s="118">
        <f t="shared" si="242"/>
        <v>88.001690328972174</v>
      </c>
      <c r="Y469" s="118">
        <f t="shared" si="242"/>
        <v>58.623262558124708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137.86962294261699</v>
      </c>
      <c r="D470" s="123">
        <f t="shared" si="243"/>
        <v>229.86374050266562</v>
      </c>
      <c r="E470" s="123">
        <f t="shared" si="243"/>
        <v>145.76025787221749</v>
      </c>
      <c r="F470" s="123">
        <f t="shared" si="243"/>
        <v>182.57803148340011</v>
      </c>
      <c r="G470" s="123">
        <f t="shared" si="243"/>
        <v>91.077992436388627</v>
      </c>
      <c r="H470" s="123">
        <f t="shared" si="243"/>
        <v>87.29738444259695</v>
      </c>
      <c r="I470" s="123">
        <f t="shared" si="243"/>
        <v>75.755711606616686</v>
      </c>
      <c r="J470" s="123">
        <f t="shared" si="243"/>
        <v>113.56125548088782</v>
      </c>
      <c r="K470" s="123">
        <f t="shared" si="243"/>
        <v>90.178330749491735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101.73118122097948</v>
      </c>
      <c r="S470" s="123">
        <f t="shared" si="244"/>
        <v>102.75213656991093</v>
      </c>
      <c r="T470" s="123">
        <f t="shared" si="244"/>
        <v>75.19994262918911</v>
      </c>
      <c r="U470" s="123">
        <f t="shared" si="244"/>
        <v>59.852692037802392</v>
      </c>
      <c r="V470" s="123">
        <f t="shared" si="244"/>
        <v>88.974881754532177</v>
      </c>
      <c r="W470" s="123">
        <f t="shared" ref="W470:Y470" si="245">SUM(W471:W472)</f>
        <v>79.845722861818473</v>
      </c>
      <c r="X470" s="123">
        <f t="shared" si="245"/>
        <v>60.76023942925854</v>
      </c>
      <c r="Y470" s="123">
        <f t="shared" si="245"/>
        <v>37.031201578730034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137.12688233006401</v>
      </c>
      <c r="D471" s="99">
        <v>228.64323275407804</v>
      </c>
      <c r="E471" s="99">
        <v>144.99246553600253</v>
      </c>
      <c r="F471" s="99">
        <v>181.62468477335577</v>
      </c>
      <c r="G471" s="99">
        <v>90.606118023879446</v>
      </c>
      <c r="H471" s="99">
        <v>86.850511081318075</v>
      </c>
      <c r="I471" s="99">
        <v>75.371148149485151</v>
      </c>
      <c r="J471" s="99">
        <v>112.98681974377615</v>
      </c>
      <c r="K471" s="99">
        <v>89.722840694314925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101.22888767366958</v>
      </c>
      <c r="S471" s="99">
        <v>102.22503293948401</v>
      </c>
      <c r="T471" s="99">
        <v>74.785562294275337</v>
      </c>
      <c r="U471" s="99">
        <v>59.512937507267161</v>
      </c>
      <c r="V471" s="99">
        <v>88.459027539557781</v>
      </c>
      <c r="W471" s="99">
        <v>79.38870322670148</v>
      </c>
      <c r="X471" s="99">
        <v>60.411889420431905</v>
      </c>
      <c r="Y471" s="99">
        <v>36.840381522478701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0.74274061255298796</v>
      </c>
      <c r="D472" s="99">
        <v>1.2205077485875653</v>
      </c>
      <c r="E472" s="99">
        <v>0.76779233621498044</v>
      </c>
      <c r="F472" s="99">
        <v>0.95334671004433613</v>
      </c>
      <c r="G472" s="99">
        <v>0.47187441250918266</v>
      </c>
      <c r="H472" s="99">
        <v>0.44687336127888183</v>
      </c>
      <c r="I472" s="99">
        <v>0.38456345713153767</v>
      </c>
      <c r="J472" s="99">
        <v>0.57443573711166995</v>
      </c>
      <c r="K472" s="99">
        <v>0.45549005517680541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0.50229354730990905</v>
      </c>
      <c r="S472" s="99">
        <v>0.5271036304269282</v>
      </c>
      <c r="T472" s="99">
        <v>0.41438033491377757</v>
      </c>
      <c r="U472" s="99">
        <v>0.3397545305352343</v>
      </c>
      <c r="V472" s="99">
        <v>0.51585421497440342</v>
      </c>
      <c r="W472" s="99">
        <v>0.45701963511698823</v>
      </c>
      <c r="X472" s="99">
        <v>0.34835000882663314</v>
      </c>
      <c r="Y472" s="99">
        <v>0.19082005625132978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6.8672046507450374E-2</v>
      </c>
      <c r="D473" s="123">
        <f t="shared" si="246"/>
        <v>0.11064943195846905</v>
      </c>
      <c r="E473" s="123">
        <f t="shared" si="246"/>
        <v>0.15412683716765269</v>
      </c>
      <c r="F473" s="123">
        <f t="shared" si="246"/>
        <v>0.13636325372279021</v>
      </c>
      <c r="G473" s="123">
        <f t="shared" si="246"/>
        <v>0.15200397863641474</v>
      </c>
      <c r="H473" s="123">
        <f t="shared" si="246"/>
        <v>0.12424508387983503</v>
      </c>
      <c r="I473" s="123">
        <f t="shared" si="246"/>
        <v>0.19332631214703527</v>
      </c>
      <c r="J473" s="123">
        <f t="shared" si="246"/>
        <v>0.14856165215901099</v>
      </c>
      <c r="K473" s="123">
        <f t="shared" si="246"/>
        <v>0.21707876925736225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0.25539858407936067</v>
      </c>
      <c r="S473" s="123">
        <f t="shared" si="246"/>
        <v>0.1902025204772802</v>
      </c>
      <c r="T473" s="123">
        <f t="shared" si="246"/>
        <v>0.29646605214456556</v>
      </c>
      <c r="U473" s="123">
        <f t="shared" si="246"/>
        <v>0.18493884578313982</v>
      </c>
      <c r="V473" s="123">
        <f t="shared" si="246"/>
        <v>0.1633784451978684</v>
      </c>
      <c r="W473" s="123">
        <f t="shared" si="246"/>
        <v>5.9470399132407391E-2</v>
      </c>
      <c r="X473" s="123">
        <f t="shared" si="246"/>
        <v>6.2208010425129738E-2</v>
      </c>
      <c r="Y473" s="123">
        <f t="shared" si="246"/>
        <v>6.8611645376471048E-2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6.8672046507450374E-2</v>
      </c>
      <c r="D474" s="99">
        <f>RES_hhdet_in_fecs!D8</f>
        <v>0.11064943195846905</v>
      </c>
      <c r="E474" s="99">
        <f>RES_hhdet_in_fecs!E8</f>
        <v>0.15412683716765269</v>
      </c>
      <c r="F474" s="99">
        <f>RES_hhdet_in_fecs!F8</f>
        <v>0.13636325372279021</v>
      </c>
      <c r="G474" s="99">
        <f>RES_hhdet_in_fecs!G8</f>
        <v>0.15200397863641474</v>
      </c>
      <c r="H474" s="99">
        <f>RES_hhdet_in_fecs!H8</f>
        <v>0.12424508387983503</v>
      </c>
      <c r="I474" s="99">
        <f>RES_hhdet_in_fecs!I8</f>
        <v>0.19332631214703527</v>
      </c>
      <c r="J474" s="99">
        <f>RES_hhdet_in_fecs!J8</f>
        <v>0.14856165215901099</v>
      </c>
      <c r="K474" s="99">
        <f>RES_hhdet_in_fecs!K8</f>
        <v>0.21707876925736225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0.25539858407936067</v>
      </c>
      <c r="S474" s="99">
        <f>RES_hhdet_in_fecs!S8</f>
        <v>0.1902025204772802</v>
      </c>
      <c r="T474" s="99">
        <f>RES_hhdet_in_fecs!T8</f>
        <v>0.29646605214456556</v>
      </c>
      <c r="U474" s="99">
        <f>RES_hhdet_in_fecs!U8</f>
        <v>0.18493884578313982</v>
      </c>
      <c r="V474" s="99">
        <f>RES_hhdet_in_fecs!V8</f>
        <v>0.1633784451978684</v>
      </c>
      <c r="W474" s="99">
        <f>RES_hhdet_in_fecs!W8</f>
        <v>5.9470399132407391E-2</v>
      </c>
      <c r="X474" s="99">
        <f>RES_hhdet_in_fecs!X8</f>
        <v>6.2208010425129738E-2</v>
      </c>
      <c r="Y474" s="99">
        <f>RES_hhdet_in_fecs!Y8</f>
        <v>6.8611645376471048E-2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9.1151856119251757</v>
      </c>
      <c r="D475" s="123">
        <v>15.326448434587096</v>
      </c>
      <c r="E475" s="123">
        <v>11.167795550203691</v>
      </c>
      <c r="F475" s="123">
        <v>13.073666228469547</v>
      </c>
      <c r="G475" s="123">
        <v>12.291526158814586</v>
      </c>
      <c r="H475" s="123">
        <v>11.917332431166903</v>
      </c>
      <c r="I475" s="123">
        <v>11.916833768502306</v>
      </c>
      <c r="J475" s="123">
        <v>15.112336863197383</v>
      </c>
      <c r="K475" s="123">
        <v>11.226253855673887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13.301856980255895</v>
      </c>
      <c r="S475" s="123">
        <v>15.30188034391788</v>
      </c>
      <c r="T475" s="123">
        <v>15.344066709593161</v>
      </c>
      <c r="U475" s="123">
        <v>16.653734990395325</v>
      </c>
      <c r="V475" s="123">
        <v>23.434351725937713</v>
      </c>
      <c r="W475" s="123">
        <v>20.689018297830692</v>
      </c>
      <c r="X475" s="123">
        <v>21.746645061613865</v>
      </c>
      <c r="Y475" s="123">
        <v>16.491706998096298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9.1151856119251757</v>
      </c>
      <c r="D476" s="99">
        <v>15.407308842951133</v>
      </c>
      <c r="E476" s="99">
        <v>10.336449385252642</v>
      </c>
      <c r="F476" s="99">
        <v>14.064309090341483</v>
      </c>
      <c r="G476" s="99">
        <v>9.3455169185097553</v>
      </c>
      <c r="H476" s="99">
        <v>10.003666587182478</v>
      </c>
      <c r="I476" s="99">
        <v>10.416426810130982</v>
      </c>
      <c r="J476" s="99">
        <v>15.112336863197383</v>
      </c>
      <c r="K476" s="99">
        <v>11.226253855673887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13.297763943782863</v>
      </c>
      <c r="S476" s="99">
        <v>15.658776896548558</v>
      </c>
      <c r="T476" s="99">
        <v>15.684549886270901</v>
      </c>
      <c r="U476" s="99">
        <v>15.416872107658746</v>
      </c>
      <c r="V476" s="99">
        <v>24.065102453687462</v>
      </c>
      <c r="W476" s="99">
        <v>18.644391785058044</v>
      </c>
      <c r="X476" s="99">
        <v>21.746645061613865</v>
      </c>
      <c r="Y476" s="99">
        <v>13.76816275971051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14.164081086452954</v>
      </c>
      <c r="E477" s="99">
        <v>13.793288888619131</v>
      </c>
      <c r="F477" s="99">
        <v>13.58504258135164</v>
      </c>
      <c r="G477" s="99">
        <v>13.603153179041614</v>
      </c>
      <c r="H477" s="99">
        <v>13.635885750972085</v>
      </c>
      <c r="I477" s="99">
        <v>13.669574862816821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11.018454167706395</v>
      </c>
      <c r="S477" s="99">
        <v>12.859360753668087</v>
      </c>
      <c r="T477" s="99">
        <v>16.435352032422351</v>
      </c>
      <c r="U477" s="99">
        <v>13.26716906958659</v>
      </c>
      <c r="V477" s="99">
        <v>15.579924565897565</v>
      </c>
      <c r="W477" s="99">
        <v>19.30337612161432</v>
      </c>
      <c r="X477" s="99">
        <v>0</v>
      </c>
      <c r="Y477" s="99">
        <v>16.961157274735601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14.871840448733492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5.0492516299183858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9.8225888188151078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12.296648127995898</v>
      </c>
      <c r="E481" s="102">
        <v>12.688295774408314</v>
      </c>
      <c r="F481" s="102">
        <v>12.264961432967329</v>
      </c>
      <c r="G481" s="102">
        <v>12.232634227745827</v>
      </c>
      <c r="H481" s="102">
        <v>12.39761238728188</v>
      </c>
      <c r="I481" s="102">
        <v>13.486206613802189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13.752798649733826</v>
      </c>
      <c r="S481" s="102">
        <v>14.244282664454991</v>
      </c>
      <c r="T481" s="102">
        <v>17.094253503187478</v>
      </c>
      <c r="U481" s="102">
        <v>20.495024146423784</v>
      </c>
      <c r="V481" s="102">
        <v>18.357557368169907</v>
      </c>
      <c r="W481" s="102">
        <v>23.641172413404181</v>
      </c>
      <c r="X481" s="102">
        <v>0</v>
      </c>
      <c r="Y481" s="102">
        <v>19.04629695307181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10.478306184468954</v>
      </c>
      <c r="S482" s="105">
        <v>10.864469897963557</v>
      </c>
      <c r="T482" s="105">
        <v>13.43837856479144</v>
      </c>
      <c r="U482" s="105">
        <v>16.096914755017725</v>
      </c>
      <c r="V482" s="105">
        <v>14.602519523892251</v>
      </c>
      <c r="W482" s="105">
        <v>19.687951278453546</v>
      </c>
      <c r="X482" s="105">
        <v>0</v>
      </c>
      <c r="Y482" s="105">
        <v>15.990556437788838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4.236195541684471</v>
      </c>
      <c r="S483" s="99">
        <v>3.9888903118429333</v>
      </c>
      <c r="T483" s="99">
        <v>5.234378142046042</v>
      </c>
      <c r="U483" s="99">
        <v>5.9712626291884074</v>
      </c>
      <c r="V483" s="99">
        <v>5.5492395471028892</v>
      </c>
      <c r="W483" s="99">
        <v>9.8487921987460787</v>
      </c>
      <c r="X483" s="99">
        <v>0</v>
      </c>
      <c r="Y483" s="99">
        <v>7.3879499448254347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6.2421106427844819</v>
      </c>
      <c r="S484" s="99">
        <v>6.8755795861206233</v>
      </c>
      <c r="T484" s="99">
        <v>8.2040004227453966</v>
      </c>
      <c r="U484" s="99">
        <v>10.125652125829316</v>
      </c>
      <c r="V484" s="99">
        <v>9.0532799767893621</v>
      </c>
      <c r="W484" s="99">
        <v>9.8391590797074731</v>
      </c>
      <c r="X484" s="99">
        <v>0</v>
      </c>
      <c r="Y484" s="99">
        <v>8.602606492963405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3.4115126440911046</v>
      </c>
      <c r="D485" s="123">
        <v>3.6723679938442877</v>
      </c>
      <c r="E485" s="123">
        <v>3.5303376405798219</v>
      </c>
      <c r="F485" s="123">
        <v>3.8403217317940155</v>
      </c>
      <c r="G485" s="123">
        <v>3.3575065153179993</v>
      </c>
      <c r="H485" s="123">
        <v>3.1427968695636834</v>
      </c>
      <c r="I485" s="123">
        <v>3.4271620243265222</v>
      </c>
      <c r="J485" s="123">
        <v>4.5454667700252447</v>
      </c>
      <c r="K485" s="123">
        <v>3.4936366844697568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4.5535306402795026</v>
      </c>
      <c r="S485" s="123">
        <v>4.7021166875245024</v>
      </c>
      <c r="T485" s="123">
        <v>5.2305073746717641</v>
      </c>
      <c r="U485" s="123">
        <v>4.3945796250561422</v>
      </c>
      <c r="V485" s="123">
        <v>6.7083512645235022</v>
      </c>
      <c r="W485" s="123">
        <v>5.7283449624915352</v>
      </c>
      <c r="X485" s="123">
        <v>5.4325978276746429</v>
      </c>
      <c r="Y485" s="123">
        <v>5.0317423359219013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4.2431257050403577</v>
      </c>
      <c r="D486" s="99">
        <v>7.1819911907979934</v>
      </c>
      <c r="E486" s="99">
        <v>4.7745077530152304</v>
      </c>
      <c r="F486" s="99">
        <v>6.5007801521654267</v>
      </c>
      <c r="G486" s="99">
        <v>3.3640551851899887</v>
      </c>
      <c r="H486" s="99">
        <v>3.6491791323547593</v>
      </c>
      <c r="I486" s="99">
        <v>3.6113412550468946</v>
      </c>
      <c r="J486" s="99">
        <v>5.0110760233446952</v>
      </c>
      <c r="K486" s="99">
        <v>3.6628680209689879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4.7142089168998371</v>
      </c>
      <c r="S486" s="99">
        <v>4.841139194718906</v>
      </c>
      <c r="T486" s="99">
        <v>5.3134992934739103</v>
      </c>
      <c r="U486" s="99">
        <v>4.4142323805047221</v>
      </c>
      <c r="V486" s="99">
        <v>6.7530805816852393</v>
      </c>
      <c r="W486" s="99">
        <v>7.8228221013276773</v>
      </c>
      <c r="X486" s="99">
        <v>9.4304469000502422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4.4446189594186425</v>
      </c>
      <c r="D487" s="99">
        <v>3.9732998667895996</v>
      </c>
      <c r="E487" s="99">
        <v>3.8477483302439213</v>
      </c>
      <c r="F487" s="99">
        <v>4.1208320416179802</v>
      </c>
      <c r="G487" s="99">
        <v>4.327333113470881</v>
      </c>
      <c r="H487" s="99">
        <v>3.9444183575082175</v>
      </c>
      <c r="I487" s="99">
        <v>3.9913397849591394</v>
      </c>
      <c r="J487" s="99">
        <v>3.788572741908538</v>
      </c>
      <c r="K487" s="99">
        <v>3.528317670875126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4.7150738033499175</v>
      </c>
      <c r="S487" s="99">
        <v>5.2881536313251702</v>
      </c>
      <c r="T487" s="99">
        <v>0</v>
      </c>
      <c r="U487" s="99">
        <v>6.2858467596571854</v>
      </c>
      <c r="V487" s="99">
        <v>4.0396290866982509</v>
      </c>
      <c r="W487" s="99">
        <v>8.0782741225875121</v>
      </c>
      <c r="X487" s="99">
        <v>7.2886699568851245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3.2478128080413446</v>
      </c>
      <c r="D488" s="110">
        <v>2.9123863043008562</v>
      </c>
      <c r="E488" s="110">
        <v>3.2230102648590915</v>
      </c>
      <c r="F488" s="110">
        <v>3.3850910935290344</v>
      </c>
      <c r="G488" s="110">
        <v>3.2827664794687896</v>
      </c>
      <c r="H488" s="110">
        <v>2.9277719623062395</v>
      </c>
      <c r="I488" s="110">
        <v>3.2895480312513539</v>
      </c>
      <c r="J488" s="110">
        <v>2.7565837218622327</v>
      </c>
      <c r="K488" s="110">
        <v>2.5529229458360767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3.1621631897298719</v>
      </c>
      <c r="S488" s="110">
        <v>3.7613494194493966</v>
      </c>
      <c r="T488" s="110">
        <v>3.6486814023028566</v>
      </c>
      <c r="U488" s="110">
        <v>3.7604713005362642</v>
      </c>
      <c r="V488" s="110">
        <v>4.0280064101686444</v>
      </c>
      <c r="W488" s="110">
        <v>4.5970987094867137</v>
      </c>
      <c r="X488" s="110">
        <v>5.071370385942406</v>
      </c>
      <c r="Y488" s="110">
        <v>5.0317423359219013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85.955385019706</v>
      </c>
      <c r="D490" s="118">
        <f t="shared" si="247"/>
        <v>143.09655725988117</v>
      </c>
      <c r="E490" s="118">
        <f t="shared" si="247"/>
        <v>93.373442258995809</v>
      </c>
      <c r="F490" s="118">
        <f t="shared" si="247"/>
        <v>116.85710406664876</v>
      </c>
      <c r="G490" s="118">
        <f t="shared" si="247"/>
        <v>63.233378637753333</v>
      </c>
      <c r="H490" s="118">
        <f t="shared" si="247"/>
        <v>61.294877503090021</v>
      </c>
      <c r="I490" s="118">
        <f t="shared" si="247"/>
        <v>55.503216819454423</v>
      </c>
      <c r="J490" s="118">
        <f t="shared" si="247"/>
        <v>81.675667491958791</v>
      </c>
      <c r="K490" s="118">
        <f t="shared" si="247"/>
        <v>65.261446620368133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81.259844965675086</v>
      </c>
      <c r="S490" s="118">
        <f t="shared" si="248"/>
        <v>85.999162349739379</v>
      </c>
      <c r="T490" s="118">
        <f t="shared" si="248"/>
        <v>70.056371053818722</v>
      </c>
      <c r="U490" s="118">
        <f t="shared" si="248"/>
        <v>60.038980726617055</v>
      </c>
      <c r="V490" s="118">
        <f t="shared" si="248"/>
        <v>90.210532617918972</v>
      </c>
      <c r="W490" s="118">
        <f t="shared" ref="W490:Y490" si="249">W491+W494+W496+W506</f>
        <v>81.844465234728901</v>
      </c>
      <c r="X490" s="118">
        <f t="shared" si="249"/>
        <v>69.106463296331654</v>
      </c>
      <c r="Y490" s="118">
        <f t="shared" si="249"/>
        <v>46.716672218119257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77.811438990161903</v>
      </c>
      <c r="D491" s="123">
        <f t="shared" si="250"/>
        <v>130.95836281747151</v>
      </c>
      <c r="E491" s="123">
        <f t="shared" si="250"/>
        <v>83.859240560926111</v>
      </c>
      <c r="F491" s="123">
        <f t="shared" si="250"/>
        <v>106.09786983339555</v>
      </c>
      <c r="G491" s="123">
        <f t="shared" si="250"/>
        <v>53.473585177871989</v>
      </c>
      <c r="H491" s="123">
        <f t="shared" si="250"/>
        <v>51.795194807048844</v>
      </c>
      <c r="I491" s="123">
        <f t="shared" si="250"/>
        <v>45.432211586280786</v>
      </c>
      <c r="J491" s="123">
        <f t="shared" si="250"/>
        <v>68.855377181647782</v>
      </c>
      <c r="K491" s="123">
        <f t="shared" si="250"/>
        <v>55.290310464089245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68.424662029248353</v>
      </c>
      <c r="S491" s="123">
        <f t="shared" si="251"/>
        <v>71.559654211120915</v>
      </c>
      <c r="T491" s="123">
        <f t="shared" si="251"/>
        <v>54.273612997032096</v>
      </c>
      <c r="U491" s="123">
        <f t="shared" si="251"/>
        <v>44.580591261131843</v>
      </c>
      <c r="V491" s="123">
        <f t="shared" si="251"/>
        <v>67.902376796419574</v>
      </c>
      <c r="W491" s="123">
        <f t="shared" ref="W491:Y491" si="252">SUM(W492:W493)</f>
        <v>61.964237784749109</v>
      </c>
      <c r="X491" s="123">
        <f t="shared" si="252"/>
        <v>47.60138245953565</v>
      </c>
      <c r="Y491" s="123">
        <f t="shared" si="252"/>
        <v>29.234864567882589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77.068698377608911</v>
      </c>
      <c r="D492" s="99">
        <v>129.73785506888393</v>
      </c>
      <c r="E492" s="99">
        <v>83.091448224711129</v>
      </c>
      <c r="F492" s="99">
        <v>105.14452312335121</v>
      </c>
      <c r="G492" s="99">
        <v>53.001710765362809</v>
      </c>
      <c r="H492" s="99">
        <v>51.348321445769962</v>
      </c>
      <c r="I492" s="99">
        <v>45.047648129149252</v>
      </c>
      <c r="J492" s="99">
        <v>68.280941444536111</v>
      </c>
      <c r="K492" s="99">
        <v>54.834820408912442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67.922368481938449</v>
      </c>
      <c r="S492" s="99">
        <v>71.032550580693993</v>
      </c>
      <c r="T492" s="99">
        <v>53.859232662118316</v>
      </c>
      <c r="U492" s="99">
        <v>44.240836730596612</v>
      </c>
      <c r="V492" s="99">
        <v>67.386522581445178</v>
      </c>
      <c r="W492" s="99">
        <v>61.507218149632124</v>
      </c>
      <c r="X492" s="99">
        <v>47.253032450709014</v>
      </c>
      <c r="Y492" s="99">
        <v>29.04404451163126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0.74274061255298796</v>
      </c>
      <c r="D493" s="99">
        <v>1.2205077485875653</v>
      </c>
      <c r="E493" s="99">
        <v>0.76779233621498044</v>
      </c>
      <c r="F493" s="99">
        <v>0.95334671004433613</v>
      </c>
      <c r="G493" s="99">
        <v>0.47187441250918266</v>
      </c>
      <c r="H493" s="99">
        <v>0.44687336127888183</v>
      </c>
      <c r="I493" s="99">
        <v>0.38456345713153767</v>
      </c>
      <c r="J493" s="99">
        <v>0.57443573711166995</v>
      </c>
      <c r="K493" s="99">
        <v>0.45549005517680541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0.50229354730990905</v>
      </c>
      <c r="S493" s="99">
        <v>0.5271036304269282</v>
      </c>
      <c r="T493" s="99">
        <v>0.41438033491377757</v>
      </c>
      <c r="U493" s="99">
        <v>0.3397545305352343</v>
      </c>
      <c r="V493" s="99">
        <v>0.51585421497440342</v>
      </c>
      <c r="W493" s="99">
        <v>0.45701963511698823</v>
      </c>
      <c r="X493" s="99">
        <v>0.34835000882663314</v>
      </c>
      <c r="Y493" s="99">
        <v>0.19082005625132978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0.15085905055467924</v>
      </c>
      <c r="D494" s="123">
        <f t="shared" si="253"/>
        <v>0.25295291807283893</v>
      </c>
      <c r="E494" s="123">
        <f t="shared" si="253"/>
        <v>0.36631083624471239</v>
      </c>
      <c r="F494" s="123">
        <f t="shared" si="253"/>
        <v>0.33654740090588769</v>
      </c>
      <c r="G494" s="123">
        <f t="shared" si="253"/>
        <v>0.38922366173680828</v>
      </c>
      <c r="H494" s="123">
        <f t="shared" si="253"/>
        <v>0.32979396865204125</v>
      </c>
      <c r="I494" s="123">
        <f t="shared" si="253"/>
        <v>0.53153804203898514</v>
      </c>
      <c r="J494" s="123">
        <f t="shared" si="253"/>
        <v>0.42284633981587871</v>
      </c>
      <c r="K494" s="123">
        <f t="shared" si="253"/>
        <v>0.63935728710658646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0.95819629099015236</v>
      </c>
      <c r="S494" s="123">
        <f t="shared" si="253"/>
        <v>0.71414457296915312</v>
      </c>
      <c r="T494" s="123">
        <f t="shared" si="253"/>
        <v>1.114077776443734</v>
      </c>
      <c r="U494" s="123">
        <f t="shared" si="253"/>
        <v>0.6956329848113213</v>
      </c>
      <c r="V494" s="123">
        <f t="shared" si="253"/>
        <v>0.61619825805752337</v>
      </c>
      <c r="W494" s="123">
        <f t="shared" si="253"/>
        <v>0.226285475147426</v>
      </c>
      <c r="X494" s="123">
        <f t="shared" si="253"/>
        <v>0.23927468756611309</v>
      </c>
      <c r="Y494" s="123">
        <f t="shared" si="253"/>
        <v>0.26710364719296387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0.15085905055467924</v>
      </c>
      <c r="D495" s="99">
        <f>RES_hhdet_in_tess!D8</f>
        <v>0.25295291807283893</v>
      </c>
      <c r="E495" s="99">
        <f>RES_hhdet_in_tess!E8</f>
        <v>0.36631083624471239</v>
      </c>
      <c r="F495" s="99">
        <f>RES_hhdet_in_tess!F8</f>
        <v>0.33654740090588769</v>
      </c>
      <c r="G495" s="99">
        <f>RES_hhdet_in_tess!G8</f>
        <v>0.38922366173680828</v>
      </c>
      <c r="H495" s="99">
        <f>RES_hhdet_in_tess!H8</f>
        <v>0.32979396865204125</v>
      </c>
      <c r="I495" s="99">
        <f>RES_hhdet_in_tess!I8</f>
        <v>0.53153804203898514</v>
      </c>
      <c r="J495" s="99">
        <f>RES_hhdet_in_tess!J8</f>
        <v>0.42284633981587871</v>
      </c>
      <c r="K495" s="99">
        <f>RES_hhdet_in_tess!K8</f>
        <v>0.63935728710658646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0.95819629099015236</v>
      </c>
      <c r="S495" s="99">
        <f>RES_hhdet_in_tess!S8</f>
        <v>0.71414457296915312</v>
      </c>
      <c r="T495" s="99">
        <f>RES_hhdet_in_tess!T8</f>
        <v>1.114077776443734</v>
      </c>
      <c r="U495" s="99">
        <f>RES_hhdet_in_tess!U8</f>
        <v>0.6956329848113213</v>
      </c>
      <c r="V495" s="99">
        <f>RES_hhdet_in_tess!V8</f>
        <v>0.61619825805752337</v>
      </c>
      <c r="W495" s="99">
        <f>RES_hhdet_in_tess!W8</f>
        <v>0.226285475147426</v>
      </c>
      <c r="X495" s="99">
        <f>RES_hhdet_in_tess!X8</f>
        <v>0.23927468756611309</v>
      </c>
      <c r="Y495" s="99">
        <f>RES_hhdet_in_tess!Y8</f>
        <v>0.26710364719296387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5.5455910656569731</v>
      </c>
      <c r="D496" s="123">
        <v>9.3650953776115742</v>
      </c>
      <c r="E496" s="123">
        <v>6.6647898469459079</v>
      </c>
      <c r="F496" s="123">
        <v>7.7160694134055126</v>
      </c>
      <c r="G496" s="123">
        <v>7.0367473362719819</v>
      </c>
      <c r="H496" s="123">
        <v>6.9705595538027998</v>
      </c>
      <c r="I496" s="123">
        <v>7.1791649995955806</v>
      </c>
      <c r="J496" s="123">
        <v>9.6582042829561114</v>
      </c>
      <c r="K496" s="123">
        <v>7.2302948261256059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9.1398308027383717</v>
      </c>
      <c r="S496" s="123">
        <v>10.846851166281549</v>
      </c>
      <c r="T496" s="123">
        <v>11.528135166889912</v>
      </c>
      <c r="U496" s="123">
        <v>12.11574146878254</v>
      </c>
      <c r="V496" s="123">
        <v>17.667303438398005</v>
      </c>
      <c r="W496" s="123">
        <v>15.417828390197769</v>
      </c>
      <c r="X496" s="123">
        <v>16.747196121891388</v>
      </c>
      <c r="Y496" s="123">
        <v>12.77929413870458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5.5455910656569731</v>
      </c>
      <c r="D497" s="99">
        <v>9.4340478015066118</v>
      </c>
      <c r="E497" s="99">
        <v>6.3714944533131845</v>
      </c>
      <c r="F497" s="99">
        <v>8.728968219905072</v>
      </c>
      <c r="G497" s="99">
        <v>5.8413533135628386</v>
      </c>
      <c r="H497" s="99">
        <v>6.2981649887278683</v>
      </c>
      <c r="I497" s="99">
        <v>6.6068066316538907</v>
      </c>
      <c r="J497" s="99">
        <v>9.6582042829561114</v>
      </c>
      <c r="K497" s="99">
        <v>7.2302948261256059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9.1418299463321873</v>
      </c>
      <c r="S497" s="99">
        <v>11.036439467885133</v>
      </c>
      <c r="T497" s="99">
        <v>11.342826166122126</v>
      </c>
      <c r="U497" s="99">
        <v>11.408847416127371</v>
      </c>
      <c r="V497" s="99">
        <v>18.130142099061679</v>
      </c>
      <c r="W497" s="99">
        <v>14.221918055284151</v>
      </c>
      <c r="X497" s="99">
        <v>16.747196121891388</v>
      </c>
      <c r="Y497" s="99">
        <v>10.686894946587847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7.3046947376338691</v>
      </c>
      <c r="E498" s="99">
        <v>7.1717790910216364</v>
      </c>
      <c r="F498" s="99">
        <v>7.1218866110098134</v>
      </c>
      <c r="G498" s="99">
        <v>7.1963065338861743</v>
      </c>
      <c r="H498" s="99">
        <v>7.284507594041588</v>
      </c>
      <c r="I498" s="99">
        <v>7.3807458076735912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8.7896480452880557</v>
      </c>
      <c r="S498" s="99">
        <v>10.646200486712472</v>
      </c>
      <c r="T498" s="99">
        <v>14.051349144231512</v>
      </c>
      <c r="U498" s="99">
        <v>11.648386634617877</v>
      </c>
      <c r="V498" s="99">
        <v>13.961526743663086</v>
      </c>
      <c r="W498" s="99">
        <v>17.51339046473252</v>
      </c>
      <c r="X498" s="99">
        <v>0</v>
      </c>
      <c r="Y498" s="99">
        <v>15.433630569965718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14.139429579457234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4.3168407606421288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9.8225888188151078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7.0422645058095092</v>
      </c>
      <c r="E502" s="102">
        <v>7.285453491354688</v>
      </c>
      <c r="F502" s="102">
        <v>7.0608636457799596</v>
      </c>
      <c r="G502" s="102">
        <v>7.0621517234634563</v>
      </c>
      <c r="H502" s="102">
        <v>7.1789055930289525</v>
      </c>
      <c r="I502" s="102">
        <v>7.8344744049356301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9.0969249405358568</v>
      </c>
      <c r="S502" s="102">
        <v>9.5789524868713674</v>
      </c>
      <c r="T502" s="102">
        <v>11.682359761931632</v>
      </c>
      <c r="U502" s="102">
        <v>14.231018873730983</v>
      </c>
      <c r="V502" s="102">
        <v>12.94441980975375</v>
      </c>
      <c r="W502" s="102">
        <v>16.902439384262863</v>
      </c>
      <c r="X502" s="102">
        <v>0</v>
      </c>
      <c r="Y502" s="102">
        <v>14.018694565154139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9.0441841594270098</v>
      </c>
      <c r="S503" s="105">
        <v>9.5580165801457539</v>
      </c>
      <c r="T503" s="105">
        <v>11.781219432278094</v>
      </c>
      <c r="U503" s="105">
        <v>14.271885405130551</v>
      </c>
      <c r="V503" s="105">
        <v>12.966201771446869</v>
      </c>
      <c r="W503" s="105">
        <v>16.880629368766463</v>
      </c>
      <c r="X503" s="105">
        <v>0</v>
      </c>
      <c r="Y503" s="105">
        <v>14.040378149802523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2.802073516642527</v>
      </c>
      <c r="S504" s="99">
        <v>2.6824369940251334</v>
      </c>
      <c r="T504" s="99">
        <v>3.5772190095326972</v>
      </c>
      <c r="U504" s="99">
        <v>4.146233279301236</v>
      </c>
      <c r="V504" s="99">
        <v>3.9129217946575094</v>
      </c>
      <c r="W504" s="99">
        <v>7.0414702890589878</v>
      </c>
      <c r="X504" s="99">
        <v>0</v>
      </c>
      <c r="Y504" s="99">
        <v>5.437771656839117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6.2421106427844819</v>
      </c>
      <c r="S505" s="99">
        <v>6.8755795861206233</v>
      </c>
      <c r="T505" s="99">
        <v>8.2040004227453966</v>
      </c>
      <c r="U505" s="99">
        <v>10.125652125829316</v>
      </c>
      <c r="V505" s="99">
        <v>9.0532799767893621</v>
      </c>
      <c r="W505" s="99">
        <v>9.8391590797074731</v>
      </c>
      <c r="X505" s="99">
        <v>0</v>
      </c>
      <c r="Y505" s="99">
        <v>8.602606492963405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2.4474959133324274</v>
      </c>
      <c r="D506" s="123">
        <v>2.5201461467252431</v>
      </c>
      <c r="E506" s="123">
        <v>2.4831010148790784</v>
      </c>
      <c r="F506" s="123">
        <v>2.7066174189418115</v>
      </c>
      <c r="G506" s="123">
        <v>2.3338224618725603</v>
      </c>
      <c r="H506" s="123">
        <v>2.1993291735863361</v>
      </c>
      <c r="I506" s="123">
        <v>2.360302191539069</v>
      </c>
      <c r="J506" s="123">
        <v>2.7392396875390315</v>
      </c>
      <c r="K506" s="123">
        <v>2.1014840430466966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2.7371558426982032</v>
      </c>
      <c r="S506" s="123">
        <v>2.8785123993677701</v>
      </c>
      <c r="T506" s="123">
        <v>3.140545113452978</v>
      </c>
      <c r="U506" s="123">
        <v>2.6470150118913578</v>
      </c>
      <c r="V506" s="123">
        <v>4.0246541250438606</v>
      </c>
      <c r="W506" s="123">
        <v>4.236113584634599</v>
      </c>
      <c r="X506" s="123">
        <v>4.5186100273384984</v>
      </c>
      <c r="Y506" s="123">
        <v>4.4354098643391193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2.4584565880892257</v>
      </c>
      <c r="D507" s="99">
        <v>4.1633068012009744</v>
      </c>
      <c r="E507" s="99">
        <v>2.7691020697414679</v>
      </c>
      <c r="F507" s="99">
        <v>3.7721812175064349</v>
      </c>
      <c r="G507" s="99">
        <v>1.9530204851360373</v>
      </c>
      <c r="H507" s="99">
        <v>2.1196072470204026</v>
      </c>
      <c r="I507" s="99">
        <v>2.0986749561747531</v>
      </c>
      <c r="J507" s="99">
        <v>2.9135602787543289</v>
      </c>
      <c r="K507" s="99">
        <v>2.1307406563601332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2.7608897932097238</v>
      </c>
      <c r="S507" s="99">
        <v>2.8502021269611246</v>
      </c>
      <c r="T507" s="99">
        <v>3.1463363032950764</v>
      </c>
      <c r="U507" s="99">
        <v>2.6275057618440218</v>
      </c>
      <c r="V507" s="99">
        <v>4.0344998259271554</v>
      </c>
      <c r="W507" s="99">
        <v>4.6818528621660382</v>
      </c>
      <c r="X507" s="99">
        <v>5.6476552939573397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2.5958630733678212</v>
      </c>
      <c r="D508" s="99">
        <v>2.3219449017213991</v>
      </c>
      <c r="E508" s="99">
        <v>2.2498855272359481</v>
      </c>
      <c r="F508" s="99">
        <v>2.4109695720828594</v>
      </c>
      <c r="G508" s="99">
        <v>2.5332617701099078</v>
      </c>
      <c r="H508" s="99">
        <v>2.3104443349904358</v>
      </c>
      <c r="I508" s="99">
        <v>2.3392891826377049</v>
      </c>
      <c r="J508" s="99">
        <v>2.2217408956902052</v>
      </c>
      <c r="K508" s="99">
        <v>2.0703221841573258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2.7885454320424765</v>
      </c>
      <c r="S508" s="99">
        <v>3.1467297256922993</v>
      </c>
      <c r="T508" s="99">
        <v>0</v>
      </c>
      <c r="U508" s="99">
        <v>3.7884304405726454</v>
      </c>
      <c r="V508" s="99">
        <v>2.4450967207060308</v>
      </c>
      <c r="W508" s="99">
        <v>4.8996355437529191</v>
      </c>
      <c r="X508" s="99">
        <v>4.4236475779470013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2.4344940198881604</v>
      </c>
      <c r="D509" s="110">
        <v>2.1865885977763369</v>
      </c>
      <c r="E509" s="110">
        <v>2.423884821483822</v>
      </c>
      <c r="F509" s="110">
        <v>2.5500934395694879</v>
      </c>
      <c r="G509" s="110">
        <v>2.4773659095077463</v>
      </c>
      <c r="H509" s="110">
        <v>2.213489853964846</v>
      </c>
      <c r="I509" s="110">
        <v>2.4917158218405691</v>
      </c>
      <c r="J509" s="110">
        <v>2.0922471739233375</v>
      </c>
      <c r="K509" s="110">
        <v>1.9419504658421838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2.5308948908114641</v>
      </c>
      <c r="S509" s="110">
        <v>3.0650112496299586</v>
      </c>
      <c r="T509" s="110">
        <v>3.0301650350625997</v>
      </c>
      <c r="U509" s="110">
        <v>3.1791100639594272</v>
      </c>
      <c r="V509" s="110">
        <v>3.4553328669392842</v>
      </c>
      <c r="W509" s="110">
        <v>3.9862869320852266</v>
      </c>
      <c r="X509" s="110">
        <v>4.4361259203828602</v>
      </c>
      <c r="Y509" s="110">
        <v>4.4354098643391193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55.213327738661661</v>
      </c>
      <c r="D511" s="118">
        <f t="shared" si="254"/>
        <v>92.361071205680858</v>
      </c>
      <c r="E511" s="118">
        <f t="shared" si="254"/>
        <v>57.827803677808255</v>
      </c>
      <c r="F511" s="118">
        <f t="shared" si="254"/>
        <v>71.130080569217199</v>
      </c>
      <c r="G511" s="118">
        <f t="shared" si="254"/>
        <v>35.052586363342314</v>
      </c>
      <c r="H511" s="118">
        <f t="shared" si="254"/>
        <v>34.328528686036002</v>
      </c>
      <c r="I511" s="118">
        <f t="shared" si="254"/>
        <v>30.911236487063992</v>
      </c>
      <c r="J511" s="118">
        <f t="shared" si="254"/>
        <v>49.540361938209848</v>
      </c>
      <c r="K511" s="118">
        <f t="shared" si="254"/>
        <v>38.738513955975556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42.523818283320345</v>
      </c>
      <c r="S511" s="118">
        <f t="shared" si="255"/>
        <v>42.645781622991819</v>
      </c>
      <c r="T511" s="118">
        <f t="shared" si="255"/>
        <v>31.873062253089451</v>
      </c>
      <c r="U511" s="118">
        <f t="shared" si="255"/>
        <v>26.212478873022505</v>
      </c>
      <c r="V511" s="118">
        <f t="shared" si="255"/>
        <v>40.458293761520835</v>
      </c>
      <c r="W511" s="118">
        <f t="shared" ref="W511:Y511" si="256">W512+W515+W517+W527</f>
        <v>32.193126172202902</v>
      </c>
      <c r="X511" s="118">
        <f t="shared" si="256"/>
        <v>28.664002817016637</v>
      </c>
      <c r="Y511" s="118">
        <f t="shared" si="256"/>
        <v>15.004292557896319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51.58405579414493</v>
      </c>
      <c r="D512" s="123">
        <f t="shared" si="257"/>
        <v>86.210455879329459</v>
      </c>
      <c r="E512" s="123">
        <f t="shared" si="257"/>
        <v>54.674667525042189</v>
      </c>
      <c r="F512" s="123">
        <f t="shared" si="257"/>
        <v>68.437116317691306</v>
      </c>
      <c r="G512" s="123">
        <f t="shared" si="257"/>
        <v>34.183230218326429</v>
      </c>
      <c r="H512" s="123">
        <f t="shared" si="257"/>
        <v>32.767244025756234</v>
      </c>
      <c r="I512" s="123">
        <f t="shared" si="257"/>
        <v>28.266105232246289</v>
      </c>
      <c r="J512" s="123">
        <f t="shared" si="257"/>
        <v>42.380419585387564</v>
      </c>
      <c r="K512" s="123">
        <f t="shared" si="257"/>
        <v>33.407601545680635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36.369145088799634</v>
      </c>
      <c r="S512" s="123">
        <f t="shared" si="258"/>
        <v>36.311636430847905</v>
      </c>
      <c r="T512" s="123">
        <f t="shared" si="258"/>
        <v>26.222280696495719</v>
      </c>
      <c r="U512" s="123">
        <f t="shared" si="258"/>
        <v>20.724579247298824</v>
      </c>
      <c r="V512" s="123">
        <f t="shared" si="258"/>
        <v>30.571391710228053</v>
      </c>
      <c r="W512" s="123">
        <f t="shared" ref="W512:Y512" si="259">SUM(W513:W514)</f>
        <v>27.604897444133545</v>
      </c>
      <c r="X512" s="123">
        <f t="shared" si="259"/>
        <v>20.878344466661186</v>
      </c>
      <c r="Y512" s="123">
        <f t="shared" si="259"/>
        <v>12.943863168917932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51.58405579414493</v>
      </c>
      <c r="D513" s="99">
        <v>86.210455879329459</v>
      </c>
      <c r="E513" s="99">
        <v>54.674667525042189</v>
      </c>
      <c r="F513" s="99">
        <v>68.437116317691306</v>
      </c>
      <c r="G513" s="99">
        <v>34.183230218326429</v>
      </c>
      <c r="H513" s="99">
        <v>32.767244025756234</v>
      </c>
      <c r="I513" s="99">
        <v>28.266105232246289</v>
      </c>
      <c r="J513" s="99">
        <v>42.380419585387564</v>
      </c>
      <c r="K513" s="99">
        <v>33.407601545680635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36.369145088799634</v>
      </c>
      <c r="S513" s="99">
        <v>36.311636430847905</v>
      </c>
      <c r="T513" s="99">
        <v>26.222280696495719</v>
      </c>
      <c r="U513" s="99">
        <v>20.724579247298824</v>
      </c>
      <c r="V513" s="99">
        <v>30.571391710228053</v>
      </c>
      <c r="W513" s="99">
        <v>27.604897444133545</v>
      </c>
      <c r="X513" s="99">
        <v>20.878344466661186</v>
      </c>
      <c r="Y513" s="99">
        <v>12.943863168917932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3.4289282684030518</v>
      </c>
      <c r="D517" s="123">
        <v>5.6567890815301922</v>
      </c>
      <c r="E517" s="123">
        <v>2.7921389242063865</v>
      </c>
      <c r="F517" s="123">
        <v>2.3166406354091191</v>
      </c>
      <c r="G517" s="123">
        <v>0.46618351268051894</v>
      </c>
      <c r="H517" s="123">
        <v>1.2138755877299012</v>
      </c>
      <c r="I517" s="123">
        <v>2.1724575736454681</v>
      </c>
      <c r="J517" s="123">
        <v>5.6685122975443774</v>
      </c>
      <c r="K517" s="123">
        <v>4.1800082649944201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4.638050073501172</v>
      </c>
      <c r="S517" s="123">
        <v>4.8379994084597513</v>
      </c>
      <c r="T517" s="123">
        <v>3.8805695037102237</v>
      </c>
      <c r="U517" s="123">
        <v>4.00173084609143</v>
      </c>
      <c r="V517" s="123">
        <v>7.5910449502647923</v>
      </c>
      <c r="W517" s="123">
        <v>3.6741618922144177</v>
      </c>
      <c r="X517" s="123">
        <v>7.5156389072815832</v>
      </c>
      <c r="Y517" s="123">
        <v>2.0604293889783865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3.4289282684030518</v>
      </c>
      <c r="D518" s="99">
        <v>5.8093611747218903</v>
      </c>
      <c r="E518" s="99">
        <v>3.8977331093648218</v>
      </c>
      <c r="F518" s="99">
        <v>5.2995040753670981</v>
      </c>
      <c r="G518" s="99">
        <v>3.5258099927699043</v>
      </c>
      <c r="H518" s="99">
        <v>3.7742159502964854</v>
      </c>
      <c r="I518" s="99">
        <v>3.9064260474737789</v>
      </c>
      <c r="J518" s="99">
        <v>5.6685122975443774</v>
      </c>
      <c r="K518" s="99">
        <v>4.1800082649944201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4.7775720680357017</v>
      </c>
      <c r="S518" s="99">
        <v>5.5621974116245463</v>
      </c>
      <c r="T518" s="99">
        <v>5.4995196545773446</v>
      </c>
      <c r="U518" s="99">
        <v>5.3687181497574228</v>
      </c>
      <c r="V518" s="99">
        <v>8.3168862932553971</v>
      </c>
      <c r="W518" s="99">
        <v>6.4829944591117572</v>
      </c>
      <c r="X518" s="99">
        <v>7.5156389072815832</v>
      </c>
      <c r="Y518" s="99">
        <v>4.837442162219328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3.2175126595986536</v>
      </c>
      <c r="E519" s="99">
        <v>3.1332835039387219</v>
      </c>
      <c r="F519" s="99">
        <v>3.0859782727798395</v>
      </c>
      <c r="G519" s="99">
        <v>3.0900922761510938</v>
      </c>
      <c r="H519" s="99">
        <v>3.0975278071908199</v>
      </c>
      <c r="I519" s="99">
        <v>3.1051806258374701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2.5029520487361854</v>
      </c>
      <c r="S519" s="99">
        <v>2.921132388803243</v>
      </c>
      <c r="T519" s="99">
        <v>3.7334545676850621</v>
      </c>
      <c r="U519" s="99">
        <v>3.01377012584729</v>
      </c>
      <c r="V519" s="99">
        <v>3.5391356643892919</v>
      </c>
      <c r="W519" s="99">
        <v>4.3849549197859092</v>
      </c>
      <c r="X519" s="99">
        <v>0</v>
      </c>
      <c r="Y519" s="99">
        <v>3.8528964865289401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1.1469880002522606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1.1469880002522606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0.20034367611367601</v>
      </c>
      <c r="D527" s="123">
        <v>0.4938262448212094</v>
      </c>
      <c r="E527" s="123">
        <v>0.3609972285596828</v>
      </c>
      <c r="F527" s="123">
        <v>0.37632361611677823</v>
      </c>
      <c r="G527" s="123">
        <v>0.40317263233537021</v>
      </c>
      <c r="H527" s="123">
        <v>0.34740907254986869</v>
      </c>
      <c r="I527" s="123">
        <v>0.47267368117223479</v>
      </c>
      <c r="J527" s="123">
        <v>1.4914300552779081</v>
      </c>
      <c r="K527" s="123">
        <v>1.1509041453005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1.5166231210195453</v>
      </c>
      <c r="S527" s="123">
        <v>1.4961457836841654</v>
      </c>
      <c r="T527" s="123">
        <v>1.7702120528835086</v>
      </c>
      <c r="U527" s="123">
        <v>1.4861687796322509</v>
      </c>
      <c r="V527" s="123">
        <v>2.2958571010279876</v>
      </c>
      <c r="W527" s="123">
        <v>0.91406683585493831</v>
      </c>
      <c r="X527" s="123">
        <v>0.27001944307386644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1.5961686679606302</v>
      </c>
      <c r="D528" s="99">
        <v>2.7079862684848255</v>
      </c>
      <c r="E528" s="99">
        <v>1.8004013037975752</v>
      </c>
      <c r="F528" s="99">
        <v>2.4495274306169099</v>
      </c>
      <c r="G528" s="99">
        <v>1.269166755739354</v>
      </c>
      <c r="H528" s="99">
        <v>1.3767742024178673</v>
      </c>
      <c r="I528" s="99">
        <v>1.3543451897834089</v>
      </c>
      <c r="J528" s="99">
        <v>1.8796130816428436</v>
      </c>
      <c r="K528" s="99">
        <v>1.3638404046507331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1.6937037639922534</v>
      </c>
      <c r="S528" s="99">
        <v>1.7196344309698195</v>
      </c>
      <c r="T528" s="99">
        <v>1.8630878164135982</v>
      </c>
      <c r="U528" s="99">
        <v>1.5371969964445387</v>
      </c>
      <c r="V528" s="99">
        <v>2.3338609688096761</v>
      </c>
      <c r="W528" s="99">
        <v>2.7201376651057347</v>
      </c>
      <c r="X528" s="99">
        <v>3.2591617435361195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1.0096396428215391</v>
      </c>
      <c r="D529" s="99">
        <v>0.90257479773992577</v>
      </c>
      <c r="E529" s="99">
        <v>0.87405451069820905</v>
      </c>
      <c r="F529" s="99">
        <v>0.93608820657394032</v>
      </c>
      <c r="G529" s="99">
        <v>0.98299699005604546</v>
      </c>
      <c r="H529" s="99">
        <v>0.89601407409156686</v>
      </c>
      <c r="I529" s="99">
        <v>0.90667274555131805</v>
      </c>
      <c r="J529" s="99">
        <v>0.86061218405194351</v>
      </c>
      <c r="K529" s="99">
        <v>0.8014926421159938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1.0710761651689673</v>
      </c>
      <c r="S529" s="99">
        <v>1.2012569788918259</v>
      </c>
      <c r="T529" s="99">
        <v>0</v>
      </c>
      <c r="U529" s="99">
        <v>1.4278929499237265</v>
      </c>
      <c r="V529" s="99">
        <v>0.91764214333437488</v>
      </c>
      <c r="W529" s="99">
        <v>1.8350607496869793</v>
      </c>
      <c r="X529" s="99">
        <v>1.6556942674060251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7064</v>
      </c>
      <c r="C5" s="120">
        <v>7728</v>
      </c>
      <c r="D5" s="120">
        <v>7546</v>
      </c>
      <c r="E5" s="120">
        <v>7174</v>
      </c>
      <c r="F5" s="120">
        <v>7341</v>
      </c>
      <c r="G5" s="120">
        <v>7328</v>
      </c>
      <c r="H5" s="120">
        <v>9195</v>
      </c>
      <c r="I5" s="120">
        <v>9269</v>
      </c>
      <c r="J5" s="120">
        <v>9166</v>
      </c>
      <c r="K5" s="120">
        <v>8852</v>
      </c>
      <c r="L5" s="120">
        <v>8299</v>
      </c>
      <c r="M5" s="120">
        <v>5177</v>
      </c>
      <c r="N5" s="120">
        <v>4085</v>
      </c>
      <c r="O5" s="120">
        <v>3990</v>
      </c>
      <c r="P5" s="120">
        <v>4014</v>
      </c>
      <c r="Q5" s="120">
        <v>3860</v>
      </c>
      <c r="R5" s="120">
        <v>3753</v>
      </c>
      <c r="S5" s="120">
        <v>3541</v>
      </c>
      <c r="T5" s="120">
        <v>3532</v>
      </c>
      <c r="U5" s="120">
        <v>3444</v>
      </c>
      <c r="V5" s="120">
        <v>3290</v>
      </c>
      <c r="W5" s="120">
        <v>3112</v>
      </c>
      <c r="X5" s="120">
        <v>2751</v>
      </c>
      <c r="Y5" s="120">
        <v>1928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7064</v>
      </c>
      <c r="C7" s="52">
        <v>7728</v>
      </c>
      <c r="D7" s="52">
        <v>7546</v>
      </c>
      <c r="E7" s="52">
        <v>7174</v>
      </c>
      <c r="F7" s="52">
        <v>7341</v>
      </c>
      <c r="G7" s="52">
        <v>7328</v>
      </c>
      <c r="H7" s="52">
        <v>9195</v>
      </c>
      <c r="I7" s="52">
        <v>9269</v>
      </c>
      <c r="J7" s="52">
        <v>9166</v>
      </c>
      <c r="K7" s="52">
        <v>8852</v>
      </c>
      <c r="L7" s="52">
        <v>8299</v>
      </c>
      <c r="M7" s="52">
        <v>5177</v>
      </c>
      <c r="N7" s="52">
        <v>4085</v>
      </c>
      <c r="O7" s="52">
        <v>3990</v>
      </c>
      <c r="P7" s="52">
        <v>4014</v>
      </c>
      <c r="Q7" s="52">
        <v>3860</v>
      </c>
      <c r="R7" s="52">
        <v>3753</v>
      </c>
      <c r="S7" s="52">
        <v>3541</v>
      </c>
      <c r="T7" s="52">
        <v>3532</v>
      </c>
      <c r="U7" s="52">
        <v>3444</v>
      </c>
      <c r="V7" s="52">
        <v>3290</v>
      </c>
      <c r="W7" s="52">
        <v>3112</v>
      </c>
      <c r="X7" s="52">
        <v>2751</v>
      </c>
      <c r="Y7" s="52">
        <v>1928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21</v>
      </c>
      <c r="C9" s="52">
        <v>53</v>
      </c>
      <c r="D9" s="52">
        <v>72</v>
      </c>
      <c r="E9" s="52">
        <v>94</v>
      </c>
      <c r="F9" s="52">
        <v>118</v>
      </c>
      <c r="G9" s="52">
        <v>147</v>
      </c>
      <c r="H9" s="52">
        <v>219</v>
      </c>
      <c r="I9" s="52">
        <v>298</v>
      </c>
      <c r="J9" s="52">
        <v>349</v>
      </c>
      <c r="K9" s="52">
        <v>368</v>
      </c>
      <c r="L9" s="52">
        <v>362</v>
      </c>
      <c r="M9" s="52">
        <v>330</v>
      </c>
      <c r="N9" s="52">
        <v>279</v>
      </c>
      <c r="O9" s="52">
        <v>220</v>
      </c>
      <c r="P9" s="52">
        <v>166</v>
      </c>
      <c r="Q9" s="52">
        <v>122</v>
      </c>
      <c r="R9" s="52">
        <v>90</v>
      </c>
      <c r="S9" s="52">
        <v>79</v>
      </c>
      <c r="T9" s="52">
        <v>98</v>
      </c>
      <c r="U9" s="52">
        <v>129</v>
      </c>
      <c r="V9" s="52">
        <v>180</v>
      </c>
      <c r="W9" s="52">
        <v>228</v>
      </c>
      <c r="X9" s="52">
        <v>266</v>
      </c>
      <c r="Y9" s="52">
        <v>279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861</v>
      </c>
      <c r="C11" s="52">
        <v>1406</v>
      </c>
      <c r="D11" s="52">
        <v>1453</v>
      </c>
      <c r="E11" s="52">
        <v>1436</v>
      </c>
      <c r="F11" s="52">
        <v>1455</v>
      </c>
      <c r="G11" s="52">
        <v>1410</v>
      </c>
      <c r="H11" s="52">
        <v>1564</v>
      </c>
      <c r="I11" s="52">
        <v>1468</v>
      </c>
      <c r="J11" s="52">
        <v>1277</v>
      </c>
      <c r="K11" s="52">
        <v>980</v>
      </c>
      <c r="L11" s="52">
        <v>824</v>
      </c>
      <c r="M11" s="52">
        <v>489</v>
      </c>
      <c r="N11" s="52">
        <v>365</v>
      </c>
      <c r="O11" s="52">
        <v>285</v>
      </c>
      <c r="P11" s="52">
        <v>174</v>
      </c>
      <c r="Q11" s="52">
        <v>135</v>
      </c>
      <c r="R11" s="52">
        <v>126</v>
      </c>
      <c r="S11" s="52">
        <v>109</v>
      </c>
      <c r="T11" s="52">
        <v>135</v>
      </c>
      <c r="U11" s="52">
        <v>141</v>
      </c>
      <c r="V11" s="52">
        <v>168</v>
      </c>
      <c r="W11" s="52">
        <v>156</v>
      </c>
      <c r="X11" s="52">
        <v>171</v>
      </c>
      <c r="Y11" s="52">
        <v>129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6203</v>
      </c>
      <c r="C13" s="52">
        <v>6322</v>
      </c>
      <c r="D13" s="52">
        <v>6093</v>
      </c>
      <c r="E13" s="52">
        <v>5738</v>
      </c>
      <c r="F13" s="52">
        <v>5886</v>
      </c>
      <c r="G13" s="52">
        <v>5918</v>
      </c>
      <c r="H13" s="52">
        <v>7631</v>
      </c>
      <c r="I13" s="52">
        <v>7801</v>
      </c>
      <c r="J13" s="52">
        <v>7889</v>
      </c>
      <c r="K13" s="52">
        <v>7872</v>
      </c>
      <c r="L13" s="52">
        <v>7055</v>
      </c>
      <c r="M13" s="52">
        <v>4364</v>
      </c>
      <c r="N13" s="52">
        <v>3437</v>
      </c>
      <c r="O13" s="52">
        <v>3427</v>
      </c>
      <c r="P13" s="52">
        <v>3610</v>
      </c>
      <c r="Q13" s="52">
        <v>3516</v>
      </c>
      <c r="R13" s="52">
        <v>3398</v>
      </c>
      <c r="S13" s="52">
        <v>3092</v>
      </c>
      <c r="T13" s="52">
        <v>2852</v>
      </c>
      <c r="U13" s="52">
        <v>2835</v>
      </c>
      <c r="V13" s="52">
        <v>2546</v>
      </c>
      <c r="W13" s="52">
        <v>2394</v>
      </c>
      <c r="X13" s="52">
        <v>1983</v>
      </c>
      <c r="Y13" s="52">
        <v>1362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420</v>
      </c>
      <c r="M14" s="52">
        <v>324</v>
      </c>
      <c r="N14" s="52">
        <v>283</v>
      </c>
      <c r="O14" s="52">
        <v>278</v>
      </c>
      <c r="P14" s="52">
        <v>230</v>
      </c>
      <c r="Q14" s="52">
        <v>209</v>
      </c>
      <c r="R14" s="52">
        <v>229</v>
      </c>
      <c r="S14" s="52">
        <v>340</v>
      </c>
      <c r="T14" s="52">
        <v>545</v>
      </c>
      <c r="U14" s="52">
        <v>468</v>
      </c>
      <c r="V14" s="52">
        <v>576</v>
      </c>
      <c r="W14" s="52">
        <v>562</v>
      </c>
      <c r="X14" s="52">
        <v>597</v>
      </c>
      <c r="Y14" s="52">
        <v>437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390</v>
      </c>
      <c r="C16" s="52">
        <v>461</v>
      </c>
      <c r="D16" s="52">
        <v>456</v>
      </c>
      <c r="E16" s="52">
        <v>419</v>
      </c>
      <c r="F16" s="52">
        <v>432</v>
      </c>
      <c r="G16" s="52">
        <v>449</v>
      </c>
      <c r="H16" s="52">
        <v>621</v>
      </c>
      <c r="I16" s="52">
        <v>642</v>
      </c>
      <c r="J16" s="52">
        <v>654</v>
      </c>
      <c r="K16" s="52">
        <v>626</v>
      </c>
      <c r="L16" s="52">
        <v>581</v>
      </c>
      <c r="M16" s="52">
        <v>370</v>
      </c>
      <c r="N16" s="52">
        <v>294</v>
      </c>
      <c r="O16" s="52">
        <v>251</v>
      </c>
      <c r="P16" s="52">
        <v>183</v>
      </c>
      <c r="Q16" s="52">
        <v>151</v>
      </c>
      <c r="R16" s="52">
        <v>117</v>
      </c>
      <c r="S16" s="52">
        <v>85</v>
      </c>
      <c r="T16" s="52">
        <v>71</v>
      </c>
      <c r="U16" s="52">
        <v>78</v>
      </c>
      <c r="V16" s="52">
        <v>71</v>
      </c>
      <c r="W16" s="52">
        <v>79</v>
      </c>
      <c r="X16" s="52">
        <v>75</v>
      </c>
      <c r="Y16" s="52">
        <v>55</v>
      </c>
      <c r="DA16" s="63" t="s">
        <v>1075</v>
      </c>
    </row>
    <row r="17" spans="1:105" ht="12" customHeight="1" x14ac:dyDescent="0.25">
      <c r="A17" s="109" t="s">
        <v>120</v>
      </c>
      <c r="B17" s="36">
        <v>6674</v>
      </c>
      <c r="C17" s="36">
        <v>7267</v>
      </c>
      <c r="D17" s="36">
        <v>7090</v>
      </c>
      <c r="E17" s="36">
        <v>6755</v>
      </c>
      <c r="F17" s="36">
        <v>6909</v>
      </c>
      <c r="G17" s="36">
        <v>6879</v>
      </c>
      <c r="H17" s="36">
        <v>8574</v>
      </c>
      <c r="I17" s="36">
        <v>8627</v>
      </c>
      <c r="J17" s="36">
        <v>8512</v>
      </c>
      <c r="K17" s="36">
        <v>8226</v>
      </c>
      <c r="L17" s="36">
        <v>7718</v>
      </c>
      <c r="M17" s="36">
        <v>4807</v>
      </c>
      <c r="N17" s="36">
        <v>3791</v>
      </c>
      <c r="O17" s="36">
        <v>3739</v>
      </c>
      <c r="P17" s="36">
        <v>3831</v>
      </c>
      <c r="Q17" s="36">
        <v>3709</v>
      </c>
      <c r="R17" s="36">
        <v>3636</v>
      </c>
      <c r="S17" s="36">
        <v>3456</v>
      </c>
      <c r="T17" s="36">
        <v>3461</v>
      </c>
      <c r="U17" s="36">
        <v>3366</v>
      </c>
      <c r="V17" s="36">
        <v>3219</v>
      </c>
      <c r="W17" s="36">
        <v>3033</v>
      </c>
      <c r="X17" s="36">
        <v>2676</v>
      </c>
      <c r="Y17" s="36">
        <v>1873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552</v>
      </c>
      <c r="D21" s="52">
        <v>552</v>
      </c>
      <c r="E21" s="52">
        <v>555</v>
      </c>
      <c r="F21" s="52">
        <v>556</v>
      </c>
      <c r="G21" s="52">
        <v>566</v>
      </c>
      <c r="H21" s="52">
        <v>576</v>
      </c>
      <c r="I21" s="52">
        <v>591</v>
      </c>
      <c r="J21" s="52">
        <v>613</v>
      </c>
      <c r="K21" s="52">
        <v>647</v>
      </c>
      <c r="L21" s="52">
        <v>688</v>
      </c>
      <c r="M21" s="52">
        <v>3122</v>
      </c>
      <c r="N21" s="52">
        <v>1092</v>
      </c>
      <c r="O21" s="52">
        <v>366</v>
      </c>
      <c r="P21" s="52">
        <v>0</v>
      </c>
      <c r="Q21" s="52">
        <v>154</v>
      </c>
      <c r="R21" s="52">
        <v>236</v>
      </c>
      <c r="S21" s="52">
        <v>337</v>
      </c>
      <c r="T21" s="52">
        <v>232</v>
      </c>
      <c r="U21" s="52">
        <v>412</v>
      </c>
      <c r="V21" s="52">
        <v>611</v>
      </c>
      <c r="W21" s="52">
        <v>626</v>
      </c>
      <c r="X21" s="52">
        <v>662</v>
      </c>
      <c r="Y21" s="52">
        <v>823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</v>
      </c>
      <c r="D23" s="52">
        <v>4</v>
      </c>
      <c r="E23" s="52">
        <v>3</v>
      </c>
      <c r="F23" s="52">
        <v>5</v>
      </c>
      <c r="G23" s="52">
        <v>6</v>
      </c>
      <c r="H23" s="52">
        <v>10</v>
      </c>
      <c r="I23" s="52">
        <v>15</v>
      </c>
      <c r="J23" s="52">
        <v>18</v>
      </c>
      <c r="K23" s="52">
        <v>34</v>
      </c>
      <c r="L23" s="52">
        <v>33</v>
      </c>
      <c r="M23" s="52">
        <v>41</v>
      </c>
      <c r="N23" s="52">
        <v>54</v>
      </c>
      <c r="O23" s="52">
        <v>65</v>
      </c>
      <c r="P23" s="52">
        <v>68</v>
      </c>
      <c r="Q23" s="52">
        <v>62</v>
      </c>
      <c r="R23" s="52">
        <v>42</v>
      </c>
      <c r="S23" s="52">
        <v>27</v>
      </c>
      <c r="T23" s="52">
        <v>14</v>
      </c>
      <c r="U23" s="52">
        <v>7</v>
      </c>
      <c r="V23" s="52">
        <v>10</v>
      </c>
      <c r="W23" s="52">
        <v>14</v>
      </c>
      <c r="X23" s="52">
        <v>25</v>
      </c>
      <c r="Y23" s="52">
        <v>20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135</v>
      </c>
      <c r="D25" s="52">
        <v>135</v>
      </c>
      <c r="E25" s="52">
        <v>144</v>
      </c>
      <c r="F25" s="52">
        <v>163</v>
      </c>
      <c r="G25" s="52">
        <v>191</v>
      </c>
      <c r="H25" s="52">
        <v>239</v>
      </c>
      <c r="I25" s="52">
        <v>211</v>
      </c>
      <c r="J25" s="52">
        <v>266</v>
      </c>
      <c r="K25" s="52">
        <v>338</v>
      </c>
      <c r="L25" s="52">
        <v>174</v>
      </c>
      <c r="M25" s="52">
        <v>335</v>
      </c>
      <c r="N25" s="52">
        <v>129</v>
      </c>
      <c r="O25" s="52">
        <v>117</v>
      </c>
      <c r="P25" s="52">
        <v>123</v>
      </c>
      <c r="Q25" s="52">
        <v>57</v>
      </c>
      <c r="R25" s="52">
        <v>37</v>
      </c>
      <c r="S25" s="52">
        <v>28</v>
      </c>
      <c r="T25" s="52">
        <v>12</v>
      </c>
      <c r="U25" s="52">
        <v>10</v>
      </c>
      <c r="V25" s="52">
        <v>25</v>
      </c>
      <c r="W25" s="52">
        <v>28</v>
      </c>
      <c r="X25" s="52">
        <v>26</v>
      </c>
      <c r="Y25" s="52">
        <v>42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969</v>
      </c>
      <c r="D27" s="52">
        <v>971</v>
      </c>
      <c r="E27" s="52">
        <v>986</v>
      </c>
      <c r="F27" s="52">
        <v>1022</v>
      </c>
      <c r="G27" s="52">
        <v>1084</v>
      </c>
      <c r="H27" s="52">
        <v>1193</v>
      </c>
      <c r="I27" s="52">
        <v>781</v>
      </c>
      <c r="J27" s="52">
        <v>791</v>
      </c>
      <c r="K27" s="52">
        <v>993</v>
      </c>
      <c r="L27" s="52">
        <v>1021</v>
      </c>
      <c r="M27" s="52">
        <v>2702</v>
      </c>
      <c r="N27" s="52">
        <v>1081</v>
      </c>
      <c r="O27" s="52">
        <v>853</v>
      </c>
      <c r="P27" s="52">
        <v>948</v>
      </c>
      <c r="Q27" s="52">
        <v>525</v>
      </c>
      <c r="R27" s="52">
        <v>604</v>
      </c>
      <c r="S27" s="52">
        <v>602</v>
      </c>
      <c r="T27" s="52">
        <v>361</v>
      </c>
      <c r="U27" s="52">
        <v>460</v>
      </c>
      <c r="V27" s="52">
        <v>669</v>
      </c>
      <c r="W27" s="52">
        <v>684</v>
      </c>
      <c r="X27" s="52">
        <v>607</v>
      </c>
      <c r="Y27" s="52">
        <v>630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96</v>
      </c>
      <c r="N28" s="52">
        <v>42</v>
      </c>
      <c r="O28" s="52">
        <v>12</v>
      </c>
      <c r="P28" s="52">
        <v>48</v>
      </c>
      <c r="Q28" s="52">
        <v>23</v>
      </c>
      <c r="R28" s="52">
        <v>6</v>
      </c>
      <c r="S28" s="52">
        <v>65</v>
      </c>
      <c r="T28" s="52">
        <v>130</v>
      </c>
      <c r="U28" s="52">
        <v>77</v>
      </c>
      <c r="V28" s="52">
        <v>30</v>
      </c>
      <c r="W28" s="52">
        <v>45</v>
      </c>
      <c r="X28" s="52">
        <v>116</v>
      </c>
      <c r="Y28" s="52">
        <v>160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61</v>
      </c>
      <c r="D30" s="52">
        <v>61</v>
      </c>
      <c r="E30" s="52">
        <v>63</v>
      </c>
      <c r="F30" s="52">
        <v>67</v>
      </c>
      <c r="G30" s="52">
        <v>73</v>
      </c>
      <c r="H30" s="52">
        <v>82</v>
      </c>
      <c r="I30" s="52">
        <v>58</v>
      </c>
      <c r="J30" s="52">
        <v>71</v>
      </c>
      <c r="K30" s="52">
        <v>89</v>
      </c>
      <c r="L30" s="52">
        <v>73</v>
      </c>
      <c r="M30" s="52">
        <v>211</v>
      </c>
      <c r="N30" s="52">
        <v>81</v>
      </c>
      <c r="O30" s="52">
        <v>72</v>
      </c>
      <c r="P30" s="52">
        <v>87</v>
      </c>
      <c r="Q30" s="52">
        <v>45</v>
      </c>
      <c r="R30" s="52">
        <v>47</v>
      </c>
      <c r="S30" s="52">
        <v>37</v>
      </c>
      <c r="T30" s="52">
        <v>14</v>
      </c>
      <c r="U30" s="52">
        <v>8</v>
      </c>
      <c r="V30" s="52">
        <v>19</v>
      </c>
      <c r="W30" s="52">
        <v>20</v>
      </c>
      <c r="X30" s="52">
        <v>11</v>
      </c>
      <c r="Y30" s="52">
        <v>20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1043</v>
      </c>
      <c r="D31" s="36">
        <v>1046</v>
      </c>
      <c r="E31" s="36">
        <v>1066</v>
      </c>
      <c r="F31" s="36">
        <v>1116</v>
      </c>
      <c r="G31" s="36">
        <v>1207</v>
      </c>
      <c r="H31" s="36">
        <v>1347</v>
      </c>
      <c r="I31" s="36">
        <v>933</v>
      </c>
      <c r="J31" s="36">
        <v>986</v>
      </c>
      <c r="K31" s="36">
        <v>1243</v>
      </c>
      <c r="L31" s="36">
        <v>1124</v>
      </c>
      <c r="M31" s="36">
        <v>2920</v>
      </c>
      <c r="N31" s="36">
        <v>1170</v>
      </c>
      <c r="O31" s="36">
        <v>894</v>
      </c>
      <c r="P31" s="36">
        <v>997</v>
      </c>
      <c r="Q31" s="36">
        <v>548</v>
      </c>
      <c r="R31" s="36">
        <v>622</v>
      </c>
      <c r="S31" s="36">
        <v>688</v>
      </c>
      <c r="T31" s="36">
        <v>487</v>
      </c>
      <c r="U31" s="36">
        <v>500</v>
      </c>
      <c r="V31" s="36">
        <v>704</v>
      </c>
      <c r="W31" s="36">
        <v>752</v>
      </c>
      <c r="X31" s="36">
        <v>731</v>
      </c>
      <c r="Y31" s="36">
        <v>813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1216</v>
      </c>
      <c r="D35" s="52">
        <v>370</v>
      </c>
      <c r="E35" s="52">
        <v>183</v>
      </c>
      <c r="F35" s="52">
        <v>723</v>
      </c>
      <c r="G35" s="52">
        <v>553</v>
      </c>
      <c r="H35" s="52">
        <v>2443</v>
      </c>
      <c r="I35" s="52">
        <v>665</v>
      </c>
      <c r="J35" s="52">
        <v>510</v>
      </c>
      <c r="K35" s="52">
        <v>333</v>
      </c>
      <c r="L35" s="52">
        <v>135</v>
      </c>
      <c r="M35" s="52">
        <v>0</v>
      </c>
      <c r="N35" s="52">
        <v>0</v>
      </c>
      <c r="O35" s="52">
        <v>271</v>
      </c>
      <c r="P35" s="52">
        <v>24</v>
      </c>
      <c r="Q35" s="52">
        <v>0</v>
      </c>
      <c r="R35" s="52">
        <v>129</v>
      </c>
      <c r="S35" s="52">
        <v>125</v>
      </c>
      <c r="T35" s="52">
        <v>223</v>
      </c>
      <c r="U35" s="52">
        <v>324</v>
      </c>
      <c r="V35" s="52">
        <v>457</v>
      </c>
      <c r="W35" s="52">
        <v>448</v>
      </c>
      <c r="X35" s="52">
        <v>301</v>
      </c>
      <c r="Y35" s="52">
        <v>0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35</v>
      </c>
      <c r="D37" s="52">
        <v>23</v>
      </c>
      <c r="E37" s="52">
        <v>25</v>
      </c>
      <c r="F37" s="52">
        <v>29</v>
      </c>
      <c r="G37" s="52">
        <v>35</v>
      </c>
      <c r="H37" s="52">
        <v>82</v>
      </c>
      <c r="I37" s="52">
        <v>94</v>
      </c>
      <c r="J37" s="52">
        <v>69</v>
      </c>
      <c r="K37" s="52">
        <v>53</v>
      </c>
      <c r="L37" s="52">
        <v>27</v>
      </c>
      <c r="M37" s="52">
        <v>9</v>
      </c>
      <c r="N37" s="52">
        <v>3</v>
      </c>
      <c r="O37" s="52">
        <v>6</v>
      </c>
      <c r="P37" s="52">
        <v>14</v>
      </c>
      <c r="Q37" s="52">
        <v>18</v>
      </c>
      <c r="R37" s="52">
        <v>10</v>
      </c>
      <c r="S37" s="52">
        <v>16</v>
      </c>
      <c r="T37" s="52">
        <v>33</v>
      </c>
      <c r="U37" s="52">
        <v>38</v>
      </c>
      <c r="V37" s="52">
        <v>61</v>
      </c>
      <c r="W37" s="52">
        <v>62</v>
      </c>
      <c r="X37" s="52">
        <v>63</v>
      </c>
      <c r="Y37" s="52">
        <v>33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680</v>
      </c>
      <c r="D39" s="52">
        <v>182</v>
      </c>
      <c r="E39" s="52">
        <v>127</v>
      </c>
      <c r="F39" s="52">
        <v>182</v>
      </c>
      <c r="G39" s="52">
        <v>146</v>
      </c>
      <c r="H39" s="52">
        <v>393</v>
      </c>
      <c r="I39" s="52">
        <v>115</v>
      </c>
      <c r="J39" s="52">
        <v>75</v>
      </c>
      <c r="K39" s="52">
        <v>41</v>
      </c>
      <c r="L39" s="52">
        <v>18</v>
      </c>
      <c r="M39" s="52">
        <v>0</v>
      </c>
      <c r="N39" s="52">
        <v>5</v>
      </c>
      <c r="O39" s="52">
        <v>37</v>
      </c>
      <c r="P39" s="52">
        <v>12</v>
      </c>
      <c r="Q39" s="52">
        <v>18</v>
      </c>
      <c r="R39" s="52">
        <v>28</v>
      </c>
      <c r="S39" s="52">
        <v>11</v>
      </c>
      <c r="T39" s="52">
        <v>38</v>
      </c>
      <c r="U39" s="52">
        <v>16</v>
      </c>
      <c r="V39" s="52">
        <v>52</v>
      </c>
      <c r="W39" s="52">
        <v>16</v>
      </c>
      <c r="X39" s="52">
        <v>41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1088</v>
      </c>
      <c r="D41" s="52">
        <v>742</v>
      </c>
      <c r="E41" s="52">
        <v>631</v>
      </c>
      <c r="F41" s="52">
        <v>1170</v>
      </c>
      <c r="G41" s="52">
        <v>1116</v>
      </c>
      <c r="H41" s="52">
        <v>2906</v>
      </c>
      <c r="I41" s="52">
        <v>951</v>
      </c>
      <c r="J41" s="52">
        <v>879</v>
      </c>
      <c r="K41" s="52">
        <v>976</v>
      </c>
      <c r="L41" s="52">
        <v>204</v>
      </c>
      <c r="M41" s="52">
        <v>11</v>
      </c>
      <c r="N41" s="52">
        <v>154</v>
      </c>
      <c r="O41" s="52">
        <v>843</v>
      </c>
      <c r="P41" s="52">
        <v>1131</v>
      </c>
      <c r="Q41" s="52">
        <v>431</v>
      </c>
      <c r="R41" s="52">
        <v>486</v>
      </c>
      <c r="S41" s="52">
        <v>296</v>
      </c>
      <c r="T41" s="52">
        <v>121</v>
      </c>
      <c r="U41" s="52">
        <v>443</v>
      </c>
      <c r="V41" s="52">
        <v>380</v>
      </c>
      <c r="W41" s="52">
        <v>532</v>
      </c>
      <c r="X41" s="52">
        <v>196</v>
      </c>
      <c r="Y41" s="52">
        <v>9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420</v>
      </c>
      <c r="M42" s="52">
        <v>0</v>
      </c>
      <c r="N42" s="52">
        <v>1</v>
      </c>
      <c r="O42" s="52">
        <v>7</v>
      </c>
      <c r="P42" s="52">
        <v>0</v>
      </c>
      <c r="Q42" s="52">
        <v>2</v>
      </c>
      <c r="R42" s="52">
        <v>26</v>
      </c>
      <c r="S42" s="52">
        <v>176</v>
      </c>
      <c r="T42" s="52">
        <v>335</v>
      </c>
      <c r="U42" s="52">
        <v>0</v>
      </c>
      <c r="V42" s="52">
        <v>138</v>
      </c>
      <c r="W42" s="52">
        <v>31</v>
      </c>
      <c r="X42" s="52">
        <v>151</v>
      </c>
      <c r="Y42" s="52">
        <v>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132</v>
      </c>
      <c r="D44" s="52">
        <v>56</v>
      </c>
      <c r="E44" s="52">
        <v>26</v>
      </c>
      <c r="F44" s="52">
        <v>80</v>
      </c>
      <c r="G44" s="52">
        <v>90</v>
      </c>
      <c r="H44" s="52">
        <v>254</v>
      </c>
      <c r="I44" s="52">
        <v>79</v>
      </c>
      <c r="J44" s="52">
        <v>83</v>
      </c>
      <c r="K44" s="52">
        <v>61</v>
      </c>
      <c r="L44" s="52">
        <v>28</v>
      </c>
      <c r="M44" s="52">
        <v>0</v>
      </c>
      <c r="N44" s="52">
        <v>5</v>
      </c>
      <c r="O44" s="52">
        <v>29</v>
      </c>
      <c r="P44" s="52">
        <v>19</v>
      </c>
      <c r="Q44" s="52">
        <v>13</v>
      </c>
      <c r="R44" s="52">
        <v>13</v>
      </c>
      <c r="S44" s="52">
        <v>5</v>
      </c>
      <c r="T44" s="52">
        <v>0</v>
      </c>
      <c r="U44" s="52">
        <v>15</v>
      </c>
      <c r="V44" s="52">
        <v>12</v>
      </c>
      <c r="W44" s="52">
        <v>28</v>
      </c>
      <c r="X44" s="52">
        <v>7</v>
      </c>
      <c r="Y44" s="52">
        <v>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1636</v>
      </c>
      <c r="D45" s="36">
        <v>869</v>
      </c>
      <c r="E45" s="36">
        <v>731</v>
      </c>
      <c r="F45" s="36">
        <v>1270</v>
      </c>
      <c r="G45" s="36">
        <v>1177</v>
      </c>
      <c r="H45" s="36">
        <v>3042</v>
      </c>
      <c r="I45" s="36">
        <v>986</v>
      </c>
      <c r="J45" s="36">
        <v>871</v>
      </c>
      <c r="K45" s="36">
        <v>957</v>
      </c>
      <c r="L45" s="36">
        <v>616</v>
      </c>
      <c r="M45" s="36">
        <v>9</v>
      </c>
      <c r="N45" s="36">
        <v>154</v>
      </c>
      <c r="O45" s="36">
        <v>842</v>
      </c>
      <c r="P45" s="36">
        <v>1089</v>
      </c>
      <c r="Q45" s="36">
        <v>426</v>
      </c>
      <c r="R45" s="36">
        <v>549</v>
      </c>
      <c r="S45" s="36">
        <v>508</v>
      </c>
      <c r="T45" s="36">
        <v>492</v>
      </c>
      <c r="U45" s="36">
        <v>405</v>
      </c>
      <c r="V45" s="36">
        <v>557</v>
      </c>
      <c r="W45" s="36">
        <v>566</v>
      </c>
      <c r="X45" s="36">
        <v>374</v>
      </c>
      <c r="Y45" s="36">
        <v>10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389</v>
      </c>
      <c r="D49" s="52">
        <v>138</v>
      </c>
      <c r="E49" s="52">
        <v>68</v>
      </c>
      <c r="F49" s="52">
        <v>276</v>
      </c>
      <c r="G49" s="52">
        <v>205</v>
      </c>
      <c r="H49" s="52">
        <v>933</v>
      </c>
      <c r="I49" s="52">
        <v>293</v>
      </c>
      <c r="J49" s="52">
        <v>175</v>
      </c>
      <c r="K49" s="52">
        <v>128</v>
      </c>
      <c r="L49" s="52">
        <v>29</v>
      </c>
      <c r="M49" s="52">
        <v>0</v>
      </c>
      <c r="N49" s="52">
        <v>0</v>
      </c>
      <c r="O49" s="52">
        <v>76</v>
      </c>
      <c r="P49" s="52">
        <v>13</v>
      </c>
      <c r="Q49" s="52">
        <v>0</v>
      </c>
      <c r="R49" s="52">
        <v>50</v>
      </c>
      <c r="S49" s="52">
        <v>38</v>
      </c>
      <c r="T49" s="52">
        <v>76</v>
      </c>
      <c r="U49" s="52">
        <v>102</v>
      </c>
      <c r="V49" s="52">
        <v>147</v>
      </c>
      <c r="W49" s="52">
        <v>129</v>
      </c>
      <c r="X49" s="52">
        <v>117</v>
      </c>
      <c r="Y49" s="52">
        <v>0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16</v>
      </c>
      <c r="D51" s="52">
        <v>8</v>
      </c>
      <c r="E51" s="52">
        <v>6</v>
      </c>
      <c r="F51" s="52">
        <v>23</v>
      </c>
      <c r="G51" s="52">
        <v>18</v>
      </c>
      <c r="H51" s="52">
        <v>60</v>
      </c>
      <c r="I51" s="52">
        <v>25</v>
      </c>
      <c r="J51" s="52">
        <v>16</v>
      </c>
      <c r="K51" s="52">
        <v>16</v>
      </c>
      <c r="L51" s="52">
        <v>2</v>
      </c>
      <c r="M51" s="52">
        <v>0</v>
      </c>
      <c r="N51" s="52">
        <v>0</v>
      </c>
      <c r="O51" s="52">
        <v>5</v>
      </c>
      <c r="P51" s="52">
        <v>1</v>
      </c>
      <c r="Q51" s="52">
        <v>0</v>
      </c>
      <c r="R51" s="52">
        <v>6</v>
      </c>
      <c r="S51" s="52">
        <v>4</v>
      </c>
      <c r="T51" s="52">
        <v>11</v>
      </c>
      <c r="U51" s="52">
        <v>10</v>
      </c>
      <c r="V51" s="52">
        <v>13</v>
      </c>
      <c r="W51" s="52">
        <v>5</v>
      </c>
      <c r="X51" s="52">
        <v>5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150</v>
      </c>
      <c r="D53" s="52">
        <v>27</v>
      </c>
      <c r="E53" s="52">
        <v>11</v>
      </c>
      <c r="F53" s="52">
        <v>37</v>
      </c>
      <c r="G53" s="52">
        <v>24</v>
      </c>
      <c r="H53" s="52">
        <v>112</v>
      </c>
      <c r="I53" s="52">
        <v>32</v>
      </c>
      <c r="J53" s="52">
        <v>14</v>
      </c>
      <c r="K53" s="52">
        <v>5</v>
      </c>
      <c r="L53" s="52">
        <v>1</v>
      </c>
      <c r="M53" s="52">
        <v>0</v>
      </c>
      <c r="N53" s="52">
        <v>0</v>
      </c>
      <c r="O53" s="52">
        <v>3</v>
      </c>
      <c r="P53" s="52">
        <v>0</v>
      </c>
      <c r="Q53" s="52">
        <v>0</v>
      </c>
      <c r="R53" s="52">
        <v>3</v>
      </c>
      <c r="S53" s="52">
        <v>1</v>
      </c>
      <c r="T53" s="52">
        <v>6</v>
      </c>
      <c r="U53" s="52">
        <v>4</v>
      </c>
      <c r="V53" s="52">
        <v>14</v>
      </c>
      <c r="W53" s="52">
        <v>4</v>
      </c>
      <c r="X53" s="52">
        <v>14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239</v>
      </c>
      <c r="D55" s="52">
        <v>111</v>
      </c>
      <c r="E55" s="52">
        <v>57</v>
      </c>
      <c r="F55" s="52">
        <v>239</v>
      </c>
      <c r="G55" s="52">
        <v>181</v>
      </c>
      <c r="H55" s="52">
        <v>821</v>
      </c>
      <c r="I55" s="52">
        <v>261</v>
      </c>
      <c r="J55" s="52">
        <v>161</v>
      </c>
      <c r="K55" s="52">
        <v>123</v>
      </c>
      <c r="L55" s="52">
        <v>9</v>
      </c>
      <c r="M55" s="52">
        <v>0</v>
      </c>
      <c r="N55" s="52">
        <v>0</v>
      </c>
      <c r="O55" s="52">
        <v>72</v>
      </c>
      <c r="P55" s="52">
        <v>13</v>
      </c>
      <c r="Q55" s="52">
        <v>0</v>
      </c>
      <c r="R55" s="52">
        <v>44</v>
      </c>
      <c r="S55" s="52">
        <v>23</v>
      </c>
      <c r="T55" s="52">
        <v>19</v>
      </c>
      <c r="U55" s="52">
        <v>98</v>
      </c>
      <c r="V55" s="52">
        <v>96</v>
      </c>
      <c r="W55" s="52">
        <v>117</v>
      </c>
      <c r="X55" s="52">
        <v>54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19</v>
      </c>
      <c r="M56" s="52">
        <v>0</v>
      </c>
      <c r="N56" s="52">
        <v>0</v>
      </c>
      <c r="O56" s="52">
        <v>1</v>
      </c>
      <c r="P56" s="52">
        <v>0</v>
      </c>
      <c r="Q56" s="52">
        <v>0</v>
      </c>
      <c r="R56" s="52">
        <v>3</v>
      </c>
      <c r="S56" s="52">
        <v>14</v>
      </c>
      <c r="T56" s="52">
        <v>51</v>
      </c>
      <c r="U56" s="52">
        <v>0</v>
      </c>
      <c r="V56" s="52">
        <v>37</v>
      </c>
      <c r="W56" s="52">
        <v>8</v>
      </c>
      <c r="X56" s="52">
        <v>49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29</v>
      </c>
      <c r="D58" s="52">
        <v>8</v>
      </c>
      <c r="E58" s="52">
        <v>2</v>
      </c>
      <c r="F58" s="52">
        <v>16</v>
      </c>
      <c r="G58" s="52">
        <v>15</v>
      </c>
      <c r="H58" s="52">
        <v>72</v>
      </c>
      <c r="I58" s="52">
        <v>22</v>
      </c>
      <c r="J58" s="52">
        <v>15</v>
      </c>
      <c r="K58" s="52">
        <v>8</v>
      </c>
      <c r="L58" s="52">
        <v>1</v>
      </c>
      <c r="M58" s="52">
        <v>0</v>
      </c>
      <c r="N58" s="52">
        <v>0</v>
      </c>
      <c r="O58" s="52">
        <v>3</v>
      </c>
      <c r="P58" s="52">
        <v>0</v>
      </c>
      <c r="Q58" s="52">
        <v>0</v>
      </c>
      <c r="R58" s="52">
        <v>1</v>
      </c>
      <c r="S58" s="52">
        <v>0</v>
      </c>
      <c r="T58" s="52">
        <v>0</v>
      </c>
      <c r="U58" s="52">
        <v>4</v>
      </c>
      <c r="V58" s="52">
        <v>4</v>
      </c>
      <c r="W58" s="52">
        <v>7</v>
      </c>
      <c r="X58" s="52">
        <v>3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360</v>
      </c>
      <c r="D59" s="36">
        <v>130</v>
      </c>
      <c r="E59" s="36">
        <v>66</v>
      </c>
      <c r="F59" s="36">
        <v>260</v>
      </c>
      <c r="G59" s="36">
        <v>190</v>
      </c>
      <c r="H59" s="36">
        <v>861</v>
      </c>
      <c r="I59" s="36">
        <v>271</v>
      </c>
      <c r="J59" s="36">
        <v>160</v>
      </c>
      <c r="K59" s="36">
        <v>120</v>
      </c>
      <c r="L59" s="36">
        <v>28</v>
      </c>
      <c r="M59" s="36">
        <v>0</v>
      </c>
      <c r="N59" s="36">
        <v>0</v>
      </c>
      <c r="O59" s="36">
        <v>73</v>
      </c>
      <c r="P59" s="36">
        <v>13</v>
      </c>
      <c r="Q59" s="36">
        <v>0</v>
      </c>
      <c r="R59" s="36">
        <v>49</v>
      </c>
      <c r="S59" s="36">
        <v>38</v>
      </c>
      <c r="T59" s="36">
        <v>76</v>
      </c>
      <c r="U59" s="36">
        <v>98</v>
      </c>
      <c r="V59" s="36">
        <v>143</v>
      </c>
      <c r="W59" s="36">
        <v>122</v>
      </c>
      <c r="X59" s="36">
        <v>114</v>
      </c>
      <c r="Y59" s="36">
        <v>0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827</v>
      </c>
      <c r="D63" s="52">
        <v>232</v>
      </c>
      <c r="E63" s="52">
        <v>115</v>
      </c>
      <c r="F63" s="52">
        <v>447</v>
      </c>
      <c r="G63" s="52">
        <v>348</v>
      </c>
      <c r="H63" s="52">
        <v>1510</v>
      </c>
      <c r="I63" s="52">
        <v>372</v>
      </c>
      <c r="J63" s="52">
        <v>335</v>
      </c>
      <c r="K63" s="52">
        <v>205</v>
      </c>
      <c r="L63" s="52">
        <v>106</v>
      </c>
      <c r="M63" s="52">
        <v>0</v>
      </c>
      <c r="N63" s="52">
        <v>0</v>
      </c>
      <c r="O63" s="52">
        <v>195</v>
      </c>
      <c r="P63" s="52">
        <v>11</v>
      </c>
      <c r="Q63" s="52">
        <v>0</v>
      </c>
      <c r="R63" s="52">
        <v>79</v>
      </c>
      <c r="S63" s="52">
        <v>87</v>
      </c>
      <c r="T63" s="52">
        <v>147</v>
      </c>
      <c r="U63" s="52">
        <v>222</v>
      </c>
      <c r="V63" s="52">
        <v>310</v>
      </c>
      <c r="W63" s="52">
        <v>319</v>
      </c>
      <c r="X63" s="52">
        <v>184</v>
      </c>
      <c r="Y63" s="52">
        <v>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19</v>
      </c>
      <c r="D65" s="52">
        <v>15</v>
      </c>
      <c r="E65" s="52">
        <v>19</v>
      </c>
      <c r="F65" s="52">
        <v>6</v>
      </c>
      <c r="G65" s="52">
        <v>17</v>
      </c>
      <c r="H65" s="52">
        <v>22</v>
      </c>
      <c r="I65" s="52">
        <v>69</v>
      </c>
      <c r="J65" s="52">
        <v>53</v>
      </c>
      <c r="K65" s="52">
        <v>37</v>
      </c>
      <c r="L65" s="52">
        <v>25</v>
      </c>
      <c r="M65" s="52">
        <v>9</v>
      </c>
      <c r="N65" s="52">
        <v>3</v>
      </c>
      <c r="O65" s="52">
        <v>1</v>
      </c>
      <c r="P65" s="52">
        <v>13</v>
      </c>
      <c r="Q65" s="52">
        <v>18</v>
      </c>
      <c r="R65" s="52">
        <v>4</v>
      </c>
      <c r="S65" s="52">
        <v>12</v>
      </c>
      <c r="T65" s="52">
        <v>22</v>
      </c>
      <c r="U65" s="52">
        <v>28</v>
      </c>
      <c r="V65" s="52">
        <v>48</v>
      </c>
      <c r="W65" s="52">
        <v>57</v>
      </c>
      <c r="X65" s="52">
        <v>58</v>
      </c>
      <c r="Y65" s="52">
        <v>33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530</v>
      </c>
      <c r="D67" s="52">
        <f t="shared" si="0"/>
        <v>155</v>
      </c>
      <c r="E67" s="52">
        <f t="shared" si="0"/>
        <v>116</v>
      </c>
      <c r="F67" s="52">
        <f t="shared" si="0"/>
        <v>145</v>
      </c>
      <c r="G67" s="52">
        <f t="shared" si="0"/>
        <v>122</v>
      </c>
      <c r="H67" s="52">
        <f t="shared" si="0"/>
        <v>281</v>
      </c>
      <c r="I67" s="52">
        <f t="shared" si="0"/>
        <v>83</v>
      </c>
      <c r="J67" s="52">
        <f t="shared" si="0"/>
        <v>61</v>
      </c>
      <c r="K67" s="52">
        <f t="shared" si="0"/>
        <v>36</v>
      </c>
      <c r="L67" s="52">
        <f t="shared" si="0"/>
        <v>17</v>
      </c>
      <c r="M67" s="52">
        <f t="shared" si="0"/>
        <v>0</v>
      </c>
      <c r="N67" s="52">
        <f t="shared" si="0"/>
        <v>5</v>
      </c>
      <c r="O67" s="52">
        <f t="shared" si="0"/>
        <v>34</v>
      </c>
      <c r="P67" s="52">
        <f t="shared" si="0"/>
        <v>12</v>
      </c>
      <c r="Q67" s="52">
        <f t="shared" si="0"/>
        <v>18</v>
      </c>
      <c r="R67" s="52">
        <f t="shared" ref="R67:V67" si="1">R39-R53</f>
        <v>25</v>
      </c>
      <c r="S67" s="52">
        <f t="shared" si="1"/>
        <v>10</v>
      </c>
      <c r="T67" s="52">
        <f t="shared" si="1"/>
        <v>32</v>
      </c>
      <c r="U67" s="52">
        <f t="shared" si="1"/>
        <v>12</v>
      </c>
      <c r="V67" s="52">
        <f t="shared" si="1"/>
        <v>38</v>
      </c>
      <c r="W67" s="52">
        <f t="shared" ref="W67:Y67" si="2">W39-W53</f>
        <v>12</v>
      </c>
      <c r="X67" s="52">
        <f t="shared" si="2"/>
        <v>27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849</v>
      </c>
      <c r="D69" s="52">
        <f t="shared" si="6"/>
        <v>631</v>
      </c>
      <c r="E69" s="52">
        <f t="shared" si="6"/>
        <v>574</v>
      </c>
      <c r="F69" s="52">
        <f t="shared" si="6"/>
        <v>931</v>
      </c>
      <c r="G69" s="52">
        <f t="shared" si="6"/>
        <v>935</v>
      </c>
      <c r="H69" s="52">
        <f t="shared" si="6"/>
        <v>2085</v>
      </c>
      <c r="I69" s="52">
        <f t="shared" si="6"/>
        <v>690</v>
      </c>
      <c r="J69" s="52">
        <f t="shared" si="6"/>
        <v>718</v>
      </c>
      <c r="K69" s="52">
        <f t="shared" si="6"/>
        <v>853</v>
      </c>
      <c r="L69" s="52">
        <f t="shared" si="6"/>
        <v>195</v>
      </c>
      <c r="M69" s="52">
        <f t="shared" si="6"/>
        <v>11</v>
      </c>
      <c r="N69" s="52">
        <f t="shared" si="6"/>
        <v>154</v>
      </c>
      <c r="O69" s="52">
        <f t="shared" si="6"/>
        <v>771</v>
      </c>
      <c r="P69" s="52">
        <f t="shared" si="6"/>
        <v>1118</v>
      </c>
      <c r="Q69" s="52">
        <f t="shared" si="6"/>
        <v>431</v>
      </c>
      <c r="R69" s="52">
        <f t="shared" ref="R69:V69" si="7">R41-R55</f>
        <v>442</v>
      </c>
      <c r="S69" s="52">
        <f t="shared" si="7"/>
        <v>273</v>
      </c>
      <c r="T69" s="52">
        <f t="shared" si="7"/>
        <v>102</v>
      </c>
      <c r="U69" s="52">
        <f t="shared" si="7"/>
        <v>345</v>
      </c>
      <c r="V69" s="52">
        <f t="shared" si="7"/>
        <v>284</v>
      </c>
      <c r="W69" s="52">
        <f t="shared" ref="W69:Y69" si="8">W41-W55</f>
        <v>415</v>
      </c>
      <c r="X69" s="52">
        <f t="shared" si="8"/>
        <v>142</v>
      </c>
      <c r="Y69" s="52">
        <f t="shared" si="8"/>
        <v>9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401</v>
      </c>
      <c r="M70" s="52">
        <f t="shared" si="9"/>
        <v>0</v>
      </c>
      <c r="N70" s="52">
        <f t="shared" si="9"/>
        <v>1</v>
      </c>
      <c r="O70" s="52">
        <f t="shared" si="9"/>
        <v>6</v>
      </c>
      <c r="P70" s="52">
        <f t="shared" si="9"/>
        <v>0</v>
      </c>
      <c r="Q70" s="52">
        <f t="shared" si="9"/>
        <v>2</v>
      </c>
      <c r="R70" s="52">
        <f t="shared" ref="R70:V70" si="10">R42-R56</f>
        <v>23</v>
      </c>
      <c r="S70" s="52">
        <f t="shared" si="10"/>
        <v>162</v>
      </c>
      <c r="T70" s="52">
        <f t="shared" si="10"/>
        <v>284</v>
      </c>
      <c r="U70" s="52">
        <f t="shared" si="10"/>
        <v>0</v>
      </c>
      <c r="V70" s="52">
        <f t="shared" si="10"/>
        <v>101</v>
      </c>
      <c r="W70" s="52">
        <f t="shared" ref="W70:Y70" si="11">W42-W56</f>
        <v>23</v>
      </c>
      <c r="X70" s="52">
        <f t="shared" si="11"/>
        <v>102</v>
      </c>
      <c r="Y70" s="52">
        <f t="shared" si="11"/>
        <v>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103</v>
      </c>
      <c r="D72" s="52">
        <v>48</v>
      </c>
      <c r="E72" s="52">
        <v>24</v>
      </c>
      <c r="F72" s="52">
        <v>64</v>
      </c>
      <c r="G72" s="52">
        <v>75</v>
      </c>
      <c r="H72" s="52">
        <v>182</v>
      </c>
      <c r="I72" s="52">
        <v>57</v>
      </c>
      <c r="J72" s="52">
        <v>68</v>
      </c>
      <c r="K72" s="52">
        <v>53</v>
      </c>
      <c r="L72" s="52">
        <v>27</v>
      </c>
      <c r="M72" s="52">
        <v>0</v>
      </c>
      <c r="N72" s="52">
        <v>5</v>
      </c>
      <c r="O72" s="52">
        <v>26</v>
      </c>
      <c r="P72" s="52">
        <v>19</v>
      </c>
      <c r="Q72" s="52">
        <v>13</v>
      </c>
      <c r="R72" s="52">
        <v>12</v>
      </c>
      <c r="S72" s="52">
        <v>5</v>
      </c>
      <c r="T72" s="52">
        <v>0</v>
      </c>
      <c r="U72" s="52">
        <v>11</v>
      </c>
      <c r="V72" s="52">
        <v>8</v>
      </c>
      <c r="W72" s="52">
        <v>21</v>
      </c>
      <c r="X72" s="52">
        <v>4</v>
      </c>
      <c r="Y72" s="52">
        <v>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1276</v>
      </c>
      <c r="D73" s="36">
        <v>739</v>
      </c>
      <c r="E73" s="36">
        <v>665</v>
      </c>
      <c r="F73" s="36">
        <v>1010</v>
      </c>
      <c r="G73" s="36">
        <v>987</v>
      </c>
      <c r="H73" s="36">
        <v>2181</v>
      </c>
      <c r="I73" s="36">
        <v>715</v>
      </c>
      <c r="J73" s="36">
        <v>711</v>
      </c>
      <c r="K73" s="36">
        <v>837</v>
      </c>
      <c r="L73" s="36">
        <v>588</v>
      </c>
      <c r="M73" s="36">
        <v>9</v>
      </c>
      <c r="N73" s="36">
        <v>154</v>
      </c>
      <c r="O73" s="36">
        <v>769</v>
      </c>
      <c r="P73" s="36">
        <v>1076</v>
      </c>
      <c r="Q73" s="36">
        <v>426</v>
      </c>
      <c r="R73" s="36">
        <v>500</v>
      </c>
      <c r="S73" s="36">
        <v>470</v>
      </c>
      <c r="T73" s="36">
        <v>416</v>
      </c>
      <c r="U73" s="36">
        <v>307</v>
      </c>
      <c r="V73" s="36">
        <v>414</v>
      </c>
      <c r="W73" s="36">
        <v>444</v>
      </c>
      <c r="X73" s="36">
        <v>260</v>
      </c>
      <c r="Y73" s="36">
        <v>10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72</v>
      </c>
      <c r="K79" s="52">
        <f>RES_hhdet_numvin!K26</f>
        <v>87</v>
      </c>
      <c r="L79" s="52">
        <f>RES_hhdet_numvin!L26</f>
        <v>48</v>
      </c>
      <c r="M79" s="52">
        <f>RES_hhdet_numvin!M26</f>
        <v>0</v>
      </c>
      <c r="N79" s="52">
        <f>RES_hhdet_numvin!N26</f>
        <v>0</v>
      </c>
      <c r="O79" s="52">
        <f>RES_hhdet_numvin!O26</f>
        <v>160</v>
      </c>
      <c r="P79" s="52">
        <f>RES_hhdet_numvin!P26</f>
        <v>18</v>
      </c>
      <c r="Q79" s="52">
        <f>RES_hhdet_numvin!Q26</f>
        <v>0</v>
      </c>
      <c r="R79" s="52">
        <f>RES_hhdet_numvin!R26</f>
        <v>93</v>
      </c>
      <c r="S79" s="52">
        <f>RES_hhdet_numvin!S26</f>
        <v>95</v>
      </c>
      <c r="T79" s="52">
        <f>RES_hhdet_numvin!T26</f>
        <v>173</v>
      </c>
      <c r="U79" s="52">
        <f>RES_hhdet_numvin!U26</f>
        <v>250</v>
      </c>
      <c r="V79" s="52">
        <f>RES_hhdet_numvin!V26</f>
        <v>351</v>
      </c>
      <c r="W79" s="52">
        <f>RES_hhdet_numvin!W26</f>
        <v>349</v>
      </c>
      <c r="X79" s="52">
        <f>RES_hhdet_numvin!X26</f>
        <v>232</v>
      </c>
      <c r="Y79" s="52">
        <f>RES_hhdet_numvin!Y26</f>
        <v>0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3</v>
      </c>
      <c r="S82" s="138">
        <f>RES_hhdet_numvin!S29</f>
        <v>8</v>
      </c>
      <c r="T82" s="138">
        <f>RES_hhdet_numvin!T29</f>
        <v>24</v>
      </c>
      <c r="U82" s="138">
        <f>RES_hhdet_numvin!U29</f>
        <v>32</v>
      </c>
      <c r="V82" s="138">
        <f>RES_hhdet_numvin!V29</f>
        <v>55</v>
      </c>
      <c r="W82" s="138">
        <f>RES_hhdet_numvin!W29</f>
        <v>61</v>
      </c>
      <c r="X82" s="138">
        <f>RES_hhdet_numvin!X29</f>
        <v>63</v>
      </c>
      <c r="Y82" s="138">
        <f>RES_hhdet_numvin!Y29</f>
        <v>33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6</v>
      </c>
      <c r="S84" s="138">
        <f>RES_hhdet_numvin!S31</f>
        <v>4</v>
      </c>
      <c r="T84" s="138">
        <f>RES_hhdet_numvin!T31</f>
        <v>19</v>
      </c>
      <c r="U84" s="138">
        <f>RES_hhdet_numvin!U31</f>
        <v>12</v>
      </c>
      <c r="V84" s="138">
        <f>RES_hhdet_numvin!V31</f>
        <v>39</v>
      </c>
      <c r="W84" s="138">
        <f>RES_hhdet_numvin!W31</f>
        <v>14</v>
      </c>
      <c r="X84" s="138">
        <f>RES_hhdet_numvin!X31</f>
        <v>35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87</v>
      </c>
      <c r="S88" s="138">
        <f>RES_hhdet_numvin!S35</f>
        <v>84</v>
      </c>
      <c r="T88" s="138">
        <f>RES_hhdet_numvin!T35</f>
        <v>52</v>
      </c>
      <c r="U88" s="138">
        <f>RES_hhdet_numvin!U35</f>
        <v>295</v>
      </c>
      <c r="V88" s="138">
        <f>RES_hhdet_numvin!V35</f>
        <v>279</v>
      </c>
      <c r="W88" s="138">
        <f>RES_hhdet_numvin!W35</f>
        <v>398</v>
      </c>
      <c r="X88" s="138">
        <f>RES_hhdet_numvin!X35</f>
        <v>158</v>
      </c>
      <c r="Y88" s="138">
        <f>RES_hhdet_numvin!Y35</f>
        <v>9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6</v>
      </c>
      <c r="S89" s="138">
        <f>RES_hhdet_numvin!S36</f>
        <v>49</v>
      </c>
      <c r="T89" s="138">
        <f>RES_hhdet_numvin!T36</f>
        <v>126</v>
      </c>
      <c r="U89" s="138">
        <f>RES_hhdet_numvin!U36</f>
        <v>0</v>
      </c>
      <c r="V89" s="138">
        <f>RES_hhdet_numvin!V36</f>
        <v>109</v>
      </c>
      <c r="W89" s="138">
        <f>RES_hhdet_numvin!W36</f>
        <v>26</v>
      </c>
      <c r="X89" s="138">
        <f>RES_hhdet_numvin!X36</f>
        <v>121</v>
      </c>
      <c r="Y89" s="138">
        <f>RES_hhdet_numvin!Y36</f>
        <v>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1</v>
      </c>
      <c r="S93" s="138">
        <f>RES_hhdet_numvin!S40</f>
        <v>3</v>
      </c>
      <c r="T93" s="138">
        <f>RES_hhdet_numvin!T40</f>
        <v>0</v>
      </c>
      <c r="U93" s="138">
        <f>RES_hhdet_numvin!U40</f>
        <v>11</v>
      </c>
      <c r="V93" s="138">
        <f>RES_hhdet_numvin!V40</f>
        <v>10</v>
      </c>
      <c r="W93" s="138">
        <f>RES_hhdet_numvin!W40</f>
        <v>24</v>
      </c>
      <c r="X93" s="138">
        <f>RES_hhdet_numvin!X40</f>
        <v>6</v>
      </c>
      <c r="Y93" s="138">
        <f>RES_hhdet_numvin!Y40</f>
        <v>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97</v>
      </c>
      <c r="S94" s="39">
        <f>RES_hhdet_numvin!S41</f>
        <v>133</v>
      </c>
      <c r="T94" s="39">
        <f>RES_hhdet_numvin!T41</f>
        <v>200</v>
      </c>
      <c r="U94" s="39">
        <f>RES_hhdet_numvin!U41</f>
        <v>273</v>
      </c>
      <c r="V94" s="39">
        <f>RES_hhdet_numvin!V41</f>
        <v>422</v>
      </c>
      <c r="W94" s="39">
        <f>RES_hhdet_numvin!W41</f>
        <v>438</v>
      </c>
      <c r="X94" s="39">
        <f>RES_hhdet_numvin!X41</f>
        <v>300</v>
      </c>
      <c r="Y94" s="39">
        <f>RES_hhdet_numvin!Y41</f>
        <v>10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9.9801957776173715</v>
      </c>
      <c r="C98" s="117">
        <f t="shared" si="12"/>
        <v>9.8489506334617989</v>
      </c>
      <c r="D98" s="117">
        <f t="shared" si="12"/>
        <v>17.742602662578324</v>
      </c>
      <c r="E98" s="117">
        <f t="shared" si="12"/>
        <v>6.775285046322173</v>
      </c>
      <c r="F98" s="117">
        <f t="shared" si="12"/>
        <v>2.2751807223962368</v>
      </c>
      <c r="G98" s="117">
        <f t="shared" si="12"/>
        <v>4.3434501157311853</v>
      </c>
      <c r="H98" s="117">
        <f t="shared" si="12"/>
        <v>13.517975480913805</v>
      </c>
      <c r="I98" s="117">
        <f t="shared" si="12"/>
        <v>9.1073627975247931</v>
      </c>
      <c r="J98" s="117">
        <f t="shared" si="12"/>
        <v>14.516300524294284</v>
      </c>
      <c r="K98" s="117">
        <f t="shared" si="12"/>
        <v>14.345826830778773</v>
      </c>
      <c r="L98" s="117">
        <f t="shared" si="12"/>
        <v>9.8697215916484495</v>
      </c>
      <c r="M98" s="117">
        <f t="shared" si="12"/>
        <v>2.930605438147587</v>
      </c>
      <c r="N98" s="117">
        <f t="shared" si="12"/>
        <v>7.3968589550755599</v>
      </c>
      <c r="O98" s="117">
        <f t="shared" si="12"/>
        <v>5.3601046116831634</v>
      </c>
      <c r="P98" s="117">
        <f t="shared" si="12"/>
        <v>0.96040528322288921</v>
      </c>
      <c r="Q98" s="117">
        <f t="shared" si="12"/>
        <v>0.97198255816483237</v>
      </c>
      <c r="R98" s="117">
        <f t="shared" ref="R98:V98" si="13">R99+R102+R104+R113</f>
        <v>5.3732449576268779</v>
      </c>
      <c r="S98" s="117">
        <f t="shared" si="13"/>
        <v>5.1859459656110776</v>
      </c>
      <c r="T98" s="117">
        <f t="shared" si="13"/>
        <v>4.8309052557438248</v>
      </c>
      <c r="U98" s="117">
        <f t="shared" si="13"/>
        <v>4.1420396008146554</v>
      </c>
      <c r="V98" s="117">
        <f t="shared" si="13"/>
        <v>4.0593742675683888</v>
      </c>
      <c r="W98" s="117">
        <f t="shared" ref="W98:Y98" si="14">W99+W102+W104+W113</f>
        <v>5.071229019957407</v>
      </c>
      <c r="X98" s="117">
        <f t="shared" si="14"/>
        <v>3.7365776569881803</v>
      </c>
      <c r="Y98" s="117">
        <f t="shared" si="14"/>
        <v>1.7261006636570342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8.9974158143048228</v>
      </c>
      <c r="C99" s="122">
        <f t="shared" si="15"/>
        <v>8.906156138402034</v>
      </c>
      <c r="D99" s="122">
        <f t="shared" si="15"/>
        <v>16.829407652312153</v>
      </c>
      <c r="E99" s="122">
        <f t="shared" si="15"/>
        <v>5.8754686511393839</v>
      </c>
      <c r="F99" s="122">
        <f t="shared" si="15"/>
        <v>1.367338291166317</v>
      </c>
      <c r="G99" s="122">
        <f t="shared" si="15"/>
        <v>3.4432376161512228</v>
      </c>
      <c r="H99" s="122">
        <f t="shared" si="15"/>
        <v>12.408806096417926</v>
      </c>
      <c r="I99" s="122">
        <f t="shared" si="15"/>
        <v>7.8946722619782603</v>
      </c>
      <c r="J99" s="122">
        <f t="shared" si="15"/>
        <v>13.434052341347318</v>
      </c>
      <c r="K99" s="122">
        <f t="shared" si="15"/>
        <v>13.480008824778016</v>
      </c>
      <c r="L99" s="122">
        <f t="shared" si="15"/>
        <v>9.1371724434419974</v>
      </c>
      <c r="M99" s="122">
        <f t="shared" si="15"/>
        <v>2.4395125230802908</v>
      </c>
      <c r="N99" s="122">
        <f t="shared" si="15"/>
        <v>6.9725080855235628</v>
      </c>
      <c r="O99" s="122">
        <f t="shared" si="15"/>
        <v>4.880559825735217</v>
      </c>
      <c r="P99" s="122">
        <f t="shared" si="15"/>
        <v>0.46703957612877306</v>
      </c>
      <c r="Q99" s="122">
        <f t="shared" si="15"/>
        <v>0.4413261182281023</v>
      </c>
      <c r="R99" s="122">
        <f t="shared" ref="R99:V99" si="16">SUM(R100:R101)</f>
        <v>4.8468697221154748</v>
      </c>
      <c r="S99" s="122">
        <f t="shared" si="16"/>
        <v>4.6574599706643278</v>
      </c>
      <c r="T99" s="122">
        <f t="shared" si="16"/>
        <v>4.2222988386499969</v>
      </c>
      <c r="U99" s="122">
        <f t="shared" si="16"/>
        <v>3.4454230009311142</v>
      </c>
      <c r="V99" s="122">
        <f t="shared" si="16"/>
        <v>3.4468077100041201</v>
      </c>
      <c r="W99" s="122">
        <f t="shared" ref="W99:Y99" si="17">SUM(W100:W101)</f>
        <v>4.3370060752155775</v>
      </c>
      <c r="X99" s="122">
        <f t="shared" si="17"/>
        <v>3.2267086212457707</v>
      </c>
      <c r="Y99" s="122">
        <f t="shared" si="17"/>
        <v>1.3337665064918771</v>
      </c>
      <c r="DA99" s="130" t="s">
        <v>1593</v>
      </c>
    </row>
    <row r="100" spans="1:105" ht="12" customHeight="1" x14ac:dyDescent="0.25">
      <c r="A100" s="97" t="s">
        <v>74</v>
      </c>
      <c r="B100" s="98">
        <v>8.891942867032963</v>
      </c>
      <c r="C100" s="98">
        <v>8.80201140641514</v>
      </c>
      <c r="D100" s="98">
        <v>16.636135033731716</v>
      </c>
      <c r="E100" s="98">
        <v>5.8089042996380273</v>
      </c>
      <c r="F100" s="98">
        <v>1.3519526820622778</v>
      </c>
      <c r="G100" s="98">
        <v>3.4047948828302217</v>
      </c>
      <c r="H100" s="98">
        <v>12.26933697711743</v>
      </c>
      <c r="I100" s="98">
        <v>7.8066964521925728</v>
      </c>
      <c r="J100" s="98">
        <v>13.28502370236748</v>
      </c>
      <c r="K100" s="98">
        <v>13.33094669104338</v>
      </c>
      <c r="L100" s="98">
        <v>9.0396446819681344</v>
      </c>
      <c r="M100" s="98">
        <v>2.4135752214992117</v>
      </c>
      <c r="N100" s="98">
        <v>6.8992470794102747</v>
      </c>
      <c r="O100" s="98">
        <v>4.827707522560801</v>
      </c>
      <c r="P100" s="98">
        <v>0.46199127586397226</v>
      </c>
      <c r="Q100" s="98">
        <v>0.43670286648652457</v>
      </c>
      <c r="R100" s="98">
        <v>4.7960891905824772</v>
      </c>
      <c r="S100" s="98">
        <v>4.607871934617437</v>
      </c>
      <c r="T100" s="98">
        <v>4.1749880577051668</v>
      </c>
      <c r="U100" s="98">
        <v>3.4059711474156855</v>
      </c>
      <c r="V100" s="98">
        <v>3.40597114741569</v>
      </c>
      <c r="W100" s="98">
        <v>4.284876277825548</v>
      </c>
      <c r="X100" s="98">
        <v>3.1861660456673344</v>
      </c>
      <c r="Y100" s="98">
        <v>1.3184580108913726</v>
      </c>
      <c r="DA100" s="63" t="s">
        <v>1594</v>
      </c>
    </row>
    <row r="101" spans="1:105" ht="12" customHeight="1" x14ac:dyDescent="0.25">
      <c r="A101" s="97" t="s">
        <v>53</v>
      </c>
      <c r="B101" s="98">
        <v>0.10547294727185966</v>
      </c>
      <c r="C101" s="98">
        <v>0.10414473198689402</v>
      </c>
      <c r="D101" s="98">
        <v>0.19327261858043593</v>
      </c>
      <c r="E101" s="98">
        <v>6.6564351501356714E-2</v>
      </c>
      <c r="F101" s="98">
        <v>1.5385609104039213E-2</v>
      </c>
      <c r="G101" s="98">
        <v>3.8442733321001225E-2</v>
      </c>
      <c r="H101" s="98">
        <v>0.13946911930049696</v>
      </c>
      <c r="I101" s="98">
        <v>8.7975809785687739E-2</v>
      </c>
      <c r="J101" s="98">
        <v>0.14902863897983745</v>
      </c>
      <c r="K101" s="98">
        <v>0.14906213373463667</v>
      </c>
      <c r="L101" s="98">
        <v>9.7527761473863855E-2</v>
      </c>
      <c r="M101" s="98">
        <v>2.5937301581079122E-2</v>
      </c>
      <c r="N101" s="98">
        <v>7.3261006113288035E-2</v>
      </c>
      <c r="O101" s="98">
        <v>5.2852303174416054E-2</v>
      </c>
      <c r="P101" s="98">
        <v>5.0483002648008231E-3</v>
      </c>
      <c r="Q101" s="98">
        <v>4.6232517415777264E-3</v>
      </c>
      <c r="R101" s="98">
        <v>5.0780531532997664E-2</v>
      </c>
      <c r="S101" s="98">
        <v>4.9588036046891007E-2</v>
      </c>
      <c r="T101" s="98">
        <v>4.731078094483037E-2</v>
      </c>
      <c r="U101" s="98">
        <v>3.9451853515428487E-2</v>
      </c>
      <c r="V101" s="98">
        <v>4.0836562588429992E-2</v>
      </c>
      <c r="W101" s="98">
        <v>5.2129797390029597E-2</v>
      </c>
      <c r="X101" s="98">
        <v>4.0542575578436275E-2</v>
      </c>
      <c r="Y101" s="98">
        <v>1.5308495600504509E-2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3.4022187277075365E-4</v>
      </c>
      <c r="C102" s="122">
        <f t="shared" si="18"/>
        <v>7.267238643521842E-4</v>
      </c>
      <c r="D102" s="122">
        <f t="shared" si="18"/>
        <v>1.0796393653427438E-3</v>
      </c>
      <c r="E102" s="122">
        <f t="shared" si="18"/>
        <v>1.4838152830632346E-3</v>
      </c>
      <c r="F102" s="122">
        <f t="shared" si="18"/>
        <v>1.6315016852770361E-3</v>
      </c>
      <c r="G102" s="122">
        <f t="shared" si="18"/>
        <v>2.1117919930284399E-3</v>
      </c>
      <c r="H102" s="122">
        <f t="shared" si="18"/>
        <v>3.5190048228565494E-3</v>
      </c>
      <c r="I102" s="122">
        <f t="shared" si="18"/>
        <v>5.5491255248623084E-3</v>
      </c>
      <c r="J102" s="122">
        <f t="shared" si="18"/>
        <v>4.9158307711822842E-3</v>
      </c>
      <c r="K102" s="122">
        <f t="shared" si="18"/>
        <v>5.4963997548189598E-3</v>
      </c>
      <c r="L102" s="122">
        <f t="shared" si="18"/>
        <v>6.5000308703325798E-3</v>
      </c>
      <c r="M102" s="122">
        <f t="shared" si="18"/>
        <v>5.4939897545287037E-3</v>
      </c>
      <c r="N102" s="122">
        <f t="shared" si="18"/>
        <v>7.0538909508024205E-3</v>
      </c>
      <c r="O102" s="122">
        <f t="shared" si="18"/>
        <v>5.0437132126404339E-3</v>
      </c>
      <c r="P102" s="122">
        <f t="shared" si="18"/>
        <v>2.7449081102405735E-3</v>
      </c>
      <c r="Q102" s="122">
        <f t="shared" si="18"/>
        <v>2.8088740799090913E-3</v>
      </c>
      <c r="R102" s="122">
        <f t="shared" si="18"/>
        <v>1.869833933765636E-3</v>
      </c>
      <c r="S102" s="122">
        <f t="shared" si="18"/>
        <v>1.5077210791584954E-3</v>
      </c>
      <c r="T102" s="122">
        <f t="shared" si="18"/>
        <v>1.7618977238648905E-3</v>
      </c>
      <c r="U102" s="122">
        <f t="shared" si="18"/>
        <v>2.1479948340653479E-3</v>
      </c>
      <c r="V102" s="122">
        <f t="shared" si="18"/>
        <v>2.9030962266218697E-3</v>
      </c>
      <c r="W102" s="122">
        <f t="shared" si="18"/>
        <v>3.4193670589596414E-3</v>
      </c>
      <c r="X102" s="122">
        <f t="shared" si="18"/>
        <v>3.8513899656663617E-3</v>
      </c>
      <c r="Y102" s="122">
        <f t="shared" si="18"/>
        <v>2.4502456618799061E-3</v>
      </c>
      <c r="DA102" s="130" t="s">
        <v>1596</v>
      </c>
    </row>
    <row r="103" spans="1:105" ht="12" customHeight="1" x14ac:dyDescent="0.25">
      <c r="A103" s="97" t="s">
        <v>53</v>
      </c>
      <c r="B103" s="98">
        <v>3.4022187277075365E-4</v>
      </c>
      <c r="C103" s="98">
        <v>7.267238643521842E-4</v>
      </c>
      <c r="D103" s="98">
        <v>1.0796393653427438E-3</v>
      </c>
      <c r="E103" s="98">
        <v>1.4838152830632346E-3</v>
      </c>
      <c r="F103" s="98">
        <v>1.6315016852770361E-3</v>
      </c>
      <c r="G103" s="98">
        <v>2.1117919930284399E-3</v>
      </c>
      <c r="H103" s="98">
        <v>3.5190048228565494E-3</v>
      </c>
      <c r="I103" s="98">
        <v>5.5491255248623084E-3</v>
      </c>
      <c r="J103" s="98">
        <v>4.9158307711822842E-3</v>
      </c>
      <c r="K103" s="98">
        <v>5.4963997548189598E-3</v>
      </c>
      <c r="L103" s="98">
        <v>6.5000308703325798E-3</v>
      </c>
      <c r="M103" s="98">
        <v>5.4939897545287037E-3</v>
      </c>
      <c r="N103" s="98">
        <v>7.0538909508024205E-3</v>
      </c>
      <c r="O103" s="98">
        <v>5.0437132126404339E-3</v>
      </c>
      <c r="P103" s="98">
        <v>2.7449081102405735E-3</v>
      </c>
      <c r="Q103" s="98">
        <v>2.8088740799090913E-3</v>
      </c>
      <c r="R103" s="98">
        <v>1.869833933765636E-3</v>
      </c>
      <c r="S103" s="98">
        <v>1.5077210791584954E-3</v>
      </c>
      <c r="T103" s="98">
        <v>1.7618977238648905E-3</v>
      </c>
      <c r="U103" s="98">
        <v>2.1479948340653479E-3</v>
      </c>
      <c r="V103" s="98">
        <v>2.9030962266218697E-3</v>
      </c>
      <c r="W103" s="98">
        <v>3.4193670589596414E-3</v>
      </c>
      <c r="X103" s="98">
        <v>3.8513899656663617E-3</v>
      </c>
      <c r="Y103" s="98">
        <v>2.4502456618799061E-3</v>
      </c>
      <c r="DA103" s="63" t="s">
        <v>1597</v>
      </c>
    </row>
    <row r="104" spans="1:105" ht="12" customHeight="1" x14ac:dyDescent="0.25">
      <c r="A104" s="121" t="s">
        <v>55</v>
      </c>
      <c r="B104" s="122">
        <v>0.8210511322053301</v>
      </c>
      <c r="C104" s="122">
        <v>0.74626384561713432</v>
      </c>
      <c r="D104" s="122">
        <v>0.74067650675712682</v>
      </c>
      <c r="E104" s="122">
        <v>0.71985501412647213</v>
      </c>
      <c r="F104" s="122">
        <v>0.71442510867447839</v>
      </c>
      <c r="G104" s="122">
        <v>0.7114835480851468</v>
      </c>
      <c r="H104" s="122">
        <v>0.89665836734473958</v>
      </c>
      <c r="I104" s="122">
        <v>0.97233102644852498</v>
      </c>
      <c r="J104" s="122">
        <v>0.88021480654915962</v>
      </c>
      <c r="K104" s="122">
        <v>0.68380034953204738</v>
      </c>
      <c r="L104" s="122">
        <v>0.57818833996095753</v>
      </c>
      <c r="M104" s="122">
        <v>0.38187868399309499</v>
      </c>
      <c r="N104" s="122">
        <v>0.33264944267743313</v>
      </c>
      <c r="O104" s="122">
        <v>0.39430699684586917</v>
      </c>
      <c r="P104" s="122">
        <v>0.39778428256579207</v>
      </c>
      <c r="Q104" s="122">
        <v>0.4335055701837448</v>
      </c>
      <c r="R104" s="122">
        <v>0.4305215410946856</v>
      </c>
      <c r="S104" s="122">
        <v>0.42110893581667447</v>
      </c>
      <c r="T104" s="122">
        <v>0.50477904215365044</v>
      </c>
      <c r="U104" s="122">
        <v>0.58915050899849741</v>
      </c>
      <c r="V104" s="122">
        <v>0.50360648595306301</v>
      </c>
      <c r="W104" s="122">
        <v>0.61518168017644936</v>
      </c>
      <c r="X104" s="122">
        <v>0.39497070971047871</v>
      </c>
      <c r="Y104" s="122">
        <v>0.31275994164874626</v>
      </c>
      <c r="DA104" s="130" t="s">
        <v>1598</v>
      </c>
    </row>
    <row r="105" spans="1:105" ht="12" customHeight="1" x14ac:dyDescent="0.25">
      <c r="A105" s="97" t="s">
        <v>141</v>
      </c>
      <c r="B105" s="98">
        <v>0.1003709435194792</v>
      </c>
      <c r="C105" s="98">
        <v>0.15664838827155736</v>
      </c>
      <c r="D105" s="98">
        <v>0.15956062208745853</v>
      </c>
      <c r="E105" s="98">
        <v>0.15450375678995573</v>
      </c>
      <c r="F105" s="98">
        <v>0.15481697075857648</v>
      </c>
      <c r="G105" s="98">
        <v>0.15099073262707594</v>
      </c>
      <c r="H105" s="98">
        <v>0.1676243084064559</v>
      </c>
      <c r="I105" s="98">
        <v>0.15893546766926514</v>
      </c>
      <c r="J105" s="98">
        <v>0.13149990274138848</v>
      </c>
      <c r="K105" s="98">
        <v>9.9329417125734093E-2</v>
      </c>
      <c r="L105" s="98">
        <v>7.9001665263509213E-2</v>
      </c>
      <c r="M105" s="98">
        <v>4.6604719900536183E-2</v>
      </c>
      <c r="N105" s="98">
        <v>3.4916211993076721E-2</v>
      </c>
      <c r="O105" s="98">
        <v>2.8096904377779085E-2</v>
      </c>
      <c r="P105" s="98">
        <v>1.8470433532022299E-2</v>
      </c>
      <c r="Q105" s="98">
        <v>1.4463310626622095E-2</v>
      </c>
      <c r="R105" s="98">
        <v>1.3199980522998842E-2</v>
      </c>
      <c r="S105" s="98">
        <v>1.3057205780812193E-2</v>
      </c>
      <c r="T105" s="98">
        <v>2.0206921005350011E-2</v>
      </c>
      <c r="U105" s="98">
        <v>1.7208958439516323E-2</v>
      </c>
      <c r="V105" s="98">
        <v>2.3278169324596275E-2</v>
      </c>
      <c r="W105" s="98">
        <v>2.6533098998295281E-2</v>
      </c>
      <c r="X105" s="98">
        <v>2.1683406892998362E-2</v>
      </c>
      <c r="Y105" s="98">
        <v>1.9151093954921393E-2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0.72068018868585093</v>
      </c>
      <c r="C109" s="101">
        <v>0.58961545734557697</v>
      </c>
      <c r="D109" s="101">
        <v>0.58111588466966835</v>
      </c>
      <c r="E109" s="101">
        <v>0.56535125733651637</v>
      </c>
      <c r="F109" s="101">
        <v>0.55960813791590192</v>
      </c>
      <c r="G109" s="101">
        <v>0.56049281545807084</v>
      </c>
      <c r="H109" s="101">
        <v>0.72903405893828366</v>
      </c>
      <c r="I109" s="101">
        <v>0.81339555877925984</v>
      </c>
      <c r="J109" s="101">
        <v>0.74871490380777117</v>
      </c>
      <c r="K109" s="101">
        <v>0.58447093240631331</v>
      </c>
      <c r="L109" s="101">
        <v>0.47878248343378443</v>
      </c>
      <c r="M109" s="101">
        <v>0.3187593411873772</v>
      </c>
      <c r="N109" s="101">
        <v>0.28135232077198424</v>
      </c>
      <c r="O109" s="101">
        <v>0.34562715912758379</v>
      </c>
      <c r="P109" s="101">
        <v>0.36238678312310885</v>
      </c>
      <c r="Q109" s="101">
        <v>0.40127858161210789</v>
      </c>
      <c r="R109" s="101">
        <v>0.39712116003706749</v>
      </c>
      <c r="S109" s="101">
        <v>0.37747489335427536</v>
      </c>
      <c r="T109" s="101">
        <v>0.42496065121197452</v>
      </c>
      <c r="U109" s="101">
        <v>0.50972383254720088</v>
      </c>
      <c r="V109" s="101">
        <v>0.41039971790803642</v>
      </c>
      <c r="W109" s="101">
        <v>0.49442582812958474</v>
      </c>
      <c r="X109" s="101">
        <v>0.30323408763457155</v>
      </c>
      <c r="Y109" s="101">
        <v>0.23267053084570255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2.040419126366385E-2</v>
      </c>
      <c r="M110" s="104">
        <v>1.651462290518161E-2</v>
      </c>
      <c r="N110" s="104">
        <v>1.6380909912372156E-2</v>
      </c>
      <c r="O110" s="104">
        <v>2.0582933340506336E-2</v>
      </c>
      <c r="P110" s="104">
        <v>1.6927065910660913E-2</v>
      </c>
      <c r="Q110" s="104">
        <v>1.7763677945014843E-2</v>
      </c>
      <c r="R110" s="104">
        <v>2.0200400534619266E-2</v>
      </c>
      <c r="S110" s="104">
        <v>3.057683668158688E-2</v>
      </c>
      <c r="T110" s="104">
        <v>5.9611469936325906E-2</v>
      </c>
      <c r="U110" s="104">
        <v>6.2217718011780221E-2</v>
      </c>
      <c r="V110" s="104">
        <v>6.9928598720430293E-2</v>
      </c>
      <c r="W110" s="104">
        <v>9.422275304856928E-2</v>
      </c>
      <c r="X110" s="104">
        <v>7.0053215182908815E-2</v>
      </c>
      <c r="Y110" s="104">
        <v>6.0938316848122322E-2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9.3690762028163285E-3</v>
      </c>
      <c r="M111" s="98">
        <v>6.7344442550690414E-3</v>
      </c>
      <c r="N111" s="98">
        <v>7.0588451568466947E-3</v>
      </c>
      <c r="O111" s="98">
        <v>9.8012720687966487E-3</v>
      </c>
      <c r="P111" s="98">
        <v>7.1694105515635468E-3</v>
      </c>
      <c r="Q111" s="98">
        <v>7.6343979438712297E-3</v>
      </c>
      <c r="R111" s="98">
        <v>8.6691466345880097E-3</v>
      </c>
      <c r="S111" s="98">
        <v>1.1628654526359595E-2</v>
      </c>
      <c r="T111" s="98">
        <v>2.3341559931308108E-2</v>
      </c>
      <c r="U111" s="98">
        <v>2.3434498745172463E-2</v>
      </c>
      <c r="V111" s="98">
        <v>2.7061804224671391E-2</v>
      </c>
      <c r="W111" s="98">
        <v>4.8079688949299128E-2</v>
      </c>
      <c r="X111" s="98">
        <v>2.1684353704841796E-2</v>
      </c>
      <c r="Y111" s="98">
        <v>2.8913949772214995E-2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1.1035115060847523E-2</v>
      </c>
      <c r="M112" s="98">
        <v>9.7801786501125684E-3</v>
      </c>
      <c r="N112" s="98">
        <v>9.3220647555254631E-3</v>
      </c>
      <c r="O112" s="98">
        <v>1.0781661271709686E-2</v>
      </c>
      <c r="P112" s="98">
        <v>9.7576553590973669E-3</v>
      </c>
      <c r="Q112" s="98">
        <v>1.0129280001143612E-2</v>
      </c>
      <c r="R112" s="98">
        <v>1.1531253900031256E-2</v>
      </c>
      <c r="S112" s="98">
        <v>1.8948182155227283E-2</v>
      </c>
      <c r="T112" s="98">
        <v>3.6269910005017801E-2</v>
      </c>
      <c r="U112" s="98">
        <v>3.8783219266607757E-2</v>
      </c>
      <c r="V112" s="98">
        <v>4.2866794495758906E-2</v>
      </c>
      <c r="W112" s="98">
        <v>4.6143064099270145E-2</v>
      </c>
      <c r="X112" s="98">
        <v>4.8368861478067023E-2</v>
      </c>
      <c r="Y112" s="98">
        <v>3.2024367075907327E-2</v>
      </c>
      <c r="DA112" s="63" t="s">
        <v>1606</v>
      </c>
    </row>
    <row r="113" spans="1:105" ht="12" customHeight="1" x14ac:dyDescent="0.25">
      <c r="A113" s="121" t="s">
        <v>54</v>
      </c>
      <c r="B113" s="122">
        <v>0.16138860923444862</v>
      </c>
      <c r="C113" s="122">
        <v>0.19580392557827778</v>
      </c>
      <c r="D113" s="122">
        <v>0.17143886414370338</v>
      </c>
      <c r="E113" s="122">
        <v>0.17847756577325305</v>
      </c>
      <c r="F113" s="122">
        <v>0.19178582087016405</v>
      </c>
      <c r="G113" s="122">
        <v>0.18661715950178775</v>
      </c>
      <c r="H113" s="122">
        <v>0.20899201232828221</v>
      </c>
      <c r="I113" s="122">
        <v>0.23481038357314363</v>
      </c>
      <c r="J113" s="122">
        <v>0.19711754562662356</v>
      </c>
      <c r="K113" s="122">
        <v>0.17652125671389055</v>
      </c>
      <c r="L113" s="122">
        <v>0.14786077737516071</v>
      </c>
      <c r="M113" s="122">
        <v>0.10372024131967279</v>
      </c>
      <c r="N113" s="122">
        <v>8.4647535923762035E-2</v>
      </c>
      <c r="O113" s="122">
        <v>8.0194075889436778E-2</v>
      </c>
      <c r="P113" s="122">
        <v>9.2836516418083437E-2</v>
      </c>
      <c r="Q113" s="122">
        <v>9.4341995673076107E-2</v>
      </c>
      <c r="R113" s="122">
        <v>9.3983860482951848E-2</v>
      </c>
      <c r="S113" s="122">
        <v>0.1058693380509175</v>
      </c>
      <c r="T113" s="122">
        <v>0.10206547721631232</v>
      </c>
      <c r="U113" s="122">
        <v>0.10531809605097847</v>
      </c>
      <c r="V113" s="122">
        <v>0.10605697538458431</v>
      </c>
      <c r="W113" s="122">
        <v>0.1156218975064213</v>
      </c>
      <c r="X113" s="122">
        <v>0.11104693606626447</v>
      </c>
      <c r="Y113" s="122">
        <v>7.7123969854530752E-2</v>
      </c>
      <c r="DA113" s="130" t="s">
        <v>1607</v>
      </c>
    </row>
    <row r="114" spans="1:105" ht="12" customHeight="1" x14ac:dyDescent="0.25">
      <c r="A114" s="97" t="s">
        <v>50</v>
      </c>
      <c r="B114" s="98">
        <v>1.2839012158114806E-2</v>
      </c>
      <c r="C114" s="98">
        <v>1.5560780463958439E-2</v>
      </c>
      <c r="D114" s="98">
        <v>1.3757758160815628E-2</v>
      </c>
      <c r="E114" s="98">
        <v>1.2243651244555322E-2</v>
      </c>
      <c r="F114" s="98">
        <v>1.3504935770000134E-2</v>
      </c>
      <c r="G114" s="98">
        <v>1.4725606556219942E-2</v>
      </c>
      <c r="H114" s="98">
        <v>1.8532316597950203E-2</v>
      </c>
      <c r="I114" s="98">
        <v>1.9392866055412211E-2</v>
      </c>
      <c r="J114" s="98">
        <v>1.8763178965760564E-2</v>
      </c>
      <c r="K114" s="98">
        <v>1.673422235241729E-2</v>
      </c>
      <c r="L114" s="98">
        <v>1.361054981171504E-2</v>
      </c>
      <c r="M114" s="98">
        <v>9.37842321099072E-3</v>
      </c>
      <c r="N114" s="98">
        <v>7.6381688185733028E-3</v>
      </c>
      <c r="O114" s="98">
        <v>6.5543656919195238E-3</v>
      </c>
      <c r="P114" s="98">
        <v>5.3117906208815496E-3</v>
      </c>
      <c r="Q114" s="98">
        <v>4.7651529543728524E-3</v>
      </c>
      <c r="R114" s="98">
        <v>4.2157993622856105E-3</v>
      </c>
      <c r="S114" s="98">
        <v>3.4544077251802766E-3</v>
      </c>
      <c r="T114" s="98">
        <v>1.6777898262635511E-3</v>
      </c>
      <c r="U114" s="98">
        <v>3.8001591991331215E-3</v>
      </c>
      <c r="V114" s="98">
        <v>2.22087476752071E-3</v>
      </c>
      <c r="W114" s="98">
        <v>4.9073039791345859E-3</v>
      </c>
      <c r="X114" s="98">
        <v>4.191387080598759E-3</v>
      </c>
      <c r="Y114" s="98">
        <v>2.8605423639839036E-3</v>
      </c>
      <c r="DA114" s="63" t="s">
        <v>1608</v>
      </c>
    </row>
    <row r="115" spans="1:105" ht="12" customHeight="1" x14ac:dyDescent="0.25">
      <c r="A115" s="109" t="s">
        <v>120</v>
      </c>
      <c r="B115" s="33">
        <v>0.14854959707633381</v>
      </c>
      <c r="C115" s="33">
        <v>0.18024314511431933</v>
      </c>
      <c r="D115" s="33">
        <v>0.15768110598288776</v>
      </c>
      <c r="E115" s="33">
        <v>0.16623391452869773</v>
      </c>
      <c r="F115" s="33">
        <v>0.1782808851001639</v>
      </c>
      <c r="G115" s="33">
        <v>0.17189155294556782</v>
      </c>
      <c r="H115" s="33">
        <v>0.190459695730332</v>
      </c>
      <c r="I115" s="33">
        <v>0.21541751751773142</v>
      </c>
      <c r="J115" s="33">
        <v>0.17835436666086299</v>
      </c>
      <c r="K115" s="33">
        <v>0.15978703436147326</v>
      </c>
      <c r="L115" s="33">
        <v>0.13425022756344568</v>
      </c>
      <c r="M115" s="33">
        <v>9.4341818108682071E-2</v>
      </c>
      <c r="N115" s="33">
        <v>7.7009367105188728E-2</v>
      </c>
      <c r="O115" s="33">
        <v>7.363971019751725E-2</v>
      </c>
      <c r="P115" s="33">
        <v>8.7524725797201886E-2</v>
      </c>
      <c r="Q115" s="33">
        <v>8.9576842718703253E-2</v>
      </c>
      <c r="R115" s="33">
        <v>8.9768061120666237E-2</v>
      </c>
      <c r="S115" s="33">
        <v>0.10241493032573722</v>
      </c>
      <c r="T115" s="33">
        <v>0.10038768739004876</v>
      </c>
      <c r="U115" s="33">
        <v>0.10151793685184535</v>
      </c>
      <c r="V115" s="33">
        <v>0.1038361006170636</v>
      </c>
      <c r="W115" s="33">
        <v>0.11071459352728671</v>
      </c>
      <c r="X115" s="33">
        <v>0.10685554898566571</v>
      </c>
      <c r="Y115" s="33">
        <v>7.4263427490546846E-2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4.968111036454502</v>
      </c>
      <c r="C117" s="117">
        <f t="shared" si="19"/>
        <v>4.977254398224793</v>
      </c>
      <c r="D117" s="117">
        <f t="shared" si="19"/>
        <v>8.9435690078399492</v>
      </c>
      <c r="E117" s="117">
        <f t="shared" si="19"/>
        <v>3.4777019836301832</v>
      </c>
      <c r="F117" s="117">
        <f t="shared" si="19"/>
        <v>1.2341377184416953</v>
      </c>
      <c r="G117" s="117">
        <f t="shared" si="19"/>
        <v>2.3046878058609352</v>
      </c>
      <c r="H117" s="117">
        <f t="shared" si="19"/>
        <v>7.2193062144481868</v>
      </c>
      <c r="I117" s="117">
        <f t="shared" si="19"/>
        <v>4.9509380148084539</v>
      </c>
      <c r="J117" s="117">
        <f t="shared" si="19"/>
        <v>7.8955446507768503</v>
      </c>
      <c r="K117" s="117">
        <f t="shared" si="19"/>
        <v>7.864177041427503</v>
      </c>
      <c r="L117" s="117">
        <f t="shared" si="19"/>
        <v>5.4727790097602433</v>
      </c>
      <c r="M117" s="117">
        <f t="shared" si="19"/>
        <v>1.6653395911037567</v>
      </c>
      <c r="N117" s="117">
        <f t="shared" si="19"/>
        <v>4.1599380168202744</v>
      </c>
      <c r="O117" s="117">
        <f t="shared" si="19"/>
        <v>3.0932376238098973</v>
      </c>
      <c r="P117" s="117">
        <f t="shared" si="19"/>
        <v>0.58973543805424733</v>
      </c>
      <c r="Q117" s="117">
        <f t="shared" si="19"/>
        <v>0.60367798274440965</v>
      </c>
      <c r="R117" s="117">
        <f t="shared" ref="R117:V117" si="20">R118+R121+R123+R132</f>
        <v>3.1508129520247072</v>
      </c>
      <c r="S117" s="117">
        <f t="shared" si="20"/>
        <v>3.086631146386094</v>
      </c>
      <c r="T117" s="117">
        <f t="shared" si="20"/>
        <v>2.9341640540904459</v>
      </c>
      <c r="U117" s="117">
        <f t="shared" si="20"/>
        <v>2.5858850801185218</v>
      </c>
      <c r="V117" s="117">
        <f t="shared" si="20"/>
        <v>2.624408692252246</v>
      </c>
      <c r="W117" s="117">
        <f t="shared" ref="W117:Y117" si="21">W118+W121+W123+W132</f>
        <v>3.4059388506294037</v>
      </c>
      <c r="X117" s="117">
        <f t="shared" si="21"/>
        <v>2.6417754875448196</v>
      </c>
      <c r="Y117" s="117">
        <f t="shared" si="21"/>
        <v>1.2541802724801228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4.4021886788116422</v>
      </c>
      <c r="C118" s="122">
        <f t="shared" si="22"/>
        <v>4.4266760714414186</v>
      </c>
      <c r="D118" s="122">
        <f t="shared" si="22"/>
        <v>8.4110901644960929</v>
      </c>
      <c r="E118" s="122">
        <f t="shared" si="22"/>
        <v>2.9480353459384796</v>
      </c>
      <c r="F118" s="122">
        <f t="shared" si="22"/>
        <v>0.6941365882231727</v>
      </c>
      <c r="G118" s="122">
        <f t="shared" si="22"/>
        <v>1.7656231681957411</v>
      </c>
      <c r="H118" s="122">
        <f t="shared" si="22"/>
        <v>6.5497909600163986</v>
      </c>
      <c r="I118" s="122">
        <f t="shared" si="22"/>
        <v>4.210159807884156</v>
      </c>
      <c r="J118" s="122">
        <f t="shared" si="22"/>
        <v>7.2348104692722126</v>
      </c>
      <c r="K118" s="122">
        <f t="shared" si="22"/>
        <v>7.3270852235562645</v>
      </c>
      <c r="L118" s="122">
        <f t="shared" si="22"/>
        <v>5.0086506679115024</v>
      </c>
      <c r="M118" s="122">
        <f t="shared" si="22"/>
        <v>1.3491699311467151</v>
      </c>
      <c r="N118" s="122">
        <f t="shared" si="22"/>
        <v>3.881025816626686</v>
      </c>
      <c r="O118" s="122">
        <f t="shared" si="22"/>
        <v>2.7823108292944356</v>
      </c>
      <c r="P118" s="122">
        <f t="shared" si="22"/>
        <v>0.26649824547249945</v>
      </c>
      <c r="Q118" s="122">
        <f t="shared" si="22"/>
        <v>0.25217110847627427</v>
      </c>
      <c r="R118" s="122">
        <f t="shared" ref="R118:V118" si="23">SUM(R119:R120)</f>
        <v>2.7974883026880866</v>
      </c>
      <c r="S118" s="122">
        <f t="shared" si="23"/>
        <v>2.7225839900645981</v>
      </c>
      <c r="T118" s="122">
        <f t="shared" si="23"/>
        <v>2.507005070119372</v>
      </c>
      <c r="U118" s="122">
        <f t="shared" si="23"/>
        <v>2.0943271864163742</v>
      </c>
      <c r="V118" s="122">
        <f t="shared" si="23"/>
        <v>2.1746440354228862</v>
      </c>
      <c r="W118" s="122">
        <f t="shared" ref="W118:Y118" si="24">SUM(W119:W120)</f>
        <v>2.8584502035965627</v>
      </c>
      <c r="X118" s="122">
        <f t="shared" si="24"/>
        <v>2.2403526412030992</v>
      </c>
      <c r="Y118" s="122">
        <f t="shared" si="24"/>
        <v>0.94732924092834847</v>
      </c>
      <c r="DA118" s="130" t="s">
        <v>1761</v>
      </c>
    </row>
    <row r="119" spans="1:105" ht="12" customHeight="1" x14ac:dyDescent="0.25">
      <c r="A119" s="97" t="s">
        <v>74</v>
      </c>
      <c r="B119" s="98">
        <v>4.2967157315397824</v>
      </c>
      <c r="C119" s="98">
        <v>4.3225313394545246</v>
      </c>
      <c r="D119" s="98">
        <v>8.2178175459156577</v>
      </c>
      <c r="E119" s="98">
        <v>2.8814709944371231</v>
      </c>
      <c r="F119" s="98">
        <v>0.67875097911913351</v>
      </c>
      <c r="G119" s="98">
        <v>1.7271804348747399</v>
      </c>
      <c r="H119" s="98">
        <v>6.4103218407159019</v>
      </c>
      <c r="I119" s="98">
        <v>4.1221839980984685</v>
      </c>
      <c r="J119" s="98">
        <v>7.0857818302923752</v>
      </c>
      <c r="K119" s="98">
        <v>7.178023089821628</v>
      </c>
      <c r="L119" s="98">
        <v>4.9111229064376385</v>
      </c>
      <c r="M119" s="98">
        <v>1.323232629565636</v>
      </c>
      <c r="N119" s="98">
        <v>3.8077648105133979</v>
      </c>
      <c r="O119" s="98">
        <v>2.7294585261200197</v>
      </c>
      <c r="P119" s="98">
        <v>0.26144994520769865</v>
      </c>
      <c r="Q119" s="98">
        <v>0.24754785673469654</v>
      </c>
      <c r="R119" s="98">
        <v>2.7467077711550889</v>
      </c>
      <c r="S119" s="98">
        <v>2.6729959540177068</v>
      </c>
      <c r="T119" s="98">
        <v>2.4596942891745415</v>
      </c>
      <c r="U119" s="98">
        <v>2.0548753329009455</v>
      </c>
      <c r="V119" s="98">
        <v>2.133807472834456</v>
      </c>
      <c r="W119" s="98">
        <v>2.8063204062065332</v>
      </c>
      <c r="X119" s="98">
        <v>2.1998100656246629</v>
      </c>
      <c r="Y119" s="98">
        <v>0.93202074532784396</v>
      </c>
      <c r="DA119" s="63" t="s">
        <v>1762</v>
      </c>
    </row>
    <row r="120" spans="1:105" ht="12" customHeight="1" x14ac:dyDescent="0.25">
      <c r="A120" s="97" t="s">
        <v>53</v>
      </c>
      <c r="B120" s="98">
        <v>0.10547294727185966</v>
      </c>
      <c r="C120" s="98">
        <v>0.10414473198689402</v>
      </c>
      <c r="D120" s="98">
        <v>0.19327261858043593</v>
      </c>
      <c r="E120" s="98">
        <v>6.6564351501356714E-2</v>
      </c>
      <c r="F120" s="98">
        <v>1.5385609104039213E-2</v>
      </c>
      <c r="G120" s="98">
        <v>3.8442733321001225E-2</v>
      </c>
      <c r="H120" s="98">
        <v>0.13946911930049696</v>
      </c>
      <c r="I120" s="98">
        <v>8.7975809785687739E-2</v>
      </c>
      <c r="J120" s="98">
        <v>0.14902863897983745</v>
      </c>
      <c r="K120" s="98">
        <v>0.14906213373463667</v>
      </c>
      <c r="L120" s="98">
        <v>9.7527761473863855E-2</v>
      </c>
      <c r="M120" s="98">
        <v>2.5937301581079122E-2</v>
      </c>
      <c r="N120" s="98">
        <v>7.3261006113288035E-2</v>
      </c>
      <c r="O120" s="98">
        <v>5.2852303174416054E-2</v>
      </c>
      <c r="P120" s="98">
        <v>5.0483002648008231E-3</v>
      </c>
      <c r="Q120" s="98">
        <v>4.6232517415777264E-3</v>
      </c>
      <c r="R120" s="98">
        <v>5.0780531532997664E-2</v>
      </c>
      <c r="S120" s="98">
        <v>4.9588036046891007E-2</v>
      </c>
      <c r="T120" s="98">
        <v>4.731078094483037E-2</v>
      </c>
      <c r="U120" s="98">
        <v>3.9451853515428487E-2</v>
      </c>
      <c r="V120" s="98">
        <v>4.0836562588429992E-2</v>
      </c>
      <c r="W120" s="98">
        <v>5.2129797390029597E-2</v>
      </c>
      <c r="X120" s="98">
        <v>4.0542575578436275E-2</v>
      </c>
      <c r="Y120" s="98">
        <v>1.5308495600504509E-2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5.7201126228311242E-4</v>
      </c>
      <c r="C121" s="122">
        <f t="shared" si="25"/>
        <v>1.4457733219890793E-3</v>
      </c>
      <c r="D121" s="122">
        <f t="shared" si="25"/>
        <v>2.2646543443091646E-3</v>
      </c>
      <c r="E121" s="122">
        <f t="shared" si="25"/>
        <v>3.2387802222820145E-3</v>
      </c>
      <c r="F121" s="122">
        <f t="shared" si="25"/>
        <v>3.6919945347613876E-3</v>
      </c>
      <c r="G121" s="122">
        <f t="shared" si="25"/>
        <v>4.950481534852556E-3</v>
      </c>
      <c r="H121" s="122">
        <f t="shared" si="25"/>
        <v>8.6978836960209562E-3</v>
      </c>
      <c r="I121" s="122">
        <f t="shared" si="25"/>
        <v>1.4246540722476556E-2</v>
      </c>
      <c r="J121" s="122">
        <f t="shared" si="25"/>
        <v>1.2943006461262247E-2</v>
      </c>
      <c r="K121" s="122">
        <f t="shared" si="25"/>
        <v>1.4870575061346654E-2</v>
      </c>
      <c r="L121" s="122">
        <f t="shared" si="25"/>
        <v>1.7882735877217087E-2</v>
      </c>
      <c r="M121" s="122">
        <f t="shared" si="25"/>
        <v>1.5305155876337278E-2</v>
      </c>
      <c r="N121" s="122">
        <f t="shared" si="25"/>
        <v>1.9886568750327006E-2</v>
      </c>
      <c r="O121" s="122">
        <f t="shared" si="25"/>
        <v>1.4451059228316243E-2</v>
      </c>
      <c r="P121" s="122">
        <f t="shared" si="25"/>
        <v>8.1474040900549292E-3</v>
      </c>
      <c r="Q121" s="122">
        <f t="shared" si="25"/>
        <v>8.8277937054392387E-3</v>
      </c>
      <c r="R121" s="122">
        <f t="shared" si="25"/>
        <v>6.2253780503984391E-3</v>
      </c>
      <c r="S121" s="122">
        <f t="shared" si="25"/>
        <v>5.3192238005619731E-3</v>
      </c>
      <c r="T121" s="122">
        <f t="shared" si="25"/>
        <v>6.4758939473768306E-3</v>
      </c>
      <c r="U121" s="122">
        <f t="shared" si="25"/>
        <v>7.995747471478229E-3</v>
      </c>
      <c r="V121" s="122">
        <f t="shared" si="25"/>
        <v>1.0875310300899261E-2</v>
      </c>
      <c r="W121" s="122">
        <f t="shared" si="25"/>
        <v>1.2884792172146964E-2</v>
      </c>
      <c r="X121" s="122">
        <f t="shared" si="25"/>
        <v>1.4594975203025206E-2</v>
      </c>
      <c r="Y121" s="122">
        <f t="shared" si="25"/>
        <v>9.3174379685217988E-3</v>
      </c>
      <c r="DA121" s="130" t="s">
        <v>1764</v>
      </c>
    </row>
    <row r="122" spans="1:105" ht="12" customHeight="1" x14ac:dyDescent="0.25">
      <c r="A122" s="97" t="s">
        <v>53</v>
      </c>
      <c r="B122" s="98">
        <v>5.7201126228311242E-4</v>
      </c>
      <c r="C122" s="98">
        <v>1.4457733219890793E-3</v>
      </c>
      <c r="D122" s="98">
        <v>2.2646543443091646E-3</v>
      </c>
      <c r="E122" s="98">
        <v>3.2387802222820145E-3</v>
      </c>
      <c r="F122" s="98">
        <v>3.6919945347613876E-3</v>
      </c>
      <c r="G122" s="98">
        <v>4.950481534852556E-3</v>
      </c>
      <c r="H122" s="98">
        <v>8.6978836960209562E-3</v>
      </c>
      <c r="I122" s="98">
        <v>1.4246540722476556E-2</v>
      </c>
      <c r="J122" s="98">
        <v>1.2943006461262247E-2</v>
      </c>
      <c r="K122" s="98">
        <v>1.4870575061346654E-2</v>
      </c>
      <c r="L122" s="98">
        <v>1.7882735877217087E-2</v>
      </c>
      <c r="M122" s="98">
        <v>1.5305155876337278E-2</v>
      </c>
      <c r="N122" s="98">
        <v>1.9886568750327006E-2</v>
      </c>
      <c r="O122" s="98">
        <v>1.4451059228316243E-2</v>
      </c>
      <c r="P122" s="98">
        <v>8.1474040900549292E-3</v>
      </c>
      <c r="Q122" s="98">
        <v>8.8277937054392387E-3</v>
      </c>
      <c r="R122" s="98">
        <v>6.2253780503984391E-3</v>
      </c>
      <c r="S122" s="98">
        <v>5.3192238005619731E-3</v>
      </c>
      <c r="T122" s="98">
        <v>6.4758939473768306E-3</v>
      </c>
      <c r="U122" s="98">
        <v>7.995747471478229E-3</v>
      </c>
      <c r="V122" s="98">
        <v>1.0875310300899261E-2</v>
      </c>
      <c r="W122" s="98">
        <v>1.2884792172146964E-2</v>
      </c>
      <c r="X122" s="98">
        <v>1.4594975203025206E-2</v>
      </c>
      <c r="Y122" s="98">
        <v>9.3174379685217988E-3</v>
      </c>
      <c r="DA122" s="63" t="s">
        <v>1765</v>
      </c>
    </row>
    <row r="123" spans="1:105" ht="12" customHeight="1" x14ac:dyDescent="0.25">
      <c r="A123" s="121" t="s">
        <v>55</v>
      </c>
      <c r="B123" s="122">
        <v>0.44845369371365912</v>
      </c>
      <c r="C123" s="122">
        <v>0.40677363680106676</v>
      </c>
      <c r="D123" s="122">
        <v>0.40530502102371707</v>
      </c>
      <c r="E123" s="122">
        <v>0.39574770472418602</v>
      </c>
      <c r="F123" s="122">
        <v>0.39544017263090953</v>
      </c>
      <c r="G123" s="122">
        <v>0.39680861017354463</v>
      </c>
      <c r="H123" s="122">
        <v>0.5066035802302109</v>
      </c>
      <c r="I123" s="122">
        <v>0.5527071786898381</v>
      </c>
      <c r="J123" s="122">
        <v>0.50214197872878064</v>
      </c>
      <c r="K123" s="122">
        <v>0.39158678301265021</v>
      </c>
      <c r="L123" s="122">
        <v>0.33663047529535051</v>
      </c>
      <c r="M123" s="122">
        <v>0.22389864165413362</v>
      </c>
      <c r="N123" s="122">
        <v>0.19614173884718095</v>
      </c>
      <c r="O123" s="122">
        <v>0.23648194498070313</v>
      </c>
      <c r="P123" s="122">
        <v>0.24465893182938597</v>
      </c>
      <c r="Q123" s="122">
        <v>0.27065331416261301</v>
      </c>
      <c r="R123" s="122">
        <v>0.27470460043555939</v>
      </c>
      <c r="S123" s="122">
        <v>0.27614294929731592</v>
      </c>
      <c r="T123" s="122">
        <v>0.3399334992520025</v>
      </c>
      <c r="U123" s="122">
        <v>0.39987273753277558</v>
      </c>
      <c r="V123" s="122">
        <v>0.35290720796733871</v>
      </c>
      <c r="W123" s="122">
        <v>0.43956496884118923</v>
      </c>
      <c r="X123" s="122">
        <v>0.29387345437077178</v>
      </c>
      <c r="Y123" s="122">
        <v>0.23256486689330802</v>
      </c>
      <c r="DA123" s="130" t="s">
        <v>1766</v>
      </c>
    </row>
    <row r="124" spans="1:105" ht="12" customHeight="1" x14ac:dyDescent="0.25">
      <c r="A124" s="97" t="s">
        <v>141</v>
      </c>
      <c r="B124" s="98">
        <v>4.9279587297184006E-2</v>
      </c>
      <c r="C124" s="98">
        <v>7.8469071898382758E-2</v>
      </c>
      <c r="D124" s="98">
        <v>8.0365615840142623E-2</v>
      </c>
      <c r="E124" s="98">
        <v>7.8217347658218986E-2</v>
      </c>
      <c r="F124" s="98">
        <v>7.8921721565584135E-2</v>
      </c>
      <c r="G124" s="98">
        <v>7.7530669037124106E-2</v>
      </c>
      <c r="H124" s="98">
        <v>8.7266055740558277E-2</v>
      </c>
      <c r="I124" s="98">
        <v>8.3282576606849068E-2</v>
      </c>
      <c r="J124" s="98">
        <v>6.9315647485300905E-2</v>
      </c>
      <c r="K124" s="98">
        <v>5.2879685491474718E-2</v>
      </c>
      <c r="L124" s="98">
        <v>4.2267742577279999E-2</v>
      </c>
      <c r="M124" s="98">
        <v>2.5017566615909679E-2</v>
      </c>
      <c r="N124" s="98">
        <v>1.8842727374843389E-2</v>
      </c>
      <c r="O124" s="98">
        <v>1.5615735061854621E-2</v>
      </c>
      <c r="P124" s="98">
        <v>1.0721354087786608E-2</v>
      </c>
      <c r="Q124" s="98">
        <v>8.9445675073302807E-3</v>
      </c>
      <c r="R124" s="98">
        <v>8.9203939568350751E-3</v>
      </c>
      <c r="S124" s="98">
        <v>9.4132954729831513E-3</v>
      </c>
      <c r="T124" s="98">
        <v>1.5462193632877388E-2</v>
      </c>
      <c r="U124" s="98">
        <v>1.3481144862030954E-2</v>
      </c>
      <c r="V124" s="98">
        <v>1.9282307570402484E-2</v>
      </c>
      <c r="W124" s="98">
        <v>2.2757736031656092E-2</v>
      </c>
      <c r="X124" s="98">
        <v>1.9036136717706105E-2</v>
      </c>
      <c r="Y124" s="98">
        <v>1.6950670544019185E-2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0.39917410641647511</v>
      </c>
      <c r="C128" s="101">
        <v>0.328304564902684</v>
      </c>
      <c r="D128" s="101">
        <v>0.32493940518357445</v>
      </c>
      <c r="E128" s="101">
        <v>0.31753035706596705</v>
      </c>
      <c r="F128" s="101">
        <v>0.31651845106532539</v>
      </c>
      <c r="G128" s="101">
        <v>0.3192779411364205</v>
      </c>
      <c r="H128" s="101">
        <v>0.41933752448965267</v>
      </c>
      <c r="I128" s="101">
        <v>0.46942460208298908</v>
      </c>
      <c r="J128" s="101">
        <v>0.43282633124347969</v>
      </c>
      <c r="K128" s="101">
        <v>0.3387070975211755</v>
      </c>
      <c r="L128" s="101">
        <v>0.27781590024823161</v>
      </c>
      <c r="M128" s="101">
        <v>0.18513910198735839</v>
      </c>
      <c r="N128" s="101">
        <v>0.16382396478072039</v>
      </c>
      <c r="O128" s="101">
        <v>0.20431161201799214</v>
      </c>
      <c r="P128" s="101">
        <v>0.2199560838455441</v>
      </c>
      <c r="Q128" s="101">
        <v>0.24707693667606775</v>
      </c>
      <c r="R128" s="101">
        <v>0.24907659108559638</v>
      </c>
      <c r="S128" s="101">
        <v>0.24038903236328885</v>
      </c>
      <c r="T128" s="101">
        <v>0.2723864998488324</v>
      </c>
      <c r="U128" s="101">
        <v>0.33172749260719009</v>
      </c>
      <c r="V128" s="101">
        <v>0.27223063134172548</v>
      </c>
      <c r="W128" s="101">
        <v>0.337641528028371</v>
      </c>
      <c r="X128" s="101">
        <v>0.21133439817721408</v>
      </c>
      <c r="Y128" s="101">
        <v>0.16334698825118418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1.6546832469838874E-2</v>
      </c>
      <c r="M129" s="104">
        <v>1.3741973050865558E-2</v>
      </c>
      <c r="N129" s="104">
        <v>1.3475046691617162E-2</v>
      </c>
      <c r="O129" s="104">
        <v>1.6554597900856373E-2</v>
      </c>
      <c r="P129" s="104">
        <v>1.3981493896055281E-2</v>
      </c>
      <c r="Q129" s="104">
        <v>1.4631809979214972E-2</v>
      </c>
      <c r="R129" s="104">
        <v>1.6707615393127914E-2</v>
      </c>
      <c r="S129" s="104">
        <v>2.634062146104392E-2</v>
      </c>
      <c r="T129" s="104">
        <v>5.2084805770292723E-2</v>
      </c>
      <c r="U129" s="104">
        <v>5.466410006355453E-2</v>
      </c>
      <c r="V129" s="104">
        <v>6.139426905521074E-2</v>
      </c>
      <c r="W129" s="104">
        <v>7.9165704781162166E-2</v>
      </c>
      <c r="X129" s="104">
        <v>6.3502919475851585E-2</v>
      </c>
      <c r="Y129" s="104">
        <v>5.2267208098104659E-2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5.5117174089913488E-3</v>
      </c>
      <c r="M130" s="98">
        <v>3.9617944007529892E-3</v>
      </c>
      <c r="N130" s="98">
        <v>4.152981936091699E-3</v>
      </c>
      <c r="O130" s="98">
        <v>5.7729366291466881E-3</v>
      </c>
      <c r="P130" s="98">
        <v>4.2238385369579145E-3</v>
      </c>
      <c r="Q130" s="98">
        <v>4.5025299780713599E-3</v>
      </c>
      <c r="R130" s="98">
        <v>5.1763614930966598E-3</v>
      </c>
      <c r="S130" s="98">
        <v>7.3924393058166348E-3</v>
      </c>
      <c r="T130" s="98">
        <v>1.5814895765274922E-2</v>
      </c>
      <c r="U130" s="98">
        <v>1.5880880796946769E-2</v>
      </c>
      <c r="V130" s="98">
        <v>1.8527474559451831E-2</v>
      </c>
      <c r="W130" s="98">
        <v>3.3022640681892021E-2</v>
      </c>
      <c r="X130" s="98">
        <v>1.5134057997784563E-2</v>
      </c>
      <c r="Y130" s="98">
        <v>2.0242841022197332E-2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1.1035115060847523E-2</v>
      </c>
      <c r="M131" s="98">
        <v>9.7801786501125684E-3</v>
      </c>
      <c r="N131" s="98">
        <v>9.3220647555254631E-3</v>
      </c>
      <c r="O131" s="98">
        <v>1.0781661271709686E-2</v>
      </c>
      <c r="P131" s="98">
        <v>9.7576553590973669E-3</v>
      </c>
      <c r="Q131" s="98">
        <v>1.0129280001143612E-2</v>
      </c>
      <c r="R131" s="98">
        <v>1.1531253900031256E-2</v>
      </c>
      <c r="S131" s="98">
        <v>1.8948182155227283E-2</v>
      </c>
      <c r="T131" s="98">
        <v>3.6269910005017801E-2</v>
      </c>
      <c r="U131" s="98">
        <v>3.8783219266607757E-2</v>
      </c>
      <c r="V131" s="98">
        <v>4.2866794495758906E-2</v>
      </c>
      <c r="W131" s="98">
        <v>4.6143064099270145E-2</v>
      </c>
      <c r="X131" s="98">
        <v>4.8368861478067023E-2</v>
      </c>
      <c r="Y131" s="98">
        <v>3.2024367075907327E-2</v>
      </c>
      <c r="DA131" s="63" t="s">
        <v>1774</v>
      </c>
    </row>
    <row r="132" spans="1:105" ht="12" customHeight="1" x14ac:dyDescent="0.25">
      <c r="A132" s="121" t="s">
        <v>54</v>
      </c>
      <c r="B132" s="122">
        <v>0.1168966526669183</v>
      </c>
      <c r="C132" s="122">
        <v>0.14235891666031902</v>
      </c>
      <c r="D132" s="122">
        <v>0.12490916797583175</v>
      </c>
      <c r="E132" s="122">
        <v>0.13068015274523534</v>
      </c>
      <c r="F132" s="122">
        <v>0.14086896305285171</v>
      </c>
      <c r="G132" s="122">
        <v>0.13730554595679731</v>
      </c>
      <c r="H132" s="122">
        <v>0.15421379050555648</v>
      </c>
      <c r="I132" s="122">
        <v>0.17382448751198334</v>
      </c>
      <c r="J132" s="122">
        <v>0.14564919631459469</v>
      </c>
      <c r="K132" s="122">
        <v>0.13063445979724131</v>
      </c>
      <c r="L132" s="122">
        <v>0.10961513067617396</v>
      </c>
      <c r="M132" s="122">
        <v>7.6965862426570789E-2</v>
      </c>
      <c r="N132" s="122">
        <v>6.2883892596081056E-2</v>
      </c>
      <c r="O132" s="122">
        <v>5.9993790306442328E-2</v>
      </c>
      <c r="P132" s="122">
        <v>7.0430856662307001E-2</v>
      </c>
      <c r="Q132" s="122">
        <v>7.2025766400083235E-2</v>
      </c>
      <c r="R132" s="122">
        <v>7.2394670850663201E-2</v>
      </c>
      <c r="S132" s="122">
        <v>8.2584983223617875E-2</v>
      </c>
      <c r="T132" s="122">
        <v>8.0749590771694177E-2</v>
      </c>
      <c r="U132" s="122">
        <v>8.3689408697894083E-2</v>
      </c>
      <c r="V132" s="122">
        <v>8.5982138561122162E-2</v>
      </c>
      <c r="W132" s="122">
        <v>9.5038886019504429E-2</v>
      </c>
      <c r="X132" s="122">
        <v>9.2954416767923334E-2</v>
      </c>
      <c r="Y132" s="122">
        <v>6.4968726689944634E-2</v>
      </c>
      <c r="DA132" s="130" t="s">
        <v>1775</v>
      </c>
    </row>
    <row r="133" spans="1:105" ht="12" customHeight="1" x14ac:dyDescent="0.25">
      <c r="A133" s="97" t="s">
        <v>50</v>
      </c>
      <c r="B133" s="98">
        <v>7.4192598455030991E-3</v>
      </c>
      <c r="C133" s="98">
        <v>9.0194012136489768E-3</v>
      </c>
      <c r="D133" s="98">
        <v>7.9855646369804828E-3</v>
      </c>
      <c r="E133" s="98">
        <v>7.1143527938820851E-3</v>
      </c>
      <c r="F133" s="98">
        <v>7.8627782163128903E-3</v>
      </c>
      <c r="G133" s="98">
        <v>8.5909045676872669E-3</v>
      </c>
      <c r="H133" s="98">
        <v>1.0839224497416098E-2</v>
      </c>
      <c r="I133" s="98">
        <v>1.135122015883344E-2</v>
      </c>
      <c r="J133" s="98">
        <v>1.0986839113886818E-2</v>
      </c>
      <c r="K133" s="98">
        <v>9.8031343640902283E-3</v>
      </c>
      <c r="L133" s="98">
        <v>7.9752287342338066E-3</v>
      </c>
      <c r="M133" s="98">
        <v>5.4961322764047098E-3</v>
      </c>
      <c r="N133" s="98">
        <v>4.477173639708747E-3</v>
      </c>
      <c r="O133" s="98">
        <v>3.8439509420715736E-3</v>
      </c>
      <c r="P133" s="98">
        <v>3.1175301992316727E-3</v>
      </c>
      <c r="Q133" s="98">
        <v>2.7983609054912429E-3</v>
      </c>
      <c r="R133" s="98">
        <v>2.4787993752755045E-3</v>
      </c>
      <c r="S133" s="98">
        <v>2.0339655524932825E-3</v>
      </c>
      <c r="T133" s="98">
        <v>9.8834560175335923E-4</v>
      </c>
      <c r="U133" s="98">
        <v>2.2489230692947174E-3</v>
      </c>
      <c r="V133" s="98">
        <v>1.3213738595239568E-3</v>
      </c>
      <c r="W133" s="98">
        <v>2.9482570173003614E-3</v>
      </c>
      <c r="X133" s="98">
        <v>2.5272643121044E-3</v>
      </c>
      <c r="Y133" s="98">
        <v>1.7296368051390768E-3</v>
      </c>
      <c r="DA133" s="63" t="s">
        <v>1776</v>
      </c>
    </row>
    <row r="134" spans="1:105" ht="12" customHeight="1" x14ac:dyDescent="0.25">
      <c r="A134" s="109" t="s">
        <v>120</v>
      </c>
      <c r="B134" s="33">
        <v>0.10947739282141521</v>
      </c>
      <c r="C134" s="33">
        <v>0.13333951544667005</v>
      </c>
      <c r="D134" s="33">
        <v>0.11692360333885127</v>
      </c>
      <c r="E134" s="33">
        <v>0.12356579995135325</v>
      </c>
      <c r="F134" s="33">
        <v>0.13300618483653881</v>
      </c>
      <c r="G134" s="33">
        <v>0.12871464138911004</v>
      </c>
      <c r="H134" s="33">
        <v>0.14337456600814039</v>
      </c>
      <c r="I134" s="33">
        <v>0.1624732673531499</v>
      </c>
      <c r="J134" s="33">
        <v>0.13466235720070788</v>
      </c>
      <c r="K134" s="33">
        <v>0.12083132543315109</v>
      </c>
      <c r="L134" s="33">
        <v>0.10163990194194014</v>
      </c>
      <c r="M134" s="33">
        <v>7.1469730150166083E-2</v>
      </c>
      <c r="N134" s="33">
        <v>5.8406718956372311E-2</v>
      </c>
      <c r="O134" s="33">
        <v>5.6149839364370756E-2</v>
      </c>
      <c r="P134" s="33">
        <v>6.7313326463075335E-2</v>
      </c>
      <c r="Q134" s="33">
        <v>6.9227405494591998E-2</v>
      </c>
      <c r="R134" s="33">
        <v>6.9915871475387692E-2</v>
      </c>
      <c r="S134" s="33">
        <v>8.0551017671124589E-2</v>
      </c>
      <c r="T134" s="33">
        <v>7.976124516994082E-2</v>
      </c>
      <c r="U134" s="33">
        <v>8.144048562859936E-2</v>
      </c>
      <c r="V134" s="33">
        <v>8.466076470159821E-2</v>
      </c>
      <c r="W134" s="33">
        <v>9.2090629002204064E-2</v>
      </c>
      <c r="X134" s="33">
        <v>9.0427152455818935E-2</v>
      </c>
      <c r="Y134" s="33">
        <v>6.323908988480556E-2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0.49779695179893224</v>
      </c>
      <c r="C136" s="119">
        <f t="shared" si="26"/>
        <v>0.50535885328885466</v>
      </c>
      <c r="D136" s="119">
        <f t="shared" si="26"/>
        <v>0.50407311587398673</v>
      </c>
      <c r="E136" s="119">
        <f t="shared" si="26"/>
        <v>0.51329235004186036</v>
      </c>
      <c r="F136" s="119">
        <f t="shared" si="26"/>
        <v>0.54243502781699582</v>
      </c>
      <c r="G136" s="119">
        <f t="shared" si="26"/>
        <v>0.53061224244610883</v>
      </c>
      <c r="H136" s="119">
        <f t="shared" si="26"/>
        <v>0.53405232348891396</v>
      </c>
      <c r="I136" s="119">
        <f t="shared" si="26"/>
        <v>0.54361928089150291</v>
      </c>
      <c r="J136" s="119">
        <f t="shared" si="26"/>
        <v>0.54390887248186781</v>
      </c>
      <c r="K136" s="119">
        <f t="shared" si="26"/>
        <v>0.54818569429229547</v>
      </c>
      <c r="L136" s="119">
        <f t="shared" si="26"/>
        <v>0.55450186298985304</v>
      </c>
      <c r="M136" s="119">
        <f t="shared" si="26"/>
        <v>0.56825786556801217</v>
      </c>
      <c r="N136" s="119">
        <f t="shared" si="26"/>
        <v>0.56239250228853122</v>
      </c>
      <c r="O136" s="119">
        <f t="shared" si="26"/>
        <v>0.57708530857172369</v>
      </c>
      <c r="P136" s="119">
        <f t="shared" si="26"/>
        <v>0.61404851509691516</v>
      </c>
      <c r="Q136" s="119">
        <f t="shared" si="26"/>
        <v>0.62107902829469885</v>
      </c>
      <c r="R136" s="119">
        <f t="shared" ref="R136:V136" si="27">IF(R117=0,"",R117/R98)</f>
        <v>0.58638922603973009</v>
      </c>
      <c r="S136" s="119">
        <f t="shared" si="27"/>
        <v>0.59519153628944255</v>
      </c>
      <c r="T136" s="119">
        <f t="shared" si="27"/>
        <v>0.60737354569349056</v>
      </c>
      <c r="U136" s="119">
        <f t="shared" si="27"/>
        <v>0.62430235568243497</v>
      </c>
      <c r="V136" s="119">
        <f t="shared" si="27"/>
        <v>0.64650572213049395</v>
      </c>
      <c r="W136" s="119">
        <f t="shared" ref="W136:Y136" si="28">IF(W117=0,"",W117/W98)</f>
        <v>0.6716200032034858</v>
      </c>
      <c r="X136" s="119">
        <f t="shared" si="28"/>
        <v>0.70700403686355828</v>
      </c>
      <c r="Y136" s="119">
        <f t="shared" si="28"/>
        <v>0.72659741050265936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0.48927256110723316</v>
      </c>
      <c r="C137" s="124">
        <f t="shared" si="29"/>
        <v>0.49703553392178285</v>
      </c>
      <c r="D137" s="124">
        <f t="shared" si="29"/>
        <v>0.49978527695480196</v>
      </c>
      <c r="E137" s="124">
        <f t="shared" si="29"/>
        <v>0.50175322531365907</v>
      </c>
      <c r="F137" s="124">
        <f t="shared" si="29"/>
        <v>0.50765534228627918</v>
      </c>
      <c r="G137" s="124">
        <f t="shared" si="29"/>
        <v>0.51277993708994063</v>
      </c>
      <c r="H137" s="124">
        <f t="shared" si="29"/>
        <v>0.52783409694081196</v>
      </c>
      <c r="I137" s="124">
        <f t="shared" si="29"/>
        <v>0.53329127140094434</v>
      </c>
      <c r="J137" s="124">
        <f t="shared" si="29"/>
        <v>0.5385426739037571</v>
      </c>
      <c r="K137" s="124">
        <f t="shared" si="29"/>
        <v>0.54355196044739418</v>
      </c>
      <c r="L137" s="124">
        <f t="shared" si="29"/>
        <v>0.54816199419617495</v>
      </c>
      <c r="M137" s="124">
        <f t="shared" si="29"/>
        <v>0.55304898760805021</v>
      </c>
      <c r="N137" s="124">
        <f t="shared" si="29"/>
        <v>0.5566183314558697</v>
      </c>
      <c r="O137" s="124">
        <f t="shared" si="29"/>
        <v>0.57008026305164761</v>
      </c>
      <c r="P137" s="124">
        <f t="shared" si="29"/>
        <v>0.57061169779543486</v>
      </c>
      <c r="Q137" s="124">
        <f t="shared" si="29"/>
        <v>0.57139402827262076</v>
      </c>
      <c r="R137" s="124">
        <f t="shared" ref="R137:V137" si="30">IF(R118=0,"",R118/R99)</f>
        <v>0.57717423060157869</v>
      </c>
      <c r="S137" s="124">
        <f t="shared" si="30"/>
        <v>0.58456412018851034</v>
      </c>
      <c r="T137" s="124">
        <f t="shared" si="30"/>
        <v>0.59375358446228343</v>
      </c>
      <c r="U137" s="124">
        <f t="shared" si="30"/>
        <v>0.6078577828761198</v>
      </c>
      <c r="V137" s="124">
        <f t="shared" si="30"/>
        <v>0.63091539139567687</v>
      </c>
      <c r="W137" s="124">
        <f t="shared" ref="W137:Y137" si="31">IF(W118=0,"",W118/W99)</f>
        <v>0.6590837444133576</v>
      </c>
      <c r="X137" s="124">
        <f t="shared" si="31"/>
        <v>0.69431513786272459</v>
      </c>
      <c r="Y137" s="124">
        <f t="shared" si="31"/>
        <v>0.71026617951297155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0.48321450056431792</v>
      </c>
      <c r="C138" s="111">
        <f t="shared" si="32"/>
        <v>0.49108449647135755</v>
      </c>
      <c r="D138" s="111">
        <f t="shared" si="32"/>
        <v>0.49397396265737614</v>
      </c>
      <c r="E138" s="111">
        <f t="shared" si="32"/>
        <v>0.49604380547578952</v>
      </c>
      <c r="F138" s="111">
        <f t="shared" si="32"/>
        <v>0.50205231893453706</v>
      </c>
      <c r="G138" s="111">
        <f t="shared" si="32"/>
        <v>0.50727885065400136</v>
      </c>
      <c r="H138" s="111">
        <f t="shared" si="32"/>
        <v>0.52246684989346093</v>
      </c>
      <c r="I138" s="111">
        <f t="shared" si="32"/>
        <v>0.52803180235613234</v>
      </c>
      <c r="J138" s="111">
        <f t="shared" si="32"/>
        <v>0.53336614138141447</v>
      </c>
      <c r="K138" s="111">
        <f t="shared" si="32"/>
        <v>0.53844811296442308</v>
      </c>
      <c r="L138" s="111">
        <f t="shared" si="32"/>
        <v>0.54328716218615536</v>
      </c>
      <c r="M138" s="111">
        <f t="shared" si="32"/>
        <v>0.54824586272629172</v>
      </c>
      <c r="N138" s="111">
        <f t="shared" si="32"/>
        <v>0.55191019638607774</v>
      </c>
      <c r="O138" s="111">
        <f t="shared" si="32"/>
        <v>0.5653736298988159</v>
      </c>
      <c r="P138" s="111">
        <f t="shared" si="32"/>
        <v>0.56591965880472472</v>
      </c>
      <c r="Q138" s="111">
        <f t="shared" si="32"/>
        <v>0.56685649610302058</v>
      </c>
      <c r="R138" s="111">
        <f t="shared" ref="R138:V138" si="33">IF(R119=0,"",R119/R100)</f>
        <v>0.57269739198104985</v>
      </c>
      <c r="S138" s="111">
        <f t="shared" si="33"/>
        <v>0.58009336890124075</v>
      </c>
      <c r="T138" s="111">
        <f t="shared" si="33"/>
        <v>0.58915001795874422</v>
      </c>
      <c r="U138" s="111">
        <f t="shared" si="33"/>
        <v>0.60331554319246139</v>
      </c>
      <c r="V138" s="111">
        <f t="shared" si="33"/>
        <v>0.62649017871261203</v>
      </c>
      <c r="W138" s="111">
        <f t="shared" ref="W138:Y138" si="34">IF(W119=0,"",W119/W100)</f>
        <v>0.65493615783713144</v>
      </c>
      <c r="X138" s="111">
        <f t="shared" si="34"/>
        <v>0.69042543109642551</v>
      </c>
      <c r="Y138" s="111">
        <f t="shared" si="34"/>
        <v>0.70690210657351982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1.681288911922902</v>
      </c>
      <c r="C140" s="124">
        <f t="shared" si="38"/>
        <v>1.9894397210663637</v>
      </c>
      <c r="D140" s="124">
        <f t="shared" si="38"/>
        <v>2.097602604171648</v>
      </c>
      <c r="E140" s="124">
        <f t="shared" si="38"/>
        <v>2.1827381475649554</v>
      </c>
      <c r="F140" s="124">
        <f t="shared" si="38"/>
        <v>2.2629425198138677</v>
      </c>
      <c r="G140" s="124">
        <f t="shared" si="38"/>
        <v>2.3442088762507618</v>
      </c>
      <c r="H140" s="124">
        <f t="shared" si="38"/>
        <v>2.4716884840642122</v>
      </c>
      <c r="I140" s="124">
        <f t="shared" si="38"/>
        <v>2.5673487937236845</v>
      </c>
      <c r="J140" s="124">
        <f t="shared" si="38"/>
        <v>2.6329235207072403</v>
      </c>
      <c r="K140" s="124">
        <f t="shared" si="38"/>
        <v>2.7055119213825196</v>
      </c>
      <c r="L140" s="124">
        <f t="shared" si="38"/>
        <v>2.7511770688409212</v>
      </c>
      <c r="M140" s="124">
        <f t="shared" si="38"/>
        <v>2.7857998576938034</v>
      </c>
      <c r="N140" s="124">
        <f t="shared" si="38"/>
        <v>2.8192339361391454</v>
      </c>
      <c r="O140" s="124">
        <f t="shared" si="38"/>
        <v>2.865162751938263</v>
      </c>
      <c r="P140" s="124">
        <f t="shared" si="38"/>
        <v>2.9681882827548867</v>
      </c>
      <c r="Q140" s="124">
        <f t="shared" si="38"/>
        <v>3.1428228729017817</v>
      </c>
      <c r="R140" s="124">
        <f t="shared" ref="R140:V140" si="39">IF(R121=0,"",R121/R102)</f>
        <v>3.3293748380430905</v>
      </c>
      <c r="S140" s="124">
        <f t="shared" si="39"/>
        <v>3.5279892773872952</v>
      </c>
      <c r="T140" s="124">
        <f t="shared" si="39"/>
        <v>3.6755220576432444</v>
      </c>
      <c r="U140" s="124">
        <f t="shared" si="39"/>
        <v>3.7224239763860516</v>
      </c>
      <c r="V140" s="124">
        <f t="shared" si="39"/>
        <v>3.7461074149629896</v>
      </c>
      <c r="W140" s="124">
        <f t="shared" ref="W140:Y140" si="40">IF(W121=0,"",W121/W102)</f>
        <v>3.7681804702380282</v>
      </c>
      <c r="X140" s="124">
        <f t="shared" si="40"/>
        <v>3.7895345143269608</v>
      </c>
      <c r="Y140" s="124">
        <f t="shared" si="40"/>
        <v>3.8026546127514274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1.681288911922902</v>
      </c>
      <c r="C141" s="111">
        <f t="shared" si="41"/>
        <v>1.9894397210663637</v>
      </c>
      <c r="D141" s="111">
        <f t="shared" si="41"/>
        <v>2.097602604171648</v>
      </c>
      <c r="E141" s="111">
        <f t="shared" si="41"/>
        <v>2.1827381475649554</v>
      </c>
      <c r="F141" s="111">
        <f t="shared" si="41"/>
        <v>2.2629425198138677</v>
      </c>
      <c r="G141" s="111">
        <f t="shared" si="41"/>
        <v>2.3442088762507618</v>
      </c>
      <c r="H141" s="111">
        <f t="shared" si="41"/>
        <v>2.4716884840642122</v>
      </c>
      <c r="I141" s="111">
        <f t="shared" si="41"/>
        <v>2.5673487937236845</v>
      </c>
      <c r="J141" s="111">
        <f t="shared" si="41"/>
        <v>2.6329235207072403</v>
      </c>
      <c r="K141" s="111">
        <f t="shared" si="41"/>
        <v>2.7055119213825196</v>
      </c>
      <c r="L141" s="111">
        <f t="shared" si="41"/>
        <v>2.7511770688409212</v>
      </c>
      <c r="M141" s="111">
        <f t="shared" si="41"/>
        <v>2.7857998576938034</v>
      </c>
      <c r="N141" s="111">
        <f t="shared" si="41"/>
        <v>2.8192339361391454</v>
      </c>
      <c r="O141" s="111">
        <f t="shared" si="41"/>
        <v>2.865162751938263</v>
      </c>
      <c r="P141" s="111">
        <f t="shared" si="41"/>
        <v>2.9681882827548867</v>
      </c>
      <c r="Q141" s="111">
        <f t="shared" si="41"/>
        <v>3.1428228729017817</v>
      </c>
      <c r="R141" s="111">
        <f t="shared" ref="R141:V141" si="42">IF(R122=0,"",R122/R103)</f>
        <v>3.3293748380430905</v>
      </c>
      <c r="S141" s="111">
        <f t="shared" si="42"/>
        <v>3.5279892773872952</v>
      </c>
      <c r="T141" s="111">
        <f t="shared" si="42"/>
        <v>3.6755220576432444</v>
      </c>
      <c r="U141" s="111">
        <f t="shared" si="42"/>
        <v>3.7224239763860516</v>
      </c>
      <c r="V141" s="111">
        <f t="shared" si="42"/>
        <v>3.7461074149629896</v>
      </c>
      <c r="W141" s="111">
        <f t="shared" ref="W141:Y141" si="43">IF(W122=0,"",W122/W103)</f>
        <v>3.7681804702380282</v>
      </c>
      <c r="X141" s="111">
        <f t="shared" si="43"/>
        <v>3.7895345143269608</v>
      </c>
      <c r="Y141" s="111">
        <f t="shared" si="43"/>
        <v>3.8026546127514274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0.54619459875674214</v>
      </c>
      <c r="C142" s="124">
        <f t="shared" si="44"/>
        <v>0.54508018737619413</v>
      </c>
      <c r="D142" s="124">
        <f t="shared" si="44"/>
        <v>0.54720923011079048</v>
      </c>
      <c r="E142" s="124">
        <f t="shared" si="44"/>
        <v>0.54976029472326027</v>
      </c>
      <c r="F142" s="124">
        <f t="shared" si="44"/>
        <v>0.55350822336661243</v>
      </c>
      <c r="G142" s="124">
        <f t="shared" si="44"/>
        <v>0.55772000806132005</v>
      </c>
      <c r="H142" s="124">
        <f t="shared" si="44"/>
        <v>0.56499063487290946</v>
      </c>
      <c r="I142" s="124">
        <f t="shared" si="44"/>
        <v>0.56843519712481205</v>
      </c>
      <c r="J142" s="124">
        <f t="shared" si="44"/>
        <v>0.57047663251360703</v>
      </c>
      <c r="K142" s="124">
        <f t="shared" si="44"/>
        <v>0.5726624493254926</v>
      </c>
      <c r="L142" s="124">
        <f t="shared" si="44"/>
        <v>0.58221595288151551</v>
      </c>
      <c r="M142" s="124">
        <f t="shared" si="44"/>
        <v>0.58630829904656867</v>
      </c>
      <c r="N142" s="124">
        <f t="shared" si="44"/>
        <v>0.58963495404793942</v>
      </c>
      <c r="O142" s="124">
        <f t="shared" si="44"/>
        <v>0.59974067635716255</v>
      </c>
      <c r="P142" s="124">
        <f t="shared" si="44"/>
        <v>0.61505429588943172</v>
      </c>
      <c r="Q142" s="124">
        <f t="shared" si="44"/>
        <v>0.6243364163646028</v>
      </c>
      <c r="R142" s="124">
        <f t="shared" ref="R142:V142" si="45">IF(R123=0,"",R123/R104)</f>
        <v>0.63807399680180688</v>
      </c>
      <c r="S142" s="124">
        <f t="shared" si="45"/>
        <v>0.65575181576657871</v>
      </c>
      <c r="T142" s="124">
        <f t="shared" si="45"/>
        <v>0.67343029496959517</v>
      </c>
      <c r="U142" s="124">
        <f t="shared" si="45"/>
        <v>0.67872764501642047</v>
      </c>
      <c r="V142" s="124">
        <f t="shared" si="45"/>
        <v>0.70075985478914238</v>
      </c>
      <c r="W142" s="124">
        <f t="shared" ref="W142:Y142" si="46">IF(W123=0,"",W123/W104)</f>
        <v>0.71452870429287019</v>
      </c>
      <c r="X142" s="124">
        <f t="shared" si="46"/>
        <v>0.7440386012071295</v>
      </c>
      <c r="Y142" s="124">
        <f t="shared" si="46"/>
        <v>0.74358904681756355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0.49097463438330846</v>
      </c>
      <c r="C143" s="111">
        <f t="shared" si="47"/>
        <v>0.50092485958012489</v>
      </c>
      <c r="D143" s="111">
        <f t="shared" si="47"/>
        <v>0.50366822834328473</v>
      </c>
      <c r="E143" s="111">
        <f t="shared" si="47"/>
        <v>0.50624884004958959</v>
      </c>
      <c r="F143" s="111">
        <f t="shared" si="47"/>
        <v>0.50977435599522003</v>
      </c>
      <c r="G143" s="111">
        <f t="shared" si="47"/>
        <v>0.51347965327523126</v>
      </c>
      <c r="H143" s="111">
        <f t="shared" si="47"/>
        <v>0.52060501588442232</v>
      </c>
      <c r="I143" s="111">
        <f t="shared" si="47"/>
        <v>0.52400246356687952</v>
      </c>
      <c r="J143" s="111">
        <f t="shared" si="47"/>
        <v>0.52711557986182744</v>
      </c>
      <c r="K143" s="111">
        <f t="shared" si="47"/>
        <v>0.53236681560849253</v>
      </c>
      <c r="L143" s="111">
        <f t="shared" si="47"/>
        <v>0.5350234382566037</v>
      </c>
      <c r="M143" s="111">
        <f t="shared" si="47"/>
        <v>0.53680328235642616</v>
      </c>
      <c r="N143" s="111">
        <f t="shared" si="47"/>
        <v>0.53965554392267912</v>
      </c>
      <c r="O143" s="111">
        <f t="shared" si="47"/>
        <v>0.55578133633129312</v>
      </c>
      <c r="P143" s="111">
        <f t="shared" si="47"/>
        <v>0.58046033782579787</v>
      </c>
      <c r="Q143" s="111">
        <f t="shared" si="47"/>
        <v>0.61843154297373226</v>
      </c>
      <c r="R143" s="111">
        <f t="shared" ref="R143:V143" si="48">IF(R124=0,"",R124/R105)</f>
        <v>0.67578841811870283</v>
      </c>
      <c r="S143" s="111">
        <f t="shared" si="48"/>
        <v>0.72092725128190627</v>
      </c>
      <c r="T143" s="111">
        <f t="shared" si="48"/>
        <v>0.76519295684798283</v>
      </c>
      <c r="U143" s="111">
        <f t="shared" si="48"/>
        <v>0.78337947699813593</v>
      </c>
      <c r="V143" s="111">
        <f t="shared" si="48"/>
        <v>0.82834295521806056</v>
      </c>
      <c r="W143" s="111">
        <f t="shared" ref="W143:Y143" si="49">IF(W124=0,"",W124/W105)</f>
        <v>0.85771119435080867</v>
      </c>
      <c r="X143" s="111">
        <f t="shared" si="49"/>
        <v>0.87791262745952214</v>
      </c>
      <c r="Y143" s="111">
        <f t="shared" si="49"/>
        <v>0.88510194686101729</v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0.5538852221598638</v>
      </c>
      <c r="C147" s="112">
        <f t="shared" si="59"/>
        <v>0.55681132645452824</v>
      </c>
      <c r="D147" s="112">
        <f t="shared" si="59"/>
        <v>0.55916455522169073</v>
      </c>
      <c r="E147" s="112">
        <f t="shared" si="59"/>
        <v>0.56165145640944802</v>
      </c>
      <c r="F147" s="112">
        <f t="shared" si="59"/>
        <v>0.56560730557655303</v>
      </c>
      <c r="G147" s="112">
        <f t="shared" si="59"/>
        <v>0.56963788353912437</v>
      </c>
      <c r="H147" s="112">
        <f t="shared" si="59"/>
        <v>0.5751960684804599</v>
      </c>
      <c r="I147" s="112">
        <f t="shared" si="59"/>
        <v>0.5771172426703427</v>
      </c>
      <c r="J147" s="112">
        <f t="shared" si="59"/>
        <v>0.57809231396655314</v>
      </c>
      <c r="K147" s="112">
        <f t="shared" si="59"/>
        <v>0.57951059452467801</v>
      </c>
      <c r="L147" s="112">
        <f t="shared" si="59"/>
        <v>0.58025493801644801</v>
      </c>
      <c r="M147" s="112">
        <f t="shared" si="59"/>
        <v>0.58081153417407638</v>
      </c>
      <c r="N147" s="112">
        <f t="shared" si="59"/>
        <v>0.58227337287005321</v>
      </c>
      <c r="O147" s="112">
        <f t="shared" si="59"/>
        <v>0.59113297847804014</v>
      </c>
      <c r="P147" s="112">
        <f t="shared" si="59"/>
        <v>0.60696497248030523</v>
      </c>
      <c r="Q147" s="112">
        <f t="shared" si="59"/>
        <v>0.6157242075653625</v>
      </c>
      <c r="R147" s="112">
        <f t="shared" ref="R147:V147" si="60">IF(R128=0,"",R128/R109)</f>
        <v>0.6272055386380001</v>
      </c>
      <c r="S147" s="112">
        <f t="shared" si="60"/>
        <v>0.63683449308951545</v>
      </c>
      <c r="T147" s="112">
        <f t="shared" si="60"/>
        <v>0.64096875574713708</v>
      </c>
      <c r="U147" s="112">
        <f t="shared" si="60"/>
        <v>0.65079847443953254</v>
      </c>
      <c r="V147" s="112">
        <f t="shared" si="60"/>
        <v>0.66333045434190019</v>
      </c>
      <c r="W147" s="112">
        <f t="shared" ref="W147:Y147" si="61">IF(W128=0,"",W128/W109)</f>
        <v>0.68289621783245125</v>
      </c>
      <c r="X147" s="112">
        <f t="shared" si="61"/>
        <v>0.69693483284073887</v>
      </c>
      <c r="Y147" s="112">
        <f t="shared" si="61"/>
        <v>0.70205275957146951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0.81095262517489586</v>
      </c>
      <c r="M148" s="113">
        <f t="shared" si="62"/>
        <v>0.83210940569244796</v>
      </c>
      <c r="N148" s="113">
        <f t="shared" si="62"/>
        <v>0.82260672720260453</v>
      </c>
      <c r="O148" s="113">
        <f t="shared" si="62"/>
        <v>0.80428759239469672</v>
      </c>
      <c r="P148" s="113">
        <f t="shared" si="62"/>
        <v>0.82598448956529036</v>
      </c>
      <c r="Q148" s="113">
        <f t="shared" si="62"/>
        <v>0.82369259477152412</v>
      </c>
      <c r="R148" s="113">
        <f t="shared" ref="R148:V148" si="63">IF(R129=0,"",R129/R110)</f>
        <v>0.82709327295241264</v>
      </c>
      <c r="S148" s="113">
        <f t="shared" si="63"/>
        <v>0.86145672082900671</v>
      </c>
      <c r="T148" s="113">
        <f t="shared" si="63"/>
        <v>0.87373798743643127</v>
      </c>
      <c r="U148" s="113">
        <f t="shared" si="63"/>
        <v>0.87859378020268275</v>
      </c>
      <c r="V148" s="113">
        <f t="shared" si="63"/>
        <v>0.87795651820024001</v>
      </c>
      <c r="W148" s="113">
        <f t="shared" ref="W148:Y148" si="64">IF(W129=0,"",W129/W110)</f>
        <v>0.84019732198181885</v>
      </c>
      <c r="X148" s="113">
        <f t="shared" si="64"/>
        <v>0.90649543079565409</v>
      </c>
      <c r="Y148" s="113">
        <f t="shared" si="64"/>
        <v>0.85770678944696122</v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0.5882882463197957</v>
      </c>
      <c r="M149" s="111">
        <f t="shared" si="65"/>
        <v>0.5882882463197957</v>
      </c>
      <c r="N149" s="111">
        <f t="shared" si="65"/>
        <v>0.58833730501419668</v>
      </c>
      <c r="O149" s="111">
        <f t="shared" si="65"/>
        <v>0.58899871247584501</v>
      </c>
      <c r="P149" s="111">
        <f t="shared" si="65"/>
        <v>0.58914725367997722</v>
      </c>
      <c r="Q149" s="111">
        <f t="shared" si="65"/>
        <v>0.58976883457927654</v>
      </c>
      <c r="R149" s="111">
        <f t="shared" ref="R149:V149" si="66">IF(R130=0,"",R130/R111)</f>
        <v>0.59710161925789829</v>
      </c>
      <c r="S149" s="111">
        <f t="shared" si="66"/>
        <v>0.63570891104036198</v>
      </c>
      <c r="T149" s="111">
        <f t="shared" si="66"/>
        <v>0.67754236699760384</v>
      </c>
      <c r="U149" s="111">
        <f t="shared" si="66"/>
        <v>0.6776710255096986</v>
      </c>
      <c r="V149" s="111">
        <f t="shared" si="66"/>
        <v>0.68463559952003927</v>
      </c>
      <c r="W149" s="111">
        <f t="shared" ref="W149:Y149" si="67">IF(W130=0,"",W130/W111)</f>
        <v>0.68683141267230274</v>
      </c>
      <c r="X149" s="111">
        <f t="shared" si="67"/>
        <v>0.69792525079524736</v>
      </c>
      <c r="Y149" s="111">
        <f t="shared" si="67"/>
        <v>0.70010639091756988</v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0.72431786370438933</v>
      </c>
      <c r="C151" s="124">
        <f t="shared" si="71"/>
        <v>0.7270483277589207</v>
      </c>
      <c r="D151" s="124">
        <f t="shared" si="71"/>
        <v>0.7285930678538004</v>
      </c>
      <c r="E151" s="124">
        <f t="shared" si="71"/>
        <v>0.73219371958074575</v>
      </c>
      <c r="F151" s="124">
        <f t="shared" si="71"/>
        <v>0.73451187587124989</v>
      </c>
      <c r="G151" s="124">
        <f t="shared" si="71"/>
        <v>0.73576056094392517</v>
      </c>
      <c r="H151" s="124">
        <f t="shared" si="71"/>
        <v>0.73789322753311382</v>
      </c>
      <c r="I151" s="124">
        <f t="shared" si="71"/>
        <v>0.74027598297345687</v>
      </c>
      <c r="J151" s="124">
        <f t="shared" si="71"/>
        <v>0.73889513920024519</v>
      </c>
      <c r="K151" s="124">
        <f t="shared" si="71"/>
        <v>0.74004945483124707</v>
      </c>
      <c r="L151" s="124">
        <f t="shared" si="71"/>
        <v>0.74134014863219788</v>
      </c>
      <c r="M151" s="124">
        <f t="shared" si="71"/>
        <v>0.74205248124478229</v>
      </c>
      <c r="N151" s="124">
        <f t="shared" si="71"/>
        <v>0.7428909998362806</v>
      </c>
      <c r="O151" s="124">
        <f t="shared" si="71"/>
        <v>0.74810750845430907</v>
      </c>
      <c r="P151" s="124">
        <f t="shared" si="71"/>
        <v>0.75865466930195924</v>
      </c>
      <c r="Q151" s="124">
        <f t="shared" si="71"/>
        <v>0.7634539198182172</v>
      </c>
      <c r="R151" s="124">
        <f t="shared" ref="R151:V151" si="72">IF(R132=0,"",R132/R113)</f>
        <v>0.77028832906683153</v>
      </c>
      <c r="S151" s="124">
        <f t="shared" si="72"/>
        <v>0.78006517036971468</v>
      </c>
      <c r="T151" s="124">
        <f t="shared" si="72"/>
        <v>0.79115478586905197</v>
      </c>
      <c r="U151" s="124">
        <f t="shared" si="72"/>
        <v>0.79463465288419977</v>
      </c>
      <c r="V151" s="124">
        <f t="shared" si="72"/>
        <v>0.81071648752317638</v>
      </c>
      <c r="W151" s="124">
        <f t="shared" ref="W151:Y151" si="73">IF(W132=0,"",W132/W113)</f>
        <v>0.82197998881852163</v>
      </c>
      <c r="X151" s="124">
        <f t="shared" si="73"/>
        <v>0.83707322381641514</v>
      </c>
      <c r="Y151" s="124">
        <f t="shared" si="73"/>
        <v>0.84239344541634686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0.5778684336562302</v>
      </c>
      <c r="C152" s="111">
        <f t="shared" si="74"/>
        <v>0.57962396131347838</v>
      </c>
      <c r="D152" s="111">
        <f t="shared" si="74"/>
        <v>0.58044083517361811</v>
      </c>
      <c r="E152" s="111">
        <f t="shared" si="74"/>
        <v>0.58106463927954455</v>
      </c>
      <c r="F152" s="111">
        <f t="shared" si="74"/>
        <v>0.5822151508324287</v>
      </c>
      <c r="G152" s="111">
        <f t="shared" si="74"/>
        <v>0.58339902909184804</v>
      </c>
      <c r="H152" s="111">
        <f t="shared" si="74"/>
        <v>0.58488232920729333</v>
      </c>
      <c r="I152" s="111">
        <f t="shared" si="74"/>
        <v>0.58532968393630047</v>
      </c>
      <c r="J152" s="111">
        <f t="shared" si="74"/>
        <v>0.58555318019061853</v>
      </c>
      <c r="K152" s="111">
        <f t="shared" si="74"/>
        <v>0.58581355964080084</v>
      </c>
      <c r="L152" s="111">
        <f t="shared" si="74"/>
        <v>0.58595933629141639</v>
      </c>
      <c r="M152" s="111">
        <f t="shared" si="74"/>
        <v>0.5860401213248414</v>
      </c>
      <c r="N152" s="111">
        <f t="shared" si="74"/>
        <v>0.5861579844663628</v>
      </c>
      <c r="O152" s="111">
        <f t="shared" si="74"/>
        <v>0.58647184529397645</v>
      </c>
      <c r="P152" s="111">
        <f t="shared" si="74"/>
        <v>0.58690758385244568</v>
      </c>
      <c r="Q152" s="111">
        <f t="shared" si="74"/>
        <v>0.58725521138272441</v>
      </c>
      <c r="R152" s="111">
        <f t="shared" ref="R152:V152" si="75">IF(R133=0,"",R133/R114)</f>
        <v>0.58797849761322951</v>
      </c>
      <c r="S152" s="111">
        <f t="shared" si="75"/>
        <v>0.58880297703917828</v>
      </c>
      <c r="T152" s="111">
        <f t="shared" si="75"/>
        <v>0.58907592970355016</v>
      </c>
      <c r="U152" s="111">
        <f t="shared" si="75"/>
        <v>0.59179706729332116</v>
      </c>
      <c r="V152" s="111">
        <f t="shared" si="75"/>
        <v>0.59497900505172663</v>
      </c>
      <c r="W152" s="111">
        <f t="shared" ref="W152:Y152" si="76">IF(W133=0,"",W133/W114)</f>
        <v>0.60078956384933246</v>
      </c>
      <c r="X152" s="111">
        <f t="shared" si="76"/>
        <v>0.60296609773950272</v>
      </c>
      <c r="Y152" s="111">
        <f t="shared" si="76"/>
        <v>0.6046534485614804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0.73697536025734944</v>
      </c>
      <c r="C153" s="45">
        <f t="shared" si="77"/>
        <v>0.73977579209516886</v>
      </c>
      <c r="D153" s="45">
        <f t="shared" si="77"/>
        <v>0.74151942688390537</v>
      </c>
      <c r="E153" s="45">
        <f t="shared" si="77"/>
        <v>0.74332485222214695</v>
      </c>
      <c r="F153" s="45">
        <f t="shared" si="77"/>
        <v>0.74604848838287785</v>
      </c>
      <c r="G153" s="45">
        <f t="shared" si="77"/>
        <v>0.74881306953966242</v>
      </c>
      <c r="H153" s="45">
        <f t="shared" si="77"/>
        <v>0.75278166048916462</v>
      </c>
      <c r="I153" s="45">
        <f t="shared" si="77"/>
        <v>0.75422495452244931</v>
      </c>
      <c r="J153" s="45">
        <f t="shared" si="77"/>
        <v>0.75502697086618276</v>
      </c>
      <c r="K153" s="45">
        <f t="shared" si="77"/>
        <v>0.75620231588881093</v>
      </c>
      <c r="L153" s="45">
        <f t="shared" si="77"/>
        <v>0.75709295832594303</v>
      </c>
      <c r="M153" s="45">
        <f t="shared" si="77"/>
        <v>0.75756150965664804</v>
      </c>
      <c r="N153" s="45">
        <f t="shared" si="77"/>
        <v>0.75843655326492077</v>
      </c>
      <c r="O153" s="45">
        <f t="shared" si="77"/>
        <v>0.76249402956319401</v>
      </c>
      <c r="P153" s="45">
        <f t="shared" si="77"/>
        <v>0.76907783314903344</v>
      </c>
      <c r="Q153" s="45">
        <f t="shared" si="77"/>
        <v>0.77282703200408309</v>
      </c>
      <c r="R153" s="45">
        <f t="shared" ref="R153:V153" si="78">IF(R134=0,"",R134/R115)</f>
        <v>0.77885019017406165</v>
      </c>
      <c r="S153" s="45">
        <f t="shared" si="78"/>
        <v>0.78651635474365833</v>
      </c>
      <c r="T153" s="45">
        <f t="shared" si="78"/>
        <v>0.79453215074110173</v>
      </c>
      <c r="U153" s="45">
        <f t="shared" si="78"/>
        <v>0.80222754868879087</v>
      </c>
      <c r="V153" s="45">
        <f t="shared" si="78"/>
        <v>0.81533073948739687</v>
      </c>
      <c r="W153" s="45">
        <f t="shared" ref="W153:Y153" si="79">IF(W134=0,"",W134/W115)</f>
        <v>0.83178401390695988</v>
      </c>
      <c r="X153" s="45">
        <f t="shared" si="79"/>
        <v>0.84625602801357014</v>
      </c>
      <c r="Y153" s="45">
        <f t="shared" si="79"/>
        <v>0.85155091842287245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23.790450291856605</v>
      </c>
      <c r="C155" s="117">
        <f t="shared" si="80"/>
        <v>23.708731290249727</v>
      </c>
      <c r="D155" s="117">
        <f t="shared" si="80"/>
        <v>44.408404138354051</v>
      </c>
      <c r="E155" s="117">
        <f t="shared" si="80"/>
        <v>15.786899757470216</v>
      </c>
      <c r="F155" s="117">
        <f t="shared" si="80"/>
        <v>4.016369043580192</v>
      </c>
      <c r="G155" s="117">
        <f t="shared" si="80"/>
        <v>9.4328293385098299</v>
      </c>
      <c r="H155" s="117">
        <f t="shared" si="80"/>
        <v>32.905804847032499</v>
      </c>
      <c r="I155" s="117">
        <f t="shared" si="80"/>
        <v>21.095403819191038</v>
      </c>
      <c r="J155" s="117">
        <f t="shared" si="80"/>
        <v>35.494291844472677</v>
      </c>
      <c r="K155" s="117">
        <f t="shared" si="80"/>
        <v>35.525263939503191</v>
      </c>
      <c r="L155" s="117">
        <f t="shared" si="80"/>
        <v>24.126242834397456</v>
      </c>
      <c r="M155" s="117">
        <f t="shared" si="80"/>
        <v>6.5242541323608645</v>
      </c>
      <c r="N155" s="117">
        <f t="shared" si="80"/>
        <v>18.339342577157666</v>
      </c>
      <c r="O155" s="117">
        <f t="shared" si="80"/>
        <v>12.845723713373774</v>
      </c>
      <c r="P155" s="117">
        <f t="shared" si="80"/>
        <v>1.2833508251083847</v>
      </c>
      <c r="Q155" s="117">
        <f t="shared" si="80"/>
        <v>1.2045116677105421</v>
      </c>
      <c r="R155" s="117">
        <f t="shared" ref="R155:V155" si="81">R156+R159+R161+R170</f>
        <v>12.716658227133644</v>
      </c>
      <c r="S155" s="117">
        <f t="shared" si="81"/>
        <v>12.217023863787684</v>
      </c>
      <c r="T155" s="117">
        <f t="shared" si="81"/>
        <v>11.087595618512481</v>
      </c>
      <c r="U155" s="117">
        <f t="shared" si="81"/>
        <v>9.0536390944233087</v>
      </c>
      <c r="V155" s="117">
        <f t="shared" si="81"/>
        <v>9.0655009000148841</v>
      </c>
      <c r="W155" s="117">
        <f t="shared" ref="W155:Y155" si="82">W156+W159+W161+W170</f>
        <v>11.403151002566309</v>
      </c>
      <c r="X155" s="117">
        <f t="shared" si="82"/>
        <v>8.4857969026548599</v>
      </c>
      <c r="Y155" s="117">
        <f t="shared" si="82"/>
        <v>3.5413476192511353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23.491364215682673</v>
      </c>
      <c r="C156" s="122">
        <f t="shared" si="83"/>
        <v>23.253776915875093</v>
      </c>
      <c r="D156" s="122">
        <f t="shared" si="83"/>
        <v>43.95051937047284</v>
      </c>
      <c r="E156" s="122">
        <f t="shared" si="83"/>
        <v>15.346374649208157</v>
      </c>
      <c r="F156" s="122">
        <f t="shared" si="83"/>
        <v>3.5716843137220162</v>
      </c>
      <c r="G156" s="122">
        <f t="shared" si="83"/>
        <v>8.9950281809385846</v>
      </c>
      <c r="H156" s="122">
        <f t="shared" si="83"/>
        <v>32.414003095206809</v>
      </c>
      <c r="I156" s="122">
        <f t="shared" si="83"/>
        <v>20.624283401511157</v>
      </c>
      <c r="J156" s="122">
        <f t="shared" si="83"/>
        <v>35.097316196592544</v>
      </c>
      <c r="K156" s="122">
        <f t="shared" si="83"/>
        <v>35.218638799424134</v>
      </c>
      <c r="L156" s="122">
        <f t="shared" si="83"/>
        <v>23.881573327666903</v>
      </c>
      <c r="M156" s="122">
        <f t="shared" si="83"/>
        <v>6.3763539012823003</v>
      </c>
      <c r="N156" s="122">
        <f t="shared" si="83"/>
        <v>18.226919401079289</v>
      </c>
      <c r="O156" s="122">
        <f t="shared" si="83"/>
        <v>12.754179534793723</v>
      </c>
      <c r="P156" s="122">
        <f t="shared" si="83"/>
        <v>1.2205212615597734</v>
      </c>
      <c r="Q156" s="122">
        <f t="shared" si="83"/>
        <v>1.1537125512470481</v>
      </c>
      <c r="R156" s="122">
        <f t="shared" ref="R156:V156" si="84">SUM(R157:R158)</f>
        <v>12.670647986795483</v>
      </c>
      <c r="S156" s="122">
        <f t="shared" si="84"/>
        <v>12.173402314205317</v>
      </c>
      <c r="T156" s="122">
        <f t="shared" si="84"/>
        <v>11.029779039999998</v>
      </c>
      <c r="U156" s="122">
        <f t="shared" si="84"/>
        <v>8.998135719999997</v>
      </c>
      <c r="V156" s="122">
        <f t="shared" si="84"/>
        <v>8.9981357200000076</v>
      </c>
      <c r="W156" s="122">
        <f t="shared" ref="W156:Y156" si="85">SUM(W157:W158)</f>
        <v>11.320089520000005</v>
      </c>
      <c r="X156" s="122">
        <f t="shared" si="85"/>
        <v>8.4174390399999979</v>
      </c>
      <c r="Y156" s="122">
        <f t="shared" si="85"/>
        <v>3.4831957199999999</v>
      </c>
      <c r="DA156" s="130" t="s">
        <v>2097</v>
      </c>
    </row>
    <row r="157" spans="1:105" ht="12" customHeight="1" x14ac:dyDescent="0.25">
      <c r="A157" s="97" t="s">
        <v>74</v>
      </c>
      <c r="B157" s="98">
        <v>23.491364215682673</v>
      </c>
      <c r="C157" s="98">
        <v>23.253776915875093</v>
      </c>
      <c r="D157" s="98">
        <v>43.95051937047284</v>
      </c>
      <c r="E157" s="98">
        <v>15.346374649208157</v>
      </c>
      <c r="F157" s="98">
        <v>3.5716843137220162</v>
      </c>
      <c r="G157" s="98">
        <v>8.9950281809385846</v>
      </c>
      <c r="H157" s="98">
        <v>32.414003095206809</v>
      </c>
      <c r="I157" s="98">
        <v>20.624283401511157</v>
      </c>
      <c r="J157" s="98">
        <v>35.097316196592544</v>
      </c>
      <c r="K157" s="98">
        <v>35.218638799424134</v>
      </c>
      <c r="L157" s="98">
        <v>23.881573327666903</v>
      </c>
      <c r="M157" s="98">
        <v>6.3763539012823003</v>
      </c>
      <c r="N157" s="98">
        <v>18.226919401079289</v>
      </c>
      <c r="O157" s="98">
        <v>12.754179534793723</v>
      </c>
      <c r="P157" s="98">
        <v>1.2205212615597734</v>
      </c>
      <c r="Q157" s="98">
        <v>1.1537125512470481</v>
      </c>
      <c r="R157" s="98">
        <v>12.670647986795483</v>
      </c>
      <c r="S157" s="98">
        <v>12.173402314205317</v>
      </c>
      <c r="T157" s="98">
        <v>11.029779039999998</v>
      </c>
      <c r="U157" s="98">
        <v>8.998135719999997</v>
      </c>
      <c r="V157" s="98">
        <v>8.9981357200000076</v>
      </c>
      <c r="W157" s="98">
        <v>11.320089520000005</v>
      </c>
      <c r="X157" s="98">
        <v>8.4174390399999979</v>
      </c>
      <c r="Y157" s="98">
        <v>3.4831957199999999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0.26516706485256136</v>
      </c>
      <c r="C161" s="122">
        <v>0.4138448028416899</v>
      </c>
      <c r="D161" s="122">
        <v>0.42153854832269178</v>
      </c>
      <c r="E161" s="122">
        <v>0.40817896355368583</v>
      </c>
      <c r="F161" s="122">
        <v>0.40900643439153711</v>
      </c>
      <c r="G161" s="122">
        <v>0.39889800759807925</v>
      </c>
      <c r="H161" s="122">
        <v>0.44284176574921041</v>
      </c>
      <c r="I161" s="122">
        <v>0.41988697111977569</v>
      </c>
      <c r="J161" s="122">
        <v>0.34740575325531425</v>
      </c>
      <c r="K161" s="122">
        <v>0.26241548668549686</v>
      </c>
      <c r="L161" s="122">
        <v>0.20871219261103932</v>
      </c>
      <c r="M161" s="122">
        <v>0.12312364864740546</v>
      </c>
      <c r="N161" s="122">
        <v>9.2244120911119207E-2</v>
      </c>
      <c r="O161" s="122">
        <v>7.4228391246046743E-2</v>
      </c>
      <c r="P161" s="122">
        <v>4.8796499011590583E-2</v>
      </c>
      <c r="Q161" s="122">
        <v>3.8210198015802617E-2</v>
      </c>
      <c r="R161" s="122">
        <v>3.4872643104279372E-2</v>
      </c>
      <c r="S161" s="122">
        <v>3.4495450681918942E-2</v>
      </c>
      <c r="T161" s="122">
        <v>5.3384074561940845E-2</v>
      </c>
      <c r="U161" s="122">
        <v>4.5463844799771745E-2</v>
      </c>
      <c r="V161" s="122">
        <v>6.1497915816106627E-2</v>
      </c>
      <c r="W161" s="122">
        <v>7.009701947710556E-2</v>
      </c>
      <c r="X161" s="122">
        <v>5.7284759515131102E-2</v>
      </c>
      <c r="Y161" s="122">
        <v>5.0594715907563349E-2</v>
      </c>
      <c r="DA161" s="130" t="s">
        <v>2102</v>
      </c>
    </row>
    <row r="162" spans="1:105" ht="12" customHeight="1" x14ac:dyDescent="0.25">
      <c r="A162" s="97" t="s">
        <v>141</v>
      </c>
      <c r="B162" s="98">
        <v>0.26516706485256136</v>
      </c>
      <c r="C162" s="98">
        <v>0.4138448028416899</v>
      </c>
      <c r="D162" s="98">
        <v>0.42153854832269178</v>
      </c>
      <c r="E162" s="98">
        <v>0.40817896355368583</v>
      </c>
      <c r="F162" s="98">
        <v>0.40900643439153711</v>
      </c>
      <c r="G162" s="98">
        <v>0.39889800759807925</v>
      </c>
      <c r="H162" s="98">
        <v>0.44284176574921041</v>
      </c>
      <c r="I162" s="98">
        <v>0.41988697111977569</v>
      </c>
      <c r="J162" s="98">
        <v>0.34740575325531425</v>
      </c>
      <c r="K162" s="98">
        <v>0.26241548668549686</v>
      </c>
      <c r="L162" s="98">
        <v>0.20871219261103932</v>
      </c>
      <c r="M162" s="98">
        <v>0.12312364864740546</v>
      </c>
      <c r="N162" s="98">
        <v>9.2244120911119207E-2</v>
      </c>
      <c r="O162" s="98">
        <v>7.4228391246046743E-2</v>
      </c>
      <c r="P162" s="98">
        <v>4.8796499011590583E-2</v>
      </c>
      <c r="Q162" s="98">
        <v>3.8210198015802617E-2</v>
      </c>
      <c r="R162" s="98">
        <v>3.4872643104279372E-2</v>
      </c>
      <c r="S162" s="98">
        <v>3.4495450681918942E-2</v>
      </c>
      <c r="T162" s="98">
        <v>5.3384074561940845E-2</v>
      </c>
      <c r="U162" s="98">
        <v>4.5463844799771745E-2</v>
      </c>
      <c r="V162" s="98">
        <v>6.1497915816106627E-2</v>
      </c>
      <c r="W162" s="98">
        <v>7.009701947710556E-2</v>
      </c>
      <c r="X162" s="98">
        <v>5.7284759515131102E-2</v>
      </c>
      <c r="Y162" s="98">
        <v>5.0594715907563349E-2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3.3919011321368493E-2</v>
      </c>
      <c r="C170" s="122">
        <v>4.1109571532942257E-2</v>
      </c>
      <c r="D170" s="122">
        <v>3.6346219558520521E-2</v>
      </c>
      <c r="E170" s="122">
        <v>3.2346144708374366E-2</v>
      </c>
      <c r="F170" s="122">
        <v>3.5678295466638872E-2</v>
      </c>
      <c r="G170" s="122">
        <v>3.8903149973166032E-2</v>
      </c>
      <c r="H170" s="122">
        <v>4.8959986076479993E-2</v>
      </c>
      <c r="I170" s="122">
        <v>5.1233446560104708E-2</v>
      </c>
      <c r="J170" s="122">
        <v>4.9569894624817042E-2</v>
      </c>
      <c r="K170" s="122">
        <v>4.4209653393558555E-2</v>
      </c>
      <c r="L170" s="122">
        <v>3.5957314119515471E-2</v>
      </c>
      <c r="M170" s="122">
        <v>2.4776582431158625E-2</v>
      </c>
      <c r="N170" s="122">
        <v>2.0179055167259308E-2</v>
      </c>
      <c r="O170" s="122">
        <v>1.7315787334003987E-2</v>
      </c>
      <c r="P170" s="122">
        <v>1.4033064537020839E-2</v>
      </c>
      <c r="Q170" s="122">
        <v>1.2588918447691373E-2</v>
      </c>
      <c r="R170" s="122">
        <v>1.1137597233880978E-2</v>
      </c>
      <c r="S170" s="122">
        <v>9.1260989004481995E-3</v>
      </c>
      <c r="T170" s="122">
        <v>4.4325039505427495E-3</v>
      </c>
      <c r="U170" s="122">
        <v>1.0039529623541181E-2</v>
      </c>
      <c r="V170" s="122">
        <v>5.8672641987697529E-3</v>
      </c>
      <c r="W170" s="122">
        <v>1.2964463089199473E-2</v>
      </c>
      <c r="X170" s="122">
        <v>1.1073103139731109E-2</v>
      </c>
      <c r="Y170" s="122">
        <v>7.5571833435720479E-3</v>
      </c>
      <c r="DA170" s="130" t="s">
        <v>2111</v>
      </c>
    </row>
    <row r="171" spans="1:105" ht="12" customHeight="1" x14ac:dyDescent="0.25">
      <c r="A171" s="97" t="s">
        <v>50</v>
      </c>
      <c r="B171" s="98">
        <v>3.3919011321368493E-2</v>
      </c>
      <c r="C171" s="98">
        <v>4.1109571532942257E-2</v>
      </c>
      <c r="D171" s="98">
        <v>3.6346219558520521E-2</v>
      </c>
      <c r="E171" s="98">
        <v>3.2346144708374366E-2</v>
      </c>
      <c r="F171" s="98">
        <v>3.5678295466638872E-2</v>
      </c>
      <c r="G171" s="98">
        <v>3.8903149973166032E-2</v>
      </c>
      <c r="H171" s="98">
        <v>4.8959986076479993E-2</v>
      </c>
      <c r="I171" s="98">
        <v>5.1233446560104708E-2</v>
      </c>
      <c r="J171" s="98">
        <v>4.9569894624817042E-2</v>
      </c>
      <c r="K171" s="98">
        <v>4.4209653393558555E-2</v>
      </c>
      <c r="L171" s="98">
        <v>3.5957314119515471E-2</v>
      </c>
      <c r="M171" s="98">
        <v>2.4776582431158625E-2</v>
      </c>
      <c r="N171" s="98">
        <v>2.0179055167259308E-2</v>
      </c>
      <c r="O171" s="98">
        <v>1.7315787334003987E-2</v>
      </c>
      <c r="P171" s="98">
        <v>1.4033064537020839E-2</v>
      </c>
      <c r="Q171" s="98">
        <v>1.2588918447691373E-2</v>
      </c>
      <c r="R171" s="98">
        <v>1.1137597233880978E-2</v>
      </c>
      <c r="S171" s="98">
        <v>9.1260989004481995E-3</v>
      </c>
      <c r="T171" s="98">
        <v>4.4325039505427495E-3</v>
      </c>
      <c r="U171" s="98">
        <v>1.0039529623541181E-2</v>
      </c>
      <c r="V171" s="98">
        <v>5.8672641987697529E-3</v>
      </c>
      <c r="W171" s="98">
        <v>1.2964463089199473E-2</v>
      </c>
      <c r="X171" s="98">
        <v>1.1073103139731109E-2</v>
      </c>
      <c r="Y171" s="98">
        <v>7.5571833435720479E-3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16431.154713149775</v>
      </c>
      <c r="C174" s="117">
        <f t="shared" si="87"/>
        <v>14821.85505527442</v>
      </c>
      <c r="D174" s="117">
        <f t="shared" si="87"/>
        <v>27345.145635540142</v>
      </c>
      <c r="E174" s="117">
        <f t="shared" si="87"/>
        <v>10983.630483513642</v>
      </c>
      <c r="F174" s="117">
        <f t="shared" si="87"/>
        <v>3604.4614904601867</v>
      </c>
      <c r="G174" s="117">
        <f t="shared" si="87"/>
        <v>6893.3303556159508</v>
      </c>
      <c r="H174" s="117">
        <f t="shared" si="87"/>
        <v>17097.776491900768</v>
      </c>
      <c r="I174" s="117">
        <f t="shared" si="87"/>
        <v>11427.190563729995</v>
      </c>
      <c r="J174" s="117">
        <f t="shared" si="87"/>
        <v>18418.565906343279</v>
      </c>
      <c r="K174" s="117">
        <f t="shared" si="87"/>
        <v>18847.940131264924</v>
      </c>
      <c r="L174" s="117">
        <f t="shared" si="87"/>
        <v>13831.167864907997</v>
      </c>
      <c r="M174" s="117">
        <f t="shared" si="87"/>
        <v>6583.5312431246739</v>
      </c>
      <c r="N174" s="117">
        <f t="shared" si="87"/>
        <v>21058.866498783049</v>
      </c>
      <c r="O174" s="117">
        <f t="shared" si="87"/>
        <v>15623.563066134133</v>
      </c>
      <c r="P174" s="117">
        <f t="shared" si="87"/>
        <v>2782.6391240364228</v>
      </c>
      <c r="Q174" s="117">
        <f t="shared" si="87"/>
        <v>2928.5381221391194</v>
      </c>
      <c r="R174" s="117">
        <f t="shared" ref="R174:V174" si="88">R175+R178+R180+R189</f>
        <v>16650.902972875192</v>
      </c>
      <c r="S174" s="117">
        <f t="shared" si="88"/>
        <v>17032.632471069424</v>
      </c>
      <c r="T174" s="117">
        <f t="shared" si="88"/>
        <v>15906.97285512477</v>
      </c>
      <c r="U174" s="117">
        <f t="shared" si="88"/>
        <v>13987.201091020454</v>
      </c>
      <c r="V174" s="117">
        <f t="shared" si="88"/>
        <v>14349.702958000113</v>
      </c>
      <c r="W174" s="117">
        <f t="shared" ref="W174:Y174" si="89">W175+W178+W180+W189</f>
        <v>18951.925932552909</v>
      </c>
      <c r="X174" s="117">
        <f t="shared" si="89"/>
        <v>15796.582388503284</v>
      </c>
      <c r="Y174" s="117">
        <f t="shared" si="89"/>
        <v>10412.111368429099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14813.129377175124</v>
      </c>
      <c r="C175" s="122">
        <f t="shared" si="90"/>
        <v>13403.027418428526</v>
      </c>
      <c r="D175" s="122">
        <f t="shared" si="90"/>
        <v>25937.716803126201</v>
      </c>
      <c r="E175" s="122">
        <f t="shared" si="90"/>
        <v>9524.909452571932</v>
      </c>
      <c r="F175" s="122">
        <f t="shared" si="90"/>
        <v>2166.2095526855019</v>
      </c>
      <c r="G175" s="122">
        <f t="shared" si="90"/>
        <v>5464.636118427773</v>
      </c>
      <c r="H175" s="122">
        <f t="shared" si="90"/>
        <v>15694.879271488904</v>
      </c>
      <c r="I175" s="122">
        <f t="shared" si="90"/>
        <v>9905.6034531025107</v>
      </c>
      <c r="J175" s="122">
        <f t="shared" si="90"/>
        <v>17045.388253313256</v>
      </c>
      <c r="K175" s="122">
        <f t="shared" si="90"/>
        <v>17710.404725730717</v>
      </c>
      <c r="L175" s="122">
        <f t="shared" si="90"/>
        <v>12804.592784339131</v>
      </c>
      <c r="M175" s="122">
        <f t="shared" si="90"/>
        <v>5480.3033887239289</v>
      </c>
      <c r="N175" s="122">
        <f t="shared" si="90"/>
        <v>19850.739053767204</v>
      </c>
      <c r="O175" s="122">
        <f t="shared" si="90"/>
        <v>14225.792173759542</v>
      </c>
      <c r="P175" s="122">
        <f t="shared" si="90"/>
        <v>1353.1814325803766</v>
      </c>
      <c r="Q175" s="122">
        <f t="shared" si="90"/>
        <v>1329.695014246847</v>
      </c>
      <c r="R175" s="122">
        <f t="shared" ref="R175:V175" si="91">SUM(R176:R177)</f>
        <v>15019.742837250993</v>
      </c>
      <c r="S175" s="122">
        <f t="shared" si="91"/>
        <v>15296.882083825511</v>
      </c>
      <c r="T175" s="122">
        <f t="shared" si="91"/>
        <v>13902.982869054209</v>
      </c>
      <c r="U175" s="122">
        <f t="shared" si="91"/>
        <v>11634.805313829518</v>
      </c>
      <c r="V175" s="122">
        <f t="shared" si="91"/>
        <v>12184.308105576874</v>
      </c>
      <c r="W175" s="122">
        <f t="shared" ref="W175:Y175" si="92">SUM(W176:W177)</f>
        <v>16208.027202685465</v>
      </c>
      <c r="X175" s="122">
        <f t="shared" si="92"/>
        <v>13641.083702322179</v>
      </c>
      <c r="Y175" s="122">
        <f t="shared" si="92"/>
        <v>8045.4898705915621</v>
      </c>
      <c r="DA175" s="130" t="s">
        <v>2265</v>
      </c>
    </row>
    <row r="176" spans="1:105" ht="12" customHeight="1" x14ac:dyDescent="0.25">
      <c r="A176" s="97" t="s">
        <v>74</v>
      </c>
      <c r="B176" s="98">
        <v>14639.481249093056</v>
      </c>
      <c r="C176" s="98">
        <v>13246.298221610776</v>
      </c>
      <c r="D176" s="98">
        <v>25639.842359170401</v>
      </c>
      <c r="E176" s="98">
        <v>9416.9998612754753</v>
      </c>
      <c r="F176" s="98">
        <v>2141.834857973613</v>
      </c>
      <c r="G176" s="98">
        <v>5403.6250665004745</v>
      </c>
      <c r="H176" s="98">
        <v>15518.476241857063</v>
      </c>
      <c r="I176" s="98">
        <v>9795.2184420109643</v>
      </c>
      <c r="J176" s="98">
        <v>16856.297802589332</v>
      </c>
      <c r="K176" s="98">
        <v>17514.56281256603</v>
      </c>
      <c r="L176" s="98">
        <v>12667.919948341898</v>
      </c>
      <c r="M176" s="98">
        <v>5422.035894540435</v>
      </c>
      <c r="N176" s="98">
        <v>19642.164879691918</v>
      </c>
      <c r="O176" s="98">
        <v>14071.738969268701</v>
      </c>
      <c r="P176" s="98">
        <v>1338.5546931484798</v>
      </c>
      <c r="Q176" s="98">
        <v>1315.7653723415235</v>
      </c>
      <c r="R176" s="98">
        <v>14862.381371296087</v>
      </c>
      <c r="S176" s="98">
        <v>15134.015984072519</v>
      </c>
      <c r="T176" s="98">
        <v>13747.20020133383</v>
      </c>
      <c r="U176" s="98">
        <v>11501.580849141819</v>
      </c>
      <c r="V176" s="98">
        <v>12039.952718676133</v>
      </c>
      <c r="W176" s="98">
        <v>16013.210511282496</v>
      </c>
      <c r="X176" s="98">
        <v>13469.687790298474</v>
      </c>
      <c r="Y176" s="98">
        <v>7953.1466113416309</v>
      </c>
      <c r="DA176" s="63" t="s">
        <v>2266</v>
      </c>
    </row>
    <row r="177" spans="1:105" ht="12" customHeight="1" x14ac:dyDescent="0.25">
      <c r="A177" s="97" t="s">
        <v>53</v>
      </c>
      <c r="B177" s="98">
        <v>173.64812808206793</v>
      </c>
      <c r="C177" s="98">
        <v>156.7291968177507</v>
      </c>
      <c r="D177" s="98">
        <v>297.87444395580036</v>
      </c>
      <c r="E177" s="98">
        <v>107.90959129645647</v>
      </c>
      <c r="F177" s="98">
        <v>24.37469471188885</v>
      </c>
      <c r="G177" s="98">
        <v>61.011051927298617</v>
      </c>
      <c r="H177" s="98">
        <v>176.40302963184118</v>
      </c>
      <c r="I177" s="98">
        <v>110.38501109154693</v>
      </c>
      <c r="J177" s="98">
        <v>189.09045072392644</v>
      </c>
      <c r="K177" s="98">
        <v>195.84191316468869</v>
      </c>
      <c r="L177" s="98">
        <v>136.67283599723299</v>
      </c>
      <c r="M177" s="98">
        <v>58.267494183494343</v>
      </c>
      <c r="N177" s="98">
        <v>208.57417407528516</v>
      </c>
      <c r="O177" s="98">
        <v>154.05320449084178</v>
      </c>
      <c r="P177" s="98">
        <v>14.626739431896754</v>
      </c>
      <c r="Q177" s="98">
        <v>13.929641905323564</v>
      </c>
      <c r="R177" s="98">
        <v>157.36146595490615</v>
      </c>
      <c r="S177" s="98">
        <v>162.86609975299135</v>
      </c>
      <c r="T177" s="98">
        <v>155.78266772037861</v>
      </c>
      <c r="U177" s="98">
        <v>133.2244646876984</v>
      </c>
      <c r="V177" s="98">
        <v>144.35538690074191</v>
      </c>
      <c r="W177" s="98">
        <v>194.81669140297052</v>
      </c>
      <c r="X177" s="98">
        <v>171.39591202370551</v>
      </c>
      <c r="Y177" s="98">
        <v>92.343259249931236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0.56013312292240447</v>
      </c>
      <c r="C178" s="122">
        <f t="shared" si="93"/>
        <v>1.0936592316790763</v>
      </c>
      <c r="D178" s="122">
        <f t="shared" si="93"/>
        <v>1.6639551840625644</v>
      </c>
      <c r="E178" s="122">
        <f t="shared" si="93"/>
        <v>2.405460237249152</v>
      </c>
      <c r="F178" s="122">
        <f t="shared" si="93"/>
        <v>2.5847111564871175</v>
      </c>
      <c r="G178" s="122">
        <f t="shared" si="93"/>
        <v>3.3515476090230285</v>
      </c>
      <c r="H178" s="122">
        <f t="shared" si="93"/>
        <v>4.4509000641459124</v>
      </c>
      <c r="I178" s="122">
        <f t="shared" si="93"/>
        <v>6.9625989701314754</v>
      </c>
      <c r="J178" s="122">
        <f t="shared" si="93"/>
        <v>6.2373021894883225</v>
      </c>
      <c r="K178" s="122">
        <f t="shared" si="93"/>
        <v>7.2213205093249551</v>
      </c>
      <c r="L178" s="122">
        <f t="shared" si="93"/>
        <v>9.1089720474717311</v>
      </c>
      <c r="M178" s="122">
        <f t="shared" si="93"/>
        <v>12.342109492982194</v>
      </c>
      <c r="N178" s="122">
        <f t="shared" si="93"/>
        <v>20.082436170827947</v>
      </c>
      <c r="O178" s="122">
        <f t="shared" si="93"/>
        <v>14.701349539601063</v>
      </c>
      <c r="P178" s="122">
        <f t="shared" si="93"/>
        <v>7.9529848834324541</v>
      </c>
      <c r="Q178" s="122">
        <f t="shared" si="93"/>
        <v>8.4630066190007085</v>
      </c>
      <c r="R178" s="122">
        <f t="shared" si="93"/>
        <v>5.7943428323193036</v>
      </c>
      <c r="S178" s="122">
        <f t="shared" si="93"/>
        <v>4.9519333946945219</v>
      </c>
      <c r="T178" s="122">
        <f t="shared" si="93"/>
        <v>5.8014922221258995</v>
      </c>
      <c r="U178" s="122">
        <f t="shared" si="93"/>
        <v>7.2535365621893142</v>
      </c>
      <c r="V178" s="122">
        <f t="shared" si="93"/>
        <v>10.262312801097977</v>
      </c>
      <c r="W178" s="122">
        <f t="shared" si="93"/>
        <v>12.778675737693005</v>
      </c>
      <c r="X178" s="122">
        <f t="shared" si="93"/>
        <v>16.281957579316536</v>
      </c>
      <c r="Y178" s="122">
        <f t="shared" si="93"/>
        <v>14.780268178248605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0.56013312292240447</v>
      </c>
      <c r="C179" s="98">
        <f>RES_hhdet_fech!C29</f>
        <v>1.0936592316790763</v>
      </c>
      <c r="D179" s="98">
        <f>RES_hhdet_fech!D29</f>
        <v>1.6639551840625644</v>
      </c>
      <c r="E179" s="98">
        <f>RES_hhdet_fech!E29</f>
        <v>2.405460237249152</v>
      </c>
      <c r="F179" s="98">
        <f>RES_hhdet_fech!F29</f>
        <v>2.5847111564871175</v>
      </c>
      <c r="G179" s="98">
        <f>RES_hhdet_fech!G29</f>
        <v>3.3515476090230285</v>
      </c>
      <c r="H179" s="98">
        <f>RES_hhdet_fech!H29</f>
        <v>4.4509000641459124</v>
      </c>
      <c r="I179" s="98">
        <f>RES_hhdet_fech!I29</f>
        <v>6.9625989701314754</v>
      </c>
      <c r="J179" s="98">
        <f>RES_hhdet_fech!J29</f>
        <v>6.2373021894883225</v>
      </c>
      <c r="K179" s="98">
        <f>RES_hhdet_fech!K29</f>
        <v>7.2213205093249551</v>
      </c>
      <c r="L179" s="98">
        <f>RES_hhdet_fech!L29</f>
        <v>9.1089720474717311</v>
      </c>
      <c r="M179" s="98">
        <f>RES_hhdet_fech!M29</f>
        <v>12.342109492982194</v>
      </c>
      <c r="N179" s="98">
        <f>RES_hhdet_fech!N29</f>
        <v>20.082436170827947</v>
      </c>
      <c r="O179" s="98">
        <f>RES_hhdet_fech!O29</f>
        <v>14.701349539601063</v>
      </c>
      <c r="P179" s="98">
        <f>RES_hhdet_fech!P29</f>
        <v>7.9529848834324541</v>
      </c>
      <c r="Q179" s="98">
        <f>RES_hhdet_fech!Q29</f>
        <v>8.4630066190007085</v>
      </c>
      <c r="R179" s="98">
        <f>RES_hhdet_fech!R29</f>
        <v>5.7943428323193036</v>
      </c>
      <c r="S179" s="98">
        <f>RES_hhdet_fech!S29</f>
        <v>4.9519333946945219</v>
      </c>
      <c r="T179" s="98">
        <f>RES_hhdet_fech!T29</f>
        <v>5.8014922221258995</v>
      </c>
      <c r="U179" s="98">
        <f>RES_hhdet_fech!U29</f>
        <v>7.2535365621893142</v>
      </c>
      <c r="V179" s="98">
        <f>RES_hhdet_fech!V29</f>
        <v>10.262312801097977</v>
      </c>
      <c r="W179" s="98">
        <f>RES_hhdet_fech!W29</f>
        <v>12.778675737693005</v>
      </c>
      <c r="X179" s="98">
        <f>RES_hhdet_fech!X29</f>
        <v>16.281957579316536</v>
      </c>
      <c r="Y179" s="98">
        <f>RES_hhdet_fech!Y29</f>
        <v>14.780268178248605</v>
      </c>
      <c r="DA179" s="63" t="s">
        <v>2269</v>
      </c>
    </row>
    <row r="180" spans="1:105" ht="12" customHeight="1" x14ac:dyDescent="0.25">
      <c r="A180" s="121" t="s">
        <v>55</v>
      </c>
      <c r="B180" s="122">
        <v>1351.7588713969408</v>
      </c>
      <c r="C180" s="122">
        <v>1123.0652852649162</v>
      </c>
      <c r="D180" s="122">
        <v>1141.540918842484</v>
      </c>
      <c r="E180" s="122">
        <v>1166.9799016296167</v>
      </c>
      <c r="F180" s="122">
        <v>1131.8299978046837</v>
      </c>
      <c r="G180" s="122">
        <v>1129.1694410794564</v>
      </c>
      <c r="H180" s="122">
        <v>1134.1094956192846</v>
      </c>
      <c r="I180" s="122">
        <v>1220.0032190739396</v>
      </c>
      <c r="J180" s="122">
        <v>1116.8337552003848</v>
      </c>
      <c r="K180" s="122">
        <v>898.39562415925343</v>
      </c>
      <c r="L180" s="122">
        <v>810.25790983804495</v>
      </c>
      <c r="M180" s="122">
        <v>857.88083732657799</v>
      </c>
      <c r="N180" s="122">
        <v>947.05337046231261</v>
      </c>
      <c r="O180" s="122">
        <v>1149.3208955682851</v>
      </c>
      <c r="P180" s="122">
        <v>1152.5239676731842</v>
      </c>
      <c r="Q180" s="122">
        <v>1306.1320676779669</v>
      </c>
      <c r="R180" s="122">
        <v>1334.1235073091377</v>
      </c>
      <c r="S180" s="122">
        <v>1383.0830058028589</v>
      </c>
      <c r="T180" s="122">
        <v>1662.1121914628977</v>
      </c>
      <c r="U180" s="122">
        <v>1989.4948953694902</v>
      </c>
      <c r="V180" s="122">
        <v>1780.2259670620435</v>
      </c>
      <c r="W180" s="122">
        <v>2299.024081122142</v>
      </c>
      <c r="X180" s="122">
        <v>1669.7598523928996</v>
      </c>
      <c r="Y180" s="122">
        <v>1886.6172828708086</v>
      </c>
      <c r="DA180" s="130" t="s">
        <v>2270</v>
      </c>
    </row>
    <row r="181" spans="1:105" ht="12" customHeight="1" x14ac:dyDescent="0.25">
      <c r="A181" s="97" t="s">
        <v>141</v>
      </c>
      <c r="B181" s="98">
        <v>1355.7654740203752</v>
      </c>
      <c r="C181" s="98">
        <v>1295.7473368408337</v>
      </c>
      <c r="D181" s="98">
        <v>1277.1438643338904</v>
      </c>
      <c r="E181" s="98">
        <v>1251.3082809660064</v>
      </c>
      <c r="F181" s="98">
        <v>1237.4717319053227</v>
      </c>
      <c r="G181" s="98">
        <v>1245.4058301084349</v>
      </c>
      <c r="H181" s="98">
        <v>1246.4646462705127</v>
      </c>
      <c r="I181" s="98">
        <v>1259.1413412762627</v>
      </c>
      <c r="J181" s="98">
        <v>1197.6067884748222</v>
      </c>
      <c r="K181" s="98">
        <v>1178.7766542574361</v>
      </c>
      <c r="L181" s="98">
        <v>1115.0356395808401</v>
      </c>
      <c r="M181" s="98">
        <v>1108.4108229923024</v>
      </c>
      <c r="N181" s="98">
        <v>1112.5357410396775</v>
      </c>
      <c r="O181" s="98">
        <v>1146.5508698721783</v>
      </c>
      <c r="P181" s="98">
        <v>1234.5467929736744</v>
      </c>
      <c r="Q181" s="98">
        <v>1245.9874265749256</v>
      </c>
      <c r="R181" s="98">
        <v>1218.3791546228297</v>
      </c>
      <c r="S181" s="98">
        <v>1393.1679195490442</v>
      </c>
      <c r="T181" s="98">
        <v>1740.7888243868194</v>
      </c>
      <c r="U181" s="98">
        <v>1419.4339478835095</v>
      </c>
      <c r="V181" s="98">
        <v>1611.4589836015159</v>
      </c>
      <c r="W181" s="98">
        <v>1978.0765471165009</v>
      </c>
      <c r="X181" s="98">
        <v>1474.7252758220525</v>
      </c>
      <c r="Y181" s="98">
        <v>1726.5676177964017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1351.202739709245</v>
      </c>
      <c r="C185" s="101">
        <v>1084.661146619592</v>
      </c>
      <c r="D185" s="101">
        <v>1109.2036334659845</v>
      </c>
      <c r="E185" s="101">
        <v>1145.8757620815068</v>
      </c>
      <c r="F185" s="101">
        <v>1105.7157057359734</v>
      </c>
      <c r="G185" s="101">
        <v>1101.4754044909369</v>
      </c>
      <c r="H185" s="101">
        <v>1111.0819165839653</v>
      </c>
      <c r="I185" s="101">
        <v>1212.6381680044599</v>
      </c>
      <c r="J185" s="101">
        <v>1103.7589467973605</v>
      </c>
      <c r="K185" s="101">
        <v>863.49046543259965</v>
      </c>
      <c r="L185" s="101">
        <v>789.26155667397768</v>
      </c>
      <c r="M185" s="101">
        <v>849.48926168863363</v>
      </c>
      <c r="N185" s="101">
        <v>952.03011072975744</v>
      </c>
      <c r="O185" s="101">
        <v>1172.9337206459877</v>
      </c>
      <c r="P185" s="101">
        <v>1167.4676697290183</v>
      </c>
      <c r="Q185" s="101">
        <v>1327.323635992268</v>
      </c>
      <c r="R185" s="101">
        <v>1359.1874900621233</v>
      </c>
      <c r="S185" s="101">
        <v>1419.8036900744576</v>
      </c>
      <c r="T185" s="101">
        <v>1732.9215896196577</v>
      </c>
      <c r="U185" s="101">
        <v>2091.0363924246722</v>
      </c>
      <c r="V185" s="101">
        <v>1874.6852785822718</v>
      </c>
      <c r="W185" s="101">
        <v>2401.9099336453928</v>
      </c>
      <c r="X185" s="101">
        <v>1778.4228135098674</v>
      </c>
      <c r="Y185" s="101">
        <v>1986.7535049453163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565.00177237240621</v>
      </c>
      <c r="M186" s="104">
        <v>592.79340860266075</v>
      </c>
      <c r="N186" s="104">
        <v>673.18014940243177</v>
      </c>
      <c r="O186" s="104">
        <v>861.07739118736947</v>
      </c>
      <c r="P186" s="104">
        <v>855.92076756950621</v>
      </c>
      <c r="Q186" s="104">
        <v>988.47643301685468</v>
      </c>
      <c r="R186" s="104">
        <v>1025.8980708193103</v>
      </c>
      <c r="S186" s="104">
        <v>1045.9076782554571</v>
      </c>
      <c r="T186" s="104">
        <v>1272.0759547880189</v>
      </c>
      <c r="U186" s="104">
        <v>1546.1368813611198</v>
      </c>
      <c r="V186" s="104">
        <v>1411.9263943031324</v>
      </c>
      <c r="W186" s="104">
        <v>1949.8409572150547</v>
      </c>
      <c r="X186" s="104">
        <v>1364.6882622734163</v>
      </c>
      <c r="Y186" s="104">
        <v>1621.7680204660471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259.43418152084263</v>
      </c>
      <c r="M187" s="98">
        <v>241.73329224213873</v>
      </c>
      <c r="N187" s="98">
        <v>290.08611015592601</v>
      </c>
      <c r="O187" s="98">
        <v>410.03163366944256</v>
      </c>
      <c r="P187" s="98">
        <v>362.52280310732198</v>
      </c>
      <c r="Q187" s="98">
        <v>424.82319658958085</v>
      </c>
      <c r="R187" s="98">
        <v>440.27150812339977</v>
      </c>
      <c r="S187" s="98">
        <v>397.7683886516532</v>
      </c>
      <c r="T187" s="98">
        <v>498.09604036901533</v>
      </c>
      <c r="U187" s="98">
        <v>582.35730856058922</v>
      </c>
      <c r="V187" s="98">
        <v>546.40413738355608</v>
      </c>
      <c r="W187" s="98">
        <v>994.95868768745345</v>
      </c>
      <c r="X187" s="98">
        <v>422.42719193854288</v>
      </c>
      <c r="Y187" s="98">
        <v>769.49481888068749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305.56759085156352</v>
      </c>
      <c r="M188" s="98">
        <v>351.0601163605221</v>
      </c>
      <c r="N188" s="98">
        <v>383.09403924650582</v>
      </c>
      <c r="O188" s="98">
        <v>451.04575751792675</v>
      </c>
      <c r="P188" s="98">
        <v>493.39796446218418</v>
      </c>
      <c r="Q188" s="98">
        <v>563.65323642727367</v>
      </c>
      <c r="R188" s="98">
        <v>585.62656269591048</v>
      </c>
      <c r="S188" s="98">
        <v>648.13928960380383</v>
      </c>
      <c r="T188" s="98">
        <v>773.97991441900376</v>
      </c>
      <c r="U188" s="98">
        <v>963.77957280053045</v>
      </c>
      <c r="V188" s="98">
        <v>865.52225691957653</v>
      </c>
      <c r="W188" s="98">
        <v>954.8822695276009</v>
      </c>
      <c r="X188" s="98">
        <v>942.26107033487358</v>
      </c>
      <c r="Y188" s="98">
        <v>852.27320158535974</v>
      </c>
      <c r="DA188" s="63" t="s">
        <v>2278</v>
      </c>
    </row>
    <row r="189" spans="1:105" ht="12" customHeight="1" x14ac:dyDescent="0.25">
      <c r="A189" s="121" t="s">
        <v>54</v>
      </c>
      <c r="B189" s="122">
        <v>265.70633145479013</v>
      </c>
      <c r="C189" s="122">
        <v>294.66869234929743</v>
      </c>
      <c r="D189" s="122">
        <v>264.22395838739334</v>
      </c>
      <c r="E189" s="122">
        <v>289.33566907484425</v>
      </c>
      <c r="F189" s="122">
        <v>303.83722881351417</v>
      </c>
      <c r="G189" s="122">
        <v>296.17324849969862</v>
      </c>
      <c r="H189" s="122">
        <v>264.33682472843088</v>
      </c>
      <c r="I189" s="122">
        <v>294.62129258341361</v>
      </c>
      <c r="J189" s="122">
        <v>250.10659564015188</v>
      </c>
      <c r="K189" s="122">
        <v>231.91846086562887</v>
      </c>
      <c r="L189" s="122">
        <v>207.20819868334968</v>
      </c>
      <c r="M189" s="122">
        <v>233.00490758118497</v>
      </c>
      <c r="N189" s="122">
        <v>240.99163838270562</v>
      </c>
      <c r="O189" s="122">
        <v>233.74864726670418</v>
      </c>
      <c r="P189" s="122">
        <v>268.98073889942958</v>
      </c>
      <c r="Q189" s="122">
        <v>284.24803359530449</v>
      </c>
      <c r="R189" s="122">
        <v>291.24228548274181</v>
      </c>
      <c r="S189" s="122">
        <v>347.71544804636278</v>
      </c>
      <c r="T189" s="122">
        <v>336.07630238553571</v>
      </c>
      <c r="U189" s="122">
        <v>355.64734525925655</v>
      </c>
      <c r="V189" s="122">
        <v>374.90657256009592</v>
      </c>
      <c r="W189" s="122">
        <v>432.09597300760908</v>
      </c>
      <c r="X189" s="122">
        <v>469.45687620888975</v>
      </c>
      <c r="Y189" s="122">
        <v>465.22394678848161</v>
      </c>
      <c r="DA189" s="130" t="s">
        <v>2279</v>
      </c>
    </row>
    <row r="190" spans="1:105" ht="12" customHeight="1" x14ac:dyDescent="0.25">
      <c r="A190" s="97" t="s">
        <v>50</v>
      </c>
      <c r="B190" s="98">
        <v>382.86592666378255</v>
      </c>
      <c r="C190" s="98">
        <v>392.56372406905996</v>
      </c>
      <c r="D190" s="98">
        <v>350.88317414536351</v>
      </c>
      <c r="E190" s="98">
        <v>339.84168012930405</v>
      </c>
      <c r="F190" s="98">
        <v>363.570377326624</v>
      </c>
      <c r="G190" s="98">
        <v>381.42272661211121</v>
      </c>
      <c r="H190" s="98">
        <v>347.07059908882587</v>
      </c>
      <c r="I190" s="98">
        <v>351.30690377639252</v>
      </c>
      <c r="J190" s="98">
        <v>333.66325897828034</v>
      </c>
      <c r="K190" s="98">
        <v>310.89298076455765</v>
      </c>
      <c r="L190" s="98">
        <v>272.44525698837509</v>
      </c>
      <c r="M190" s="98">
        <v>294.78665390222181</v>
      </c>
      <c r="N190" s="98">
        <v>302.14933115648819</v>
      </c>
      <c r="O190" s="98">
        <v>303.69431472917955</v>
      </c>
      <c r="P190" s="98">
        <v>337.57445311941217</v>
      </c>
      <c r="Q190" s="98">
        <v>367.01144939971039</v>
      </c>
      <c r="R190" s="98">
        <v>419.05766310582612</v>
      </c>
      <c r="S190" s="98">
        <v>472.64425698643078</v>
      </c>
      <c r="T190" s="98">
        <v>274.82669971049438</v>
      </c>
      <c r="U190" s="98">
        <v>566.61348058869487</v>
      </c>
      <c r="V190" s="98">
        <v>363.78554290515291</v>
      </c>
      <c r="W190" s="98">
        <v>722.42968705487635</v>
      </c>
      <c r="X190" s="98">
        <v>649.94442329818094</v>
      </c>
      <c r="Y190" s="98">
        <v>604.87468532968728</v>
      </c>
      <c r="DA190" s="63" t="s">
        <v>2280</v>
      </c>
    </row>
    <row r="191" spans="1:105" ht="12" customHeight="1" x14ac:dyDescent="0.25">
      <c r="A191" s="109" t="s">
        <v>120</v>
      </c>
      <c r="B191" s="33">
        <v>258.86002607098624</v>
      </c>
      <c r="C191" s="33">
        <v>288.45848048431725</v>
      </c>
      <c r="D191" s="33">
        <v>258.6503896447087</v>
      </c>
      <c r="E191" s="33">
        <v>286.20287579108134</v>
      </c>
      <c r="F191" s="33">
        <v>300.10228596249914</v>
      </c>
      <c r="G191" s="33">
        <v>290.60892001118674</v>
      </c>
      <c r="H191" s="33">
        <v>258.34456045530226</v>
      </c>
      <c r="I191" s="33">
        <v>290.40288961762099</v>
      </c>
      <c r="J191" s="33">
        <v>243.6867110274714</v>
      </c>
      <c r="K191" s="33">
        <v>225.90848646048309</v>
      </c>
      <c r="L191" s="33">
        <v>202.29724625069622</v>
      </c>
      <c r="M191" s="33">
        <v>228.2494996055695</v>
      </c>
      <c r="N191" s="33">
        <v>236.24873105601293</v>
      </c>
      <c r="O191" s="33">
        <v>229.05317721238984</v>
      </c>
      <c r="P191" s="33">
        <v>265.70414017787988</v>
      </c>
      <c r="Q191" s="33">
        <v>280.87858744095951</v>
      </c>
      <c r="R191" s="33">
        <v>287.12941442061282</v>
      </c>
      <c r="S191" s="33">
        <v>344.64283555796413</v>
      </c>
      <c r="T191" s="33">
        <v>337.3327952459598</v>
      </c>
      <c r="U191" s="33">
        <v>350.75864693611447</v>
      </c>
      <c r="V191" s="33">
        <v>375.15186398771345</v>
      </c>
      <c r="W191" s="33">
        <v>424.53370350225669</v>
      </c>
      <c r="X191" s="33">
        <v>464.39836872320336</v>
      </c>
      <c r="Y191" s="33">
        <v>461.12315094237039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8179.378730742621</v>
      </c>
      <c r="C193" s="117">
        <f t="shared" si="94"/>
        <v>7490.3556743470945</v>
      </c>
      <c r="D193" s="117">
        <f t="shared" si="94"/>
        <v>13783.952764534673</v>
      </c>
      <c r="E193" s="117">
        <f t="shared" si="94"/>
        <v>5637.8135028741335</v>
      </c>
      <c r="F193" s="117">
        <f t="shared" si="94"/>
        <v>1955.1861688430618</v>
      </c>
      <c r="G193" s="117">
        <f t="shared" si="94"/>
        <v>3657.6854779152127</v>
      </c>
      <c r="H193" s="117">
        <f t="shared" si="94"/>
        <v>9131.1072619937386</v>
      </c>
      <c r="I193" s="117">
        <f t="shared" si="94"/>
        <v>6212.0411168650699</v>
      </c>
      <c r="J193" s="117">
        <f t="shared" si="94"/>
        <v>10018.021414852146</v>
      </c>
      <c r="K193" s="117">
        <f t="shared" si="94"/>
        <v>10332.171146837081</v>
      </c>
      <c r="L193" s="117">
        <f t="shared" si="94"/>
        <v>7669.4083484168741</v>
      </c>
      <c r="M193" s="117">
        <f t="shared" si="94"/>
        <v>3741.1434121183484</v>
      </c>
      <c r="N193" s="117">
        <f t="shared" si="94"/>
        <v>11843.348625610724</v>
      </c>
      <c r="O193" s="117">
        <f t="shared" si="94"/>
        <v>9016.1287130098008</v>
      </c>
      <c r="P193" s="117">
        <f t="shared" si="94"/>
        <v>1708.6754221651463</v>
      </c>
      <c r="Q193" s="117">
        <f t="shared" si="94"/>
        <v>1818.8536112221464</v>
      </c>
      <c r="R193" s="117">
        <f t="shared" ref="R193:V193" si="95">R194+R197+R199+R208</f>
        <v>9763.9101071269251</v>
      </c>
      <c r="S193" s="117">
        <f t="shared" si="95"/>
        <v>10137.678687509255</v>
      </c>
      <c r="T193" s="117">
        <f t="shared" si="95"/>
        <v>9661.4745042672366</v>
      </c>
      <c r="U193" s="117">
        <f t="shared" si="95"/>
        <v>8732.2425905279943</v>
      </c>
      <c r="V193" s="117">
        <f t="shared" si="95"/>
        <v>9277.165073219945</v>
      </c>
      <c r="W193" s="117">
        <f t="shared" ref="W193:Y193" si="96">W194+W197+W199+W208</f>
        <v>12728.492555533407</v>
      </c>
      <c r="X193" s="117">
        <f t="shared" si="96"/>
        <v>11168.247517319611</v>
      </c>
      <c r="Y193" s="117">
        <f t="shared" si="96"/>
        <v>7565.4131581658849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7247.657748383268</v>
      </c>
      <c r="C194" s="122">
        <f t="shared" si="97"/>
        <v>6661.7808890869173</v>
      </c>
      <c r="D194" s="122">
        <f t="shared" si="97"/>
        <v>12963.288976025651</v>
      </c>
      <c r="E194" s="122">
        <f t="shared" si="97"/>
        <v>4779.1540386485258</v>
      </c>
      <c r="F194" s="122">
        <f t="shared" si="97"/>
        <v>1099.6878519323659</v>
      </c>
      <c r="G194" s="122">
        <f t="shared" si="97"/>
        <v>2802.1557650268105</v>
      </c>
      <c r="H194" s="122">
        <f t="shared" si="97"/>
        <v>8284.2924268614152</v>
      </c>
      <c r="I194" s="122">
        <f t="shared" si="97"/>
        <v>5282.5718594986238</v>
      </c>
      <c r="J194" s="122">
        <f t="shared" si="97"/>
        <v>9179.6689676670121</v>
      </c>
      <c r="K194" s="122">
        <f t="shared" si="97"/>
        <v>9626.5252089877249</v>
      </c>
      <c r="L194" s="122">
        <f t="shared" si="97"/>
        <v>7018.9911155332902</v>
      </c>
      <c r="M194" s="122">
        <f t="shared" si="97"/>
        <v>3030.8762409187361</v>
      </c>
      <c r="N194" s="122">
        <f t="shared" si="97"/>
        <v>11049.285250273773</v>
      </c>
      <c r="O194" s="122">
        <f t="shared" si="97"/>
        <v>8109.8433445349092</v>
      </c>
      <c r="P194" s="122">
        <f t="shared" si="97"/>
        <v>772.14115466994747</v>
      </c>
      <c r="Q194" s="122">
        <f t="shared" si="97"/>
        <v>759.7797905645258</v>
      </c>
      <c r="R194" s="122">
        <f t="shared" ref="R194:V194" si="98">SUM(R195:R196)</f>
        <v>8669.0085159239134</v>
      </c>
      <c r="S194" s="122">
        <f t="shared" si="98"/>
        <v>8942.0084169588463</v>
      </c>
      <c r="T194" s="122">
        <f t="shared" si="98"/>
        <v>8254.9459132186566</v>
      </c>
      <c r="U194" s="122">
        <f t="shared" si="98"/>
        <v>7072.3069622597068</v>
      </c>
      <c r="V194" s="122">
        <f t="shared" si="98"/>
        <v>7687.2675173155512</v>
      </c>
      <c r="W194" s="122">
        <f t="shared" ref="W194:Y194" si="99">SUM(W195:W196)</f>
        <v>10682.447258299493</v>
      </c>
      <c r="X194" s="122">
        <f t="shared" si="99"/>
        <v>9471.2109113747883</v>
      </c>
      <c r="Y194" s="122">
        <f t="shared" si="99"/>
        <v>5714.4393526953791</v>
      </c>
      <c r="DA194" s="130" t="s">
        <v>2433</v>
      </c>
    </row>
    <row r="195" spans="1:105" ht="12" customHeight="1" x14ac:dyDescent="0.25">
      <c r="A195" s="97" t="s">
        <v>74</v>
      </c>
      <c r="B195" s="98">
        <v>7074.0096203011999</v>
      </c>
      <c r="C195" s="98">
        <v>6505.0516922691668</v>
      </c>
      <c r="D195" s="98">
        <v>12665.414532069852</v>
      </c>
      <c r="E195" s="98">
        <v>4671.2444473520691</v>
      </c>
      <c r="F195" s="98">
        <v>1075.313157220477</v>
      </c>
      <c r="G195" s="98">
        <v>2741.144713099512</v>
      </c>
      <c r="H195" s="98">
        <v>8107.8893972295746</v>
      </c>
      <c r="I195" s="98">
        <v>5172.1868484070765</v>
      </c>
      <c r="J195" s="98">
        <v>8990.5785169430856</v>
      </c>
      <c r="K195" s="98">
        <v>9430.683295823037</v>
      </c>
      <c r="L195" s="98">
        <v>6882.3182795360572</v>
      </c>
      <c r="M195" s="98">
        <v>2972.6087467352418</v>
      </c>
      <c r="N195" s="98">
        <v>10840.711076198488</v>
      </c>
      <c r="O195" s="98">
        <v>7955.7901400440678</v>
      </c>
      <c r="P195" s="98">
        <v>757.51441523805067</v>
      </c>
      <c r="Q195" s="98">
        <v>745.8501486592022</v>
      </c>
      <c r="R195" s="98">
        <v>8511.6470499690076</v>
      </c>
      <c r="S195" s="98">
        <v>8779.1423172058549</v>
      </c>
      <c r="T195" s="98">
        <v>8099.1632454982773</v>
      </c>
      <c r="U195" s="98">
        <v>6939.0824975720079</v>
      </c>
      <c r="V195" s="98">
        <v>7542.9121304148093</v>
      </c>
      <c r="W195" s="98">
        <v>10487.630566896523</v>
      </c>
      <c r="X195" s="98">
        <v>9299.8149993510833</v>
      </c>
      <c r="Y195" s="98">
        <v>5622.0960934454479</v>
      </c>
      <c r="DA195" s="63" t="s">
        <v>2434</v>
      </c>
    </row>
    <row r="196" spans="1:105" ht="12" customHeight="1" x14ac:dyDescent="0.25">
      <c r="A196" s="97" t="s">
        <v>53</v>
      </c>
      <c r="B196" s="98">
        <v>173.64812808206793</v>
      </c>
      <c r="C196" s="98">
        <v>156.7291968177507</v>
      </c>
      <c r="D196" s="98">
        <v>297.87444395580036</v>
      </c>
      <c r="E196" s="98">
        <v>107.90959129645647</v>
      </c>
      <c r="F196" s="98">
        <v>24.37469471188885</v>
      </c>
      <c r="G196" s="98">
        <v>61.011051927298617</v>
      </c>
      <c r="H196" s="98">
        <v>176.40302963184118</v>
      </c>
      <c r="I196" s="98">
        <v>110.38501109154693</v>
      </c>
      <c r="J196" s="98">
        <v>189.09045072392644</v>
      </c>
      <c r="K196" s="98">
        <v>195.84191316468869</v>
      </c>
      <c r="L196" s="98">
        <v>136.67283599723299</v>
      </c>
      <c r="M196" s="98">
        <v>58.267494183494343</v>
      </c>
      <c r="N196" s="98">
        <v>208.57417407528516</v>
      </c>
      <c r="O196" s="98">
        <v>154.05320449084178</v>
      </c>
      <c r="P196" s="98">
        <v>14.626739431896754</v>
      </c>
      <c r="Q196" s="98">
        <v>13.929641905323564</v>
      </c>
      <c r="R196" s="98">
        <v>157.36146595490615</v>
      </c>
      <c r="S196" s="98">
        <v>162.86609975299135</v>
      </c>
      <c r="T196" s="98">
        <v>155.78266772037861</v>
      </c>
      <c r="U196" s="98">
        <v>133.2244646876984</v>
      </c>
      <c r="V196" s="98">
        <v>144.35538690074191</v>
      </c>
      <c r="W196" s="98">
        <v>194.81669140297052</v>
      </c>
      <c r="X196" s="98">
        <v>171.39591202370551</v>
      </c>
      <c r="Y196" s="98">
        <v>92.343259249931236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0.94174560877018643</v>
      </c>
      <c r="C197" s="122">
        <f t="shared" si="100"/>
        <v>2.1757691168132753</v>
      </c>
      <c r="D197" s="122">
        <f t="shared" si="100"/>
        <v>3.4903167273145481</v>
      </c>
      <c r="E197" s="122">
        <f t="shared" si="100"/>
        <v>5.2504898222943721</v>
      </c>
      <c r="F197" s="122">
        <f t="shared" si="100"/>
        <v>5.8490527774519725</v>
      </c>
      <c r="G197" s="122">
        <f t="shared" si="100"/>
        <v>7.8567276542488029</v>
      </c>
      <c r="H197" s="122">
        <f t="shared" si="100"/>
        <v>11.001238432270116</v>
      </c>
      <c r="I197" s="122">
        <f t="shared" si="100"/>
        <v>17.875420067148813</v>
      </c>
      <c r="J197" s="122">
        <f t="shared" si="100"/>
        <v>16.422339640462571</v>
      </c>
      <c r="K197" s="122">
        <f t="shared" si="100"/>
        <v>19.537368726102756</v>
      </c>
      <c r="L197" s="122">
        <f t="shared" si="100"/>
        <v>25.060395017717159</v>
      </c>
      <c r="M197" s="122">
        <f t="shared" si="100"/>
        <v>34.382646869191142</v>
      </c>
      <c r="N197" s="122">
        <f t="shared" si="100"/>
        <v>56.617085573146404</v>
      </c>
      <c r="O197" s="122">
        <f t="shared" si="100"/>
        <v>42.121759104089698</v>
      </c>
      <c r="P197" s="122">
        <f t="shared" si="100"/>
        <v>23.605956543930947</v>
      </c>
      <c r="Q197" s="122">
        <f t="shared" si="100"/>
        <v>26.597730775714599</v>
      </c>
      <c r="R197" s="122">
        <f t="shared" si="100"/>
        <v>19.291539228919227</v>
      </c>
      <c r="S197" s="122">
        <f t="shared" si="100"/>
        <v>17.47036791881834</v>
      </c>
      <c r="T197" s="122">
        <f t="shared" si="100"/>
        <v>21.323512629669462</v>
      </c>
      <c r="U197" s="122">
        <f t="shared" si="100"/>
        <v>27.000738412686353</v>
      </c>
      <c r="V197" s="122">
        <f t="shared" si="100"/>
        <v>38.443726078862738</v>
      </c>
      <c r="W197" s="122">
        <f t="shared" si="100"/>
        <v>48.152356350279298</v>
      </c>
      <c r="X197" s="122">
        <f t="shared" si="100"/>
        <v>61.701040207627457</v>
      </c>
      <c r="Y197" s="122">
        <f t="shared" si="100"/>
        <v>56.204254965720196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0.94174560877018643</v>
      </c>
      <c r="C198" s="98">
        <f>RES_hhdet_tesh!C29</f>
        <v>2.1757691168132753</v>
      </c>
      <c r="D198" s="98">
        <f>RES_hhdet_tesh!D29</f>
        <v>3.4903167273145481</v>
      </c>
      <c r="E198" s="98">
        <f>RES_hhdet_tesh!E29</f>
        <v>5.2504898222943721</v>
      </c>
      <c r="F198" s="98">
        <f>RES_hhdet_tesh!F29</f>
        <v>5.8490527774519725</v>
      </c>
      <c r="G198" s="98">
        <f>RES_hhdet_tesh!G29</f>
        <v>7.8567276542488029</v>
      </c>
      <c r="H198" s="98">
        <f>RES_hhdet_tesh!H29</f>
        <v>11.001238432270116</v>
      </c>
      <c r="I198" s="98">
        <f>RES_hhdet_tesh!I29</f>
        <v>17.875420067148813</v>
      </c>
      <c r="J198" s="98">
        <f>RES_hhdet_tesh!J29</f>
        <v>16.422339640462571</v>
      </c>
      <c r="K198" s="98">
        <f>RES_hhdet_tesh!K29</f>
        <v>19.537368726102756</v>
      </c>
      <c r="L198" s="98">
        <f>RES_hhdet_tesh!L29</f>
        <v>25.060395017717159</v>
      </c>
      <c r="M198" s="98">
        <f>RES_hhdet_tesh!M29</f>
        <v>34.382646869191142</v>
      </c>
      <c r="N198" s="98">
        <f>RES_hhdet_tesh!N29</f>
        <v>56.617085573146404</v>
      </c>
      <c r="O198" s="98">
        <f>RES_hhdet_tesh!O29</f>
        <v>42.121759104089698</v>
      </c>
      <c r="P198" s="98">
        <f>RES_hhdet_tesh!P29</f>
        <v>23.605956543930947</v>
      </c>
      <c r="Q198" s="98">
        <f>RES_hhdet_tesh!Q29</f>
        <v>26.597730775714599</v>
      </c>
      <c r="R198" s="98">
        <f>RES_hhdet_tesh!R29</f>
        <v>19.291539228919227</v>
      </c>
      <c r="S198" s="98">
        <f>RES_hhdet_tesh!S29</f>
        <v>17.47036791881834</v>
      </c>
      <c r="T198" s="98">
        <f>RES_hhdet_tesh!T29</f>
        <v>21.323512629669462</v>
      </c>
      <c r="U198" s="98">
        <f>RES_hhdet_tesh!U29</f>
        <v>27.000738412686353</v>
      </c>
      <c r="V198" s="98">
        <f>RES_hhdet_tesh!V29</f>
        <v>38.443726078862738</v>
      </c>
      <c r="W198" s="98">
        <f>RES_hhdet_tesh!W29</f>
        <v>48.152356350279298</v>
      </c>
      <c r="X198" s="98">
        <f>RES_hhdet_tesh!X29</f>
        <v>61.701040207627457</v>
      </c>
      <c r="Y198" s="98">
        <f>RES_hhdet_tesh!Y29</f>
        <v>56.204254965720196</v>
      </c>
      <c r="DA198" s="63" t="s">
        <v>2437</v>
      </c>
    </row>
    <row r="199" spans="1:105" ht="12" customHeight="1" x14ac:dyDescent="0.25">
      <c r="A199" s="121" t="s">
        <v>55</v>
      </c>
      <c r="B199" s="122">
        <v>738.32339437851863</v>
      </c>
      <c r="C199" s="122">
        <v>612.16063612789924</v>
      </c>
      <c r="D199" s="122">
        <v>624.66172733976009</v>
      </c>
      <c r="E199" s="122">
        <v>641.55921465601955</v>
      </c>
      <c r="F199" s="122">
        <v>626.47721123790734</v>
      </c>
      <c r="G199" s="122">
        <v>629.76038978143072</v>
      </c>
      <c r="H199" s="122">
        <v>640.76124394533474</v>
      </c>
      <c r="I199" s="122">
        <v>693.49277032719999</v>
      </c>
      <c r="J199" s="122">
        <v>637.12755974424169</v>
      </c>
      <c r="K199" s="122">
        <v>514.47743859434274</v>
      </c>
      <c r="L199" s="122">
        <v>471.74508105614245</v>
      </c>
      <c r="M199" s="122">
        <v>502.98265451759198</v>
      </c>
      <c r="N199" s="122">
        <v>558.41577057349195</v>
      </c>
      <c r="O199" s="122">
        <v>689.29449125954318</v>
      </c>
      <c r="P199" s="122">
        <v>708.8648174329245</v>
      </c>
      <c r="Q199" s="122">
        <v>815.46581443295054</v>
      </c>
      <c r="R199" s="122">
        <v>851.26951853598598</v>
      </c>
      <c r="S199" s="122">
        <v>906.95919241112233</v>
      </c>
      <c r="T199" s="122">
        <v>1119.3167033694194</v>
      </c>
      <c r="U199" s="122">
        <v>1350.3251851063242</v>
      </c>
      <c r="V199" s="122">
        <v>1247.5108901702581</v>
      </c>
      <c r="W199" s="122">
        <v>1642.7186978223108</v>
      </c>
      <c r="X199" s="122">
        <v>1242.3657849262363</v>
      </c>
      <c r="Y199" s="122">
        <v>1402.8679470794461</v>
      </c>
      <c r="DA199" s="130" t="s">
        <v>2438</v>
      </c>
    </row>
    <row r="200" spans="1:105" ht="12" customHeight="1" x14ac:dyDescent="0.25">
      <c r="A200" s="97" t="s">
        <v>141</v>
      </c>
      <c r="B200" s="98">
        <v>665.64645791666658</v>
      </c>
      <c r="C200" s="98">
        <v>649.07205275831541</v>
      </c>
      <c r="D200" s="98">
        <v>643.25678748854693</v>
      </c>
      <c r="E200" s="98">
        <v>633.47336578348666</v>
      </c>
      <c r="F200" s="98">
        <v>630.8313551943254</v>
      </c>
      <c r="G200" s="98">
        <v>639.49055383103075</v>
      </c>
      <c r="H200" s="98">
        <v>648.91574697103124</v>
      </c>
      <c r="I200" s="98">
        <v>659.7931648076667</v>
      </c>
      <c r="J200" s="98">
        <v>631.27719675336687</v>
      </c>
      <c r="K200" s="98">
        <v>627.54157374066415</v>
      </c>
      <c r="L200" s="98">
        <v>596.57020166719224</v>
      </c>
      <c r="M200" s="98">
        <v>594.99856798165558</v>
      </c>
      <c r="N200" s="98">
        <v>600.38608046418801</v>
      </c>
      <c r="O200" s="98">
        <v>637.2315746293657</v>
      </c>
      <c r="P200" s="98">
        <v>716.60544851125439</v>
      </c>
      <c r="Q200" s="98">
        <v>770.55792674260113</v>
      </c>
      <c r="R200" s="98">
        <v>823.36652157136439</v>
      </c>
      <c r="S200" s="98">
        <v>1004.3727188146242</v>
      </c>
      <c r="T200" s="98">
        <v>1332.0393477804744</v>
      </c>
      <c r="U200" s="98">
        <v>1111.9554237263831</v>
      </c>
      <c r="V200" s="98">
        <v>1334.8406966891719</v>
      </c>
      <c r="W200" s="98">
        <v>1696.6183977446176</v>
      </c>
      <c r="X200" s="98">
        <v>1294.6799416779063</v>
      </c>
      <c r="Y200" s="98">
        <v>1528.1883598987838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748.41122966687169</v>
      </c>
      <c r="C204" s="101">
        <v>603.95161180294451</v>
      </c>
      <c r="D204" s="101">
        <v>620.22735635729043</v>
      </c>
      <c r="E204" s="101">
        <v>643.58279063736427</v>
      </c>
      <c r="F204" s="101">
        <v>625.4008810550007</v>
      </c>
      <c r="G204" s="101">
        <v>627.44211818461815</v>
      </c>
      <c r="H204" s="101">
        <v>639.08995017883115</v>
      </c>
      <c r="I204" s="101">
        <v>699.83439587554972</v>
      </c>
      <c r="J204" s="101">
        <v>638.07456361537186</v>
      </c>
      <c r="K204" s="101">
        <v>500.40187298923667</v>
      </c>
      <c r="L204" s="101">
        <v>457.97291564662419</v>
      </c>
      <c r="M204" s="101">
        <v>493.39316134577871</v>
      </c>
      <c r="N204" s="101">
        <v>554.34178364846616</v>
      </c>
      <c r="O204" s="101">
        <v>693.35980384279208</v>
      </c>
      <c r="P204" s="101">
        <v>708.61198202871969</v>
      </c>
      <c r="Q204" s="101">
        <v>817.26529395411478</v>
      </c>
      <c r="R204" s="101">
        <v>852.48992181444544</v>
      </c>
      <c r="S204" s="101">
        <v>904.17996325519061</v>
      </c>
      <c r="T204" s="101">
        <v>1110.7485951058629</v>
      </c>
      <c r="U204" s="101">
        <v>1360.8432941875205</v>
      </c>
      <c r="V204" s="101">
        <v>1243.5358375900501</v>
      </c>
      <c r="W204" s="101">
        <v>1640.2552092606329</v>
      </c>
      <c r="X204" s="101">
        <v>1239.444806253656</v>
      </c>
      <c r="Y204" s="101">
        <v>1394.8057807351483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458.18967053387161</v>
      </c>
      <c r="M205" s="104">
        <v>493.26897093076059</v>
      </c>
      <c r="N205" s="104">
        <v>553.76251951769461</v>
      </c>
      <c r="O205" s="104">
        <v>692.55386182359575</v>
      </c>
      <c r="P205" s="104">
        <v>706.97727830922997</v>
      </c>
      <c r="Q205" s="104">
        <v>814.20071798215372</v>
      </c>
      <c r="R205" s="104">
        <v>848.51339310950925</v>
      </c>
      <c r="S205" s="104">
        <v>901.00419879982587</v>
      </c>
      <c r="T205" s="104">
        <v>1111.4610846027604</v>
      </c>
      <c r="U205" s="104">
        <v>1358.4262473058529</v>
      </c>
      <c r="V205" s="104">
        <v>1239.6099810973974</v>
      </c>
      <c r="W205" s="104">
        <v>1638.2511505425553</v>
      </c>
      <c r="X205" s="104">
        <v>1237.0836742113131</v>
      </c>
      <c r="Y205" s="104">
        <v>1391.0014420616872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152.62207968230805</v>
      </c>
      <c r="M206" s="98">
        <v>142.20885457023846</v>
      </c>
      <c r="N206" s="98">
        <v>170.66848027118891</v>
      </c>
      <c r="O206" s="98">
        <v>241.50810430566898</v>
      </c>
      <c r="P206" s="98">
        <v>213.57931384704585</v>
      </c>
      <c r="Q206" s="98">
        <v>250.54748155487999</v>
      </c>
      <c r="R206" s="98">
        <v>262.88683041359889</v>
      </c>
      <c r="S206" s="98">
        <v>252.86490919602196</v>
      </c>
      <c r="T206" s="98">
        <v>337.4811701837566</v>
      </c>
      <c r="U206" s="98">
        <v>394.64667450532249</v>
      </c>
      <c r="V206" s="98">
        <v>374.0877241778208</v>
      </c>
      <c r="W206" s="98">
        <v>683.36888101495413</v>
      </c>
      <c r="X206" s="98">
        <v>294.8226038764397</v>
      </c>
      <c r="Y206" s="98">
        <v>538.72824047632719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305.56759085156352</v>
      </c>
      <c r="M207" s="98">
        <v>351.0601163605221</v>
      </c>
      <c r="N207" s="98">
        <v>383.09403924650582</v>
      </c>
      <c r="O207" s="98">
        <v>451.04575751792675</v>
      </c>
      <c r="P207" s="98">
        <v>493.39796446218418</v>
      </c>
      <c r="Q207" s="98">
        <v>563.65323642727367</v>
      </c>
      <c r="R207" s="98">
        <v>585.62656269591048</v>
      </c>
      <c r="S207" s="98">
        <v>648.13928960380383</v>
      </c>
      <c r="T207" s="98">
        <v>773.97991441900376</v>
      </c>
      <c r="U207" s="98">
        <v>963.77957280053045</v>
      </c>
      <c r="V207" s="98">
        <v>865.52225691957653</v>
      </c>
      <c r="W207" s="98">
        <v>954.8822695276009</v>
      </c>
      <c r="X207" s="98">
        <v>942.26107033487358</v>
      </c>
      <c r="Y207" s="98">
        <v>852.27320158535974</v>
      </c>
      <c r="DA207" s="63" t="s">
        <v>2446</v>
      </c>
    </row>
    <row r="208" spans="1:105" ht="12" customHeight="1" x14ac:dyDescent="0.25">
      <c r="A208" s="121" t="s">
        <v>54</v>
      </c>
      <c r="B208" s="122">
        <v>192.45584237206393</v>
      </c>
      <c r="C208" s="122">
        <v>214.23838001546457</v>
      </c>
      <c r="D208" s="122">
        <v>192.51174444194584</v>
      </c>
      <c r="E208" s="122">
        <v>211.84975974729397</v>
      </c>
      <c r="F208" s="122">
        <v>223.17205289533652</v>
      </c>
      <c r="G208" s="122">
        <v>217.9125954527228</v>
      </c>
      <c r="H208" s="122">
        <v>195.05235275471688</v>
      </c>
      <c r="I208" s="122">
        <v>218.10106697209693</v>
      </c>
      <c r="J208" s="122">
        <v>184.80254780042944</v>
      </c>
      <c r="K208" s="122">
        <v>171.63113052891057</v>
      </c>
      <c r="L208" s="122">
        <v>153.61175680972443</v>
      </c>
      <c r="M208" s="122">
        <v>172.90186981282949</v>
      </c>
      <c r="N208" s="122">
        <v>179.03051919031154</v>
      </c>
      <c r="O208" s="122">
        <v>174.86911811125924</v>
      </c>
      <c r="P208" s="122">
        <v>204.06349351834342</v>
      </c>
      <c r="Q208" s="122">
        <v>217.01027544895544</v>
      </c>
      <c r="R208" s="122">
        <v>224.34053343810632</v>
      </c>
      <c r="S208" s="122">
        <v>271.24071022046763</v>
      </c>
      <c r="T208" s="122">
        <v>265.88837504949129</v>
      </c>
      <c r="U208" s="122">
        <v>282.60970474927649</v>
      </c>
      <c r="V208" s="122">
        <v>303.94293965527379</v>
      </c>
      <c r="W208" s="122">
        <v>355.17424306132278</v>
      </c>
      <c r="X208" s="122">
        <v>392.96978081095909</v>
      </c>
      <c r="Y208" s="122">
        <v>391.90160342534028</v>
      </c>
      <c r="DA208" s="130" t="s">
        <v>2447</v>
      </c>
    </row>
    <row r="209" spans="1:105" ht="12" customHeight="1" x14ac:dyDescent="0.25">
      <c r="A209" s="97" t="s">
        <v>50</v>
      </c>
      <c r="B209" s="98">
        <v>221.24613334154114</v>
      </c>
      <c r="C209" s="98">
        <v>227.53934081287983</v>
      </c>
      <c r="D209" s="98">
        <v>203.66692264930487</v>
      </c>
      <c r="E209" s="98">
        <v>197.46998327648842</v>
      </c>
      <c r="F209" s="98">
        <v>211.67618207342343</v>
      </c>
      <c r="G209" s="98">
        <v>222.52164837907108</v>
      </c>
      <c r="H209" s="98">
        <v>202.99546039444317</v>
      </c>
      <c r="I209" s="98">
        <v>205.63035895207619</v>
      </c>
      <c r="J209" s="98">
        <v>195.37758240749801</v>
      </c>
      <c r="K209" s="98">
        <v>182.12532372902456</v>
      </c>
      <c r="L209" s="98">
        <v>159.64184196065261</v>
      </c>
      <c r="M209" s="98">
        <v>172.7568064178021</v>
      </c>
      <c r="N209" s="98">
        <v>177.10724295854669</v>
      </c>
      <c r="O209" s="98">
        <v>178.10816516451158</v>
      </c>
      <c r="P209" s="98">
        <v>198.12500665062487</v>
      </c>
      <c r="Q209" s="98">
        <v>215.52938629710698</v>
      </c>
      <c r="R209" s="98">
        <v>246.39689516627453</v>
      </c>
      <c r="S209" s="98">
        <v>278.29434559408088</v>
      </c>
      <c r="T209" s="98">
        <v>161.89379363931783</v>
      </c>
      <c r="U209" s="98">
        <v>335.32019610125087</v>
      </c>
      <c r="V209" s="98">
        <v>216.44476036991011</v>
      </c>
      <c r="W209" s="98">
        <v>434.0282165975089</v>
      </c>
      <c r="X209" s="98">
        <v>391.89445266365561</v>
      </c>
      <c r="Y209" s="98">
        <v>365.73956443213569</v>
      </c>
      <c r="DA209" s="63" t="s">
        <v>2448</v>
      </c>
    </row>
    <row r="210" spans="1:105" ht="12" customHeight="1" x14ac:dyDescent="0.25">
      <c r="A210" s="109" t="s">
        <v>120</v>
      </c>
      <c r="B210" s="33">
        <v>190.77346096989194</v>
      </c>
      <c r="C210" s="33">
        <v>213.39460088685462</v>
      </c>
      <c r="D210" s="33">
        <v>191.79428869264319</v>
      </c>
      <c r="E210" s="33">
        <v>212.74171035295902</v>
      </c>
      <c r="F210" s="33">
        <v>223.89085680256861</v>
      </c>
      <c r="G210" s="33">
        <v>217.61175742918297</v>
      </c>
      <c r="H210" s="33">
        <v>194.47704719788575</v>
      </c>
      <c r="I210" s="33">
        <v>219.02910621503807</v>
      </c>
      <c r="J210" s="33">
        <v>183.99003926741457</v>
      </c>
      <c r="K210" s="33">
        <v>170.83252064035341</v>
      </c>
      <c r="L210" s="33">
        <v>153.15782062513136</v>
      </c>
      <c r="M210" s="33">
        <v>172.91303549956967</v>
      </c>
      <c r="N210" s="33">
        <v>179.17967329533369</v>
      </c>
      <c r="O210" s="33">
        <v>174.65168007692751</v>
      </c>
      <c r="P210" s="33">
        <v>204.3471643867309</v>
      </c>
      <c r="Q210" s="33">
        <v>217.0705650854961</v>
      </c>
      <c r="R210" s="33">
        <v>223.63079902606128</v>
      </c>
      <c r="S210" s="33">
        <v>271.06722671156797</v>
      </c>
      <c r="T210" s="33">
        <v>268.02175132228018</v>
      </c>
      <c r="U210" s="33">
        <v>281.38824951295618</v>
      </c>
      <c r="V210" s="33">
        <v>305.87284668517771</v>
      </c>
      <c r="W210" s="33">
        <v>353.12034793789428</v>
      </c>
      <c r="X210" s="33">
        <v>392.99991893167947</v>
      </c>
      <c r="Y210" s="33">
        <v>392.66984269102437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3367.8440390510482</v>
      </c>
      <c r="C212" s="117">
        <f t="shared" si="101"/>
        <v>3067.9000116782772</v>
      </c>
      <c r="D212" s="117">
        <f t="shared" si="101"/>
        <v>5885.0257273196466</v>
      </c>
      <c r="E212" s="117">
        <f t="shared" si="101"/>
        <v>2200.5714744173711</v>
      </c>
      <c r="F212" s="117">
        <f t="shared" si="101"/>
        <v>547.11470420653757</v>
      </c>
      <c r="G212" s="117">
        <f t="shared" si="101"/>
        <v>1287.2310778534156</v>
      </c>
      <c r="H212" s="117">
        <f t="shared" si="101"/>
        <v>3578.6628436141923</v>
      </c>
      <c r="I212" s="117">
        <f t="shared" si="101"/>
        <v>2275.9093558302984</v>
      </c>
      <c r="J212" s="117">
        <f t="shared" si="101"/>
        <v>3872.3861929383243</v>
      </c>
      <c r="K212" s="117">
        <f t="shared" si="101"/>
        <v>4013.2471689452314</v>
      </c>
      <c r="L212" s="117">
        <f t="shared" si="101"/>
        <v>2907.1265013131042</v>
      </c>
      <c r="M212" s="117">
        <f t="shared" si="101"/>
        <v>1260.2383875528035</v>
      </c>
      <c r="N212" s="117">
        <f t="shared" si="101"/>
        <v>4489.4351474070181</v>
      </c>
      <c r="O212" s="117">
        <f t="shared" si="101"/>
        <v>3219.4796274119735</v>
      </c>
      <c r="P212" s="117">
        <f t="shared" si="101"/>
        <v>319.71869085908941</v>
      </c>
      <c r="Q212" s="117">
        <f t="shared" si="101"/>
        <v>312.0496548472907</v>
      </c>
      <c r="R212" s="117">
        <f t="shared" ref="R212:V212" si="102">R213+R216+R218+R227</f>
        <v>3388.3981420553273</v>
      </c>
      <c r="S212" s="117">
        <f t="shared" si="102"/>
        <v>3450.1620626341951</v>
      </c>
      <c r="T212" s="117">
        <f t="shared" si="102"/>
        <v>3139.1833574497396</v>
      </c>
      <c r="U212" s="117">
        <f t="shared" si="102"/>
        <v>2628.8150680671629</v>
      </c>
      <c r="V212" s="117">
        <f t="shared" si="102"/>
        <v>2755.4713981808159</v>
      </c>
      <c r="W212" s="117">
        <f t="shared" ref="W212:Y212" si="103">W213+W216+W218+W227</f>
        <v>3664.2516075084545</v>
      </c>
      <c r="X212" s="117">
        <f t="shared" si="103"/>
        <v>3084.6226472754852</v>
      </c>
      <c r="Y212" s="117">
        <f t="shared" si="103"/>
        <v>1836.798557702871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3325.50456054398</v>
      </c>
      <c r="C213" s="122">
        <f t="shared" si="104"/>
        <v>3009.0291040211041</v>
      </c>
      <c r="D213" s="122">
        <f t="shared" si="104"/>
        <v>5824.3465903091492</v>
      </c>
      <c r="E213" s="122">
        <f t="shared" si="104"/>
        <v>2139.1656884873373</v>
      </c>
      <c r="F213" s="122">
        <f t="shared" si="104"/>
        <v>486.53920633728598</v>
      </c>
      <c r="G213" s="122">
        <f t="shared" si="104"/>
        <v>1227.4874701062479</v>
      </c>
      <c r="H213" s="122">
        <f t="shared" si="104"/>
        <v>3525.177063100251</v>
      </c>
      <c r="I213" s="122">
        <f t="shared" si="104"/>
        <v>2225.0818212872105</v>
      </c>
      <c r="J213" s="122">
        <f t="shared" si="104"/>
        <v>3829.0766088361934</v>
      </c>
      <c r="K213" s="122">
        <f t="shared" si="104"/>
        <v>3978.6080885025003</v>
      </c>
      <c r="L213" s="122">
        <f t="shared" si="104"/>
        <v>2877.6446954653452</v>
      </c>
      <c r="M213" s="122">
        <f t="shared" si="104"/>
        <v>1231.6696738038054</v>
      </c>
      <c r="N213" s="122">
        <f t="shared" si="104"/>
        <v>4461.9141740708174</v>
      </c>
      <c r="O213" s="122">
        <f t="shared" si="104"/>
        <v>3196.5362242590786</v>
      </c>
      <c r="P213" s="122">
        <f t="shared" si="104"/>
        <v>304.06608409560874</v>
      </c>
      <c r="Q213" s="122">
        <f t="shared" si="104"/>
        <v>298.88926198110056</v>
      </c>
      <c r="R213" s="122">
        <f t="shared" ref="R213:V213" si="105">SUM(R214:R215)</f>
        <v>3376.1385523036192</v>
      </c>
      <c r="S213" s="122">
        <f t="shared" si="105"/>
        <v>3437.843070941914</v>
      </c>
      <c r="T213" s="122">
        <f t="shared" si="105"/>
        <v>3122.8139977349933</v>
      </c>
      <c r="U213" s="122">
        <f t="shared" si="105"/>
        <v>2612.699105691056</v>
      </c>
      <c r="V213" s="122">
        <f t="shared" si="105"/>
        <v>2734.9956595744707</v>
      </c>
      <c r="W213" s="122">
        <f t="shared" ref="W213:Y213" si="106">SUM(W214:W215)</f>
        <v>3637.5608997429322</v>
      </c>
      <c r="X213" s="122">
        <f t="shared" si="106"/>
        <v>3059.7742784442012</v>
      </c>
      <c r="Y213" s="122">
        <f t="shared" si="106"/>
        <v>1806.636784232365</v>
      </c>
      <c r="DA213" s="130" t="s">
        <v>2601</v>
      </c>
    </row>
    <row r="214" spans="1:105" ht="12" customHeight="1" x14ac:dyDescent="0.25">
      <c r="A214" s="97" t="s">
        <v>74</v>
      </c>
      <c r="B214" s="98">
        <v>3325.50456054398</v>
      </c>
      <c r="C214" s="98">
        <v>3009.0291040211041</v>
      </c>
      <c r="D214" s="98">
        <v>5824.3465903091492</v>
      </c>
      <c r="E214" s="98">
        <v>2139.1656884873373</v>
      </c>
      <c r="F214" s="98">
        <v>486.53920633728598</v>
      </c>
      <c r="G214" s="98">
        <v>1227.4874701062479</v>
      </c>
      <c r="H214" s="98">
        <v>3525.177063100251</v>
      </c>
      <c r="I214" s="98">
        <v>2225.0818212872105</v>
      </c>
      <c r="J214" s="98">
        <v>3829.0766088361934</v>
      </c>
      <c r="K214" s="98">
        <v>3978.6080885025003</v>
      </c>
      <c r="L214" s="98">
        <v>2877.6446954653452</v>
      </c>
      <c r="M214" s="98">
        <v>1231.6696738038054</v>
      </c>
      <c r="N214" s="98">
        <v>4461.9141740708174</v>
      </c>
      <c r="O214" s="98">
        <v>3196.5362242590786</v>
      </c>
      <c r="P214" s="98">
        <v>304.06608409560874</v>
      </c>
      <c r="Q214" s="98">
        <v>298.88926198110056</v>
      </c>
      <c r="R214" s="98">
        <v>3376.1385523036192</v>
      </c>
      <c r="S214" s="98">
        <v>3437.843070941914</v>
      </c>
      <c r="T214" s="98">
        <v>3122.8139977349933</v>
      </c>
      <c r="U214" s="98">
        <v>2612.699105691056</v>
      </c>
      <c r="V214" s="98">
        <v>2734.9956595744707</v>
      </c>
      <c r="W214" s="98">
        <v>3637.5608997429322</v>
      </c>
      <c r="X214" s="98">
        <v>3059.7742784442012</v>
      </c>
      <c r="Y214" s="98">
        <v>1806.636784232365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37.537806462706868</v>
      </c>
      <c r="C218" s="122">
        <v>53.551346123407079</v>
      </c>
      <c r="D218" s="122">
        <v>55.862516342789789</v>
      </c>
      <c r="E218" s="122">
        <v>56.896984047070788</v>
      </c>
      <c r="F218" s="122">
        <v>55.7153568167194</v>
      </c>
      <c r="G218" s="122">
        <v>54.434771779213875</v>
      </c>
      <c r="H218" s="122">
        <v>48.161149075498685</v>
      </c>
      <c r="I218" s="122">
        <v>45.300137136667999</v>
      </c>
      <c r="J218" s="122">
        <v>37.901565923555992</v>
      </c>
      <c r="K218" s="122">
        <v>29.644768039482248</v>
      </c>
      <c r="L218" s="122">
        <v>25.149077311849538</v>
      </c>
      <c r="M218" s="122">
        <v>23.782817973228795</v>
      </c>
      <c r="N218" s="122">
        <v>22.581180149600783</v>
      </c>
      <c r="O218" s="122">
        <v>18.603606828583143</v>
      </c>
      <c r="P218" s="122">
        <v>12.1565767343275</v>
      </c>
      <c r="Q218" s="122">
        <v>9.8990150300006796</v>
      </c>
      <c r="R218" s="122">
        <v>9.2919379441192032</v>
      </c>
      <c r="S218" s="122">
        <v>9.7417256938488954</v>
      </c>
      <c r="T218" s="122">
        <v>15.114403896359244</v>
      </c>
      <c r="U218" s="122">
        <v>13.200884088203178</v>
      </c>
      <c r="V218" s="122">
        <v>18.692375627995936</v>
      </c>
      <c r="W218" s="122">
        <v>22.524749189301271</v>
      </c>
      <c r="X218" s="122">
        <v>20.823249551119993</v>
      </c>
      <c r="Y218" s="122">
        <v>26.242072566163561</v>
      </c>
      <c r="DA218" s="130" t="s">
        <v>2606</v>
      </c>
    </row>
    <row r="219" spans="1:105" ht="12" customHeight="1" x14ac:dyDescent="0.25">
      <c r="A219" s="97" t="s">
        <v>141</v>
      </c>
      <c r="B219" s="98">
        <v>307.97568507846847</v>
      </c>
      <c r="C219" s="98">
        <v>294.34196503676378</v>
      </c>
      <c r="D219" s="98">
        <v>290.11600022208654</v>
      </c>
      <c r="E219" s="98">
        <v>284.24718910423803</v>
      </c>
      <c r="F219" s="98">
        <v>281.10407861961312</v>
      </c>
      <c r="G219" s="98">
        <v>282.9063883674321</v>
      </c>
      <c r="H219" s="98">
        <v>283.14690904680975</v>
      </c>
      <c r="I219" s="98">
        <v>286.02654708431584</v>
      </c>
      <c r="J219" s="98">
        <v>272.04835806994066</v>
      </c>
      <c r="K219" s="98">
        <v>267.77090478111927</v>
      </c>
      <c r="L219" s="98">
        <v>253.29149588718366</v>
      </c>
      <c r="M219" s="98">
        <v>251.78660255093143</v>
      </c>
      <c r="N219" s="98">
        <v>252.72361893457315</v>
      </c>
      <c r="O219" s="98">
        <v>260.450495600164</v>
      </c>
      <c r="P219" s="98">
        <v>280.4396494918999</v>
      </c>
      <c r="Q219" s="98">
        <v>283.03850382076013</v>
      </c>
      <c r="R219" s="98">
        <v>276.76700876412201</v>
      </c>
      <c r="S219" s="98">
        <v>316.47202460476092</v>
      </c>
      <c r="T219" s="98">
        <v>395.43758934771</v>
      </c>
      <c r="U219" s="98">
        <v>322.43861560121803</v>
      </c>
      <c r="V219" s="98">
        <v>366.05902271492039</v>
      </c>
      <c r="W219" s="98">
        <v>449.33986844298431</v>
      </c>
      <c r="X219" s="98">
        <v>334.99859365573747</v>
      </c>
      <c r="Y219" s="98">
        <v>392.2071000586306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4.8016720443613385</v>
      </c>
      <c r="C227" s="122">
        <v>5.3195615337658202</v>
      </c>
      <c r="D227" s="122">
        <v>4.816620667707463</v>
      </c>
      <c r="E227" s="122">
        <v>4.5088018829626941</v>
      </c>
      <c r="F227" s="122">
        <v>4.8601410525321986</v>
      </c>
      <c r="G227" s="122">
        <v>5.3088359679538799</v>
      </c>
      <c r="H227" s="122">
        <v>5.3246314384426316</v>
      </c>
      <c r="I227" s="122">
        <v>5.5273974064197544</v>
      </c>
      <c r="J227" s="122">
        <v>5.4080181785748458</v>
      </c>
      <c r="K227" s="122">
        <v>4.99431240324882</v>
      </c>
      <c r="L227" s="122">
        <v>4.3327285359098049</v>
      </c>
      <c r="M227" s="122">
        <v>4.7858957757694851</v>
      </c>
      <c r="N227" s="122">
        <v>4.9397931865995863</v>
      </c>
      <c r="O227" s="122">
        <v>4.3397963243117763</v>
      </c>
      <c r="P227" s="122">
        <v>3.4960300291531734</v>
      </c>
      <c r="Q227" s="122">
        <v>3.2613778361894745</v>
      </c>
      <c r="R227" s="122">
        <v>2.9676518075888563</v>
      </c>
      <c r="S227" s="122">
        <v>2.577265998432138</v>
      </c>
      <c r="T227" s="122">
        <v>1.2549558183869618</v>
      </c>
      <c r="U227" s="122">
        <v>2.9150782879039432</v>
      </c>
      <c r="V227" s="122">
        <v>1.7833629783494689</v>
      </c>
      <c r="W227" s="122">
        <v>4.1659585762209099</v>
      </c>
      <c r="X227" s="122">
        <v>4.0251192801639801</v>
      </c>
      <c r="Y227" s="122">
        <v>3.9197009043423487</v>
      </c>
      <c r="DA227" s="130" t="s">
        <v>2615</v>
      </c>
    </row>
    <row r="228" spans="1:105" ht="12" customHeight="1" x14ac:dyDescent="0.25">
      <c r="A228" s="97" t="s">
        <v>50</v>
      </c>
      <c r="B228" s="98">
        <v>86.971823900944855</v>
      </c>
      <c r="C228" s="98">
        <v>89.174775559527674</v>
      </c>
      <c r="D228" s="98">
        <v>79.706621838860784</v>
      </c>
      <c r="E228" s="98">
        <v>77.198436058172717</v>
      </c>
      <c r="F228" s="98">
        <v>82.588646913515902</v>
      </c>
      <c r="G228" s="98">
        <v>86.643986577207187</v>
      </c>
      <c r="H228" s="98">
        <v>78.84055728901771</v>
      </c>
      <c r="I228" s="98">
        <v>79.802876261845341</v>
      </c>
      <c r="J228" s="98">
        <v>75.794945909506183</v>
      </c>
      <c r="K228" s="98">
        <v>70.622449510476926</v>
      </c>
      <c r="L228" s="98">
        <v>61.88866457747929</v>
      </c>
      <c r="M228" s="98">
        <v>66.963736300428721</v>
      </c>
      <c r="N228" s="98">
        <v>68.636242065507858</v>
      </c>
      <c r="O228" s="98">
        <v>68.987200533880426</v>
      </c>
      <c r="P228" s="98">
        <v>76.683412770605671</v>
      </c>
      <c r="Q228" s="98">
        <v>83.370320845638233</v>
      </c>
      <c r="R228" s="98">
        <v>95.193138751119463</v>
      </c>
      <c r="S228" s="98">
        <v>107.36586941703764</v>
      </c>
      <c r="T228" s="98">
        <v>62.429633106235904</v>
      </c>
      <c r="U228" s="98">
        <v>128.71191825052796</v>
      </c>
      <c r="V228" s="98">
        <v>82.637523926334538</v>
      </c>
      <c r="W228" s="98">
        <v>164.10712771138574</v>
      </c>
      <c r="X228" s="98">
        <v>147.6413751964148</v>
      </c>
      <c r="Y228" s="98">
        <v>137.40333351949178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188.6005504931461</v>
      </c>
      <c r="C231" s="118">
        <f t="shared" si="108"/>
        <v>170.10019412194788</v>
      </c>
      <c r="D231" s="118">
        <f t="shared" si="108"/>
        <v>313.75559085171477</v>
      </c>
      <c r="E231" s="118">
        <f t="shared" si="108"/>
        <v>125.99707263042453</v>
      </c>
      <c r="F231" s="118">
        <f t="shared" si="108"/>
        <v>41.338414289389753</v>
      </c>
      <c r="G231" s="118">
        <f t="shared" si="108"/>
        <v>79.037493973416801</v>
      </c>
      <c r="H231" s="118">
        <f t="shared" si="108"/>
        <v>195.98672063118485</v>
      </c>
      <c r="I231" s="118">
        <f t="shared" si="108"/>
        <v>130.93977144570491</v>
      </c>
      <c r="J231" s="118">
        <f t="shared" si="108"/>
        <v>210.99838261871386</v>
      </c>
      <c r="K231" s="118">
        <f t="shared" si="108"/>
        <v>215.84443976731322</v>
      </c>
      <c r="L231" s="118">
        <f t="shared" si="108"/>
        <v>158.35240246292591</v>
      </c>
      <c r="M231" s="118">
        <f t="shared" si="108"/>
        <v>75.350655491445849</v>
      </c>
      <c r="N231" s="118">
        <f t="shared" si="108"/>
        <v>240.94812927669389</v>
      </c>
      <c r="O231" s="118">
        <f t="shared" si="108"/>
        <v>178.70032424863516</v>
      </c>
      <c r="P231" s="118">
        <f t="shared" si="108"/>
        <v>31.816373014400199</v>
      </c>
      <c r="Q231" s="118">
        <f t="shared" si="108"/>
        <v>33.47281247767225</v>
      </c>
      <c r="R231" s="118">
        <f t="shared" ref="R231:V231" si="109">R232+R235+R237+R246</f>
        <v>190.24830287935208</v>
      </c>
      <c r="S231" s="118">
        <f t="shared" si="109"/>
        <v>194.53542243190716</v>
      </c>
      <c r="T231" s="118">
        <f t="shared" si="109"/>
        <v>181.59301116806921</v>
      </c>
      <c r="U231" s="118">
        <f t="shared" si="109"/>
        <v>159.61330706915228</v>
      </c>
      <c r="V231" s="118">
        <f t="shared" si="109"/>
        <v>163.67812193193845</v>
      </c>
      <c r="W231" s="118">
        <f t="shared" ref="W231:Y231" si="110">W232+W235+W237+W246</f>
        <v>216.08120952044368</v>
      </c>
      <c r="X231" s="118">
        <f t="shared" si="110"/>
        <v>179.99277155446268</v>
      </c>
      <c r="Y231" s="118">
        <f t="shared" si="110"/>
        <v>118.56948349798594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170.02848575368753</v>
      </c>
      <c r="C232" s="123">
        <f t="shared" si="111"/>
        <v>153.81728921206698</v>
      </c>
      <c r="D232" s="123">
        <f t="shared" si="111"/>
        <v>297.60688677160749</v>
      </c>
      <c r="E232" s="123">
        <f t="shared" si="111"/>
        <v>109.26357272263311</v>
      </c>
      <c r="F232" s="123">
        <f t="shared" si="111"/>
        <v>24.843563501385681</v>
      </c>
      <c r="G232" s="123">
        <f t="shared" si="111"/>
        <v>62.656382618493794</v>
      </c>
      <c r="H232" s="123">
        <f t="shared" si="111"/>
        <v>179.90572754174022</v>
      </c>
      <c r="I232" s="123">
        <f t="shared" si="111"/>
        <v>113.50449132246351</v>
      </c>
      <c r="J232" s="123">
        <f t="shared" si="111"/>
        <v>195.26761045595217</v>
      </c>
      <c r="K232" s="123">
        <f t="shared" si="111"/>
        <v>202.81751530697238</v>
      </c>
      <c r="L232" s="123">
        <f t="shared" si="111"/>
        <v>146.59919175039485</v>
      </c>
      <c r="M232" s="123">
        <f t="shared" si="111"/>
        <v>62.723854020376521</v>
      </c>
      <c r="N232" s="123">
        <f t="shared" si="111"/>
        <v>227.12516079825173</v>
      </c>
      <c r="O232" s="123">
        <f t="shared" si="111"/>
        <v>162.71279882723658</v>
      </c>
      <c r="P232" s="123">
        <f t="shared" si="111"/>
        <v>15.472119558459195</v>
      </c>
      <c r="Q232" s="123">
        <f t="shared" si="111"/>
        <v>15.198242265622136</v>
      </c>
      <c r="R232" s="123">
        <f t="shared" ref="R232:V232" si="112">SUM(R233:R234)</f>
        <v>171.61114860414628</v>
      </c>
      <c r="S232" s="123">
        <f t="shared" si="112"/>
        <v>174.7108336378744</v>
      </c>
      <c r="T232" s="123">
        <f t="shared" si="112"/>
        <v>158.7155863283098</v>
      </c>
      <c r="U232" s="123">
        <f t="shared" si="112"/>
        <v>132.76921817033738</v>
      </c>
      <c r="V232" s="123">
        <f t="shared" si="112"/>
        <v>138.97881186795382</v>
      </c>
      <c r="W232" s="123">
        <f t="shared" ref="W232:Y232" si="113">SUM(W233:W234)</f>
        <v>184.79652856182094</v>
      </c>
      <c r="X232" s="123">
        <f t="shared" si="113"/>
        <v>155.43213096361518</v>
      </c>
      <c r="Y232" s="123">
        <f t="shared" si="113"/>
        <v>91.619225408673643</v>
      </c>
      <c r="DA232" s="130" t="s">
        <v>2769</v>
      </c>
    </row>
    <row r="233" spans="1:105" ht="12" customHeight="1" x14ac:dyDescent="0.25">
      <c r="A233" s="97" t="s">
        <v>74</v>
      </c>
      <c r="B233" s="99">
        <v>168.03531283795979</v>
      </c>
      <c r="C233" s="99">
        <v>152.01861646133128</v>
      </c>
      <c r="D233" s="99">
        <v>294.1891038346057</v>
      </c>
      <c r="E233" s="99">
        <v>108.02570400222169</v>
      </c>
      <c r="F233" s="99">
        <v>24.564017935191043</v>
      </c>
      <c r="G233" s="99">
        <v>61.956842570324319</v>
      </c>
      <c r="H233" s="99">
        <v>177.88367214153496</v>
      </c>
      <c r="I233" s="99">
        <v>112.23963203419407</v>
      </c>
      <c r="J233" s="99">
        <v>193.10143859033198</v>
      </c>
      <c r="K233" s="99">
        <v>200.57475627147059</v>
      </c>
      <c r="L233" s="99">
        <v>145.03443075964049</v>
      </c>
      <c r="M233" s="99">
        <v>62.056963605729308</v>
      </c>
      <c r="N233" s="99">
        <v>224.73872860059402</v>
      </c>
      <c r="O233" s="99">
        <v>160.95075789729484</v>
      </c>
      <c r="P233" s="99">
        <v>15.304879116200691</v>
      </c>
      <c r="Q233" s="99">
        <v>15.039028257836764</v>
      </c>
      <c r="R233" s="99">
        <v>169.81318293914316</v>
      </c>
      <c r="S233" s="99">
        <v>172.85068515119153</v>
      </c>
      <c r="T233" s="99">
        <v>156.93718109830249</v>
      </c>
      <c r="U233" s="99">
        <v>131.24894279480336</v>
      </c>
      <c r="V233" s="99">
        <v>137.33223990142409</v>
      </c>
      <c r="W233" s="99">
        <v>182.57531756390236</v>
      </c>
      <c r="X233" s="99">
        <v>153.4791752875378</v>
      </c>
      <c r="Y233" s="99">
        <v>90.567652661672099</v>
      </c>
      <c r="DA233" s="63" t="s">
        <v>2770</v>
      </c>
    </row>
    <row r="234" spans="1:105" ht="12" customHeight="1" x14ac:dyDescent="0.25">
      <c r="A234" s="97" t="s">
        <v>53</v>
      </c>
      <c r="B234" s="99">
        <v>1.9931729157277407</v>
      </c>
      <c r="C234" s="99">
        <v>1.7986727507357061</v>
      </c>
      <c r="D234" s="99">
        <v>3.4177829370017929</v>
      </c>
      <c r="E234" s="99">
        <v>1.237868720411434</v>
      </c>
      <c r="F234" s="99">
        <v>0.27954556619463722</v>
      </c>
      <c r="G234" s="99">
        <v>0.69954004816947468</v>
      </c>
      <c r="H234" s="99">
        <v>2.022055400205248</v>
      </c>
      <c r="I234" s="99">
        <v>1.2648592882694378</v>
      </c>
      <c r="J234" s="99">
        <v>2.1661718656201923</v>
      </c>
      <c r="K234" s="99">
        <v>2.2427590355017806</v>
      </c>
      <c r="L234" s="99">
        <v>1.5647609907543598</v>
      </c>
      <c r="M234" s="99">
        <v>0.66689041464721477</v>
      </c>
      <c r="N234" s="99">
        <v>2.386432197657725</v>
      </c>
      <c r="O234" s="99">
        <v>1.7620409299417601</v>
      </c>
      <c r="P234" s="99">
        <v>0.16724044225850246</v>
      </c>
      <c r="Q234" s="99">
        <v>0.15921400778537353</v>
      </c>
      <c r="R234" s="99">
        <v>1.7979656650031115</v>
      </c>
      <c r="S234" s="99">
        <v>1.8601484866828699</v>
      </c>
      <c r="T234" s="99">
        <v>1.7784052300073183</v>
      </c>
      <c r="U234" s="99">
        <v>1.520275375534025</v>
      </c>
      <c r="V234" s="99">
        <v>1.646571966529734</v>
      </c>
      <c r="W234" s="99">
        <v>2.2212109979185812</v>
      </c>
      <c r="X234" s="99">
        <v>1.9529556760773887</v>
      </c>
      <c r="Y234" s="99">
        <v>1.0515727470015404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6.4293360495270733E-3</v>
      </c>
      <c r="C235" s="123">
        <f t="shared" si="114"/>
        <v>1.2551171693294297E-2</v>
      </c>
      <c r="D235" s="123">
        <f t="shared" si="114"/>
        <v>1.9092062952767351E-2</v>
      </c>
      <c r="E235" s="123">
        <f t="shared" si="114"/>
        <v>2.7593876967838837E-2</v>
      </c>
      <c r="F235" s="123">
        <f t="shared" si="114"/>
        <v>2.9643224345179714E-2</v>
      </c>
      <c r="G235" s="123">
        <f t="shared" si="114"/>
        <v>3.8428148700862204E-2</v>
      </c>
      <c r="H235" s="123">
        <f t="shared" si="114"/>
        <v>5.1019342067215888E-2</v>
      </c>
      <c r="I235" s="123">
        <f t="shared" si="114"/>
        <v>7.978173749117301E-2</v>
      </c>
      <c r="J235" s="123">
        <f t="shared" si="114"/>
        <v>7.1452939418749903E-2</v>
      </c>
      <c r="K235" s="123">
        <f t="shared" si="114"/>
        <v>8.2697730832130306E-2</v>
      </c>
      <c r="L235" s="123">
        <f t="shared" si="114"/>
        <v>0.10428820051735958</v>
      </c>
      <c r="M235" s="123">
        <f t="shared" si="114"/>
        <v>0.14125945576921345</v>
      </c>
      <c r="N235" s="123">
        <f t="shared" si="114"/>
        <v>0.22977615756096048</v>
      </c>
      <c r="O235" s="123">
        <f t="shared" si="114"/>
        <v>0.16815216340207645</v>
      </c>
      <c r="P235" s="123">
        <f t="shared" si="114"/>
        <v>9.0933506771847222E-2</v>
      </c>
      <c r="Q235" s="123">
        <f t="shared" si="114"/>
        <v>9.6731072548985803E-2</v>
      </c>
      <c r="R235" s="123">
        <f t="shared" si="114"/>
        <v>6.6204451010594953E-2</v>
      </c>
      <c r="S235" s="123">
        <f t="shared" si="114"/>
        <v>5.6557696317807216E-2</v>
      </c>
      <c r="T235" s="123">
        <f t="shared" si="114"/>
        <v>6.6229473796113547E-2</v>
      </c>
      <c r="U235" s="123">
        <f t="shared" si="114"/>
        <v>8.2772882945202617E-2</v>
      </c>
      <c r="V235" s="123">
        <f t="shared" si="114"/>
        <v>0.11705580881208054</v>
      </c>
      <c r="W235" s="123">
        <f t="shared" si="114"/>
        <v>0.14569662836890909</v>
      </c>
      <c r="X235" s="123">
        <f t="shared" si="114"/>
        <v>0.18552333656464084</v>
      </c>
      <c r="Y235" s="123">
        <f t="shared" si="114"/>
        <v>0.16831252585046602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6.4293360495270733E-3</v>
      </c>
      <c r="C236" s="99">
        <f>RES_hhdet_fecs!C29</f>
        <v>1.2551171693294297E-2</v>
      </c>
      <c r="D236" s="99">
        <f>RES_hhdet_fecs!D29</f>
        <v>1.9092062952767351E-2</v>
      </c>
      <c r="E236" s="99">
        <f>RES_hhdet_fecs!E29</f>
        <v>2.7593876967838837E-2</v>
      </c>
      <c r="F236" s="99">
        <f>RES_hhdet_fecs!F29</f>
        <v>2.9643224345179714E-2</v>
      </c>
      <c r="G236" s="99">
        <f>RES_hhdet_fecs!G29</f>
        <v>3.8428148700862204E-2</v>
      </c>
      <c r="H236" s="99">
        <f>RES_hhdet_fecs!H29</f>
        <v>5.1019342067215888E-2</v>
      </c>
      <c r="I236" s="99">
        <f>RES_hhdet_fecs!I29</f>
        <v>7.978173749117301E-2</v>
      </c>
      <c r="J236" s="99">
        <f>RES_hhdet_fecs!J29</f>
        <v>7.1452939418749903E-2</v>
      </c>
      <c r="K236" s="99">
        <f>RES_hhdet_fecs!K29</f>
        <v>8.2697730832130306E-2</v>
      </c>
      <c r="L236" s="99">
        <f>RES_hhdet_fecs!L29</f>
        <v>0.10428820051735958</v>
      </c>
      <c r="M236" s="99">
        <f>RES_hhdet_fecs!M29</f>
        <v>0.14125945576921345</v>
      </c>
      <c r="N236" s="99">
        <f>RES_hhdet_fecs!N29</f>
        <v>0.22977615756096048</v>
      </c>
      <c r="O236" s="99">
        <f>RES_hhdet_fecs!O29</f>
        <v>0.16815216340207645</v>
      </c>
      <c r="P236" s="99">
        <f>RES_hhdet_fecs!P29</f>
        <v>9.0933506771847222E-2</v>
      </c>
      <c r="Q236" s="99">
        <f>RES_hhdet_fecs!Q29</f>
        <v>9.6731072548985803E-2</v>
      </c>
      <c r="R236" s="99">
        <f>RES_hhdet_fecs!R29</f>
        <v>6.6204451010594953E-2</v>
      </c>
      <c r="S236" s="99">
        <f>RES_hhdet_fecs!S29</f>
        <v>5.6557696317807216E-2</v>
      </c>
      <c r="T236" s="99">
        <f>RES_hhdet_fecs!T29</f>
        <v>6.6229473796113547E-2</v>
      </c>
      <c r="U236" s="99">
        <f>RES_hhdet_fecs!U29</f>
        <v>8.2772882945202617E-2</v>
      </c>
      <c r="V236" s="99">
        <f>RES_hhdet_fecs!V29</f>
        <v>0.11705580881208054</v>
      </c>
      <c r="W236" s="99">
        <f>RES_hhdet_fecs!W29</f>
        <v>0.14569662836890909</v>
      </c>
      <c r="X236" s="99">
        <f>RES_hhdet_fecs!X29</f>
        <v>0.18552333656464084</v>
      </c>
      <c r="Y236" s="99">
        <f>RES_hhdet_fecs!Y29</f>
        <v>0.16831252585046602</v>
      </c>
      <c r="DA236" s="63" t="s">
        <v>2773</v>
      </c>
    </row>
    <row r="237" spans="1:105" ht="12" customHeight="1" x14ac:dyDescent="0.25">
      <c r="A237" s="121" t="s">
        <v>55</v>
      </c>
      <c r="B237" s="123">
        <v>15.515797381874057</v>
      </c>
      <c r="C237" s="123">
        <v>12.888644661735706</v>
      </c>
      <c r="D237" s="123">
        <v>13.097931539531851</v>
      </c>
      <c r="E237" s="123">
        <v>13.386835222158343</v>
      </c>
      <c r="F237" s="123">
        <v>12.980595708468952</v>
      </c>
      <c r="G237" s="123">
        <v>12.946822260095983</v>
      </c>
      <c r="H237" s="123">
        <v>12.999959438491924</v>
      </c>
      <c r="I237" s="123">
        <v>13.979546571631012</v>
      </c>
      <c r="J237" s="123">
        <v>12.794161999339419</v>
      </c>
      <c r="K237" s="123">
        <v>10.28832322447778</v>
      </c>
      <c r="L237" s="123">
        <v>9.2766054096543691</v>
      </c>
      <c r="M237" s="123">
        <v>9.8187250943200137</v>
      </c>
      <c r="N237" s="123">
        <v>10.835850920621425</v>
      </c>
      <c r="O237" s="123">
        <v>13.145786005048858</v>
      </c>
      <c r="P237" s="123">
        <v>13.177825376916024</v>
      </c>
      <c r="Q237" s="123">
        <v>14.928920829797555</v>
      </c>
      <c r="R237" s="123">
        <v>15.243301429987545</v>
      </c>
      <c r="S237" s="123">
        <v>15.796656051215654</v>
      </c>
      <c r="T237" s="123">
        <v>18.97456923425036</v>
      </c>
      <c r="U237" s="123">
        <v>22.702887988861697</v>
      </c>
      <c r="V237" s="123">
        <v>20.305928544725347</v>
      </c>
      <c r="W237" s="123">
        <v>26.212423261543481</v>
      </c>
      <c r="X237" s="123">
        <v>19.025932082708231</v>
      </c>
      <c r="Y237" s="123">
        <v>21.484137930625572</v>
      </c>
      <c r="DA237" s="130" t="s">
        <v>2774</v>
      </c>
    </row>
    <row r="238" spans="1:105" ht="12" customHeight="1" x14ac:dyDescent="0.25">
      <c r="A238" s="97" t="s">
        <v>141</v>
      </c>
      <c r="B238" s="99">
        <v>15.561786082825323</v>
      </c>
      <c r="C238" s="99">
        <v>14.870397309086496</v>
      </c>
      <c r="D238" s="99">
        <v>14.653826792420626</v>
      </c>
      <c r="E238" s="99">
        <v>14.354195600131849</v>
      </c>
      <c r="F238" s="99">
        <v>14.192166918775937</v>
      </c>
      <c r="G238" s="99">
        <v>14.279564552054326</v>
      </c>
      <c r="H238" s="99">
        <v>14.287853073818592</v>
      </c>
      <c r="I238" s="99">
        <v>14.428015226057081</v>
      </c>
      <c r="J238" s="99">
        <v>13.719477220229896</v>
      </c>
      <c r="K238" s="99">
        <v>13.499214491186345</v>
      </c>
      <c r="L238" s="99">
        <v>12.765991569475153</v>
      </c>
      <c r="M238" s="99">
        <v>12.686122231667719</v>
      </c>
      <c r="N238" s="99">
        <v>12.729241888325829</v>
      </c>
      <c r="O238" s="99">
        <v>13.114102803977758</v>
      </c>
      <c r="P238" s="99">
        <v>14.115664848413809</v>
      </c>
      <c r="Q238" s="99">
        <v>14.241475350444029</v>
      </c>
      <c r="R238" s="99">
        <v>13.92084061796367</v>
      </c>
      <c r="S238" s="99">
        <v>15.911839242019296</v>
      </c>
      <c r="T238" s="99">
        <v>19.872736774444338</v>
      </c>
      <c r="U238" s="99">
        <v>16.197704252165057</v>
      </c>
      <c r="V238" s="99">
        <v>18.380908704399154</v>
      </c>
      <c r="W238" s="99">
        <v>22.553125964405893</v>
      </c>
      <c r="X238" s="99">
        <v>16.803627718221957</v>
      </c>
      <c r="Y238" s="99">
        <v>19.661548308751293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15.509413975212919</v>
      </c>
      <c r="C242" s="102">
        <v>12.44790688537139</v>
      </c>
      <c r="D242" s="102">
        <v>12.726896613806041</v>
      </c>
      <c r="E242" s="102">
        <v>13.14474224502869</v>
      </c>
      <c r="F242" s="102">
        <v>12.681099257399186</v>
      </c>
      <c r="G242" s="102">
        <v>12.629288189183301</v>
      </c>
      <c r="H242" s="102">
        <v>12.736001157054245</v>
      </c>
      <c r="I242" s="102">
        <v>13.895153290680176</v>
      </c>
      <c r="J242" s="102">
        <v>12.644380336634747</v>
      </c>
      <c r="K242" s="102">
        <v>9.8885933665796113</v>
      </c>
      <c r="L242" s="102">
        <v>9.0362191314337323</v>
      </c>
      <c r="M242" s="102">
        <v>9.7226807829049982</v>
      </c>
      <c r="N242" s="102">
        <v>10.892793028944592</v>
      </c>
      <c r="O242" s="102">
        <v>13.41586649052776</v>
      </c>
      <c r="P242" s="102">
        <v>13.348689933055375</v>
      </c>
      <c r="Q242" s="102">
        <v>15.17113771846631</v>
      </c>
      <c r="R242" s="102">
        <v>15.52967509932672</v>
      </c>
      <c r="S242" s="102">
        <v>16.216055333088118</v>
      </c>
      <c r="T242" s="102">
        <v>19.782924912442272</v>
      </c>
      <c r="U242" s="102">
        <v>23.861616889966513</v>
      </c>
      <c r="V242" s="102">
        <v>21.383367064105656</v>
      </c>
      <c r="W242" s="102">
        <v>27.385480793262705</v>
      </c>
      <c r="X242" s="102">
        <v>20.264082655770952</v>
      </c>
      <c r="Y242" s="102">
        <v>22.624454213335994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6.4686792124026349</v>
      </c>
      <c r="M243" s="105">
        <v>6.7847132883080175</v>
      </c>
      <c r="N243" s="105">
        <v>7.7022900389294247</v>
      </c>
      <c r="O243" s="105">
        <v>9.8488935178872943</v>
      </c>
      <c r="P243" s="105">
        <v>9.7864987869000775</v>
      </c>
      <c r="Q243" s="105">
        <v>11.298157954933306</v>
      </c>
      <c r="R243" s="105">
        <v>11.721608564924166</v>
      </c>
      <c r="S243" s="105">
        <v>11.945663264900213</v>
      </c>
      <c r="T243" s="105">
        <v>14.521939854196171</v>
      </c>
      <c r="U243" s="105">
        <v>17.643559938096914</v>
      </c>
      <c r="V243" s="105">
        <v>16.104964764920712</v>
      </c>
      <c r="W243" s="105">
        <v>22.231196655525046</v>
      </c>
      <c r="X243" s="105">
        <v>15.549820625327634</v>
      </c>
      <c r="Y243" s="105">
        <v>18.46812713925301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2.9702499692061624</v>
      </c>
      <c r="M244" s="99">
        <v>2.7667161211655933</v>
      </c>
      <c r="N244" s="99">
        <v>3.3190630452623111</v>
      </c>
      <c r="O244" s="99">
        <v>4.6898895968074115</v>
      </c>
      <c r="P244" s="99">
        <v>4.1450436854195338</v>
      </c>
      <c r="Q244" s="99">
        <v>4.8556742656371732</v>
      </c>
      <c r="R244" s="99">
        <v>5.0304123063511108</v>
      </c>
      <c r="S244" s="99">
        <v>4.5430465107399769</v>
      </c>
      <c r="T244" s="99">
        <v>5.6862333672972252</v>
      </c>
      <c r="U244" s="99">
        <v>6.6455022209496937</v>
      </c>
      <c r="V244" s="99">
        <v>6.232491591257693</v>
      </c>
      <c r="W244" s="99">
        <v>11.34406484193229</v>
      </c>
      <c r="X244" s="99">
        <v>4.8133095619673121</v>
      </c>
      <c r="Y244" s="99">
        <v>8.76273793091638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3.4984292431964725</v>
      </c>
      <c r="M245" s="99">
        <v>4.0179971671424255</v>
      </c>
      <c r="N245" s="99">
        <v>4.3832269936671144</v>
      </c>
      <c r="O245" s="99">
        <v>5.1590039210798802</v>
      </c>
      <c r="P245" s="99">
        <v>5.6414551014805427</v>
      </c>
      <c r="Q245" s="99">
        <v>6.4424836892961306</v>
      </c>
      <c r="R245" s="99">
        <v>6.6911962585730533</v>
      </c>
      <c r="S245" s="99">
        <v>7.4026167541602366</v>
      </c>
      <c r="T245" s="99">
        <v>8.8357064868989497</v>
      </c>
      <c r="U245" s="99">
        <v>10.998057717147219</v>
      </c>
      <c r="V245" s="99">
        <v>9.8724731736630211</v>
      </c>
      <c r="W245" s="99">
        <v>10.887131813592752</v>
      </c>
      <c r="X245" s="99">
        <v>10.736511063360325</v>
      </c>
      <c r="Y245" s="99">
        <v>9.70538920833663</v>
      </c>
      <c r="DA245" s="63" t="s">
        <v>2782</v>
      </c>
    </row>
    <row r="246" spans="1:105" ht="12" customHeight="1" x14ac:dyDescent="0.25">
      <c r="A246" s="121" t="s">
        <v>54</v>
      </c>
      <c r="B246" s="123">
        <v>3.0498380215349723</v>
      </c>
      <c r="C246" s="123">
        <v>3.3817090764519033</v>
      </c>
      <c r="D246" s="123">
        <v>3.0316804776226589</v>
      </c>
      <c r="E246" s="123">
        <v>3.3190708086652236</v>
      </c>
      <c r="F246" s="123">
        <v>3.4846118551899372</v>
      </c>
      <c r="G246" s="123">
        <v>3.3958609461261666</v>
      </c>
      <c r="H246" s="123">
        <v>3.0300143088855007</v>
      </c>
      <c r="I246" s="123">
        <v>3.375951814119222</v>
      </c>
      <c r="J246" s="123">
        <v>2.8651572240035379</v>
      </c>
      <c r="K246" s="123">
        <v>2.6559035050309072</v>
      </c>
      <c r="L246" s="123">
        <v>2.3723171023593066</v>
      </c>
      <c r="M246" s="123">
        <v>2.6668169209801018</v>
      </c>
      <c r="N246" s="123">
        <v>2.7573414002597896</v>
      </c>
      <c r="O246" s="123">
        <v>2.6735872529476477</v>
      </c>
      <c r="P246" s="123">
        <v>3.0754945722531355</v>
      </c>
      <c r="Q246" s="123">
        <v>3.2489183097035754</v>
      </c>
      <c r="R246" s="123">
        <v>3.3276483942076416</v>
      </c>
      <c r="S246" s="123">
        <v>3.9713750464993134</v>
      </c>
      <c r="T246" s="123">
        <v>3.8366261317129351</v>
      </c>
      <c r="U246" s="123">
        <v>4.0584280270080191</v>
      </c>
      <c r="V246" s="123">
        <v>4.2763257104472281</v>
      </c>
      <c r="W246" s="123">
        <v>4.9265610687103436</v>
      </c>
      <c r="X246" s="123">
        <v>5.3491851715746064</v>
      </c>
      <c r="Y246" s="123">
        <v>5.2978076328362471</v>
      </c>
      <c r="DA246" s="130" t="s">
        <v>2783</v>
      </c>
    </row>
    <row r="247" spans="1:105" ht="12" customHeight="1" x14ac:dyDescent="0.25">
      <c r="A247" s="97" t="s">
        <v>50</v>
      </c>
      <c r="B247" s="99">
        <v>4.3946226418323224</v>
      </c>
      <c r="C247" s="99">
        <v>4.5051827467183108</v>
      </c>
      <c r="D247" s="99">
        <v>4.0260000473655939</v>
      </c>
      <c r="E247" s="99">
        <v>3.8984429527530584</v>
      </c>
      <c r="F247" s="99">
        <v>4.1696722023679902</v>
      </c>
      <c r="G247" s="99">
        <v>4.3733137541230169</v>
      </c>
      <c r="H247" s="99">
        <v>3.9783669283044727</v>
      </c>
      <c r="I247" s="99">
        <v>4.0254903802675388</v>
      </c>
      <c r="J247" s="99">
        <v>3.8223609993142791</v>
      </c>
      <c r="K247" s="99">
        <v>3.5603106118425734</v>
      </c>
      <c r="L247" s="99">
        <v>3.1192131716655598</v>
      </c>
      <c r="M247" s="99">
        <v>3.3739290938824449</v>
      </c>
      <c r="N247" s="99">
        <v>3.4570861688385373</v>
      </c>
      <c r="O247" s="99">
        <v>3.4736168878281353</v>
      </c>
      <c r="P247" s="99">
        <v>3.8597871451615466</v>
      </c>
      <c r="Q247" s="99">
        <v>4.1948934623879257</v>
      </c>
      <c r="R247" s="99">
        <v>4.7880291744144472</v>
      </c>
      <c r="S247" s="99">
        <v>5.3982289789346458</v>
      </c>
      <c r="T247" s="99">
        <v>3.1374044832001422</v>
      </c>
      <c r="U247" s="99">
        <v>6.4658433719655939</v>
      </c>
      <c r="V247" s="99">
        <v>4.1494750534546627</v>
      </c>
      <c r="W247" s="99">
        <v>8.2368135633202861</v>
      </c>
      <c r="X247" s="99">
        <v>7.40573468543095</v>
      </c>
      <c r="Y247" s="99">
        <v>6.8881014121699984</v>
      </c>
      <c r="DA247" s="63" t="s">
        <v>2784</v>
      </c>
    </row>
    <row r="248" spans="1:105" ht="12" customHeight="1" x14ac:dyDescent="0.25">
      <c r="A248" s="109" t="s">
        <v>120</v>
      </c>
      <c r="B248" s="110">
        <v>2.9712545630519087</v>
      </c>
      <c r="C248" s="110">
        <v>3.3104387638066828</v>
      </c>
      <c r="D248" s="110">
        <v>2.9677298818817879</v>
      </c>
      <c r="E248" s="110">
        <v>3.2831334395500793</v>
      </c>
      <c r="F248" s="110">
        <v>3.4417769919708152</v>
      </c>
      <c r="G248" s="110">
        <v>3.3320615115004091</v>
      </c>
      <c r="H248" s="110">
        <v>2.9613267678709012</v>
      </c>
      <c r="I248" s="110">
        <v>3.3276147607440949</v>
      </c>
      <c r="J248" s="110">
        <v>2.7916126670189012</v>
      </c>
      <c r="K248" s="110">
        <v>2.5870779702796183</v>
      </c>
      <c r="L248" s="110">
        <v>2.3160918346387924</v>
      </c>
      <c r="M248" s="110">
        <v>2.6123897306381285</v>
      </c>
      <c r="N248" s="110">
        <v>2.7030747260413377</v>
      </c>
      <c r="O248" s="110">
        <v>2.619881064567064</v>
      </c>
      <c r="P248" s="110">
        <v>3.0380303224900866</v>
      </c>
      <c r="Q248" s="110">
        <v>3.2104059753667351</v>
      </c>
      <c r="R248" s="110">
        <v>3.280655943359402</v>
      </c>
      <c r="S248" s="110">
        <v>3.9362817061471715</v>
      </c>
      <c r="T248" s="110">
        <v>3.850970175932642</v>
      </c>
      <c r="U248" s="110">
        <v>4.0026412186578426</v>
      </c>
      <c r="V248" s="110">
        <v>4.2791235969481507</v>
      </c>
      <c r="W248" s="110">
        <v>4.8403395233512336</v>
      </c>
      <c r="X248" s="110">
        <v>5.2915464520158526</v>
      </c>
      <c r="Y248" s="110">
        <v>5.2511092036513265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93.884779143088764</v>
      </c>
      <c r="C250" s="118">
        <f t="shared" si="115"/>
        <v>85.961639045679178</v>
      </c>
      <c r="D250" s="118">
        <f t="shared" si="115"/>
        <v>158.15575830350764</v>
      </c>
      <c r="E250" s="118">
        <f t="shared" si="115"/>
        <v>64.673333508865582</v>
      </c>
      <c r="F250" s="118">
        <f t="shared" si="115"/>
        <v>22.423403904975626</v>
      </c>
      <c r="G250" s="118">
        <f t="shared" si="115"/>
        <v>41.938261914555504</v>
      </c>
      <c r="H250" s="118">
        <f t="shared" si="115"/>
        <v>104.66716352605695</v>
      </c>
      <c r="I250" s="118">
        <f t="shared" si="115"/>
        <v>71.181384393411861</v>
      </c>
      <c r="J250" s="118">
        <f t="shared" si="115"/>
        <v>114.76389238564238</v>
      </c>
      <c r="K250" s="118">
        <f t="shared" si="115"/>
        <v>118.32283407297614</v>
      </c>
      <c r="L250" s="118">
        <f t="shared" si="115"/>
        <v>87.806702174611431</v>
      </c>
      <c r="M250" s="118">
        <f t="shared" si="115"/>
        <v>42.818602658719634</v>
      </c>
      <c r="N250" s="118">
        <f t="shared" si="115"/>
        <v>135.50742134566045</v>
      </c>
      <c r="O250" s="118">
        <f t="shared" si="115"/>
        <v>103.1253317608907</v>
      </c>
      <c r="P250" s="118">
        <f t="shared" si="115"/>
        <v>19.536796605262005</v>
      </c>
      <c r="Q250" s="118">
        <f t="shared" si="115"/>
        <v>20.789261847923353</v>
      </c>
      <c r="R250" s="118">
        <f t="shared" ref="R250:V250" si="116">R251+R254+R256+R265</f>
        <v>111.55955508079539</v>
      </c>
      <c r="S250" s="118">
        <f t="shared" si="116"/>
        <v>115.78583693996251</v>
      </c>
      <c r="T250" s="118">
        <f t="shared" si="116"/>
        <v>110.29479106630782</v>
      </c>
      <c r="U250" s="118">
        <f t="shared" si="116"/>
        <v>99.646963601535646</v>
      </c>
      <c r="V250" s="118">
        <f t="shared" si="116"/>
        <v>105.81884241657089</v>
      </c>
      <c r="W250" s="118">
        <f t="shared" ref="W250:Y250" si="117">W251+W254+W256+W265</f>
        <v>145.1244626303334</v>
      </c>
      <c r="X250" s="118">
        <f t="shared" si="117"/>
        <v>127.25561609526534</v>
      </c>
      <c r="Y250" s="118">
        <f t="shared" si="117"/>
        <v>86.152279674274382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83.190272685891415</v>
      </c>
      <c r="C251" s="123">
        <f t="shared" si="118"/>
        <v>76.452658469921005</v>
      </c>
      <c r="D251" s="123">
        <f t="shared" si="118"/>
        <v>148.73954032880428</v>
      </c>
      <c r="E251" s="123">
        <f t="shared" si="118"/>
        <v>54.823350022874713</v>
      </c>
      <c r="F251" s="123">
        <f t="shared" si="118"/>
        <v>12.611967732906857</v>
      </c>
      <c r="G251" s="123">
        <f t="shared" si="118"/>
        <v>32.128935937394495</v>
      </c>
      <c r="H251" s="123">
        <f t="shared" si="118"/>
        <v>94.960377231474226</v>
      </c>
      <c r="I251" s="123">
        <f t="shared" si="118"/>
        <v>60.530954487074027</v>
      </c>
      <c r="J251" s="123">
        <f t="shared" si="118"/>
        <v>105.1599410617457</v>
      </c>
      <c r="K251" s="123">
        <f t="shared" si="118"/>
        <v>110.2418580581742</v>
      </c>
      <c r="L251" s="123">
        <f t="shared" si="118"/>
        <v>80.36010529744388</v>
      </c>
      <c r="M251" s="123">
        <f t="shared" si="118"/>
        <v>34.689363964844368</v>
      </c>
      <c r="N251" s="123">
        <f t="shared" si="118"/>
        <v>126.42202803516902</v>
      </c>
      <c r="O251" s="123">
        <f t="shared" si="118"/>
        <v>92.759355157300845</v>
      </c>
      <c r="P251" s="123">
        <f t="shared" si="118"/>
        <v>8.8285724097463554</v>
      </c>
      <c r="Q251" s="123">
        <f t="shared" si="118"/>
        <v>8.6841848708170346</v>
      </c>
      <c r="R251" s="123">
        <f t="shared" ref="R251:V251" si="119">SUM(R252:R253)</f>
        <v>99.04953265825128</v>
      </c>
      <c r="S251" s="123">
        <f t="shared" si="119"/>
        <v>102.12968475292526</v>
      </c>
      <c r="T251" s="123">
        <f t="shared" si="119"/>
        <v>94.237948292466925</v>
      </c>
      <c r="U251" s="123">
        <f t="shared" si="119"/>
        <v>80.704802591217117</v>
      </c>
      <c r="V251" s="123">
        <f t="shared" si="119"/>
        <v>87.683871485376201</v>
      </c>
      <c r="W251" s="123">
        <f t="shared" ref="W251:Y251" si="120">SUM(W252:W253)</f>
        <v>121.7963879991149</v>
      </c>
      <c r="X251" s="123">
        <f t="shared" si="120"/>
        <v>107.91888143829954</v>
      </c>
      <c r="Y251" s="123">
        <f t="shared" si="120"/>
        <v>65.074037200956383</v>
      </c>
      <c r="DA251" s="130" t="s">
        <v>2937</v>
      </c>
    </row>
    <row r="252" spans="1:105" ht="12" customHeight="1" x14ac:dyDescent="0.25">
      <c r="A252" s="97" t="s">
        <v>74</v>
      </c>
      <c r="B252" s="99">
        <v>81.197099770163675</v>
      </c>
      <c r="C252" s="99">
        <v>74.6539857191853</v>
      </c>
      <c r="D252" s="99">
        <v>145.32175739180249</v>
      </c>
      <c r="E252" s="99">
        <v>53.585481302463279</v>
      </c>
      <c r="F252" s="99">
        <v>12.33242216671222</v>
      </c>
      <c r="G252" s="99">
        <v>31.42939588922502</v>
      </c>
      <c r="H252" s="99">
        <v>92.938321831268979</v>
      </c>
      <c r="I252" s="99">
        <v>59.266095198804592</v>
      </c>
      <c r="J252" s="99">
        <v>102.99376919612551</v>
      </c>
      <c r="K252" s="99">
        <v>107.99909902267243</v>
      </c>
      <c r="L252" s="99">
        <v>78.795344306689515</v>
      </c>
      <c r="M252" s="99">
        <v>34.022473550197155</v>
      </c>
      <c r="N252" s="99">
        <v>124.03559583751129</v>
      </c>
      <c r="O252" s="99">
        <v>90.997314227359084</v>
      </c>
      <c r="P252" s="99">
        <v>8.6613319674878522</v>
      </c>
      <c r="Q252" s="99">
        <v>8.5249708630316618</v>
      </c>
      <c r="R252" s="99">
        <v>97.251566993248176</v>
      </c>
      <c r="S252" s="99">
        <v>100.26953626624238</v>
      </c>
      <c r="T252" s="99">
        <v>92.459543062459602</v>
      </c>
      <c r="U252" s="99">
        <v>79.18452721568309</v>
      </c>
      <c r="V252" s="99">
        <v>86.037299518846467</v>
      </c>
      <c r="W252" s="99">
        <v>119.57517700119632</v>
      </c>
      <c r="X252" s="99">
        <v>105.96592576222214</v>
      </c>
      <c r="Y252" s="99">
        <v>64.022464453954839</v>
      </c>
      <c r="DA252" s="63" t="s">
        <v>2938</v>
      </c>
    </row>
    <row r="253" spans="1:105" ht="12" customHeight="1" x14ac:dyDescent="0.25">
      <c r="A253" s="97" t="s">
        <v>53</v>
      </c>
      <c r="B253" s="99">
        <v>1.9931729157277407</v>
      </c>
      <c r="C253" s="99">
        <v>1.7986727507357061</v>
      </c>
      <c r="D253" s="99">
        <v>3.4177829370017929</v>
      </c>
      <c r="E253" s="99">
        <v>1.237868720411434</v>
      </c>
      <c r="F253" s="99">
        <v>0.27954556619463722</v>
      </c>
      <c r="G253" s="99">
        <v>0.69954004816947468</v>
      </c>
      <c r="H253" s="99">
        <v>2.022055400205248</v>
      </c>
      <c r="I253" s="99">
        <v>1.2648592882694378</v>
      </c>
      <c r="J253" s="99">
        <v>2.1661718656201923</v>
      </c>
      <c r="K253" s="99">
        <v>2.2427590355017806</v>
      </c>
      <c r="L253" s="99">
        <v>1.5647609907543598</v>
      </c>
      <c r="M253" s="99">
        <v>0.66689041464721477</v>
      </c>
      <c r="N253" s="99">
        <v>2.386432197657725</v>
      </c>
      <c r="O253" s="99">
        <v>1.7620409299417601</v>
      </c>
      <c r="P253" s="99">
        <v>0.16724044225850246</v>
      </c>
      <c r="Q253" s="99">
        <v>0.15921400778537353</v>
      </c>
      <c r="R253" s="99">
        <v>1.7979656650031115</v>
      </c>
      <c r="S253" s="99">
        <v>1.8601484866828699</v>
      </c>
      <c r="T253" s="99">
        <v>1.7784052300073183</v>
      </c>
      <c r="U253" s="99">
        <v>1.520275375534025</v>
      </c>
      <c r="V253" s="99">
        <v>1.646571966529734</v>
      </c>
      <c r="W253" s="99">
        <v>2.2212109979185812</v>
      </c>
      <c r="X253" s="99">
        <v>1.9529556760773887</v>
      </c>
      <c r="Y253" s="99">
        <v>1.0515727470015404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1.0809571411096062E-2</v>
      </c>
      <c r="C254" s="123">
        <f t="shared" si="121"/>
        <v>2.4969799512563444E-2</v>
      </c>
      <c r="D254" s="123">
        <f t="shared" si="121"/>
        <v>4.0047560968733825E-2</v>
      </c>
      <c r="E254" s="123">
        <f t="shared" si="121"/>
        <v>6.0230207896915827E-2</v>
      </c>
      <c r="F254" s="123">
        <f t="shared" si="121"/>
        <v>6.7080912795088751E-2</v>
      </c>
      <c r="G254" s="123">
        <f t="shared" si="121"/>
        <v>9.0083607282445383E-2</v>
      </c>
      <c r="H254" s="123">
        <f t="shared" si="121"/>
        <v>0.12610392025207035</v>
      </c>
      <c r="I254" s="123">
        <f t="shared" si="121"/>
        <v>0.2048275475091427</v>
      </c>
      <c r="J254" s="123">
        <f t="shared" si="121"/>
        <v>0.18813012481929611</v>
      </c>
      <c r="K254" s="123">
        <f t="shared" si="121"/>
        <v>0.22373969663761131</v>
      </c>
      <c r="L254" s="123">
        <f t="shared" si="121"/>
        <v>0.28691530581404356</v>
      </c>
      <c r="M254" s="123">
        <f t="shared" si="121"/>
        <v>0.39352057177977895</v>
      </c>
      <c r="N254" s="123">
        <f t="shared" si="121"/>
        <v>0.64779274111151486</v>
      </c>
      <c r="O254" s="123">
        <f t="shared" si="121"/>
        <v>0.48178331523746587</v>
      </c>
      <c r="P254" s="123">
        <f t="shared" si="121"/>
        <v>0.26990776931000904</v>
      </c>
      <c r="Q254" s="123">
        <f t="shared" si="121"/>
        <v>0.30400862732727418</v>
      </c>
      <c r="R254" s="123">
        <f t="shared" si="121"/>
        <v>0.22041943336113132</v>
      </c>
      <c r="S254" s="123">
        <f t="shared" si="121"/>
        <v>0.19953494616295075</v>
      </c>
      <c r="T254" s="123">
        <f t="shared" si="121"/>
        <v>0.24342789180372057</v>
      </c>
      <c r="U254" s="123">
        <f t="shared" si="121"/>
        <v>0.30811576406981828</v>
      </c>
      <c r="V254" s="123">
        <f t="shared" si="121"/>
        <v>0.43850363335542492</v>
      </c>
      <c r="W254" s="123">
        <f t="shared" si="121"/>
        <v>0.54901118959925099</v>
      </c>
      <c r="X254" s="123">
        <f t="shared" si="121"/>
        <v>0.70304708712480346</v>
      </c>
      <c r="Y254" s="123">
        <f t="shared" si="121"/>
        <v>0.64003440280911861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1.0809571411096062E-2</v>
      </c>
      <c r="C255" s="99">
        <f>RES_hhdet_tess!C29</f>
        <v>2.4969799512563444E-2</v>
      </c>
      <c r="D255" s="99">
        <f>RES_hhdet_tess!D29</f>
        <v>4.0047560968733825E-2</v>
      </c>
      <c r="E255" s="99">
        <f>RES_hhdet_tess!E29</f>
        <v>6.0230207896915827E-2</v>
      </c>
      <c r="F255" s="99">
        <f>RES_hhdet_tess!F29</f>
        <v>6.7080912795088751E-2</v>
      </c>
      <c r="G255" s="99">
        <f>RES_hhdet_tess!G29</f>
        <v>9.0083607282445383E-2</v>
      </c>
      <c r="H255" s="99">
        <f>RES_hhdet_tess!H29</f>
        <v>0.12610392025207035</v>
      </c>
      <c r="I255" s="99">
        <f>RES_hhdet_tess!I29</f>
        <v>0.2048275475091427</v>
      </c>
      <c r="J255" s="99">
        <f>RES_hhdet_tess!J29</f>
        <v>0.18813012481929611</v>
      </c>
      <c r="K255" s="99">
        <f>RES_hhdet_tess!K29</f>
        <v>0.22373969663761131</v>
      </c>
      <c r="L255" s="99">
        <f>RES_hhdet_tess!L29</f>
        <v>0.28691530581404356</v>
      </c>
      <c r="M255" s="99">
        <f>RES_hhdet_tess!M29</f>
        <v>0.39352057177977895</v>
      </c>
      <c r="N255" s="99">
        <f>RES_hhdet_tess!N29</f>
        <v>0.64779274111151486</v>
      </c>
      <c r="O255" s="99">
        <f>RES_hhdet_tess!O29</f>
        <v>0.48178331523746587</v>
      </c>
      <c r="P255" s="99">
        <f>RES_hhdet_tess!P29</f>
        <v>0.26990776931000904</v>
      </c>
      <c r="Q255" s="99">
        <f>RES_hhdet_tess!Q29</f>
        <v>0.30400862732727418</v>
      </c>
      <c r="R255" s="99">
        <f>RES_hhdet_tess!R29</f>
        <v>0.22041943336113132</v>
      </c>
      <c r="S255" s="99">
        <f>RES_hhdet_tess!S29</f>
        <v>0.19953494616295075</v>
      </c>
      <c r="T255" s="99">
        <f>RES_hhdet_tess!T29</f>
        <v>0.24342789180372057</v>
      </c>
      <c r="U255" s="99">
        <f>RES_hhdet_tess!U29</f>
        <v>0.30811576406981828</v>
      </c>
      <c r="V255" s="99">
        <f>RES_hhdet_tess!V29</f>
        <v>0.43850363335542492</v>
      </c>
      <c r="W255" s="99">
        <f>RES_hhdet_tess!W29</f>
        <v>0.54901118959925099</v>
      </c>
      <c r="X255" s="99">
        <f>RES_hhdet_tess!X29</f>
        <v>0.70304708712480346</v>
      </c>
      <c r="Y255" s="99">
        <f>RES_hhdet_tess!Y29</f>
        <v>0.64003440280911861</v>
      </c>
      <c r="DA255" s="63" t="s">
        <v>2941</v>
      </c>
    </row>
    <row r="256" spans="1:105" ht="12" customHeight="1" x14ac:dyDescent="0.25">
      <c r="A256" s="121" t="s">
        <v>55</v>
      </c>
      <c r="B256" s="123">
        <v>8.4746447253836106</v>
      </c>
      <c r="C256" s="123">
        <v>7.0253448472440798</v>
      </c>
      <c r="D256" s="123">
        <v>7.1673090337910663</v>
      </c>
      <c r="E256" s="123">
        <v>7.3595504771454943</v>
      </c>
      <c r="F256" s="123">
        <v>7.1848664688349242</v>
      </c>
      <c r="G256" s="123">
        <v>7.2207018152692104</v>
      </c>
      <c r="H256" s="123">
        <v>7.3448553364756233</v>
      </c>
      <c r="I256" s="123">
        <v>7.946466311160564</v>
      </c>
      <c r="J256" s="123">
        <v>7.2987704532167097</v>
      </c>
      <c r="K256" s="123">
        <v>5.891736377181795</v>
      </c>
      <c r="L256" s="123">
        <v>5.4009876580877405</v>
      </c>
      <c r="M256" s="123">
        <v>5.7568000088566267</v>
      </c>
      <c r="N256" s="123">
        <v>6.389196459650937</v>
      </c>
      <c r="O256" s="123">
        <v>7.8840625899145245</v>
      </c>
      <c r="P256" s="123">
        <v>8.10507810855297</v>
      </c>
      <c r="Q256" s="123">
        <v>9.3206689310666757</v>
      </c>
      <c r="R256" s="123">
        <v>9.7263542678868493</v>
      </c>
      <c r="S256" s="123">
        <v>10.358685888624779</v>
      </c>
      <c r="T256" s="123">
        <v>12.778049756342224</v>
      </c>
      <c r="U256" s="123">
        <v>15.409077699751681</v>
      </c>
      <c r="V256" s="123">
        <v>14.229579538360435</v>
      </c>
      <c r="W256" s="123">
        <v>18.729528829446956</v>
      </c>
      <c r="X256" s="123">
        <v>14.156027893480085</v>
      </c>
      <c r="Y256" s="123">
        <v>15.975369645530931</v>
      </c>
      <c r="DA256" s="130" t="s">
        <v>2942</v>
      </c>
    </row>
    <row r="257" spans="1:105" ht="12" customHeight="1" x14ac:dyDescent="0.25">
      <c r="A257" s="97" t="s">
        <v>141</v>
      </c>
      <c r="B257" s="99">
        <v>7.6404422323664205</v>
      </c>
      <c r="C257" s="99">
        <v>7.44895168395482</v>
      </c>
      <c r="D257" s="99">
        <v>7.380666978987855</v>
      </c>
      <c r="E257" s="99">
        <v>7.2667948724116709</v>
      </c>
      <c r="F257" s="99">
        <v>7.2348027511956694</v>
      </c>
      <c r="G257" s="99">
        <v>7.3322658551101387</v>
      </c>
      <c r="H257" s="99">
        <v>7.4383279764496217</v>
      </c>
      <c r="I257" s="99">
        <v>7.560315522834359</v>
      </c>
      <c r="J257" s="99">
        <v>7.2317501903426145</v>
      </c>
      <c r="K257" s="99">
        <v>7.1865338318888901</v>
      </c>
      <c r="L257" s="99">
        <v>6.8301047022554133</v>
      </c>
      <c r="M257" s="99">
        <v>6.8099520543340617</v>
      </c>
      <c r="N257" s="99">
        <v>6.8694059549678261</v>
      </c>
      <c r="O257" s="99">
        <v>7.2885735811807146</v>
      </c>
      <c r="P257" s="99">
        <v>8.1935835865460191</v>
      </c>
      <c r="Q257" s="99">
        <v>8.8073775751974743</v>
      </c>
      <c r="R257" s="99">
        <v>9.4075428600962532</v>
      </c>
      <c r="S257" s="99">
        <v>11.47127852758854</v>
      </c>
      <c r="T257" s="99">
        <v>15.206478213098707</v>
      </c>
      <c r="U257" s="99">
        <v>12.688949085631545</v>
      </c>
      <c r="V257" s="99">
        <v>15.225696235795368</v>
      </c>
      <c r="W257" s="99">
        <v>19.34406860727481</v>
      </c>
      <c r="X257" s="99">
        <v>14.752116960955892</v>
      </c>
      <c r="Y257" s="99">
        <v>17.402474686377712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8.5904352052301025</v>
      </c>
      <c r="C261" s="102">
        <v>6.9311355444260982</v>
      </c>
      <c r="D261" s="102">
        <v>7.1164294844112961</v>
      </c>
      <c r="E261" s="102">
        <v>7.3827636260471596</v>
      </c>
      <c r="F261" s="102">
        <v>7.1725223827263802</v>
      </c>
      <c r="G261" s="102">
        <v>7.1941209946920361</v>
      </c>
      <c r="H261" s="102">
        <v>7.3256977937001908</v>
      </c>
      <c r="I261" s="102">
        <v>8.0191325535990821</v>
      </c>
      <c r="J261" s="102">
        <v>7.3096190874783655</v>
      </c>
      <c r="K261" s="102">
        <v>5.7305446208793365</v>
      </c>
      <c r="L261" s="102">
        <v>5.243310772013122</v>
      </c>
      <c r="M261" s="102">
        <v>5.6470451418038614</v>
      </c>
      <c r="N261" s="102">
        <v>6.3425833369389713</v>
      </c>
      <c r="O261" s="102">
        <v>7.9305611174094048</v>
      </c>
      <c r="P261" s="102">
        <v>8.1021872178650831</v>
      </c>
      <c r="Q261" s="102">
        <v>9.3412367495676492</v>
      </c>
      <c r="R261" s="102">
        <v>9.7402982355463532</v>
      </c>
      <c r="S261" s="102">
        <v>10.326943377958704</v>
      </c>
      <c r="T261" s="102">
        <v>12.680236766167166</v>
      </c>
      <c r="U261" s="102">
        <v>15.529103869650791</v>
      </c>
      <c r="V261" s="102">
        <v>14.184238589992828</v>
      </c>
      <c r="W261" s="102">
        <v>18.70144125724234</v>
      </c>
      <c r="X261" s="102">
        <v>14.122745058370645</v>
      </c>
      <c r="Y261" s="102">
        <v>15.883560514270892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5.2457923887121929</v>
      </c>
      <c r="M262" s="105">
        <v>5.6456237421276398</v>
      </c>
      <c r="N262" s="105">
        <v>6.3359556008889539</v>
      </c>
      <c r="O262" s="105">
        <v>7.9213428552533056</v>
      </c>
      <c r="P262" s="105">
        <v>8.0834962051289914</v>
      </c>
      <c r="Q262" s="105">
        <v>9.3062090420375512</v>
      </c>
      <c r="R262" s="105">
        <v>9.6948635922301598</v>
      </c>
      <c r="S262" s="105">
        <v>10.290671904308464</v>
      </c>
      <c r="T262" s="105">
        <v>12.688370501878266</v>
      </c>
      <c r="U262" s="105">
        <v>15.501522022245178</v>
      </c>
      <c r="V262" s="105">
        <v>14.139458790747337</v>
      </c>
      <c r="W262" s="105">
        <v>18.678591894423313</v>
      </c>
      <c r="X262" s="105">
        <v>14.095841346551522</v>
      </c>
      <c r="Y262" s="105">
        <v>15.840238035706992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1.7473631455157204</v>
      </c>
      <c r="M263" s="99">
        <v>1.6276265749852141</v>
      </c>
      <c r="N263" s="99">
        <v>1.9527286072218411</v>
      </c>
      <c r="O263" s="99">
        <v>2.762338934173425</v>
      </c>
      <c r="P263" s="99">
        <v>2.4420411036484495</v>
      </c>
      <c r="Q263" s="99">
        <v>2.8637253527414201</v>
      </c>
      <c r="R263" s="99">
        <v>3.0036673336571065</v>
      </c>
      <c r="S263" s="99">
        <v>2.8880551501482272</v>
      </c>
      <c r="T263" s="99">
        <v>3.8526640149793163</v>
      </c>
      <c r="U263" s="99">
        <v>4.5034643050979586</v>
      </c>
      <c r="V263" s="99">
        <v>4.2669856170843143</v>
      </c>
      <c r="W263" s="99">
        <v>7.7914600808305581</v>
      </c>
      <c r="X263" s="99">
        <v>3.3593302831911993</v>
      </c>
      <c r="Y263" s="99">
        <v>6.1348488273703605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3.4984292431964725</v>
      </c>
      <c r="M264" s="99">
        <v>4.0179971671424255</v>
      </c>
      <c r="N264" s="99">
        <v>4.3832269936671144</v>
      </c>
      <c r="O264" s="99">
        <v>5.1590039210798802</v>
      </c>
      <c r="P264" s="99">
        <v>5.6414551014805427</v>
      </c>
      <c r="Q264" s="99">
        <v>6.4424836892961306</v>
      </c>
      <c r="R264" s="99">
        <v>6.6911962585730533</v>
      </c>
      <c r="S264" s="99">
        <v>7.4026167541602366</v>
      </c>
      <c r="T264" s="99">
        <v>8.8357064868989497</v>
      </c>
      <c r="U264" s="99">
        <v>10.998057717147219</v>
      </c>
      <c r="V264" s="99">
        <v>9.8724731736630211</v>
      </c>
      <c r="W264" s="99">
        <v>10.887131813592752</v>
      </c>
      <c r="X264" s="99">
        <v>10.736511063360325</v>
      </c>
      <c r="Y264" s="99">
        <v>9.70538920833663</v>
      </c>
      <c r="DA264" s="63" t="s">
        <v>2950</v>
      </c>
    </row>
    <row r="265" spans="1:105" ht="12" customHeight="1" x14ac:dyDescent="0.25">
      <c r="A265" s="121" t="s">
        <v>54</v>
      </c>
      <c r="B265" s="123">
        <v>2.2090521604026319</v>
      </c>
      <c r="C265" s="123">
        <v>2.4586659290015205</v>
      </c>
      <c r="D265" s="123">
        <v>2.2088613799435683</v>
      </c>
      <c r="E265" s="123">
        <v>2.430202800948464</v>
      </c>
      <c r="F265" s="123">
        <v>2.5594887904387575</v>
      </c>
      <c r="G265" s="123">
        <v>2.4985405546093569</v>
      </c>
      <c r="H265" s="123">
        <v>2.2358270378550396</v>
      </c>
      <c r="I265" s="123">
        <v>2.4991360476681321</v>
      </c>
      <c r="J265" s="123">
        <v>2.117050745860682</v>
      </c>
      <c r="K265" s="123">
        <v>1.9654999409825213</v>
      </c>
      <c r="L265" s="123">
        <v>1.7586939132657531</v>
      </c>
      <c r="M265" s="123">
        <v>1.9789181132388551</v>
      </c>
      <c r="N265" s="123">
        <v>2.0484041097289647</v>
      </c>
      <c r="O265" s="123">
        <v>2.0001306984378657</v>
      </c>
      <c r="P265" s="123">
        <v>2.3332383176526732</v>
      </c>
      <c r="Q265" s="123">
        <v>2.4803994187123704</v>
      </c>
      <c r="R265" s="123">
        <v>2.5632487212961292</v>
      </c>
      <c r="S265" s="123">
        <v>3.0979313522495202</v>
      </c>
      <c r="T265" s="123">
        <v>3.0353651256949563</v>
      </c>
      <c r="U265" s="123">
        <v>3.2249675464970249</v>
      </c>
      <c r="V265" s="123">
        <v>3.4668877594788277</v>
      </c>
      <c r="W265" s="123">
        <v>4.0495346121722928</v>
      </c>
      <c r="X265" s="123">
        <v>4.4776596763609202</v>
      </c>
      <c r="Y265" s="123">
        <v>4.4628384249779467</v>
      </c>
      <c r="DA265" s="130" t="s">
        <v>2951</v>
      </c>
    </row>
    <row r="266" spans="1:105" ht="12" customHeight="1" x14ac:dyDescent="0.25">
      <c r="A266" s="97" t="s">
        <v>50</v>
      </c>
      <c r="B266" s="99">
        <v>2.5395137025458485</v>
      </c>
      <c r="C266" s="99">
        <v>2.6113118700940046</v>
      </c>
      <c r="D266" s="99">
        <v>2.336854829901911</v>
      </c>
      <c r="E266" s="99">
        <v>2.2652473480933382</v>
      </c>
      <c r="F266" s="99">
        <v>2.4276463302234652</v>
      </c>
      <c r="G266" s="99">
        <v>2.5513869980693933</v>
      </c>
      <c r="H266" s="99">
        <v>2.3268765154679851</v>
      </c>
      <c r="I266" s="99">
        <v>2.3562390119706169</v>
      </c>
      <c r="J266" s="99">
        <v>2.2381956389850668</v>
      </c>
      <c r="K266" s="99">
        <v>2.0856782329504155</v>
      </c>
      <c r="L266" s="99">
        <v>1.8277320798205949</v>
      </c>
      <c r="M266" s="99">
        <v>1.97725781552028</v>
      </c>
      <c r="N266" s="99">
        <v>2.0263986608529367</v>
      </c>
      <c r="O266" s="99">
        <v>2.0371785060488858</v>
      </c>
      <c r="P266" s="99">
        <v>2.2653383475514919</v>
      </c>
      <c r="Q266" s="99">
        <v>2.4634730469826303</v>
      </c>
      <c r="R266" s="99">
        <v>2.8152582005005184</v>
      </c>
      <c r="S266" s="99">
        <v>3.1784932935358832</v>
      </c>
      <c r="T266" s="99">
        <v>1.8481694627972096</v>
      </c>
      <c r="U266" s="99">
        <v>3.8264671451071983</v>
      </c>
      <c r="V266" s="99">
        <v>2.4688505387914157</v>
      </c>
      <c r="W266" s="99">
        <v>4.9485916282154614</v>
      </c>
      <c r="X266" s="99">
        <v>4.4654069441683824</v>
      </c>
      <c r="Y266" s="99">
        <v>4.1649142729097921</v>
      </c>
      <c r="DA266" s="63" t="s">
        <v>2952</v>
      </c>
    </row>
    <row r="267" spans="1:105" ht="12" customHeight="1" x14ac:dyDescent="0.25">
      <c r="A267" s="109" t="s">
        <v>120</v>
      </c>
      <c r="B267" s="110">
        <v>2.1897414020214736</v>
      </c>
      <c r="C267" s="110">
        <v>2.4489824586776403</v>
      </c>
      <c r="D267" s="110">
        <v>2.2006293611592236</v>
      </c>
      <c r="E267" s="110">
        <v>2.4404346787791518</v>
      </c>
      <c r="F267" s="110">
        <v>2.567732522210795</v>
      </c>
      <c r="G267" s="110">
        <v>2.4950912083215884</v>
      </c>
      <c r="H267" s="110">
        <v>2.2292324815688671</v>
      </c>
      <c r="I267" s="110">
        <v>2.509770091590446</v>
      </c>
      <c r="J267" s="110">
        <v>2.107742855810947</v>
      </c>
      <c r="K267" s="110">
        <v>1.9563543525103719</v>
      </c>
      <c r="L267" s="110">
        <v>1.7534968188412439</v>
      </c>
      <c r="M267" s="110">
        <v>1.9790459081537444</v>
      </c>
      <c r="N267" s="110">
        <v>2.0501106784363121</v>
      </c>
      <c r="O267" s="110">
        <v>1.9976436698980513</v>
      </c>
      <c r="P267" s="110">
        <v>2.336481777461735</v>
      </c>
      <c r="Q267" s="110">
        <v>2.481088521470848</v>
      </c>
      <c r="R267" s="110">
        <v>2.5551395053811365</v>
      </c>
      <c r="S267" s="110">
        <v>3.0959499387630207</v>
      </c>
      <c r="T267" s="110">
        <v>3.0597196163236013</v>
      </c>
      <c r="U267" s="110">
        <v>3.2110290531245957</v>
      </c>
      <c r="V267" s="110">
        <v>3.4889010066577049</v>
      </c>
      <c r="W267" s="110">
        <v>4.0261170374055899</v>
      </c>
      <c r="X267" s="110">
        <v>4.4780030825322354</v>
      </c>
      <c r="Y267" s="110">
        <v>4.471586865108085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38.656883878754961</v>
      </c>
      <c r="C269" s="118">
        <f t="shared" si="122"/>
        <v>35.208169664801737</v>
      </c>
      <c r="D269" s="118">
        <f t="shared" si="122"/>
        <v>67.524223453134496</v>
      </c>
      <c r="E269" s="118">
        <f t="shared" si="122"/>
        <v>25.243526200811264</v>
      </c>
      <c r="F269" s="118">
        <f t="shared" si="122"/>
        <v>6.2746832962888037</v>
      </c>
      <c r="G269" s="118">
        <f t="shared" si="122"/>
        <v>14.759124154748747</v>
      </c>
      <c r="H269" s="118">
        <f t="shared" si="122"/>
        <v>41.02114653895822</v>
      </c>
      <c r="I269" s="118">
        <f t="shared" si="122"/>
        <v>26.078767937014877</v>
      </c>
      <c r="J269" s="118">
        <f t="shared" si="122"/>
        <v>44.361066314268832</v>
      </c>
      <c r="K269" s="118">
        <f t="shared" si="122"/>
        <v>45.959244394660764</v>
      </c>
      <c r="L269" s="118">
        <f t="shared" si="122"/>
        <v>33.28355712568257</v>
      </c>
      <c r="M269" s="118">
        <f t="shared" si="122"/>
        <v>14.423838069691721</v>
      </c>
      <c r="N269" s="118">
        <f t="shared" si="122"/>
        <v>51.366534867357181</v>
      </c>
      <c r="O269" s="118">
        <f t="shared" si="122"/>
        <v>36.823997886722232</v>
      </c>
      <c r="P269" s="118">
        <f t="shared" si="122"/>
        <v>3.6556264303841308</v>
      </c>
      <c r="Q269" s="118">
        <f t="shared" si="122"/>
        <v>3.5666872496766899</v>
      </c>
      <c r="R269" s="118">
        <f t="shared" ref="R269:V269" si="123">R270+R273+R275+R284</f>
        <v>38.714837090559477</v>
      </c>
      <c r="S269" s="118">
        <f t="shared" si="123"/>
        <v>39.405460985147535</v>
      </c>
      <c r="T269" s="118">
        <f t="shared" si="123"/>
        <v>35.836721649042907</v>
      </c>
      <c r="U269" s="118">
        <f t="shared" si="123"/>
        <v>29.998415262420927</v>
      </c>
      <c r="V269" s="118">
        <f t="shared" si="123"/>
        <v>31.429945610126058</v>
      </c>
      <c r="W269" s="118">
        <f t="shared" ref="W269:Y269" si="124">W270+W273+W275+W284</f>
        <v>41.778124405692047</v>
      </c>
      <c r="X269" s="118">
        <f t="shared" si="124"/>
        <v>35.147462016015481</v>
      </c>
      <c r="Y269" s="118">
        <f t="shared" si="124"/>
        <v>20.916819708348267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38.170901664270957</v>
      </c>
      <c r="C270" s="123">
        <f t="shared" si="125"/>
        <v>34.532548915356017</v>
      </c>
      <c r="D270" s="123">
        <f t="shared" si="125"/>
        <v>66.827996827069043</v>
      </c>
      <c r="E270" s="123">
        <f t="shared" si="125"/>
        <v>24.539118921144684</v>
      </c>
      <c r="F270" s="123">
        <f t="shared" si="125"/>
        <v>5.5799623141579984</v>
      </c>
      <c r="G270" s="123">
        <f t="shared" si="125"/>
        <v>14.074116358274873</v>
      </c>
      <c r="H270" s="123">
        <f t="shared" si="125"/>
        <v>40.408054963671091</v>
      </c>
      <c r="I270" s="123">
        <f t="shared" si="125"/>
        <v>25.496354812887525</v>
      </c>
      <c r="J270" s="123">
        <f t="shared" si="125"/>
        <v>43.864922790179826</v>
      </c>
      <c r="K270" s="123">
        <f t="shared" si="125"/>
        <v>45.562561634627272</v>
      </c>
      <c r="L270" s="123">
        <f t="shared" si="125"/>
        <v>32.946021291359926</v>
      </c>
      <c r="M270" s="123">
        <f t="shared" si="125"/>
        <v>14.096859852677472</v>
      </c>
      <c r="N270" s="123">
        <f t="shared" si="125"/>
        <v>51.051649588910948</v>
      </c>
      <c r="O270" s="123">
        <f t="shared" si="125"/>
        <v>36.561574163949501</v>
      </c>
      <c r="P270" s="123">
        <f t="shared" si="125"/>
        <v>3.4766563400361501</v>
      </c>
      <c r="Q270" s="123">
        <f t="shared" si="125"/>
        <v>3.4162656590502003</v>
      </c>
      <c r="R270" s="123">
        <f t="shared" ref="R270:V270" si="126">SUM(R271:R272)</f>
        <v>38.574762636455759</v>
      </c>
      <c r="S270" s="123">
        <f t="shared" si="126"/>
        <v>39.264761638944677</v>
      </c>
      <c r="T270" s="123">
        <f t="shared" si="126"/>
        <v>35.649850058290404</v>
      </c>
      <c r="U270" s="123">
        <f t="shared" si="126"/>
        <v>29.814509845267537</v>
      </c>
      <c r="V270" s="123">
        <f t="shared" si="126"/>
        <v>31.196391616007496</v>
      </c>
      <c r="W270" s="123">
        <f t="shared" ref="W270:Y270" si="127">SUM(W271:W272)</f>
        <v>41.473809137816062</v>
      </c>
      <c r="X270" s="123">
        <f t="shared" si="127"/>
        <v>34.864329458317087</v>
      </c>
      <c r="Y270" s="123">
        <f t="shared" si="127"/>
        <v>20.573347978625435</v>
      </c>
      <c r="DA270" s="130" t="s">
        <v>3105</v>
      </c>
    </row>
    <row r="271" spans="1:105" ht="12" customHeight="1" x14ac:dyDescent="0.25">
      <c r="A271" s="97" t="s">
        <v>74</v>
      </c>
      <c r="B271" s="99">
        <v>38.170901664270957</v>
      </c>
      <c r="C271" s="99">
        <v>34.532548915356017</v>
      </c>
      <c r="D271" s="99">
        <v>66.827996827069043</v>
      </c>
      <c r="E271" s="99">
        <v>24.539118921144684</v>
      </c>
      <c r="F271" s="99">
        <v>5.5799623141579984</v>
      </c>
      <c r="G271" s="99">
        <v>14.074116358274873</v>
      </c>
      <c r="H271" s="99">
        <v>40.408054963671091</v>
      </c>
      <c r="I271" s="99">
        <v>25.496354812887525</v>
      </c>
      <c r="J271" s="99">
        <v>43.864922790179826</v>
      </c>
      <c r="K271" s="99">
        <v>45.562561634627272</v>
      </c>
      <c r="L271" s="99">
        <v>32.946021291359926</v>
      </c>
      <c r="M271" s="99">
        <v>14.096859852677472</v>
      </c>
      <c r="N271" s="99">
        <v>51.051649588910948</v>
      </c>
      <c r="O271" s="99">
        <v>36.561574163949501</v>
      </c>
      <c r="P271" s="99">
        <v>3.4766563400361501</v>
      </c>
      <c r="Q271" s="99">
        <v>3.4162656590502003</v>
      </c>
      <c r="R271" s="99">
        <v>38.574762636455759</v>
      </c>
      <c r="S271" s="99">
        <v>39.264761638944677</v>
      </c>
      <c r="T271" s="99">
        <v>35.649850058290404</v>
      </c>
      <c r="U271" s="99">
        <v>29.814509845267537</v>
      </c>
      <c r="V271" s="99">
        <v>31.196391616007496</v>
      </c>
      <c r="W271" s="99">
        <v>41.473809137816062</v>
      </c>
      <c r="X271" s="99">
        <v>34.864329458317087</v>
      </c>
      <c r="Y271" s="99">
        <v>20.573347978625435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0.43086752494064706</v>
      </c>
      <c r="C275" s="123">
        <v>0.61457181554623663</v>
      </c>
      <c r="D275" s="123">
        <v>0.64096118028406968</v>
      </c>
      <c r="E275" s="123">
        <v>0.65268523392072286</v>
      </c>
      <c r="F275" s="123">
        <v>0.63898158115060644</v>
      </c>
      <c r="G275" s="123">
        <v>0.62413778601787284</v>
      </c>
      <c r="H275" s="123">
        <v>0.5520569106519696</v>
      </c>
      <c r="I275" s="123">
        <v>0.51907680807925927</v>
      </c>
      <c r="J275" s="123">
        <v>0.43419065030642157</v>
      </c>
      <c r="K275" s="123">
        <v>0.33948846955959477</v>
      </c>
      <c r="L275" s="123">
        <v>0.28793062530614633</v>
      </c>
      <c r="M275" s="123">
        <v>0.27220208388742856</v>
      </c>
      <c r="N275" s="123">
        <v>0.25836590560183958</v>
      </c>
      <c r="O275" s="123">
        <v>0.21278568521082766</v>
      </c>
      <c r="P275" s="123">
        <v>0.13899688846338529</v>
      </c>
      <c r="Q275" s="123">
        <v>0.11314446320775309</v>
      </c>
      <c r="R275" s="123">
        <v>0.10616694044813615</v>
      </c>
      <c r="S275" s="123">
        <v>0.11126352466581878</v>
      </c>
      <c r="T275" s="123">
        <v>0.17254509330893966</v>
      </c>
      <c r="U275" s="123">
        <v>0.15064034268495236</v>
      </c>
      <c r="V275" s="123">
        <v>0.21321228364040745</v>
      </c>
      <c r="W275" s="123">
        <v>0.2568169096001327</v>
      </c>
      <c r="X275" s="123">
        <v>0.23726868934663478</v>
      </c>
      <c r="Y275" s="123">
        <v>0.29883554641195886</v>
      </c>
      <c r="DA275" s="130" t="s">
        <v>3110</v>
      </c>
    </row>
    <row r="276" spans="1:105" ht="12" customHeight="1" x14ac:dyDescent="0.25">
      <c r="A276" s="97" t="s">
        <v>141</v>
      </c>
      <c r="B276" s="99">
        <v>3.5350153265746007</v>
      </c>
      <c r="C276" s="99">
        <v>3.3779594527320884</v>
      </c>
      <c r="D276" s="99">
        <v>3.3287632941662695</v>
      </c>
      <c r="E276" s="99">
        <v>3.2606990725259508</v>
      </c>
      <c r="F276" s="99">
        <v>3.2238926372691421</v>
      </c>
      <c r="G276" s="99">
        <v>3.2437458836446611</v>
      </c>
      <c r="H276" s="99">
        <v>3.2456287042486323</v>
      </c>
      <c r="I276" s="99">
        <v>3.2774679387511267</v>
      </c>
      <c r="J276" s="99">
        <v>3.1165164453474237</v>
      </c>
      <c r="K276" s="99">
        <v>3.0664815638178911</v>
      </c>
      <c r="L276" s="99">
        <v>2.8999226449219759</v>
      </c>
      <c r="M276" s="99">
        <v>2.8817795261456394</v>
      </c>
      <c r="N276" s="99">
        <v>2.8915745873520953</v>
      </c>
      <c r="O276" s="99">
        <v>2.9789995929515873</v>
      </c>
      <c r="P276" s="99">
        <v>3.2065144269656809</v>
      </c>
      <c r="Q276" s="99">
        <v>3.2350935406068659</v>
      </c>
      <c r="R276" s="99">
        <v>3.1622581547766275</v>
      </c>
      <c r="S276" s="99">
        <v>3.6145334022171038</v>
      </c>
      <c r="T276" s="99">
        <v>4.5142908856827768</v>
      </c>
      <c r="U276" s="99">
        <v>3.6794704979218147</v>
      </c>
      <c r="V276" s="99">
        <v>4.1754072212913123</v>
      </c>
      <c r="W276" s="99">
        <v>5.1231680940744422</v>
      </c>
      <c r="X276" s="99">
        <v>3.8171120724713004</v>
      </c>
      <c r="Y276" s="99">
        <v>4.466317313815944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5.5114689543355876E-2</v>
      </c>
      <c r="C284" s="123">
        <v>6.1048933899486159E-2</v>
      </c>
      <c r="D284" s="123">
        <v>5.5265445781389234E-2</v>
      </c>
      <c r="E284" s="123">
        <v>5.1722045745853672E-2</v>
      </c>
      <c r="F284" s="123">
        <v>5.5739400980199194E-2</v>
      </c>
      <c r="G284" s="123">
        <v>6.0870010456001163E-2</v>
      </c>
      <c r="H284" s="123">
        <v>6.103466463515967E-2</v>
      </c>
      <c r="I284" s="123">
        <v>6.3336316048092631E-2</v>
      </c>
      <c r="J284" s="123">
        <v>6.1952873782584281E-2</v>
      </c>
      <c r="K284" s="123">
        <v>5.7194290473896923E-2</v>
      </c>
      <c r="L284" s="123">
        <v>4.9605209016495212E-2</v>
      </c>
      <c r="M284" s="123">
        <v>5.4776133126819469E-2</v>
      </c>
      <c r="N284" s="123">
        <v>5.6519372844388856E-2</v>
      </c>
      <c r="O284" s="123">
        <v>4.963803756190447E-2</v>
      </c>
      <c r="P284" s="123">
        <v>3.9973201884595452E-2</v>
      </c>
      <c r="Q284" s="123">
        <v>3.7277127418736337E-2</v>
      </c>
      <c r="R284" s="123">
        <v>3.3907513655587092E-2</v>
      </c>
      <c r="S284" s="123">
        <v>2.9435821537039691E-2</v>
      </c>
      <c r="T284" s="123">
        <v>1.4326497443563376E-2</v>
      </c>
      <c r="U284" s="123">
        <v>3.3265074468439307E-2</v>
      </c>
      <c r="V284" s="123">
        <v>2.0341710478156857E-2</v>
      </c>
      <c r="W284" s="123">
        <v>4.7498358275855745E-2</v>
      </c>
      <c r="X284" s="123">
        <v>4.5863868351758305E-2</v>
      </c>
      <c r="Y284" s="123">
        <v>4.4636183310876314E-2</v>
      </c>
      <c r="DA284" s="130" t="s">
        <v>3119</v>
      </c>
    </row>
    <row r="285" spans="1:105" ht="12" customHeight="1" x14ac:dyDescent="0.25">
      <c r="A285" s="97" t="s">
        <v>50</v>
      </c>
      <c r="B285" s="99">
        <v>0.99828247931863046</v>
      </c>
      <c r="C285" s="99">
        <v>1.0233973127445315</v>
      </c>
      <c r="D285" s="99">
        <v>0.91454617075956834</v>
      </c>
      <c r="E285" s="99">
        <v>0.88557030114738478</v>
      </c>
      <c r="F285" s="99">
        <v>0.94718273748991266</v>
      </c>
      <c r="G285" s="99">
        <v>0.9934419523865845</v>
      </c>
      <c r="H285" s="99">
        <v>0.90372583143364438</v>
      </c>
      <c r="I285" s="99">
        <v>0.91443039478157417</v>
      </c>
      <c r="J285" s="99">
        <v>0.86828752460423186</v>
      </c>
      <c r="K285" s="99">
        <v>0.80876015858615913</v>
      </c>
      <c r="L285" s="99">
        <v>0.70856046407554862</v>
      </c>
      <c r="M285" s="99">
        <v>0.76642173296633631</v>
      </c>
      <c r="N285" s="99">
        <v>0.78531169411336221</v>
      </c>
      <c r="O285" s="99">
        <v>0.78906681223903918</v>
      </c>
      <c r="P285" s="99">
        <v>0.87678924789489698</v>
      </c>
      <c r="Q285" s="99">
        <v>0.9529119989160415</v>
      </c>
      <c r="R285" s="99">
        <v>1.0876487072599859</v>
      </c>
      <c r="S285" s="99">
        <v>1.2262616948547944</v>
      </c>
      <c r="T285" s="99">
        <v>0.71269280240374433</v>
      </c>
      <c r="U285" s="99">
        <v>1.4687809803757046</v>
      </c>
      <c r="V285" s="99">
        <v>0.9425947531427612</v>
      </c>
      <c r="W285" s="99">
        <v>1.8710745690438368</v>
      </c>
      <c r="X285" s="99">
        <v>1.6822866911424947</v>
      </c>
      <c r="Y285" s="99">
        <v>1.564701116788537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0.4555896918466309</v>
      </c>
      <c r="D290" s="117">
        <f t="shared" si="129"/>
        <v>0.2924602125700716</v>
      </c>
      <c r="E290" s="117">
        <f t="shared" si="129"/>
        <v>5.7470546271699036E-2</v>
      </c>
      <c r="F290" s="117">
        <f t="shared" si="129"/>
        <v>7.8266058067212874E-2</v>
      </c>
      <c r="G290" s="117">
        <f t="shared" si="129"/>
        <v>0.10771356619331959</v>
      </c>
      <c r="H290" s="117">
        <f t="shared" si="129"/>
        <v>1.206522930882675</v>
      </c>
      <c r="I290" s="117">
        <f t="shared" si="129"/>
        <v>0.25167516634191084</v>
      </c>
      <c r="J290" s="117">
        <f t="shared" si="129"/>
        <v>0.23591299898126897</v>
      </c>
      <c r="K290" s="117">
        <f t="shared" si="129"/>
        <v>0.1723075536624657</v>
      </c>
      <c r="L290" s="117">
        <f t="shared" si="129"/>
        <v>2.7654401025219908E-2</v>
      </c>
      <c r="M290" s="117">
        <f t="shared" si="129"/>
        <v>0</v>
      </c>
      <c r="N290" s="117">
        <f t="shared" si="129"/>
        <v>0</v>
      </c>
      <c r="O290" s="117">
        <f t="shared" si="129"/>
        <v>7.2720913739280663E-2</v>
      </c>
      <c r="P290" s="117">
        <f t="shared" si="129"/>
        <v>2.4549728807631652E-3</v>
      </c>
      <c r="Q290" s="117">
        <f t="shared" si="129"/>
        <v>0</v>
      </c>
      <c r="R290" s="117">
        <f t="shared" ref="R290:V290" si="130">R291+R294+R296+R305</f>
        <v>4.2527527740546398E-2</v>
      </c>
      <c r="S290" s="117">
        <f t="shared" si="130"/>
        <v>3.1797238097740453E-2</v>
      </c>
      <c r="T290" s="117">
        <f t="shared" si="130"/>
        <v>5.7935049185287593E-2</v>
      </c>
      <c r="U290" s="117">
        <f t="shared" si="130"/>
        <v>7.0398580349427323E-2</v>
      </c>
      <c r="V290" s="117">
        <f t="shared" si="130"/>
        <v>0.10060751097635975</v>
      </c>
      <c r="W290" s="117">
        <f t="shared" ref="W290:Y290" si="131">W291+W294+W296+W305</f>
        <v>0.11068974479285661</v>
      </c>
      <c r="X290" s="117">
        <f t="shared" si="131"/>
        <v>7.6788634919287599E-2</v>
      </c>
      <c r="Y290" s="117">
        <f t="shared" si="131"/>
        <v>0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0.4076049705292597</v>
      </c>
      <c r="D291" s="122">
        <f t="shared" si="132"/>
        <v>0.27607731495663629</v>
      </c>
      <c r="E291" s="122">
        <f t="shared" si="132"/>
        <v>4.9118514131070282E-2</v>
      </c>
      <c r="F291" s="122">
        <f t="shared" si="132"/>
        <v>4.4915103100415313E-2</v>
      </c>
      <c r="G291" s="122">
        <f t="shared" si="132"/>
        <v>8.3093296133031763E-2</v>
      </c>
      <c r="H291" s="122">
        <f t="shared" si="132"/>
        <v>1.0960284117543224</v>
      </c>
      <c r="I291" s="122">
        <f t="shared" si="132"/>
        <v>0.21394163429049909</v>
      </c>
      <c r="J291" s="122">
        <f t="shared" si="132"/>
        <v>0.21572687546545066</v>
      </c>
      <c r="K291" s="122">
        <f t="shared" si="132"/>
        <v>0.16026000036066157</v>
      </c>
      <c r="L291" s="122">
        <f t="shared" si="132"/>
        <v>2.5543423373667749E-2</v>
      </c>
      <c r="M291" s="122">
        <f t="shared" si="132"/>
        <v>0</v>
      </c>
      <c r="N291" s="122">
        <f t="shared" si="132"/>
        <v>0</v>
      </c>
      <c r="O291" s="122">
        <f t="shared" si="132"/>
        <v>6.4142780054163462E-2</v>
      </c>
      <c r="P291" s="122">
        <f t="shared" si="132"/>
        <v>9.5674054956317153E-4</v>
      </c>
      <c r="Q291" s="122">
        <f t="shared" si="132"/>
        <v>0</v>
      </c>
      <c r="R291" s="122">
        <f t="shared" ref="R291:V291" si="133">SUM(R292:R293)</f>
        <v>3.6132019538615404E-2</v>
      </c>
      <c r="S291" s="122">
        <f t="shared" si="133"/>
        <v>2.6902895765261267E-2</v>
      </c>
      <c r="T291" s="122">
        <f t="shared" si="133"/>
        <v>4.7225374402654986E-2</v>
      </c>
      <c r="U291" s="122">
        <f t="shared" si="133"/>
        <v>5.1570149392268901E-2</v>
      </c>
      <c r="V291" s="122">
        <f t="shared" si="133"/>
        <v>7.6734214625423333E-2</v>
      </c>
      <c r="W291" s="122">
        <f t="shared" ref="W291:Y291" si="134">SUM(W292:W293)</f>
        <v>8.307028935520247E-2</v>
      </c>
      <c r="X291" s="122">
        <f t="shared" si="134"/>
        <v>5.827752428060877E-2</v>
      </c>
      <c r="Y291" s="122">
        <f t="shared" si="134"/>
        <v>0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0.4023881907124362</v>
      </c>
      <c r="D292" s="98">
        <v>0.27259651731570733</v>
      </c>
      <c r="E292" s="98">
        <v>4.8504455452927128E-2</v>
      </c>
      <c r="F292" s="98">
        <v>4.4358964329507443E-2</v>
      </c>
      <c r="G292" s="98">
        <v>8.2073267367114969E-2</v>
      </c>
      <c r="H292" s="98">
        <v>1.0827451669772221</v>
      </c>
      <c r="I292" s="98">
        <v>0.21137207106127581</v>
      </c>
      <c r="J292" s="98">
        <v>0.21314542155356245</v>
      </c>
      <c r="K292" s="98">
        <v>0.15834363442214711</v>
      </c>
      <c r="L292" s="98">
        <v>2.524736104835399E-2</v>
      </c>
      <c r="M292" s="98">
        <v>0</v>
      </c>
      <c r="N292" s="98">
        <v>0</v>
      </c>
      <c r="O292" s="98">
        <v>6.3337266240219958E-2</v>
      </c>
      <c r="P292" s="98">
        <v>9.4412587723075514E-4</v>
      </c>
      <c r="Q292" s="98">
        <v>0</v>
      </c>
      <c r="R292" s="98">
        <v>3.5650418783013123E-2</v>
      </c>
      <c r="S292" s="98">
        <v>2.6540716950512428E-2</v>
      </c>
      <c r="T292" s="98">
        <v>4.6565159130528423E-2</v>
      </c>
      <c r="U292" s="98">
        <v>5.0849996247498058E-2</v>
      </c>
      <c r="V292" s="98">
        <v>7.5663562664125217E-2</v>
      </c>
      <c r="W292" s="98">
        <v>8.1940816704038258E-2</v>
      </c>
      <c r="X292" s="98">
        <v>5.7489033172459916E-2</v>
      </c>
      <c r="Y292" s="98">
        <v>0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5.216779816823492E-3</v>
      </c>
      <c r="D293" s="98">
        <v>3.4807976409289426E-3</v>
      </c>
      <c r="E293" s="98">
        <v>6.1405867814315091E-4</v>
      </c>
      <c r="F293" s="98">
        <v>5.5613877090787169E-4</v>
      </c>
      <c r="G293" s="98">
        <v>1.0200287659167982E-3</v>
      </c>
      <c r="H293" s="98">
        <v>1.3283244777100313E-2</v>
      </c>
      <c r="I293" s="98">
        <v>2.5695632292232684E-3</v>
      </c>
      <c r="J293" s="98">
        <v>2.5814539118882282E-3</v>
      </c>
      <c r="K293" s="98">
        <v>1.9163659385144571E-3</v>
      </c>
      <c r="L293" s="98">
        <v>2.9606232531375845E-4</v>
      </c>
      <c r="M293" s="98">
        <v>0</v>
      </c>
      <c r="N293" s="98">
        <v>0</v>
      </c>
      <c r="O293" s="98">
        <v>8.0551381394349669E-4</v>
      </c>
      <c r="P293" s="98">
        <v>1.2614672332416396E-5</v>
      </c>
      <c r="Q293" s="98">
        <v>0</v>
      </c>
      <c r="R293" s="98">
        <v>4.8160075560228218E-4</v>
      </c>
      <c r="S293" s="98">
        <v>3.6217881474883822E-4</v>
      </c>
      <c r="T293" s="98">
        <v>6.6021527212656566E-4</v>
      </c>
      <c r="U293" s="98">
        <v>7.2015314477083981E-4</v>
      </c>
      <c r="V293" s="98">
        <v>1.0706519612981196E-3</v>
      </c>
      <c r="W293" s="98">
        <v>1.129472651164209E-3</v>
      </c>
      <c r="X293" s="98">
        <v>7.8849110814885575E-4</v>
      </c>
      <c r="Y293" s="98">
        <v>0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1.9824768491564975E-4</v>
      </c>
      <c r="D294" s="122">
        <f t="shared" si="135"/>
        <v>1.0902328281406378E-4</v>
      </c>
      <c r="E294" s="122">
        <f t="shared" si="135"/>
        <v>8.5505531411278848E-5</v>
      </c>
      <c r="F294" s="122">
        <f t="shared" si="135"/>
        <v>2.8526641457600845E-4</v>
      </c>
      <c r="G294" s="122">
        <f t="shared" si="135"/>
        <v>2.3037888743952377E-4</v>
      </c>
      <c r="H294" s="122">
        <f t="shared" si="135"/>
        <v>8.7382597059920155E-4</v>
      </c>
      <c r="I294" s="122">
        <f t="shared" si="135"/>
        <v>4.2124784752114785E-4</v>
      </c>
      <c r="J294" s="122">
        <f t="shared" si="135"/>
        <v>2.0016862049239412E-4</v>
      </c>
      <c r="K294" s="122">
        <f t="shared" si="135"/>
        <v>2.0886090150930018E-4</v>
      </c>
      <c r="L294" s="122">
        <f t="shared" si="135"/>
        <v>3.0442667103682513E-5</v>
      </c>
      <c r="M294" s="122">
        <f t="shared" si="135"/>
        <v>0</v>
      </c>
      <c r="N294" s="122">
        <f t="shared" si="135"/>
        <v>0</v>
      </c>
      <c r="O294" s="122">
        <f t="shared" si="135"/>
        <v>8.4630878168069507E-5</v>
      </c>
      <c r="P294" s="122">
        <f t="shared" si="135"/>
        <v>1.1932329799647414E-5</v>
      </c>
      <c r="Q294" s="122">
        <f t="shared" si="135"/>
        <v>0</v>
      </c>
      <c r="R294" s="122">
        <f t="shared" si="135"/>
        <v>9.4992496034305835E-5</v>
      </c>
      <c r="S294" s="122">
        <f t="shared" si="135"/>
        <v>6.1653995849245908E-5</v>
      </c>
      <c r="T294" s="122">
        <f t="shared" si="135"/>
        <v>1.6808575773704022E-4</v>
      </c>
      <c r="U294" s="122">
        <f t="shared" si="135"/>
        <v>1.4242392102285046E-4</v>
      </c>
      <c r="V294" s="122">
        <f t="shared" si="135"/>
        <v>1.7939134482330483E-4</v>
      </c>
      <c r="W294" s="122">
        <f t="shared" si="135"/>
        <v>6.0774298741222269E-5</v>
      </c>
      <c r="X294" s="122">
        <f t="shared" si="135"/>
        <v>5.5442276485769049E-5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1.9824768491564975E-4</v>
      </c>
      <c r="D295" s="98">
        <v>1.0902328281406378E-4</v>
      </c>
      <c r="E295" s="98">
        <v>8.5505531411278848E-5</v>
      </c>
      <c r="F295" s="98">
        <v>2.8526641457600845E-4</v>
      </c>
      <c r="G295" s="98">
        <v>2.3037888743952377E-4</v>
      </c>
      <c r="H295" s="98">
        <v>8.7382597059920155E-4</v>
      </c>
      <c r="I295" s="98">
        <v>4.2124784752114785E-4</v>
      </c>
      <c r="J295" s="98">
        <v>2.0016862049239412E-4</v>
      </c>
      <c r="K295" s="98">
        <v>2.0886090150930018E-4</v>
      </c>
      <c r="L295" s="98">
        <v>3.0442667103682513E-5</v>
      </c>
      <c r="M295" s="98">
        <v>0</v>
      </c>
      <c r="N295" s="98">
        <v>0</v>
      </c>
      <c r="O295" s="98">
        <v>8.4630878168069507E-5</v>
      </c>
      <c r="P295" s="98">
        <v>1.1932329799647414E-5</v>
      </c>
      <c r="Q295" s="98">
        <v>0</v>
      </c>
      <c r="R295" s="98">
        <v>9.4992496034305835E-5</v>
      </c>
      <c r="S295" s="98">
        <v>6.1653995849245908E-5</v>
      </c>
      <c r="T295" s="98">
        <v>1.6808575773704022E-4</v>
      </c>
      <c r="U295" s="98">
        <v>1.4242392102285046E-4</v>
      </c>
      <c r="V295" s="98">
        <v>1.7939134482330483E-4</v>
      </c>
      <c r="W295" s="98">
        <v>6.0774298741222269E-5</v>
      </c>
      <c r="X295" s="98">
        <v>5.5442276485769049E-5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3.8002723669580289E-2</v>
      </c>
      <c r="D296" s="122">
        <v>1.3178646295569991E-2</v>
      </c>
      <c r="E296" s="122">
        <v>6.6031121517576815E-3</v>
      </c>
      <c r="F296" s="122">
        <v>2.5923721346136529E-2</v>
      </c>
      <c r="G296" s="122">
        <v>1.9188710111912269E-2</v>
      </c>
      <c r="H296" s="122">
        <v>8.8431495373442859E-2</v>
      </c>
      <c r="I296" s="122">
        <v>2.9910623768714558E-2</v>
      </c>
      <c r="J296" s="122">
        <v>1.6221275290478249E-2</v>
      </c>
      <c r="K296" s="122">
        <v>9.3079429468380607E-3</v>
      </c>
      <c r="L296" s="122">
        <v>1.5735687075628258E-3</v>
      </c>
      <c r="M296" s="122">
        <v>0</v>
      </c>
      <c r="N296" s="122">
        <v>0</v>
      </c>
      <c r="O296" s="122">
        <v>6.9983658380707078E-3</v>
      </c>
      <c r="P296" s="122">
        <v>1.1935535388153805E-3</v>
      </c>
      <c r="Q296" s="122">
        <v>0</v>
      </c>
      <c r="R296" s="122">
        <v>5.0874709423113992E-3</v>
      </c>
      <c r="S296" s="122">
        <v>3.7457810465245872E-3</v>
      </c>
      <c r="T296" s="122">
        <v>8.4326035985187956E-3</v>
      </c>
      <c r="U296" s="122">
        <v>1.5689933076286109E-2</v>
      </c>
      <c r="V296" s="122">
        <v>1.9186641958264937E-2</v>
      </c>
      <c r="W296" s="122">
        <v>2.285609401342786E-2</v>
      </c>
      <c r="X296" s="122">
        <v>1.3885189042827147E-2</v>
      </c>
      <c r="Y296" s="122">
        <v>0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1.6321150415483432E-2</v>
      </c>
      <c r="D297" s="98">
        <v>2.8843040856980653E-3</v>
      </c>
      <c r="E297" s="98">
        <v>1.1450421401849968E-3</v>
      </c>
      <c r="F297" s="98">
        <v>3.7945761936014582E-3</v>
      </c>
      <c r="G297" s="98">
        <v>2.4658310372849403E-3</v>
      </c>
      <c r="H297" s="98">
        <v>1.1537520295233784E-2</v>
      </c>
      <c r="I297" s="98">
        <v>3.3061959721348505E-3</v>
      </c>
      <c r="J297" s="98">
        <v>1.362591078899381E-3</v>
      </c>
      <c r="K297" s="98">
        <v>4.752415227512532E-4</v>
      </c>
      <c r="L297" s="98">
        <v>8.8505981817660681E-5</v>
      </c>
      <c r="M297" s="98">
        <v>0</v>
      </c>
      <c r="N297" s="98">
        <v>0</v>
      </c>
      <c r="O297" s="98">
        <v>2.390340164706617E-4</v>
      </c>
      <c r="P297" s="98">
        <v>0</v>
      </c>
      <c r="Q297" s="98">
        <v>0</v>
      </c>
      <c r="R297" s="98">
        <v>2.5114221248598377E-4</v>
      </c>
      <c r="S297" s="98">
        <v>9.7787784107087125E-5</v>
      </c>
      <c r="T297" s="98">
        <v>7.4998798250514411E-4</v>
      </c>
      <c r="U297" s="98">
        <v>4.0388612527838516E-4</v>
      </c>
      <c r="V297" s="98">
        <v>1.6602164220031162E-3</v>
      </c>
      <c r="W297" s="98">
        <v>5.8812242231704619E-4</v>
      </c>
      <c r="X297" s="98">
        <v>1.5585293361503063E-3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2.1681573254096857E-2</v>
      </c>
      <c r="D301" s="101">
        <v>1.0294342209871925E-2</v>
      </c>
      <c r="E301" s="101">
        <v>5.4580700115726844E-3</v>
      </c>
      <c r="F301" s="101">
        <v>2.2129145152535071E-2</v>
      </c>
      <c r="G301" s="101">
        <v>1.6722879074627328E-2</v>
      </c>
      <c r="H301" s="101">
        <v>7.6893975078209068E-2</v>
      </c>
      <c r="I301" s="101">
        <v>2.6604427796579708E-2</v>
      </c>
      <c r="J301" s="101">
        <v>1.4858684211578868E-2</v>
      </c>
      <c r="K301" s="101">
        <v>8.8327014240868074E-3</v>
      </c>
      <c r="L301" s="101">
        <v>5.8623515840020739E-4</v>
      </c>
      <c r="M301" s="101">
        <v>0</v>
      </c>
      <c r="N301" s="101">
        <v>0</v>
      </c>
      <c r="O301" s="101">
        <v>6.6898071704212742E-3</v>
      </c>
      <c r="P301" s="101">
        <v>1.1935535388153805E-3</v>
      </c>
      <c r="Q301" s="101">
        <v>0</v>
      </c>
      <c r="R301" s="101">
        <v>4.5974980410355302E-3</v>
      </c>
      <c r="S301" s="101">
        <v>2.4913436901409462E-3</v>
      </c>
      <c r="T301" s="101">
        <v>2.470175355010356E-3</v>
      </c>
      <c r="U301" s="101">
        <v>1.5286046951007725E-2</v>
      </c>
      <c r="V301" s="101">
        <v>1.3413973566856705E-2</v>
      </c>
      <c r="W301" s="101">
        <v>2.1068292786388259E-2</v>
      </c>
      <c r="X301" s="101">
        <v>7.1650333188250171E-3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8.9882756734495774E-4</v>
      </c>
      <c r="M302" s="104">
        <v>0</v>
      </c>
      <c r="N302" s="104">
        <v>0</v>
      </c>
      <c r="O302" s="104">
        <v>6.9524651178771638E-5</v>
      </c>
      <c r="P302" s="104">
        <v>0</v>
      </c>
      <c r="Q302" s="104">
        <v>0</v>
      </c>
      <c r="R302" s="104">
        <v>2.388306887898852E-4</v>
      </c>
      <c r="S302" s="104">
        <v>1.1566495722765539E-3</v>
      </c>
      <c r="T302" s="104">
        <v>5.2124402610032958E-3</v>
      </c>
      <c r="U302" s="104">
        <v>0</v>
      </c>
      <c r="V302" s="104">
        <v>4.1124519694051183E-3</v>
      </c>
      <c r="W302" s="104">
        <v>1.1996788047225551E-3</v>
      </c>
      <c r="X302" s="104">
        <v>5.1616263878518252E-3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4.1271834118922077E-4</v>
      </c>
      <c r="M303" s="98">
        <v>0</v>
      </c>
      <c r="N303" s="98">
        <v>0</v>
      </c>
      <c r="O303" s="98">
        <v>3.2333910191082704E-5</v>
      </c>
      <c r="P303" s="98">
        <v>0</v>
      </c>
      <c r="Q303" s="98">
        <v>0</v>
      </c>
      <c r="R303" s="98">
        <v>9.6555061596572176E-5</v>
      </c>
      <c r="S303" s="98">
        <v>4.2466391056189702E-4</v>
      </c>
      <c r="T303" s="98">
        <v>2.0302957858621584E-3</v>
      </c>
      <c r="U303" s="98">
        <v>0</v>
      </c>
      <c r="V303" s="98">
        <v>1.5628112030149977E-3</v>
      </c>
      <c r="W303" s="98">
        <v>6.0013289782382057E-4</v>
      </c>
      <c r="X303" s="98">
        <v>1.554767311831349E-3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4.8610922615573696E-4</v>
      </c>
      <c r="M304" s="98">
        <v>0</v>
      </c>
      <c r="N304" s="98">
        <v>0</v>
      </c>
      <c r="O304" s="98">
        <v>3.7190740987688933E-5</v>
      </c>
      <c r="P304" s="98">
        <v>0</v>
      </c>
      <c r="Q304" s="98">
        <v>0</v>
      </c>
      <c r="R304" s="98">
        <v>1.4227562719331302E-4</v>
      </c>
      <c r="S304" s="98">
        <v>7.3198566171465691E-4</v>
      </c>
      <c r="T304" s="98">
        <v>3.182144475141137E-3</v>
      </c>
      <c r="U304" s="98">
        <v>0</v>
      </c>
      <c r="V304" s="98">
        <v>2.5496407663901204E-3</v>
      </c>
      <c r="W304" s="98">
        <v>5.9954590689873465E-4</v>
      </c>
      <c r="X304" s="98">
        <v>3.6068590760204764E-3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9.7837499628752513E-3</v>
      </c>
      <c r="D305" s="122">
        <v>3.0952280350512473E-3</v>
      </c>
      <c r="E305" s="122">
        <v>1.6634144574597929E-3</v>
      </c>
      <c r="F305" s="122">
        <v>7.141967206085024E-3</v>
      </c>
      <c r="G305" s="122">
        <v>5.2011810609360375E-3</v>
      </c>
      <c r="H305" s="122">
        <v>2.118919778431071E-2</v>
      </c>
      <c r="I305" s="122">
        <v>7.4016604351760515E-3</v>
      </c>
      <c r="J305" s="122">
        <v>3.7646796048476723E-3</v>
      </c>
      <c r="K305" s="122">
        <v>2.5307494534567696E-3</v>
      </c>
      <c r="L305" s="122">
        <v>5.0696627688565251E-4</v>
      </c>
      <c r="M305" s="122">
        <v>0</v>
      </c>
      <c r="N305" s="122">
        <v>0</v>
      </c>
      <c r="O305" s="122">
        <v>1.4951369688784315E-3</v>
      </c>
      <c r="P305" s="122">
        <v>2.9274646258496575E-4</v>
      </c>
      <c r="Q305" s="122">
        <v>0</v>
      </c>
      <c r="R305" s="122">
        <v>1.2130447635852906E-3</v>
      </c>
      <c r="S305" s="122">
        <v>1.0869072901053549E-3</v>
      </c>
      <c r="T305" s="122">
        <v>2.1089854263767779E-3</v>
      </c>
      <c r="U305" s="122">
        <v>2.9960739598494618E-3</v>
      </c>
      <c r="V305" s="122">
        <v>4.5072630478481829E-3</v>
      </c>
      <c r="W305" s="122">
        <v>4.7025871254850471E-3</v>
      </c>
      <c r="X305" s="122">
        <v>4.5704793193659127E-3</v>
      </c>
      <c r="Y305" s="122">
        <v>0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9.7146583721097581E-4</v>
      </c>
      <c r="D306" s="98">
        <v>2.3973431719783036E-4</v>
      </c>
      <c r="E306" s="98">
        <v>5.8076121702542545E-5</v>
      </c>
      <c r="F306" s="98">
        <v>4.9774332661752343E-4</v>
      </c>
      <c r="G306" s="98">
        <v>4.902573028209452E-4</v>
      </c>
      <c r="H306" s="98">
        <v>2.1454903687530935E-3</v>
      </c>
      <c r="I306" s="98">
        <v>6.6368956323505405E-4</v>
      </c>
      <c r="J306" s="98">
        <v>4.2970310985488807E-4</v>
      </c>
      <c r="K306" s="98">
        <v>2.1350613216547922E-4</v>
      </c>
      <c r="L306" s="98">
        <v>2.3379992553357427E-5</v>
      </c>
      <c r="M306" s="98">
        <v>0</v>
      </c>
      <c r="N306" s="98">
        <v>0</v>
      </c>
      <c r="O306" s="98">
        <v>7.8188004882772901E-5</v>
      </c>
      <c r="P306" s="98">
        <v>0</v>
      </c>
      <c r="Q306" s="98">
        <v>0</v>
      </c>
      <c r="R306" s="98">
        <v>3.582335746268887E-5</v>
      </c>
      <c r="S306" s="98">
        <v>0</v>
      </c>
      <c r="T306" s="98">
        <v>0</v>
      </c>
      <c r="U306" s="98">
        <v>1.9135704674718091E-4</v>
      </c>
      <c r="V306" s="98">
        <v>1.2299084944990027E-4</v>
      </c>
      <c r="W306" s="98">
        <v>4.3071609347370083E-4</v>
      </c>
      <c r="X306" s="98">
        <v>1.6656295638534685E-4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8.8122841256642759E-3</v>
      </c>
      <c r="D307" s="33">
        <v>2.8554937178534171E-3</v>
      </c>
      <c r="E307" s="33">
        <v>1.6053383357572503E-3</v>
      </c>
      <c r="F307" s="33">
        <v>6.6442238794675009E-3</v>
      </c>
      <c r="G307" s="33">
        <v>4.7109237581150921E-3</v>
      </c>
      <c r="H307" s="33">
        <v>1.9043707415557616E-2</v>
      </c>
      <c r="I307" s="33">
        <v>6.7379708719409971E-3</v>
      </c>
      <c r="J307" s="33">
        <v>3.3349764949927841E-3</v>
      </c>
      <c r="K307" s="33">
        <v>2.3172433212912905E-3</v>
      </c>
      <c r="L307" s="33">
        <v>4.8358628433229506E-4</v>
      </c>
      <c r="M307" s="33">
        <v>0</v>
      </c>
      <c r="N307" s="33">
        <v>0</v>
      </c>
      <c r="O307" s="33">
        <v>1.4169489639956586E-3</v>
      </c>
      <c r="P307" s="33">
        <v>2.9274646258496575E-4</v>
      </c>
      <c r="Q307" s="33">
        <v>0</v>
      </c>
      <c r="R307" s="33">
        <v>1.1772214061226017E-3</v>
      </c>
      <c r="S307" s="33">
        <v>1.0869072901053549E-3</v>
      </c>
      <c r="T307" s="33">
        <v>2.1089854263767779E-3</v>
      </c>
      <c r="U307" s="33">
        <v>2.8047169131022809E-3</v>
      </c>
      <c r="V307" s="33">
        <v>4.3842721983982829E-3</v>
      </c>
      <c r="W307" s="33">
        <v>4.2718710320113458E-3</v>
      </c>
      <c r="X307" s="33">
        <v>4.4039163629805657E-3</v>
      </c>
      <c r="Y307" s="33">
        <v>0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0.25009190245816282</v>
      </c>
      <c r="D309" s="117">
        <f t="shared" si="136"/>
        <v>0.16139814415709433</v>
      </c>
      <c r="E309" s="117">
        <f t="shared" si="136"/>
        <v>3.2369535011036274E-2</v>
      </c>
      <c r="F309" s="117">
        <f t="shared" si="136"/>
        <v>4.5820193645342233E-2</v>
      </c>
      <c r="G309" s="117">
        <f t="shared" si="136"/>
        <v>6.223953229373691E-2</v>
      </c>
      <c r="H309" s="117">
        <f t="shared" si="136"/>
        <v>0.6924750105079942</v>
      </c>
      <c r="I309" s="117">
        <f t="shared" si="136"/>
        <v>0.14685998283202448</v>
      </c>
      <c r="J309" s="117">
        <f t="shared" si="136"/>
        <v>0.13808129978641179</v>
      </c>
      <c r="K309" s="117">
        <f t="shared" si="136"/>
        <v>0.10213614884824479</v>
      </c>
      <c r="L309" s="117">
        <f t="shared" si="136"/>
        <v>1.6803516462718718E-2</v>
      </c>
      <c r="M309" s="117">
        <f t="shared" si="136"/>
        <v>0</v>
      </c>
      <c r="N309" s="117">
        <f t="shared" si="136"/>
        <v>0</v>
      </c>
      <c r="O309" s="117">
        <f t="shared" si="136"/>
        <v>4.817381723293266E-2</v>
      </c>
      <c r="P309" s="117">
        <f t="shared" si="136"/>
        <v>1.693230570714263E-3</v>
      </c>
      <c r="Q309" s="117">
        <f t="shared" si="136"/>
        <v>0</v>
      </c>
      <c r="R309" s="117">
        <f t="shared" ref="R309:V309" si="137">R310+R313+R315+R324</f>
        <v>3.1298611221581299E-2</v>
      </c>
      <c r="S309" s="117">
        <f t="shared" si="137"/>
        <v>2.3776152998696499E-2</v>
      </c>
      <c r="T309" s="117">
        <f t="shared" si="137"/>
        <v>4.4267024404422747E-2</v>
      </c>
      <c r="U309" s="117">
        <f t="shared" si="137"/>
        <v>5.2220651024408128E-2</v>
      </c>
      <c r="V309" s="117">
        <f t="shared" si="137"/>
        <v>7.6124688052646175E-2</v>
      </c>
      <c r="W309" s="117">
        <f t="shared" ref="W309:Y309" si="138">W310+W313+W315+W324</f>
        <v>8.2754640491978865E-2</v>
      </c>
      <c r="X309" s="117">
        <f t="shared" si="138"/>
        <v>5.9091042539870152E-2</v>
      </c>
      <c r="Y309" s="117">
        <f t="shared" si="138"/>
        <v>0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0.22173943841938365</v>
      </c>
      <c r="D310" s="122">
        <f t="shared" si="139"/>
        <v>0.15148189649034038</v>
      </c>
      <c r="E310" s="122">
        <f t="shared" si="139"/>
        <v>2.7195738361687077E-2</v>
      </c>
      <c r="F310" s="122">
        <f t="shared" si="139"/>
        <v>2.5090736831164639E-2</v>
      </c>
      <c r="G310" s="122">
        <f t="shared" si="139"/>
        <v>4.6848552788647135E-2</v>
      </c>
      <c r="H310" s="122">
        <f t="shared" si="139"/>
        <v>0.62381175845301728</v>
      </c>
      <c r="I310" s="122">
        <f t="shared" si="139"/>
        <v>0.12296870989703336</v>
      </c>
      <c r="J310" s="122">
        <f t="shared" si="139"/>
        <v>0.12532040764459665</v>
      </c>
      <c r="K310" s="122">
        <f t="shared" si="139"/>
        <v>9.419814542580307E-2</v>
      </c>
      <c r="L310" s="122">
        <f t="shared" si="139"/>
        <v>1.5204622161081583E-2</v>
      </c>
      <c r="M310" s="122">
        <f t="shared" si="139"/>
        <v>0</v>
      </c>
      <c r="N310" s="122">
        <f t="shared" si="139"/>
        <v>0</v>
      </c>
      <c r="O310" s="122">
        <f t="shared" si="139"/>
        <v>4.2404770900620545E-2</v>
      </c>
      <c r="P310" s="122">
        <f t="shared" si="139"/>
        <v>6.6592474049918424E-4</v>
      </c>
      <c r="Q310" s="122">
        <f t="shared" si="139"/>
        <v>0</v>
      </c>
      <c r="R310" s="122">
        <f t="shared" ref="R310:V310" si="140">SUM(R311:R312)</f>
        <v>2.6531279600483487E-2</v>
      </c>
      <c r="S310" s="122">
        <f t="shared" si="140"/>
        <v>1.9885083604507504E-2</v>
      </c>
      <c r="T310" s="122">
        <f t="shared" si="140"/>
        <v>3.4984901993514859E-2</v>
      </c>
      <c r="U310" s="122">
        <f t="shared" si="140"/>
        <v>3.8229795943224537E-2</v>
      </c>
      <c r="V310" s="122">
        <f t="shared" si="140"/>
        <v>5.7014762116888634E-2</v>
      </c>
      <c r="W310" s="122">
        <f t="shared" ref="W310:Y310" si="141">SUM(W311:W312)</f>
        <v>6.193274271759551E-2</v>
      </c>
      <c r="X310" s="122">
        <f t="shared" si="141"/>
        <v>4.357143352397206E-2</v>
      </c>
      <c r="Y310" s="122">
        <f t="shared" si="141"/>
        <v>0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0.21652265860256015</v>
      </c>
      <c r="D311" s="98">
        <v>0.14800109884941143</v>
      </c>
      <c r="E311" s="98">
        <v>2.6581679683543927E-2</v>
      </c>
      <c r="F311" s="98">
        <v>2.4534598060256766E-2</v>
      </c>
      <c r="G311" s="98">
        <v>4.5828524022730334E-2</v>
      </c>
      <c r="H311" s="98">
        <v>0.61052851367591698</v>
      </c>
      <c r="I311" s="98">
        <v>0.1203991466678101</v>
      </c>
      <c r="J311" s="98">
        <v>0.12273895373270843</v>
      </c>
      <c r="K311" s="98">
        <v>9.2281779487288607E-2</v>
      </c>
      <c r="L311" s="98">
        <v>1.4908559835767825E-2</v>
      </c>
      <c r="M311" s="98">
        <v>0</v>
      </c>
      <c r="N311" s="98">
        <v>0</v>
      </c>
      <c r="O311" s="98">
        <v>4.1599257086677048E-2</v>
      </c>
      <c r="P311" s="98">
        <v>6.5331006816676785E-4</v>
      </c>
      <c r="Q311" s="98">
        <v>0</v>
      </c>
      <c r="R311" s="98">
        <v>2.6049678844881206E-2</v>
      </c>
      <c r="S311" s="98">
        <v>1.9522904789758665E-2</v>
      </c>
      <c r="T311" s="98">
        <v>3.4324686721388296E-2</v>
      </c>
      <c r="U311" s="98">
        <v>3.7509642798453695E-2</v>
      </c>
      <c r="V311" s="98">
        <v>5.5944110155590518E-2</v>
      </c>
      <c r="W311" s="98">
        <v>6.0803270066431298E-2</v>
      </c>
      <c r="X311" s="98">
        <v>4.2782942415823207E-2</v>
      </c>
      <c r="Y311" s="98">
        <v>0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5.216779816823492E-3</v>
      </c>
      <c r="D312" s="98">
        <v>3.4807976409289426E-3</v>
      </c>
      <c r="E312" s="98">
        <v>6.1405867814315091E-4</v>
      </c>
      <c r="F312" s="98">
        <v>5.5613877090787169E-4</v>
      </c>
      <c r="G312" s="98">
        <v>1.0200287659167982E-3</v>
      </c>
      <c r="H312" s="98">
        <v>1.3283244777100313E-2</v>
      </c>
      <c r="I312" s="98">
        <v>2.5695632292232684E-3</v>
      </c>
      <c r="J312" s="98">
        <v>2.5814539118882282E-3</v>
      </c>
      <c r="K312" s="98">
        <v>1.9163659385144571E-3</v>
      </c>
      <c r="L312" s="98">
        <v>2.9606232531375845E-4</v>
      </c>
      <c r="M312" s="98">
        <v>0</v>
      </c>
      <c r="N312" s="98">
        <v>0</v>
      </c>
      <c r="O312" s="98">
        <v>8.0551381394349669E-4</v>
      </c>
      <c r="P312" s="98">
        <v>1.2614672332416396E-5</v>
      </c>
      <c r="Q312" s="98">
        <v>0</v>
      </c>
      <c r="R312" s="98">
        <v>4.8160075560228218E-4</v>
      </c>
      <c r="S312" s="98">
        <v>3.6217881474883822E-4</v>
      </c>
      <c r="T312" s="98">
        <v>6.6021527212656566E-4</v>
      </c>
      <c r="U312" s="98">
        <v>7.2015314477083981E-4</v>
      </c>
      <c r="V312" s="98">
        <v>1.0706519612981196E-3</v>
      </c>
      <c r="W312" s="98">
        <v>1.129472651164209E-3</v>
      </c>
      <c r="X312" s="98">
        <v>7.8849110814885575E-4</v>
      </c>
      <c r="Y312" s="98">
        <v>0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4.3551137678405147E-4</v>
      </c>
      <c r="D313" s="122">
        <f t="shared" si="142"/>
        <v>2.492354189043538E-4</v>
      </c>
      <c r="E313" s="122">
        <f t="shared" si="142"/>
        <v>2.0321965525539043E-4</v>
      </c>
      <c r="F313" s="122">
        <f t="shared" si="142"/>
        <v>7.0404355843888022E-4</v>
      </c>
      <c r="G313" s="122">
        <f t="shared" si="142"/>
        <v>5.899116257380776E-4</v>
      </c>
      <c r="H313" s="122">
        <f t="shared" si="142"/>
        <v>2.3194683101816038E-3</v>
      </c>
      <c r="I313" s="122">
        <f t="shared" si="142"/>
        <v>1.1581933860830729E-3</v>
      </c>
      <c r="J313" s="122">
        <f t="shared" si="142"/>
        <v>5.6973362433132232E-4</v>
      </c>
      <c r="K313" s="122">
        <f t="shared" si="142"/>
        <v>6.1515338339377084E-4</v>
      </c>
      <c r="L313" s="122">
        <f t="shared" si="142"/>
        <v>9.2744041654444303E-5</v>
      </c>
      <c r="M313" s="122">
        <f t="shared" si="142"/>
        <v>0</v>
      </c>
      <c r="N313" s="122">
        <f t="shared" si="142"/>
        <v>0</v>
      </c>
      <c r="O313" s="122">
        <f t="shared" si="142"/>
        <v>2.919594307699019E-4</v>
      </c>
      <c r="P313" s="122">
        <f t="shared" si="142"/>
        <v>4.3027423422396266E-5</v>
      </c>
      <c r="Q313" s="122">
        <f t="shared" si="142"/>
        <v>0</v>
      </c>
      <c r="R313" s="122">
        <f t="shared" si="142"/>
        <v>3.5638982768865018E-4</v>
      </c>
      <c r="S313" s="122">
        <f t="shared" si="142"/>
        <v>2.3148939576150907E-4</v>
      </c>
      <c r="T313" s="122">
        <f t="shared" si="142"/>
        <v>6.3164266490865566E-4</v>
      </c>
      <c r="U313" s="122">
        <f t="shared" si="142"/>
        <v>5.3571642490855018E-4</v>
      </c>
      <c r="V313" s="122">
        <f t="shared" si="142"/>
        <v>6.765925214727111E-4</v>
      </c>
      <c r="W313" s="122">
        <f t="shared" si="142"/>
        <v>2.3124682645546578E-4</v>
      </c>
      <c r="X313" s="122">
        <f t="shared" si="142"/>
        <v>2.1325120821944017E-4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4.3551137678405147E-4</v>
      </c>
      <c r="D314" s="98">
        <v>2.492354189043538E-4</v>
      </c>
      <c r="E314" s="98">
        <v>2.0321965525539043E-4</v>
      </c>
      <c r="F314" s="98">
        <v>7.0404355843888022E-4</v>
      </c>
      <c r="G314" s="98">
        <v>5.899116257380776E-4</v>
      </c>
      <c r="H314" s="98">
        <v>2.3194683101816038E-3</v>
      </c>
      <c r="I314" s="98">
        <v>1.1581933860830729E-3</v>
      </c>
      <c r="J314" s="98">
        <v>5.6973362433132232E-4</v>
      </c>
      <c r="K314" s="98">
        <v>6.1515338339377084E-4</v>
      </c>
      <c r="L314" s="98">
        <v>9.2744041654444303E-5</v>
      </c>
      <c r="M314" s="98">
        <v>0</v>
      </c>
      <c r="N314" s="98">
        <v>0</v>
      </c>
      <c r="O314" s="98">
        <v>2.919594307699019E-4</v>
      </c>
      <c r="P314" s="98">
        <v>4.3027423422396266E-5</v>
      </c>
      <c r="Q314" s="98">
        <v>0</v>
      </c>
      <c r="R314" s="98">
        <v>3.5638982768865018E-4</v>
      </c>
      <c r="S314" s="98">
        <v>2.3148939576150907E-4</v>
      </c>
      <c r="T314" s="98">
        <v>6.3164266490865566E-4</v>
      </c>
      <c r="U314" s="98">
        <v>5.3571642490855018E-4</v>
      </c>
      <c r="V314" s="98">
        <v>6.765925214727111E-4</v>
      </c>
      <c r="W314" s="98">
        <v>2.3124682645546578E-4</v>
      </c>
      <c r="X314" s="98">
        <v>2.1325120821944017E-4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2.0744063822541896E-2</v>
      </c>
      <c r="D315" s="122">
        <v>7.3830403724207162E-3</v>
      </c>
      <c r="E315" s="122">
        <v>3.7293136364112398E-3</v>
      </c>
      <c r="F315" s="122">
        <v>1.4728900643370471E-2</v>
      </c>
      <c r="G315" s="122">
        <v>1.0958930421292297E-2</v>
      </c>
      <c r="H315" s="122">
        <v>5.0689406205175438E-2</v>
      </c>
      <c r="I315" s="122">
        <v>1.7240323256455702E-2</v>
      </c>
      <c r="J315" s="122">
        <v>9.407919478885465E-3</v>
      </c>
      <c r="K315" s="122">
        <v>5.4348960350346608E-3</v>
      </c>
      <c r="L315" s="122">
        <v>1.1236858730983971E-3</v>
      </c>
      <c r="M315" s="122">
        <v>0</v>
      </c>
      <c r="N315" s="122">
        <v>0</v>
      </c>
      <c r="O315" s="122">
        <v>4.3348773451269791E-3</v>
      </c>
      <c r="P315" s="122">
        <v>7.5585939243090277E-4</v>
      </c>
      <c r="Q315" s="122">
        <v>0</v>
      </c>
      <c r="R315" s="122">
        <v>3.4475448847725914E-3</v>
      </c>
      <c r="S315" s="122">
        <v>2.7738917254232233E-3</v>
      </c>
      <c r="T315" s="122">
        <v>6.8990048448390193E-3</v>
      </c>
      <c r="U315" s="122">
        <v>1.0968695901616853E-2</v>
      </c>
      <c r="V315" s="122">
        <v>1.4597942518544491E-2</v>
      </c>
      <c r="W315" s="122">
        <v>1.6625141062751134E-2</v>
      </c>
      <c r="X315" s="122">
        <v>1.1352989439991419E-2</v>
      </c>
      <c r="Y315" s="122">
        <v>0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8.3565626116439487E-3</v>
      </c>
      <c r="D316" s="98">
        <v>1.4874922522637667E-3</v>
      </c>
      <c r="E316" s="98">
        <v>5.9536121846133136E-4</v>
      </c>
      <c r="F316" s="98">
        <v>1.989286468984921E-3</v>
      </c>
      <c r="G316" s="98">
        <v>1.3044678517928094E-3</v>
      </c>
      <c r="H316" s="98">
        <v>6.1635273088913919E-3</v>
      </c>
      <c r="I316" s="98">
        <v>1.7851463784041319E-3</v>
      </c>
      <c r="J316" s="98">
        <v>7.447886081934622E-4</v>
      </c>
      <c r="K316" s="98">
        <v>2.6353864175939829E-4</v>
      </c>
      <c r="L316" s="98">
        <v>4.990404451417263E-5</v>
      </c>
      <c r="M316" s="98">
        <v>0</v>
      </c>
      <c r="N316" s="98">
        <v>0</v>
      </c>
      <c r="O316" s="98">
        <v>1.5773434186240644E-4</v>
      </c>
      <c r="P316" s="98">
        <v>0</v>
      </c>
      <c r="Q316" s="98">
        <v>0</v>
      </c>
      <c r="R316" s="98">
        <v>2.0034132043099916E-4</v>
      </c>
      <c r="S316" s="98">
        <v>8.0958017641619088E-5</v>
      </c>
      <c r="T316" s="98">
        <v>6.4119971238634703E-4</v>
      </c>
      <c r="U316" s="98">
        <v>3.5460630063011188E-4</v>
      </c>
      <c r="V316" s="98">
        <v>1.4877579078143497E-3</v>
      </c>
      <c r="W316" s="98">
        <v>5.3358633009122395E-4</v>
      </c>
      <c r="X316" s="98">
        <v>1.4167694993760455E-3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1.2387501210897945E-2</v>
      </c>
      <c r="D320" s="101">
        <v>5.8955481201569491E-3</v>
      </c>
      <c r="E320" s="101">
        <v>3.1339524179499084E-3</v>
      </c>
      <c r="F320" s="101">
        <v>1.2739614174385551E-2</v>
      </c>
      <c r="G320" s="101">
        <v>9.6544625694994866E-3</v>
      </c>
      <c r="H320" s="101">
        <v>4.4525878896284045E-2</v>
      </c>
      <c r="I320" s="101">
        <v>1.5455176878051572E-2</v>
      </c>
      <c r="J320" s="101">
        <v>8.6631308706920027E-3</v>
      </c>
      <c r="K320" s="101">
        <v>5.1713573932752627E-3</v>
      </c>
      <c r="L320" s="101">
        <v>3.4487525326626567E-4</v>
      </c>
      <c r="M320" s="101">
        <v>0</v>
      </c>
      <c r="N320" s="101">
        <v>0</v>
      </c>
      <c r="O320" s="101">
        <v>4.1200388384081254E-3</v>
      </c>
      <c r="P320" s="101">
        <v>7.5585939243090277E-4</v>
      </c>
      <c r="Q320" s="101">
        <v>0</v>
      </c>
      <c r="R320" s="101">
        <v>3.0410606349108664E-3</v>
      </c>
      <c r="S320" s="101">
        <v>1.6753713330807448E-3</v>
      </c>
      <c r="T320" s="101">
        <v>1.688139067722803E-3</v>
      </c>
      <c r="U320" s="101">
        <v>1.0614089600986741E-2</v>
      </c>
      <c r="V320" s="101">
        <v>9.4585625791043428E-3</v>
      </c>
      <c r="W320" s="101">
        <v>1.5062939160746684E-2</v>
      </c>
      <c r="X320" s="101">
        <v>5.2008163262645497E-3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7.2890657531795872E-4</v>
      </c>
      <c r="M321" s="104">
        <v>0</v>
      </c>
      <c r="N321" s="104">
        <v>0</v>
      </c>
      <c r="O321" s="104">
        <v>5.7104164856447775E-5</v>
      </c>
      <c r="P321" s="104">
        <v>0</v>
      </c>
      <c r="Q321" s="104">
        <v>0</v>
      </c>
      <c r="R321" s="104">
        <v>2.0614292943072583E-4</v>
      </c>
      <c r="S321" s="104">
        <v>1.0175623747008594E-3</v>
      </c>
      <c r="T321" s="104">
        <v>4.569666064729869E-3</v>
      </c>
      <c r="U321" s="104">
        <v>0</v>
      </c>
      <c r="V321" s="104">
        <v>3.6516220316257985E-3</v>
      </c>
      <c r="W321" s="104">
        <v>1.0286155719132252E-3</v>
      </c>
      <c r="X321" s="104">
        <v>4.7354036143508228E-3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2.4279734916222179E-4</v>
      </c>
      <c r="M322" s="98">
        <v>0</v>
      </c>
      <c r="N322" s="98">
        <v>0</v>
      </c>
      <c r="O322" s="98">
        <v>1.9913423868758842E-5</v>
      </c>
      <c r="P322" s="98">
        <v>0</v>
      </c>
      <c r="Q322" s="98">
        <v>0</v>
      </c>
      <c r="R322" s="98">
        <v>6.3867302237412821E-5</v>
      </c>
      <c r="S322" s="98">
        <v>2.8557671298620253E-4</v>
      </c>
      <c r="T322" s="98">
        <v>1.3875215895887323E-3</v>
      </c>
      <c r="U322" s="98">
        <v>0</v>
      </c>
      <c r="V322" s="98">
        <v>1.1019812652356784E-3</v>
      </c>
      <c r="W322" s="98">
        <v>4.2906966501449044E-4</v>
      </c>
      <c r="X322" s="98">
        <v>1.1285445383303462E-3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4.8610922615573696E-4</v>
      </c>
      <c r="M323" s="98">
        <v>0</v>
      </c>
      <c r="N323" s="98">
        <v>0</v>
      </c>
      <c r="O323" s="98">
        <v>3.7190740987688933E-5</v>
      </c>
      <c r="P323" s="98">
        <v>0</v>
      </c>
      <c r="Q323" s="98">
        <v>0</v>
      </c>
      <c r="R323" s="98">
        <v>1.4227562719331302E-4</v>
      </c>
      <c r="S323" s="98">
        <v>7.3198566171465691E-4</v>
      </c>
      <c r="T323" s="98">
        <v>3.182144475141137E-3</v>
      </c>
      <c r="U323" s="98">
        <v>0</v>
      </c>
      <c r="V323" s="98">
        <v>2.5496407663901204E-3</v>
      </c>
      <c r="W323" s="98">
        <v>5.9954590689873465E-4</v>
      </c>
      <c r="X323" s="98">
        <v>3.6068590760204764E-3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7.172888839453241E-3</v>
      </c>
      <c r="D324" s="122">
        <v>2.2839718754288957E-3</v>
      </c>
      <c r="E324" s="122">
        <v>1.2412633576825685E-3</v>
      </c>
      <c r="F324" s="122">
        <v>5.2965126123682392E-3</v>
      </c>
      <c r="G324" s="122">
        <v>3.842137458059401E-3</v>
      </c>
      <c r="H324" s="122">
        <v>1.5654377539619901E-2</v>
      </c>
      <c r="I324" s="122">
        <v>5.4927562924523624E-3</v>
      </c>
      <c r="J324" s="122">
        <v>2.7832390385983483E-3</v>
      </c>
      <c r="K324" s="122">
        <v>1.8879540040132915E-3</v>
      </c>
      <c r="L324" s="122">
        <v>3.8246438688429311E-4</v>
      </c>
      <c r="M324" s="122">
        <v>0</v>
      </c>
      <c r="N324" s="122">
        <v>0</v>
      </c>
      <c r="O324" s="122">
        <v>1.1422095564152387E-3</v>
      </c>
      <c r="P324" s="122">
        <v>2.2841901436177975E-4</v>
      </c>
      <c r="Q324" s="122">
        <v>0</v>
      </c>
      <c r="R324" s="122">
        <v>9.6339690863656762E-4</v>
      </c>
      <c r="S324" s="122">
        <v>8.8568827300426355E-4</v>
      </c>
      <c r="T324" s="122">
        <v>1.7514749011602123E-3</v>
      </c>
      <c r="U324" s="122">
        <v>2.4864427546581911E-3</v>
      </c>
      <c r="V324" s="122">
        <v>3.8353908957403367E-3</v>
      </c>
      <c r="W324" s="122">
        <v>3.9655098851767556E-3</v>
      </c>
      <c r="X324" s="122">
        <v>3.9533683676872353E-3</v>
      </c>
      <c r="Y324" s="122">
        <v>0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5.6738098740958859E-4</v>
      </c>
      <c r="D325" s="98">
        <v>1.4009762521018389E-4</v>
      </c>
      <c r="E325" s="98">
        <v>3.3958724553136451E-5</v>
      </c>
      <c r="F325" s="98">
        <v>2.9121400801158861E-4</v>
      </c>
      <c r="G325" s="98">
        <v>2.8700126618108894E-4</v>
      </c>
      <c r="H325" s="98">
        <v>1.2567216808598372E-3</v>
      </c>
      <c r="I325" s="98">
        <v>3.8898262226532017E-4</v>
      </c>
      <c r="J325" s="98">
        <v>2.5199172279556908E-4</v>
      </c>
      <c r="K325" s="98">
        <v>1.2527967238453957E-4</v>
      </c>
      <c r="L325" s="98">
        <v>1.3726727597648547E-5</v>
      </c>
      <c r="M325" s="98">
        <v>0</v>
      </c>
      <c r="N325" s="98">
        <v>0</v>
      </c>
      <c r="O325" s="98">
        <v>4.5943636757827595E-5</v>
      </c>
      <c r="P325" s="98">
        <v>0</v>
      </c>
      <c r="Q325" s="98">
        <v>0</v>
      </c>
      <c r="R325" s="98">
        <v>2.1186319446799196E-5</v>
      </c>
      <c r="S325" s="98">
        <v>0</v>
      </c>
      <c r="T325" s="98">
        <v>0</v>
      </c>
      <c r="U325" s="98">
        <v>1.1532938816895998E-4</v>
      </c>
      <c r="V325" s="98">
        <v>7.4443597719659539E-5</v>
      </c>
      <c r="W325" s="98">
        <v>2.6123796355825976E-4</v>
      </c>
      <c r="X325" s="98">
        <v>1.01090572484176E-4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6.6055078520436527E-3</v>
      </c>
      <c r="D326" s="33">
        <v>2.1438742502187117E-3</v>
      </c>
      <c r="E326" s="33">
        <v>1.2073046331294321E-3</v>
      </c>
      <c r="F326" s="33">
        <v>5.0052986043566507E-3</v>
      </c>
      <c r="G326" s="33">
        <v>3.5551361918783118E-3</v>
      </c>
      <c r="H326" s="33">
        <v>1.4397655858760065E-2</v>
      </c>
      <c r="I326" s="33">
        <v>5.103773670187042E-3</v>
      </c>
      <c r="J326" s="33">
        <v>2.5312473158027793E-3</v>
      </c>
      <c r="K326" s="33">
        <v>1.7626743316287519E-3</v>
      </c>
      <c r="L326" s="33">
        <v>3.6873765928664454E-4</v>
      </c>
      <c r="M326" s="33">
        <v>0</v>
      </c>
      <c r="N326" s="33">
        <v>0</v>
      </c>
      <c r="O326" s="33">
        <v>1.0962659196574111E-3</v>
      </c>
      <c r="P326" s="33">
        <v>2.2841901436177975E-4</v>
      </c>
      <c r="Q326" s="33">
        <v>0</v>
      </c>
      <c r="R326" s="33">
        <v>9.4221058918976845E-4</v>
      </c>
      <c r="S326" s="33">
        <v>8.8568827300426355E-4</v>
      </c>
      <c r="T326" s="33">
        <v>1.7514749011602123E-3</v>
      </c>
      <c r="U326" s="33">
        <v>2.3711133664892311E-3</v>
      </c>
      <c r="V326" s="33">
        <v>3.7609472980206773E-3</v>
      </c>
      <c r="W326" s="33">
        <v>3.7042719216184962E-3</v>
      </c>
      <c r="X326" s="33">
        <v>3.8522777952030591E-3</v>
      </c>
      <c r="Y326" s="33">
        <v>0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0.54894109092870658</v>
      </c>
      <c r="D328" s="119">
        <f t="shared" si="143"/>
        <v>0.55186359449979672</v>
      </c>
      <c r="E328" s="119">
        <f t="shared" si="143"/>
        <v>0.56323694676583269</v>
      </c>
      <c r="F328" s="119">
        <f t="shared" si="143"/>
        <v>0.58544143881621113</v>
      </c>
      <c r="G328" s="119">
        <f t="shared" si="143"/>
        <v>0.57782445139762728</v>
      </c>
      <c r="H328" s="119">
        <f t="shared" si="143"/>
        <v>0.57394268503574097</v>
      </c>
      <c r="I328" s="119">
        <f t="shared" si="143"/>
        <v>0.58352989278453193</v>
      </c>
      <c r="J328" s="119">
        <f t="shared" si="143"/>
        <v>0.58530602545294752</v>
      </c>
      <c r="K328" s="119">
        <f t="shared" si="143"/>
        <v>0.59275491223280852</v>
      </c>
      <c r="L328" s="119">
        <f t="shared" si="143"/>
        <v>0.6076253992047943</v>
      </c>
      <c r="M328" s="119" t="str">
        <f t="shared" si="143"/>
        <v/>
      </c>
      <c r="N328" s="119" t="str">
        <f t="shared" si="143"/>
        <v/>
      </c>
      <c r="O328" s="119">
        <f t="shared" si="143"/>
        <v>0.66244790880441407</v>
      </c>
      <c r="P328" s="119">
        <f t="shared" si="143"/>
        <v>0.68971457240207756</v>
      </c>
      <c r="Q328" s="119" t="str">
        <f t="shared" si="143"/>
        <v/>
      </c>
      <c r="R328" s="119">
        <f t="shared" ref="R328:V328" si="144">IF(R309=0,"",R309/R290)</f>
        <v>0.73596122051883872</v>
      </c>
      <c r="S328" s="119">
        <f t="shared" si="144"/>
        <v>0.74774271040811113</v>
      </c>
      <c r="T328" s="119">
        <f t="shared" si="144"/>
        <v>0.76408020752425987</v>
      </c>
      <c r="U328" s="119">
        <f t="shared" si="144"/>
        <v>0.74178556961245501</v>
      </c>
      <c r="V328" s="119">
        <f t="shared" si="144"/>
        <v>0.75665014782577789</v>
      </c>
      <c r="W328" s="119">
        <f t="shared" ref="W328:Y328" si="145">IF(W309=0,"",W309/W290)</f>
        <v>0.74762698790971882</v>
      </c>
      <c r="X328" s="119">
        <f t="shared" si="145"/>
        <v>0.76952849340245</v>
      </c>
      <c r="Y328" s="119" t="str">
        <f t="shared" si="145"/>
        <v/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0.54400572723993856</v>
      </c>
      <c r="D329" s="124">
        <f t="shared" si="146"/>
        <v>0.54869374730819076</v>
      </c>
      <c r="E329" s="124">
        <f t="shared" si="146"/>
        <v>0.5536759171728326</v>
      </c>
      <c r="F329" s="124">
        <f t="shared" si="146"/>
        <v>0.5586258318292191</v>
      </c>
      <c r="G329" s="124">
        <f t="shared" si="146"/>
        <v>0.56380664829618676</v>
      </c>
      <c r="H329" s="124">
        <f t="shared" si="146"/>
        <v>0.56915655813569033</v>
      </c>
      <c r="I329" s="124">
        <f t="shared" si="146"/>
        <v>0.57477690261102332</v>
      </c>
      <c r="J329" s="124">
        <f t="shared" si="146"/>
        <v>0.58092162774900569</v>
      </c>
      <c r="K329" s="124">
        <f t="shared" si="146"/>
        <v>0.58778325978916912</v>
      </c>
      <c r="L329" s="124">
        <f t="shared" si="146"/>
        <v>0.59524606152657489</v>
      </c>
      <c r="M329" s="124" t="str">
        <f t="shared" si="146"/>
        <v/>
      </c>
      <c r="N329" s="124" t="str">
        <f t="shared" si="146"/>
        <v/>
      </c>
      <c r="O329" s="124">
        <f t="shared" si="146"/>
        <v>0.66109967271161463</v>
      </c>
      <c r="P329" s="124">
        <f t="shared" si="146"/>
        <v>0.6960348244915846</v>
      </c>
      <c r="Q329" s="124" t="str">
        <f t="shared" si="146"/>
        <v/>
      </c>
      <c r="R329" s="124">
        <f t="shared" ref="R329:V329" si="147">IF(R310=0,"",R310/R291)</f>
        <v>0.73428720396125913</v>
      </c>
      <c r="S329" s="124">
        <f t="shared" si="147"/>
        <v>0.73914287064162032</v>
      </c>
      <c r="T329" s="124">
        <f t="shared" si="147"/>
        <v>0.74080729768757592</v>
      </c>
      <c r="U329" s="124">
        <f t="shared" si="147"/>
        <v>0.74131636991060812</v>
      </c>
      <c r="V329" s="124">
        <f t="shared" si="147"/>
        <v>0.74301616814878679</v>
      </c>
      <c r="W329" s="124">
        <f t="shared" ref="W329:Y329" si="148">IF(W310=0,"",W310/W291)</f>
        <v>0.74554625002900421</v>
      </c>
      <c r="X329" s="124">
        <f t="shared" si="148"/>
        <v>0.74765416104798388</v>
      </c>
      <c r="Y329" s="124" t="str">
        <f t="shared" si="148"/>
        <v/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0.53809396895868766</v>
      </c>
      <c r="D330" s="111">
        <f t="shared" si="149"/>
        <v>0.54293099672291167</v>
      </c>
      <c r="E330" s="111">
        <f t="shared" si="149"/>
        <v>0.54802552539407567</v>
      </c>
      <c r="F330" s="111">
        <f t="shared" si="149"/>
        <v>0.55309222005294723</v>
      </c>
      <c r="G330" s="111">
        <f t="shared" si="149"/>
        <v>0.55838551934016045</v>
      </c>
      <c r="H330" s="111">
        <f t="shared" si="149"/>
        <v>0.5638709202280473</v>
      </c>
      <c r="I330" s="111">
        <f t="shared" si="149"/>
        <v>0.56960764051418566</v>
      </c>
      <c r="J330" s="111">
        <f t="shared" si="149"/>
        <v>0.57584607184191716</v>
      </c>
      <c r="K330" s="111">
        <f t="shared" si="149"/>
        <v>0.58279437518317689</v>
      </c>
      <c r="L330" s="111">
        <f t="shared" si="149"/>
        <v>0.59049972815831353</v>
      </c>
      <c r="M330" s="111" t="str">
        <f t="shared" si="149"/>
        <v/>
      </c>
      <c r="N330" s="111" t="str">
        <f t="shared" si="149"/>
        <v/>
      </c>
      <c r="O330" s="111">
        <f t="shared" si="149"/>
        <v>0.65678958938491405</v>
      </c>
      <c r="P330" s="111">
        <f t="shared" si="149"/>
        <v>0.69197347930236996</v>
      </c>
      <c r="Q330" s="111" t="str">
        <f t="shared" si="149"/>
        <v/>
      </c>
      <c r="R330" s="111">
        <f t="shared" ref="R330:V330" si="150">IF(R311=0,"",R311/R292)</f>
        <v>0.73069769540248652</v>
      </c>
      <c r="S330" s="111">
        <f t="shared" si="150"/>
        <v>0.73558317306050514</v>
      </c>
      <c r="T330" s="111">
        <f t="shared" si="150"/>
        <v>0.73713238314447871</v>
      </c>
      <c r="U330" s="111">
        <f t="shared" si="150"/>
        <v>0.73765281350043876</v>
      </c>
      <c r="V330" s="111">
        <f t="shared" si="150"/>
        <v>0.73937980430461026</v>
      </c>
      <c r="W330" s="111">
        <f t="shared" ref="W330:Y330" si="151">IF(W311=0,"",W311/W292)</f>
        <v>0.74203885819257098</v>
      </c>
      <c r="X330" s="111">
        <f t="shared" si="151"/>
        <v>0.7441931104925652</v>
      </c>
      <c r="Y330" s="111" t="str">
        <f t="shared" si="151"/>
        <v/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 t="str">
        <f t="shared" si="154"/>
        <v/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2.1968043509277422</v>
      </c>
      <c r="D332" s="124">
        <f t="shared" si="155"/>
        <v>2.2860751618479327</v>
      </c>
      <c r="E332" s="124">
        <f t="shared" si="155"/>
        <v>2.3766843138826941</v>
      </c>
      <c r="F332" s="124">
        <f t="shared" si="155"/>
        <v>2.4680211986584553</v>
      </c>
      <c r="G332" s="124">
        <f t="shared" si="155"/>
        <v>2.5606149604005441</v>
      </c>
      <c r="H332" s="124">
        <f t="shared" si="155"/>
        <v>2.6543824379482492</v>
      </c>
      <c r="I332" s="124">
        <f t="shared" si="155"/>
        <v>2.7494345499888357</v>
      </c>
      <c r="J332" s="124">
        <f t="shared" si="155"/>
        <v>2.8462684257394417</v>
      </c>
      <c r="K332" s="124">
        <f t="shared" si="155"/>
        <v>2.9452778329905813</v>
      </c>
      <c r="L332" s="124">
        <f t="shared" si="155"/>
        <v>3.0465149895892489</v>
      </c>
      <c r="M332" s="124" t="str">
        <f t="shared" si="155"/>
        <v/>
      </c>
      <c r="N332" s="124" t="str">
        <f t="shared" si="155"/>
        <v/>
      </c>
      <c r="O332" s="124">
        <f t="shared" si="155"/>
        <v>3.4497979589683103</v>
      </c>
      <c r="P332" s="124">
        <f t="shared" si="155"/>
        <v>3.6059532501077598</v>
      </c>
      <c r="Q332" s="124" t="str">
        <f t="shared" si="155"/>
        <v/>
      </c>
      <c r="R332" s="124">
        <f t="shared" ref="R332:V332" si="156">IF(R313=0,"",R313/R294)</f>
        <v>3.7517682192490516</v>
      </c>
      <c r="S332" s="124">
        <f t="shared" si="156"/>
        <v>3.7546535722930021</v>
      </c>
      <c r="T332" s="124">
        <f t="shared" si="156"/>
        <v>3.7578595201196143</v>
      </c>
      <c r="U332" s="124">
        <f t="shared" si="156"/>
        <v>3.7614216843714052</v>
      </c>
      <c r="V332" s="124">
        <f t="shared" si="156"/>
        <v>3.7716006986799431</v>
      </c>
      <c r="W332" s="124">
        <f t="shared" ref="W332:Y332" si="157">IF(W313=0,"",W313/W294)</f>
        <v>3.8050101974868964</v>
      </c>
      <c r="X332" s="124">
        <f t="shared" si="157"/>
        <v>3.8463645747695372</v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2.1968043509277422</v>
      </c>
      <c r="D333" s="111">
        <f t="shared" si="158"/>
        <v>2.2860751618479327</v>
      </c>
      <c r="E333" s="111">
        <f t="shared" si="158"/>
        <v>2.3766843138826941</v>
      </c>
      <c r="F333" s="111">
        <f t="shared" si="158"/>
        <v>2.4680211986584553</v>
      </c>
      <c r="G333" s="111">
        <f t="shared" si="158"/>
        <v>2.5606149604005441</v>
      </c>
      <c r="H333" s="111">
        <f t="shared" si="158"/>
        <v>2.6543824379482492</v>
      </c>
      <c r="I333" s="111">
        <f t="shared" si="158"/>
        <v>2.7494345499888357</v>
      </c>
      <c r="J333" s="111">
        <f t="shared" si="158"/>
        <v>2.8462684257394417</v>
      </c>
      <c r="K333" s="111">
        <f t="shared" si="158"/>
        <v>2.9452778329905813</v>
      </c>
      <c r="L333" s="111">
        <f t="shared" si="158"/>
        <v>3.0465149895892489</v>
      </c>
      <c r="M333" s="111" t="str">
        <f t="shared" si="158"/>
        <v/>
      </c>
      <c r="N333" s="111" t="str">
        <f t="shared" si="158"/>
        <v/>
      </c>
      <c r="O333" s="111">
        <f t="shared" si="158"/>
        <v>3.4497979589683103</v>
      </c>
      <c r="P333" s="111">
        <f t="shared" si="158"/>
        <v>3.6059532501077598</v>
      </c>
      <c r="Q333" s="111" t="str">
        <f t="shared" si="158"/>
        <v/>
      </c>
      <c r="R333" s="111">
        <f t="shared" ref="R333:V333" si="159">IF(R314=0,"",R314/R295)</f>
        <v>3.7517682192490516</v>
      </c>
      <c r="S333" s="111">
        <f t="shared" si="159"/>
        <v>3.7546535722930021</v>
      </c>
      <c r="T333" s="111">
        <f t="shared" si="159"/>
        <v>3.7578595201196143</v>
      </c>
      <c r="U333" s="111">
        <f t="shared" si="159"/>
        <v>3.7614216843714052</v>
      </c>
      <c r="V333" s="111">
        <f t="shared" si="159"/>
        <v>3.7716006986799431</v>
      </c>
      <c r="W333" s="111">
        <f t="shared" ref="W333:Y333" si="160">IF(W314=0,"",W314/W295)</f>
        <v>3.8050101974868964</v>
      </c>
      <c r="X333" s="111">
        <f t="shared" si="160"/>
        <v>3.8463645747695372</v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0.54585729178002884</v>
      </c>
      <c r="D334" s="124">
        <f t="shared" si="161"/>
        <v>0.56022752313358082</v>
      </c>
      <c r="E334" s="124">
        <f t="shared" si="161"/>
        <v>0.56478120478667537</v>
      </c>
      <c r="F334" s="124">
        <f t="shared" si="161"/>
        <v>0.56816305216016194</v>
      </c>
      <c r="G334" s="124">
        <f t="shared" si="161"/>
        <v>0.57111344938652442</v>
      </c>
      <c r="H334" s="124">
        <f t="shared" si="161"/>
        <v>0.57320534941895973</v>
      </c>
      <c r="I334" s="124">
        <f t="shared" si="161"/>
        <v>0.57639464124076423</v>
      </c>
      <c r="J334" s="124">
        <f t="shared" si="161"/>
        <v>0.57997409638980935</v>
      </c>
      <c r="K334" s="124">
        <f t="shared" si="161"/>
        <v>0.58389872671930299</v>
      </c>
      <c r="L334" s="124">
        <f t="shared" si="161"/>
        <v>0.71410029171130629</v>
      </c>
      <c r="M334" s="124" t="str">
        <f t="shared" si="161"/>
        <v/>
      </c>
      <c r="N334" s="124" t="str">
        <f t="shared" si="161"/>
        <v/>
      </c>
      <c r="O334" s="124">
        <f t="shared" si="161"/>
        <v>0.61941279513361469</v>
      </c>
      <c r="P334" s="124">
        <f t="shared" si="161"/>
        <v>0.63328486561323794</v>
      </c>
      <c r="Q334" s="124" t="str">
        <f t="shared" si="161"/>
        <v/>
      </c>
      <c r="R334" s="124">
        <f t="shared" ref="R334:V334" si="162">IF(R315=0,"",R315/R296)</f>
        <v>0.67765397067924338</v>
      </c>
      <c r="S334" s="124">
        <f t="shared" si="162"/>
        <v>0.74053760510024935</v>
      </c>
      <c r="T334" s="124">
        <f t="shared" si="162"/>
        <v>0.8181346086339033</v>
      </c>
      <c r="U334" s="124">
        <f t="shared" si="162"/>
        <v>0.69909131213536069</v>
      </c>
      <c r="V334" s="124">
        <f t="shared" si="162"/>
        <v>0.76083884560404824</v>
      </c>
      <c r="W334" s="124">
        <f t="shared" ref="W334:Y334" si="163">IF(W315=0,"",W315/W296)</f>
        <v>0.72738329886917397</v>
      </c>
      <c r="X334" s="124">
        <f t="shared" si="163"/>
        <v>0.81763304806110515</v>
      </c>
      <c r="Y334" s="124" t="str">
        <f t="shared" si="163"/>
        <v/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0.51200818563110018</v>
      </c>
      <c r="D335" s="111">
        <f t="shared" si="164"/>
        <v>0.51571963567903789</v>
      </c>
      <c r="E335" s="111">
        <f t="shared" si="164"/>
        <v>0.51994699371076669</v>
      </c>
      <c r="F335" s="111">
        <f t="shared" si="164"/>
        <v>0.52424470283119429</v>
      </c>
      <c r="G335" s="111">
        <f t="shared" si="164"/>
        <v>0.52901753285947917</v>
      </c>
      <c r="H335" s="111">
        <f t="shared" si="164"/>
        <v>0.53421594512276438</v>
      </c>
      <c r="I335" s="111">
        <f t="shared" si="164"/>
        <v>0.53993967491631822</v>
      </c>
      <c r="J335" s="111">
        <f t="shared" si="164"/>
        <v>0.5465973025414621</v>
      </c>
      <c r="K335" s="111">
        <f t="shared" si="164"/>
        <v>0.55453622872372077</v>
      </c>
      <c r="L335" s="111">
        <f t="shared" si="164"/>
        <v>0.56384939739987905</v>
      </c>
      <c r="M335" s="111" t="str">
        <f t="shared" si="164"/>
        <v/>
      </c>
      <c r="N335" s="111" t="str">
        <f t="shared" si="164"/>
        <v/>
      </c>
      <c r="O335" s="111">
        <f t="shared" si="164"/>
        <v>0.65988240582388524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0.79772061593261701</v>
      </c>
      <c r="S335" s="111">
        <f t="shared" si="165"/>
        <v>0.82789500120958048</v>
      </c>
      <c r="T335" s="111">
        <f t="shared" si="165"/>
        <v>0.85494664893773697</v>
      </c>
      <c r="U335" s="111">
        <f t="shared" si="165"/>
        <v>0.87798584411805103</v>
      </c>
      <c r="V335" s="111">
        <f t="shared" si="165"/>
        <v>0.89612287175145</v>
      </c>
      <c r="W335" s="111">
        <f t="shared" ref="W335:Y335" si="166">IF(W316=0,"",W316/W297)</f>
        <v>0.90727085015571329</v>
      </c>
      <c r="X335" s="111">
        <f t="shared" si="166"/>
        <v>0.90904256115934334</v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0.57133774683796323</v>
      </c>
      <c r="D339" s="112">
        <f t="shared" si="176"/>
        <v>0.57269789559777007</v>
      </c>
      <c r="E339" s="112">
        <f t="shared" si="176"/>
        <v>0.57418692162339879</v>
      </c>
      <c r="F339" s="112">
        <f t="shared" si="176"/>
        <v>0.57569391345992083</v>
      </c>
      <c r="G339" s="112">
        <f t="shared" si="176"/>
        <v>0.57732059930682944</v>
      </c>
      <c r="H339" s="112">
        <f t="shared" si="176"/>
        <v>0.57905549623356911</v>
      </c>
      <c r="I339" s="112">
        <f t="shared" si="176"/>
        <v>0.58092498723233221</v>
      </c>
      <c r="J339" s="112">
        <f t="shared" si="176"/>
        <v>0.58303486010834793</v>
      </c>
      <c r="K339" s="112">
        <f t="shared" si="176"/>
        <v>0.58547856935058995</v>
      </c>
      <c r="L339" s="112">
        <f t="shared" si="176"/>
        <v>0.5882882463197957</v>
      </c>
      <c r="M339" s="112" t="str">
        <f t="shared" si="176"/>
        <v/>
      </c>
      <c r="N339" s="112" t="str">
        <f t="shared" si="176"/>
        <v/>
      </c>
      <c r="O339" s="112">
        <f t="shared" si="176"/>
        <v>0.61586810104553069</v>
      </c>
      <c r="P339" s="112">
        <f t="shared" si="176"/>
        <v>0.63328486561323794</v>
      </c>
      <c r="Q339" s="112" t="str">
        <f t="shared" si="176"/>
        <v/>
      </c>
      <c r="R339" s="112">
        <f t="shared" ref="R339:V339" si="177">IF(R320=0,"",R320/R301)</f>
        <v>0.6614599087955032</v>
      </c>
      <c r="S339" s="112">
        <f t="shared" si="177"/>
        <v>0.67247700094962082</v>
      </c>
      <c r="T339" s="112">
        <f t="shared" si="177"/>
        <v>0.68340859457555625</v>
      </c>
      <c r="U339" s="112">
        <f t="shared" si="177"/>
        <v>0.69436458196191875</v>
      </c>
      <c r="V339" s="112">
        <f t="shared" si="177"/>
        <v>0.70512756954245037</v>
      </c>
      <c r="W339" s="112">
        <f t="shared" ref="W339:Y339" si="178">IF(W320=0,"",W320/W301)</f>
        <v>0.71495774780947152</v>
      </c>
      <c r="X339" s="112">
        <f t="shared" si="178"/>
        <v>0.72586073153354491</v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0.81095262517489553</v>
      </c>
      <c r="M340" s="113" t="str">
        <f t="shared" si="179"/>
        <v/>
      </c>
      <c r="N340" s="113" t="str">
        <f t="shared" si="179"/>
        <v/>
      </c>
      <c r="O340" s="113">
        <f t="shared" si="179"/>
        <v>0.82135133205650257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0.86313417457035058</v>
      </c>
      <c r="S340" s="113">
        <f t="shared" si="180"/>
        <v>0.87974992520687256</v>
      </c>
      <c r="T340" s="113">
        <f t="shared" si="180"/>
        <v>0.87668459222788198</v>
      </c>
      <c r="U340" s="113" t="str">
        <f t="shared" si="180"/>
        <v/>
      </c>
      <c r="V340" s="113">
        <f t="shared" si="180"/>
        <v>0.88794277934242216</v>
      </c>
      <c r="W340" s="113">
        <f t="shared" ref="W340:Y340" si="181">IF(W321=0,"",W321/W302)</f>
        <v>0.85740913973312127</v>
      </c>
      <c r="X340" s="113">
        <f t="shared" si="181"/>
        <v>0.91742471432954908</v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0.5882882463197957</v>
      </c>
      <c r="M341" s="111" t="str">
        <f t="shared" si="182"/>
        <v/>
      </c>
      <c r="N341" s="111" t="str">
        <f t="shared" si="182"/>
        <v/>
      </c>
      <c r="O341" s="111">
        <f t="shared" si="182"/>
        <v>0.6158681010455308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0.6614599087955032</v>
      </c>
      <c r="S341" s="111">
        <f t="shared" si="183"/>
        <v>0.67247700094962082</v>
      </c>
      <c r="T341" s="111">
        <f t="shared" si="183"/>
        <v>0.68340859457555625</v>
      </c>
      <c r="U341" s="111" t="str">
        <f t="shared" si="183"/>
        <v/>
      </c>
      <c r="V341" s="111">
        <f t="shared" si="183"/>
        <v>0.70512756954245037</v>
      </c>
      <c r="W341" s="111">
        <f t="shared" ref="W341:Y341" si="184">IF(W322=0,"",W322/W303)</f>
        <v>0.71495774780947152</v>
      </c>
      <c r="X341" s="111">
        <f t="shared" si="184"/>
        <v>0.72586073153354491</v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0.73314310634173963</v>
      </c>
      <c r="D343" s="124">
        <f t="shared" si="188"/>
        <v>0.73790100424412841</v>
      </c>
      <c r="E343" s="124">
        <f t="shared" si="188"/>
        <v>0.74621412127083886</v>
      </c>
      <c r="F343" s="124">
        <f t="shared" si="188"/>
        <v>0.74160416304566057</v>
      </c>
      <c r="G343" s="124">
        <f t="shared" si="188"/>
        <v>0.73870480820522433</v>
      </c>
      <c r="H343" s="124">
        <f t="shared" si="188"/>
        <v>0.73879047706142986</v>
      </c>
      <c r="I343" s="124">
        <f t="shared" si="188"/>
        <v>0.74209784960524405</v>
      </c>
      <c r="J343" s="124">
        <f t="shared" si="188"/>
        <v>0.73930302993499086</v>
      </c>
      <c r="K343" s="124">
        <f t="shared" si="188"/>
        <v>0.74600589222078895</v>
      </c>
      <c r="L343" s="124">
        <f t="shared" si="188"/>
        <v>0.7544178071050649</v>
      </c>
      <c r="M343" s="124" t="str">
        <f t="shared" si="188"/>
        <v/>
      </c>
      <c r="N343" s="124" t="str">
        <f t="shared" si="188"/>
        <v/>
      </c>
      <c r="O343" s="124">
        <f t="shared" si="188"/>
        <v>0.76394977864272906</v>
      </c>
      <c r="P343" s="124">
        <f t="shared" si="188"/>
        <v>0.78026225268387039</v>
      </c>
      <c r="Q343" s="124" t="str">
        <f t="shared" si="188"/>
        <v/>
      </c>
      <c r="R343" s="124">
        <f t="shared" ref="R343:V343" si="189">IF(R324=0,"",R324/R305)</f>
        <v>0.79419732688935518</v>
      </c>
      <c r="S343" s="124">
        <f t="shared" si="189"/>
        <v>0.81487011916022112</v>
      </c>
      <c r="T343" s="124">
        <f t="shared" si="189"/>
        <v>0.83048222109776915</v>
      </c>
      <c r="U343" s="124">
        <f t="shared" si="189"/>
        <v>0.82990032555241822</v>
      </c>
      <c r="V343" s="124">
        <f t="shared" si="189"/>
        <v>0.85093566872503579</v>
      </c>
      <c r="W343" s="124">
        <f t="shared" ref="W343:Y343" si="190">IF(W324=0,"",W324/W305)</f>
        <v>0.8432613324027961</v>
      </c>
      <c r="X343" s="124">
        <f t="shared" si="190"/>
        <v>0.86497894234771588</v>
      </c>
      <c r="Y343" s="124" t="str">
        <f t="shared" si="190"/>
        <v/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0.584046258423773</v>
      </c>
      <c r="D344" s="111">
        <f t="shared" si="191"/>
        <v>0.58438702830589917</v>
      </c>
      <c r="E344" s="111">
        <f t="shared" si="191"/>
        <v>0.5847278288840998</v>
      </c>
      <c r="F344" s="111">
        <f t="shared" si="191"/>
        <v>0.58506863364812856</v>
      </c>
      <c r="G344" s="111">
        <f t="shared" si="191"/>
        <v>0.58540946668143634</v>
      </c>
      <c r="H344" s="111">
        <f t="shared" si="191"/>
        <v>0.58575032503651514</v>
      </c>
      <c r="I344" s="111">
        <f t="shared" si="191"/>
        <v>0.586091214647528</v>
      </c>
      <c r="J344" s="111">
        <f t="shared" si="191"/>
        <v>0.5864321598246458</v>
      </c>
      <c r="K344" s="111">
        <f t="shared" si="191"/>
        <v>0.58677318123790845</v>
      </c>
      <c r="L344" s="111">
        <f t="shared" si="191"/>
        <v>0.58711428441739832</v>
      </c>
      <c r="M344" s="111" t="str">
        <f t="shared" si="191"/>
        <v/>
      </c>
      <c r="N344" s="111" t="str">
        <f t="shared" si="191"/>
        <v/>
      </c>
      <c r="O344" s="111">
        <f t="shared" si="191"/>
        <v>0.58760466936981937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0.59141077072034354</v>
      </c>
      <c r="S344" s="111" t="str">
        <f t="shared" si="192"/>
        <v/>
      </c>
      <c r="T344" s="111" t="str">
        <f t="shared" si="192"/>
        <v/>
      </c>
      <c r="U344" s="111">
        <f t="shared" si="192"/>
        <v>0.60269214084042622</v>
      </c>
      <c r="V344" s="111">
        <f t="shared" si="192"/>
        <v>0.60527753123604355</v>
      </c>
      <c r="W344" s="111">
        <f t="shared" ref="W344:Y344" si="193">IF(W325=0,"",W325/W306)</f>
        <v>0.60652008948955316</v>
      </c>
      <c r="X344" s="111">
        <f t="shared" si="193"/>
        <v>0.60692109865233701</v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0.74957953668405186</v>
      </c>
      <c r="D345" s="45">
        <f t="shared" si="194"/>
        <v>0.75078934224738669</v>
      </c>
      <c r="E345" s="45">
        <f t="shared" si="194"/>
        <v>0.75205619042289751</v>
      </c>
      <c r="F345" s="45">
        <f t="shared" si="194"/>
        <v>0.75333081713643257</v>
      </c>
      <c r="G345" s="45">
        <f t="shared" si="194"/>
        <v>0.75465797674058999</v>
      </c>
      <c r="H345" s="45">
        <f t="shared" si="194"/>
        <v>0.75603219187236659</v>
      </c>
      <c r="I345" s="45">
        <f t="shared" si="194"/>
        <v>0.75746449000555049</v>
      </c>
      <c r="J345" s="45">
        <f t="shared" si="194"/>
        <v>0.75900004680790301</v>
      </c>
      <c r="K345" s="45">
        <f t="shared" si="194"/>
        <v>0.76067727347963465</v>
      </c>
      <c r="L345" s="45">
        <f t="shared" si="194"/>
        <v>0.76250644659158162</v>
      </c>
      <c r="M345" s="45" t="str">
        <f t="shared" si="194"/>
        <v/>
      </c>
      <c r="N345" s="45" t="str">
        <f t="shared" si="194"/>
        <v/>
      </c>
      <c r="O345" s="45">
        <f t="shared" si="194"/>
        <v>0.77368059648813858</v>
      </c>
      <c r="P345" s="45">
        <f t="shared" si="194"/>
        <v>0.78026225268387039</v>
      </c>
      <c r="Q345" s="45" t="str">
        <f t="shared" si="194"/>
        <v/>
      </c>
      <c r="R345" s="45">
        <f t="shared" ref="R345:V345" si="195">IF(R326=0,"",R326/R307)</f>
        <v>0.80036820965829591</v>
      </c>
      <c r="S345" s="45">
        <f t="shared" si="195"/>
        <v>0.81487011916022112</v>
      </c>
      <c r="T345" s="45">
        <f t="shared" si="195"/>
        <v>0.83048222109776915</v>
      </c>
      <c r="U345" s="45">
        <f t="shared" si="195"/>
        <v>0.84540202806655329</v>
      </c>
      <c r="V345" s="45">
        <f t="shared" si="195"/>
        <v>0.85782705266216674</v>
      </c>
      <c r="W345" s="45">
        <f t="shared" ref="W345:Y345" si="196">IF(W326=0,"",W326/W307)</f>
        <v>0.86713102850260815</v>
      </c>
      <c r="X345" s="45">
        <f t="shared" si="196"/>
        <v>0.87473909077506684</v>
      </c>
      <c r="Y345" s="45" t="str">
        <f t="shared" si="196"/>
        <v/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1.1087424692416152</v>
      </c>
      <c r="D347" s="117">
        <f t="shared" si="197"/>
        <v>0.72841808511275097</v>
      </c>
      <c r="E347" s="117">
        <f t="shared" si="197"/>
        <v>0.13132098753601643</v>
      </c>
      <c r="F347" s="117">
        <f t="shared" si="197"/>
        <v>0.12853040618510386</v>
      </c>
      <c r="G347" s="117">
        <f t="shared" si="197"/>
        <v>0.22463657198572015</v>
      </c>
      <c r="H347" s="117">
        <f t="shared" si="197"/>
        <v>2.8966215868075236</v>
      </c>
      <c r="I347" s="117">
        <f t="shared" si="197"/>
        <v>0.56890562714754578</v>
      </c>
      <c r="J347" s="117">
        <f t="shared" si="197"/>
        <v>0.56783767503832694</v>
      </c>
      <c r="K347" s="117">
        <f t="shared" si="197"/>
        <v>0.4201430064638384</v>
      </c>
      <c r="L347" s="117">
        <f t="shared" si="197"/>
        <v>6.6995854219324136E-2</v>
      </c>
      <c r="M347" s="117">
        <f t="shared" si="197"/>
        <v>0</v>
      </c>
      <c r="N347" s="117">
        <f t="shared" si="197"/>
        <v>0</v>
      </c>
      <c r="O347" s="117">
        <f t="shared" si="197"/>
        <v>0.16816693382719353</v>
      </c>
      <c r="P347" s="117">
        <f t="shared" si="197"/>
        <v>2.4942585865803174E-3</v>
      </c>
      <c r="Q347" s="117">
        <f t="shared" si="197"/>
        <v>0</v>
      </c>
      <c r="R347" s="117">
        <f t="shared" ref="R347:V347" si="198">R348+R351+R353+R362</f>
        <v>9.4941926350466666E-2</v>
      </c>
      <c r="S347" s="117">
        <f t="shared" si="198"/>
        <v>7.0375487814053048E-2</v>
      </c>
      <c r="T347" s="117">
        <f t="shared" si="198"/>
        <v>0.12500050555562769</v>
      </c>
      <c r="U347" s="117">
        <f t="shared" si="198"/>
        <v>0.13591167582144845</v>
      </c>
      <c r="V347" s="117">
        <f t="shared" si="198"/>
        <v>0.20460436004712204</v>
      </c>
      <c r="W347" s="117">
        <f t="shared" ref="W347:Y347" si="199">W348+W351+W353+W362</f>
        <v>0.21916869070333386</v>
      </c>
      <c r="X347" s="117">
        <f t="shared" si="199"/>
        <v>0.15643606901350826</v>
      </c>
      <c r="Y347" s="117">
        <f t="shared" si="199"/>
        <v>0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1.0630576113080166</v>
      </c>
      <c r="D348" s="122">
        <f t="shared" si="200"/>
        <v>0.72016477927806166</v>
      </c>
      <c r="E348" s="122">
        <f t="shared" si="200"/>
        <v>0.12814250453098897</v>
      </c>
      <c r="F348" s="122">
        <f t="shared" si="200"/>
        <v>0.11719065258036732</v>
      </c>
      <c r="G348" s="122">
        <f t="shared" si="200"/>
        <v>0.21682696851777394</v>
      </c>
      <c r="H348" s="122">
        <f t="shared" si="200"/>
        <v>2.860472840478248</v>
      </c>
      <c r="I348" s="122">
        <f t="shared" si="200"/>
        <v>0.55841770247230971</v>
      </c>
      <c r="J348" s="122">
        <f t="shared" si="200"/>
        <v>0.56310266535604736</v>
      </c>
      <c r="K348" s="122">
        <f t="shared" si="200"/>
        <v>0.41832342414574536</v>
      </c>
      <c r="L348" s="122">
        <f t="shared" si="200"/>
        <v>6.67002659307038E-2</v>
      </c>
      <c r="M348" s="122">
        <f t="shared" si="200"/>
        <v>0</v>
      </c>
      <c r="N348" s="122">
        <f t="shared" si="200"/>
        <v>0</v>
      </c>
      <c r="O348" s="122">
        <f t="shared" si="200"/>
        <v>0.16732887423186291</v>
      </c>
      <c r="P348" s="122">
        <f t="shared" si="200"/>
        <v>2.4942585865803174E-3</v>
      </c>
      <c r="Q348" s="122">
        <f t="shared" si="200"/>
        <v>0</v>
      </c>
      <c r="R348" s="122">
        <f t="shared" ref="R348:V348" si="201">SUM(R349:R350)</f>
        <v>9.4183800390613914E-2</v>
      </c>
      <c r="S348" s="122">
        <f t="shared" si="201"/>
        <v>7.0117145122623833E-2</v>
      </c>
      <c r="T348" s="122">
        <f t="shared" si="201"/>
        <v>0.12301913420429644</v>
      </c>
      <c r="U348" s="122">
        <f t="shared" si="201"/>
        <v>0.13433912026637471</v>
      </c>
      <c r="V348" s="122">
        <f t="shared" si="201"/>
        <v>0.19989335682632264</v>
      </c>
      <c r="W348" s="122">
        <f t="shared" ref="W348:Y348" si="202">SUM(W349:W350)</f>
        <v>0.21647705097855094</v>
      </c>
      <c r="X348" s="122">
        <f t="shared" si="202"/>
        <v>0.15187859805855325</v>
      </c>
      <c r="Y348" s="122">
        <f t="shared" si="202"/>
        <v>0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1.0630576113080166</v>
      </c>
      <c r="D349" s="98">
        <v>0.72016477927806166</v>
      </c>
      <c r="E349" s="98">
        <v>0.12814250453098897</v>
      </c>
      <c r="F349" s="98">
        <v>0.11719065258036732</v>
      </c>
      <c r="G349" s="98">
        <v>0.21682696851777394</v>
      </c>
      <c r="H349" s="98">
        <v>2.860472840478248</v>
      </c>
      <c r="I349" s="98">
        <v>0.55841770247230971</v>
      </c>
      <c r="J349" s="98">
        <v>0.56310266535604736</v>
      </c>
      <c r="K349" s="98">
        <v>0.41832342414574536</v>
      </c>
      <c r="L349" s="98">
        <v>6.67002659307038E-2</v>
      </c>
      <c r="M349" s="98">
        <v>0</v>
      </c>
      <c r="N349" s="98">
        <v>0</v>
      </c>
      <c r="O349" s="98">
        <v>0.16732887423186291</v>
      </c>
      <c r="P349" s="98">
        <v>2.4942585865803174E-3</v>
      </c>
      <c r="Q349" s="98">
        <v>0</v>
      </c>
      <c r="R349" s="98">
        <v>9.4183800390613914E-2</v>
      </c>
      <c r="S349" s="98">
        <v>7.0117145122623833E-2</v>
      </c>
      <c r="T349" s="98">
        <v>0.12301913420429644</v>
      </c>
      <c r="U349" s="98">
        <v>0.13433912026637471</v>
      </c>
      <c r="V349" s="98">
        <v>0.19989335682632264</v>
      </c>
      <c r="W349" s="98">
        <v>0.21647705097855094</v>
      </c>
      <c r="X349" s="98">
        <v>0.15187859805855325</v>
      </c>
      <c r="Y349" s="98">
        <v>0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4.3118370705073551E-2</v>
      </c>
      <c r="D353" s="122">
        <v>7.6199587423264178E-3</v>
      </c>
      <c r="E353" s="122">
        <v>3.0250533949242502E-3</v>
      </c>
      <c r="F353" s="122">
        <v>1.0024780044250841E-2</v>
      </c>
      <c r="G353" s="122">
        <v>6.5144070151367962E-3</v>
      </c>
      <c r="H353" s="122">
        <v>3.0480637972385517E-2</v>
      </c>
      <c r="I353" s="122">
        <v>8.7345425978606773E-3</v>
      </c>
      <c r="J353" s="122">
        <v>3.5997895836847715E-3</v>
      </c>
      <c r="K353" s="122">
        <v>1.2555267019040716E-3</v>
      </c>
      <c r="L353" s="122">
        <v>2.3382136898940871E-4</v>
      </c>
      <c r="M353" s="122">
        <v>0</v>
      </c>
      <c r="N353" s="122">
        <v>0</v>
      </c>
      <c r="O353" s="122">
        <v>6.3149698832056032E-4</v>
      </c>
      <c r="P353" s="122">
        <v>0</v>
      </c>
      <c r="Q353" s="122">
        <v>0</v>
      </c>
      <c r="R353" s="122">
        <v>6.6348527781411601E-4</v>
      </c>
      <c r="S353" s="122">
        <v>2.5834269142921759E-4</v>
      </c>
      <c r="T353" s="122">
        <v>1.9813713513312514E-3</v>
      </c>
      <c r="U353" s="122">
        <v>1.0670149608981079E-3</v>
      </c>
      <c r="V353" s="122">
        <v>4.3860772869705111E-3</v>
      </c>
      <c r="W353" s="122">
        <v>1.553743454344673E-3</v>
      </c>
      <c r="X353" s="122">
        <v>4.1174331441188794E-3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4.3118370705073551E-2</v>
      </c>
      <c r="D354" s="98">
        <v>7.6199587423264178E-3</v>
      </c>
      <c r="E354" s="98">
        <v>3.0250533949242502E-3</v>
      </c>
      <c r="F354" s="98">
        <v>1.0024780044250841E-2</v>
      </c>
      <c r="G354" s="98">
        <v>6.5144070151367962E-3</v>
      </c>
      <c r="H354" s="98">
        <v>3.0480637972385517E-2</v>
      </c>
      <c r="I354" s="98">
        <v>8.7345425978606773E-3</v>
      </c>
      <c r="J354" s="98">
        <v>3.5997895836847715E-3</v>
      </c>
      <c r="K354" s="98">
        <v>1.2555267019040716E-3</v>
      </c>
      <c r="L354" s="98">
        <v>2.3382136898940871E-4</v>
      </c>
      <c r="M354" s="98">
        <v>0</v>
      </c>
      <c r="N354" s="98">
        <v>0</v>
      </c>
      <c r="O354" s="98">
        <v>6.3149698832056032E-4</v>
      </c>
      <c r="P354" s="98">
        <v>0</v>
      </c>
      <c r="Q354" s="98">
        <v>0</v>
      </c>
      <c r="R354" s="98">
        <v>6.6348527781411601E-4</v>
      </c>
      <c r="S354" s="98">
        <v>2.5834269142921759E-4</v>
      </c>
      <c r="T354" s="98">
        <v>1.9813713513312514E-3</v>
      </c>
      <c r="U354" s="98">
        <v>1.0670149608981079E-3</v>
      </c>
      <c r="V354" s="98">
        <v>4.3860772869705111E-3</v>
      </c>
      <c r="W354" s="98">
        <v>1.553743454344673E-3</v>
      </c>
      <c r="X354" s="98">
        <v>4.1174331441188794E-3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2.566487228525231E-3</v>
      </c>
      <c r="D362" s="122">
        <v>6.3334709236288593E-4</v>
      </c>
      <c r="E362" s="122">
        <v>1.5342961010319345E-4</v>
      </c>
      <c r="F362" s="122">
        <v>1.3149735604856981E-3</v>
      </c>
      <c r="G362" s="122">
        <v>1.295196452809413E-3</v>
      </c>
      <c r="H362" s="122">
        <v>5.6681083568900312E-3</v>
      </c>
      <c r="I362" s="122">
        <v>1.753382077375443E-3</v>
      </c>
      <c r="J362" s="122">
        <v>1.1352200985948213E-3</v>
      </c>
      <c r="K362" s="122">
        <v>5.6405561618892036E-4</v>
      </c>
      <c r="L362" s="122">
        <v>6.1766919630932432E-5</v>
      </c>
      <c r="M362" s="122">
        <v>0</v>
      </c>
      <c r="N362" s="122">
        <v>0</v>
      </c>
      <c r="O362" s="122">
        <v>2.0656260701005518E-4</v>
      </c>
      <c r="P362" s="122">
        <v>0</v>
      </c>
      <c r="Q362" s="122">
        <v>0</v>
      </c>
      <c r="R362" s="122">
        <v>9.4640682038639828E-5</v>
      </c>
      <c r="S362" s="122">
        <v>0</v>
      </c>
      <c r="T362" s="122">
        <v>0</v>
      </c>
      <c r="U362" s="122">
        <v>5.0554059417561232E-4</v>
      </c>
      <c r="V362" s="122">
        <v>3.2492593382888764E-4</v>
      </c>
      <c r="W362" s="122">
        <v>1.137896270438241E-3</v>
      </c>
      <c r="X362" s="122">
        <v>4.4003781083612145E-4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2.566487228525231E-3</v>
      </c>
      <c r="D363" s="98">
        <v>6.3334709236288593E-4</v>
      </c>
      <c r="E363" s="98">
        <v>1.5342961010319345E-4</v>
      </c>
      <c r="F363" s="98">
        <v>1.3149735604856981E-3</v>
      </c>
      <c r="G363" s="98">
        <v>1.295196452809413E-3</v>
      </c>
      <c r="H363" s="98">
        <v>5.6681083568900312E-3</v>
      </c>
      <c r="I363" s="98">
        <v>1.753382077375443E-3</v>
      </c>
      <c r="J363" s="98">
        <v>1.1352200985948213E-3</v>
      </c>
      <c r="K363" s="98">
        <v>5.6405561618892036E-4</v>
      </c>
      <c r="L363" s="98">
        <v>6.1766919630932432E-5</v>
      </c>
      <c r="M363" s="98">
        <v>0</v>
      </c>
      <c r="N363" s="98">
        <v>0</v>
      </c>
      <c r="O363" s="98">
        <v>2.0656260701005518E-4</v>
      </c>
      <c r="P363" s="98">
        <v>0</v>
      </c>
      <c r="Q363" s="98">
        <v>0</v>
      </c>
      <c r="R363" s="98">
        <v>9.4640682038639828E-5</v>
      </c>
      <c r="S363" s="98">
        <v>0</v>
      </c>
      <c r="T363" s="98">
        <v>0</v>
      </c>
      <c r="U363" s="98">
        <v>5.0554059417561232E-4</v>
      </c>
      <c r="V363" s="98">
        <v>3.2492593382888764E-4</v>
      </c>
      <c r="W363" s="98">
        <v>1.137896270438241E-3</v>
      </c>
      <c r="X363" s="98">
        <v>4.4003781083612145E-4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13620.843486314441</v>
      </c>
      <c r="D366" s="117">
        <f t="shared" si="204"/>
        <v>24647.190378187919</v>
      </c>
      <c r="E366" s="117">
        <f t="shared" si="204"/>
        <v>9829.1537226449964</v>
      </c>
      <c r="F366" s="117">
        <f t="shared" si="204"/>
        <v>3297.9502004408905</v>
      </c>
      <c r="G366" s="117">
        <f t="shared" si="204"/>
        <v>6110.7745113575957</v>
      </c>
      <c r="H366" s="117">
        <f t="shared" si="204"/>
        <v>15039.5087740252</v>
      </c>
      <c r="I366" s="117">
        <f t="shared" si="204"/>
        <v>9989.700288588474</v>
      </c>
      <c r="J366" s="117">
        <f t="shared" si="204"/>
        <v>15678.103875155191</v>
      </c>
      <c r="K366" s="117">
        <f t="shared" si="204"/>
        <v>15655.756633550596</v>
      </c>
      <c r="L366" s="117">
        <f t="shared" si="204"/>
        <v>11090.368411148536</v>
      </c>
      <c r="M366" s="117">
        <f t="shared" si="204"/>
        <v>0</v>
      </c>
      <c r="N366" s="117">
        <f t="shared" si="204"/>
        <v>0</v>
      </c>
      <c r="O366" s="117">
        <f t="shared" si="204"/>
        <v>11128.213510366237</v>
      </c>
      <c r="P366" s="117">
        <f t="shared" si="204"/>
        <v>2196.2565079442775</v>
      </c>
      <c r="Q366" s="117">
        <f t="shared" si="204"/>
        <v>0</v>
      </c>
      <c r="R366" s="117">
        <f t="shared" ref="R366:V366" si="205">R367+R370+R372+R381</f>
        <v>9891.9029524510916</v>
      </c>
      <c r="S366" s="117">
        <f t="shared" si="205"/>
        <v>9731.6283967558284</v>
      </c>
      <c r="T366" s="117">
        <f t="shared" si="205"/>
        <v>8865.5871319065118</v>
      </c>
      <c r="U366" s="117">
        <f t="shared" si="205"/>
        <v>8026.818524155291</v>
      </c>
      <c r="V366" s="117">
        <f t="shared" si="205"/>
        <v>7959.6282493541776</v>
      </c>
      <c r="W366" s="117">
        <f t="shared" ref="W366:Y366" si="206">W367+W370+W372+W381</f>
        <v>9979.2382321001714</v>
      </c>
      <c r="X366" s="117">
        <f t="shared" si="206"/>
        <v>7632.921573600981</v>
      </c>
      <c r="Y366" s="117">
        <f t="shared" si="206"/>
        <v>0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12186.236008368356</v>
      </c>
      <c r="D367" s="122">
        <f t="shared" si="207"/>
        <v>23266.51574598319</v>
      </c>
      <c r="E367" s="122">
        <f t="shared" si="207"/>
        <v>8400.7105785933436</v>
      </c>
      <c r="F367" s="122">
        <f t="shared" si="207"/>
        <v>1892.6182936877901</v>
      </c>
      <c r="G367" s="122">
        <f t="shared" si="207"/>
        <v>4714.024556230047</v>
      </c>
      <c r="H367" s="122">
        <f t="shared" si="207"/>
        <v>13662.176236551735</v>
      </c>
      <c r="I367" s="122">
        <f t="shared" si="207"/>
        <v>8491.9495112576933</v>
      </c>
      <c r="J367" s="122">
        <f t="shared" si="207"/>
        <v>14336.591780932524</v>
      </c>
      <c r="K367" s="122">
        <f t="shared" si="207"/>
        <v>14561.123470269486</v>
      </c>
      <c r="L367" s="122">
        <f t="shared" si="207"/>
        <v>10243.793580543308</v>
      </c>
      <c r="M367" s="122">
        <f t="shared" si="207"/>
        <v>0</v>
      </c>
      <c r="N367" s="122">
        <f t="shared" si="207"/>
        <v>0</v>
      </c>
      <c r="O367" s="122">
        <f t="shared" si="207"/>
        <v>9815.5333161831695</v>
      </c>
      <c r="P367" s="122">
        <f t="shared" si="207"/>
        <v>855.91481472459111</v>
      </c>
      <c r="Q367" s="122">
        <f t="shared" si="207"/>
        <v>0</v>
      </c>
      <c r="R367" s="122">
        <f t="shared" ref="R367:V367" si="208">SUM(R368:R369)</f>
        <v>8404.3077446819425</v>
      </c>
      <c r="S367" s="122">
        <f t="shared" si="208"/>
        <v>8233.702046052329</v>
      </c>
      <c r="T367" s="122">
        <f t="shared" si="208"/>
        <v>7226.7250566168095</v>
      </c>
      <c r="U367" s="122">
        <f t="shared" si="208"/>
        <v>5880.0082101185026</v>
      </c>
      <c r="V367" s="122">
        <f t="shared" si="208"/>
        <v>6070.8769802290708</v>
      </c>
      <c r="W367" s="122">
        <f t="shared" ref="W367:Y367" si="209">SUM(W368:W369)</f>
        <v>7489.2051565969359</v>
      </c>
      <c r="X367" s="122">
        <f t="shared" si="209"/>
        <v>5792.8855331921368</v>
      </c>
      <c r="Y367" s="122">
        <f t="shared" si="209"/>
        <v>0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12030.269043664866</v>
      </c>
      <c r="D368" s="98">
        <v>22973.170263635337</v>
      </c>
      <c r="E368" s="98">
        <v>8295.6884840815073</v>
      </c>
      <c r="F368" s="98">
        <v>1869.1838954788823</v>
      </c>
      <c r="G368" s="98">
        <v>4656.1565828270595</v>
      </c>
      <c r="H368" s="98">
        <v>13496.598383649616</v>
      </c>
      <c r="I368" s="98">
        <v>8389.956267722313</v>
      </c>
      <c r="J368" s="98">
        <v>14165.035729531037</v>
      </c>
      <c r="K368" s="98">
        <v>14387.003658824773</v>
      </c>
      <c r="L368" s="98">
        <v>10125.062379046791</v>
      </c>
      <c r="M368" s="98">
        <v>0</v>
      </c>
      <c r="N368" s="98">
        <v>0</v>
      </c>
      <c r="O368" s="98">
        <v>9692.268504917869</v>
      </c>
      <c r="P368" s="98">
        <v>844.62953478412942</v>
      </c>
      <c r="Q368" s="98">
        <v>0</v>
      </c>
      <c r="R368" s="98">
        <v>8292.2874089288525</v>
      </c>
      <c r="S368" s="98">
        <v>8122.8562666963035</v>
      </c>
      <c r="T368" s="98">
        <v>7125.6947458953364</v>
      </c>
      <c r="U368" s="98">
        <v>5797.8966309647294</v>
      </c>
      <c r="V368" s="98">
        <v>5986.1716583930356</v>
      </c>
      <c r="W368" s="98">
        <v>7387.3775059532172</v>
      </c>
      <c r="X368" s="98">
        <v>5714.5081691940923</v>
      </c>
      <c r="Y368" s="98">
        <v>0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155.96696470348897</v>
      </c>
      <c r="D369" s="98">
        <v>293.34548234785217</v>
      </c>
      <c r="E369" s="98">
        <v>105.02209451183595</v>
      </c>
      <c r="F369" s="98">
        <v>23.434398208907783</v>
      </c>
      <c r="G369" s="98">
        <v>57.86797340298714</v>
      </c>
      <c r="H369" s="98">
        <v>165.57785290211859</v>
      </c>
      <c r="I369" s="98">
        <v>101.99324353538093</v>
      </c>
      <c r="J369" s="98">
        <v>171.55605140148626</v>
      </c>
      <c r="K369" s="98">
        <v>174.11981144471198</v>
      </c>
      <c r="L369" s="98">
        <v>118.73120149651761</v>
      </c>
      <c r="M369" s="98">
        <v>0</v>
      </c>
      <c r="N369" s="98">
        <v>0</v>
      </c>
      <c r="O369" s="98">
        <v>123.26481126530088</v>
      </c>
      <c r="P369" s="98">
        <v>11.285279940461745</v>
      </c>
      <c r="Q369" s="98">
        <v>0</v>
      </c>
      <c r="R369" s="98">
        <v>112.02033575309083</v>
      </c>
      <c r="S369" s="98">
        <v>110.84577935602601</v>
      </c>
      <c r="T369" s="98">
        <v>101.03031072147314</v>
      </c>
      <c r="U369" s="98">
        <v>82.111579153773206</v>
      </c>
      <c r="V369" s="98">
        <v>84.705321836034898</v>
      </c>
      <c r="W369" s="98">
        <v>101.827650643719</v>
      </c>
      <c r="X369" s="98">
        <v>78.377363998044373</v>
      </c>
      <c r="Y369" s="98">
        <v>0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5.9270451814113283</v>
      </c>
      <c r="D370" s="122">
        <f t="shared" si="210"/>
        <v>9.1879766603446509</v>
      </c>
      <c r="E370" s="122">
        <f t="shared" si="210"/>
        <v>14.623960739899603</v>
      </c>
      <c r="F370" s="122">
        <f t="shared" si="210"/>
        <v>12.020465222894847</v>
      </c>
      <c r="G370" s="122">
        <f t="shared" si="210"/>
        <v>13.069787614252009</v>
      </c>
      <c r="H370" s="122">
        <f t="shared" si="210"/>
        <v>10.892385892892513</v>
      </c>
      <c r="I370" s="122">
        <f t="shared" si="210"/>
        <v>16.720520364064672</v>
      </c>
      <c r="J370" s="122">
        <f t="shared" si="210"/>
        <v>13.30263460758025</v>
      </c>
      <c r="K370" s="122">
        <f t="shared" si="210"/>
        <v>18.97697097307157</v>
      </c>
      <c r="L370" s="122">
        <f t="shared" si="210"/>
        <v>12.208559255718194</v>
      </c>
      <c r="M370" s="122">
        <f t="shared" si="210"/>
        <v>0</v>
      </c>
      <c r="N370" s="122">
        <f t="shared" si="210"/>
        <v>0</v>
      </c>
      <c r="O370" s="122">
        <f t="shared" si="210"/>
        <v>12.950751488087478</v>
      </c>
      <c r="P370" s="122">
        <f t="shared" si="210"/>
        <v>10.674845813069187</v>
      </c>
      <c r="Q370" s="122">
        <f t="shared" si="210"/>
        <v>0</v>
      </c>
      <c r="R370" s="122">
        <f t="shared" si="210"/>
        <v>22.095254577579535</v>
      </c>
      <c r="S370" s="122">
        <f t="shared" si="210"/>
        <v>18.869367677019209</v>
      </c>
      <c r="T370" s="122">
        <f t="shared" si="210"/>
        <v>25.721544243181285</v>
      </c>
      <c r="U370" s="122">
        <f t="shared" si="210"/>
        <v>16.23911962250736</v>
      </c>
      <c r="V370" s="122">
        <f t="shared" si="210"/>
        <v>14.192662178877789</v>
      </c>
      <c r="W370" s="122">
        <f t="shared" si="210"/>
        <v>5.4791092586078678</v>
      </c>
      <c r="X370" s="122">
        <f t="shared" si="210"/>
        <v>5.5110570558076413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5.9270451814113283</v>
      </c>
      <c r="D371" s="98">
        <f>RES_hhdet_in_fech!D29</f>
        <v>9.1879766603446509</v>
      </c>
      <c r="E371" s="98">
        <f>RES_hhdet_in_fech!E29</f>
        <v>14.623960739899603</v>
      </c>
      <c r="F371" s="98">
        <f>RES_hhdet_in_fech!F29</f>
        <v>12.020465222894847</v>
      </c>
      <c r="G371" s="98">
        <f>RES_hhdet_in_fech!G29</f>
        <v>13.069787614252009</v>
      </c>
      <c r="H371" s="98">
        <f>RES_hhdet_in_fech!H29</f>
        <v>10.892385892892513</v>
      </c>
      <c r="I371" s="98">
        <f>RES_hhdet_in_fech!I29</f>
        <v>16.720520364064672</v>
      </c>
      <c r="J371" s="98">
        <f>RES_hhdet_in_fech!J29</f>
        <v>13.30263460758025</v>
      </c>
      <c r="K371" s="98">
        <f>RES_hhdet_in_fech!K29</f>
        <v>18.97697097307157</v>
      </c>
      <c r="L371" s="98">
        <f>RES_hhdet_in_fech!L29</f>
        <v>12.208559255718194</v>
      </c>
      <c r="M371" s="98">
        <f>RES_hhdet_in_fech!M29</f>
        <v>0</v>
      </c>
      <c r="N371" s="98">
        <f>RES_hhdet_in_fech!N29</f>
        <v>0</v>
      </c>
      <c r="O371" s="98">
        <f>RES_hhdet_in_fech!O29</f>
        <v>12.950751488087478</v>
      </c>
      <c r="P371" s="98">
        <f>RES_hhdet_in_fech!P29</f>
        <v>10.674845813069187</v>
      </c>
      <c r="Q371" s="98">
        <f>RES_hhdet_in_fech!Q29</f>
        <v>0</v>
      </c>
      <c r="R371" s="98">
        <f>RES_hhdet_in_fech!R29</f>
        <v>22.095254577579535</v>
      </c>
      <c r="S371" s="98">
        <f>RES_hhdet_in_fech!S29</f>
        <v>18.869367677019209</v>
      </c>
      <c r="T371" s="98">
        <f>RES_hhdet_in_fech!T29</f>
        <v>25.721544243181285</v>
      </c>
      <c r="U371" s="98">
        <f>RES_hhdet_in_fech!U29</f>
        <v>16.23911962250736</v>
      </c>
      <c r="V371" s="98">
        <f>RES_hhdet_in_fech!V29</f>
        <v>14.192662178877789</v>
      </c>
      <c r="W371" s="98">
        <f>RES_hhdet_in_fech!W29</f>
        <v>5.4791092586078678</v>
      </c>
      <c r="X371" s="98">
        <f>RES_hhdet_in_fech!X29</f>
        <v>5.5110570558076413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1136.1739750057036</v>
      </c>
      <c r="D372" s="122">
        <v>1110.6351914310073</v>
      </c>
      <c r="E372" s="122">
        <v>1129.3263871314975</v>
      </c>
      <c r="F372" s="122">
        <v>1092.3655045491589</v>
      </c>
      <c r="G372" s="122">
        <v>1088.6082858611692</v>
      </c>
      <c r="H372" s="122">
        <v>1102.3132810215868</v>
      </c>
      <c r="I372" s="122">
        <v>1187.2373871336188</v>
      </c>
      <c r="J372" s="122">
        <v>1078.0196093043546</v>
      </c>
      <c r="K372" s="122">
        <v>845.71387868536442</v>
      </c>
      <c r="L372" s="122">
        <v>631.05531272260919</v>
      </c>
      <c r="M372" s="122">
        <v>0</v>
      </c>
      <c r="N372" s="122">
        <v>0</v>
      </c>
      <c r="O372" s="122">
        <v>1070.9341407468728</v>
      </c>
      <c r="P372" s="122">
        <v>1067.771358186375</v>
      </c>
      <c r="Q372" s="122">
        <v>0</v>
      </c>
      <c r="R372" s="122">
        <v>1183.3457411816314</v>
      </c>
      <c r="S372" s="122">
        <v>1146.4061466073933</v>
      </c>
      <c r="T372" s="122">
        <v>1290.4102611943895</v>
      </c>
      <c r="U372" s="122">
        <v>1788.9600164432102</v>
      </c>
      <c r="V372" s="122">
        <v>1517.9635780586477</v>
      </c>
      <c r="W372" s="122">
        <v>2060.5920416757053</v>
      </c>
      <c r="X372" s="122">
        <v>1380.2115262229033</v>
      </c>
      <c r="Y372" s="122">
        <v>0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1265.4331955471487</v>
      </c>
      <c r="D373" s="98">
        <v>1242.3872783951297</v>
      </c>
      <c r="E373" s="98">
        <v>1210.6218263955923</v>
      </c>
      <c r="F373" s="98">
        <v>1192.7275981509449</v>
      </c>
      <c r="G373" s="98">
        <v>1194.9006234843273</v>
      </c>
      <c r="H373" s="98">
        <v>1198.047866371151</v>
      </c>
      <c r="I373" s="98">
        <v>1201.5955986227598</v>
      </c>
      <c r="J373" s="98">
        <v>1131.9238748285572</v>
      </c>
      <c r="K373" s="98">
        <v>1105.4117819194148</v>
      </c>
      <c r="L373" s="98">
        <v>1029.3245685393938</v>
      </c>
      <c r="M373" s="98">
        <v>0</v>
      </c>
      <c r="N373" s="98">
        <v>0</v>
      </c>
      <c r="O373" s="98">
        <v>926.65520385126513</v>
      </c>
      <c r="P373" s="98">
        <v>0</v>
      </c>
      <c r="Q373" s="98">
        <v>0</v>
      </c>
      <c r="R373" s="98">
        <v>973.59464373733044</v>
      </c>
      <c r="S373" s="98">
        <v>1137.2719291654232</v>
      </c>
      <c r="T373" s="98">
        <v>1453.7267060891375</v>
      </c>
      <c r="U373" s="98">
        <v>1174.2989092469049</v>
      </c>
      <c r="V373" s="98">
        <v>1379.1654991354458</v>
      </c>
      <c r="W373" s="98">
        <v>1709.9659428868117</v>
      </c>
      <c r="X373" s="98">
        <v>1294.6925842448616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1055.0489411930814</v>
      </c>
      <c r="D377" s="101">
        <v>1078.5873864937882</v>
      </c>
      <c r="E377" s="101">
        <v>1113.6377935893038</v>
      </c>
      <c r="F377" s="101">
        <v>1076.8282766693844</v>
      </c>
      <c r="G377" s="101">
        <v>1074.5142742426287</v>
      </c>
      <c r="H377" s="101">
        <v>1089.2532645061772</v>
      </c>
      <c r="I377" s="101">
        <v>1185.476993387824</v>
      </c>
      <c r="J377" s="101">
        <v>1073.3322818674671</v>
      </c>
      <c r="K377" s="101">
        <v>835.15705335064683</v>
      </c>
      <c r="L377" s="101">
        <v>757.54609913271236</v>
      </c>
      <c r="M377" s="101">
        <v>0</v>
      </c>
      <c r="N377" s="101">
        <v>0</v>
      </c>
      <c r="O377" s="101">
        <v>1080.5896859999921</v>
      </c>
      <c r="P377" s="101">
        <v>1067.771358186375</v>
      </c>
      <c r="Q377" s="101">
        <v>0</v>
      </c>
      <c r="R377" s="101">
        <v>1215.202323119164</v>
      </c>
      <c r="S377" s="101">
        <v>1259.7533528843132</v>
      </c>
      <c r="T377" s="101">
        <v>1512.00733572476</v>
      </c>
      <c r="U377" s="101">
        <v>1814.0482249002023</v>
      </c>
      <c r="V377" s="101">
        <v>1625.0470060681612</v>
      </c>
      <c r="W377" s="101">
        <v>2094.2243171426962</v>
      </c>
      <c r="X377" s="101">
        <v>1543.1358795913879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550.17708464325574</v>
      </c>
      <c r="M378" s="104">
        <v>0</v>
      </c>
      <c r="N378" s="104">
        <v>0</v>
      </c>
      <c r="O378" s="104">
        <v>808.57169320911419</v>
      </c>
      <c r="P378" s="104">
        <v>0</v>
      </c>
      <c r="Q378" s="104">
        <v>0</v>
      </c>
      <c r="R378" s="104">
        <v>925.8669702087883</v>
      </c>
      <c r="S378" s="104">
        <v>960.84532325545149</v>
      </c>
      <c r="T378" s="104">
        <v>1188.6407889307513</v>
      </c>
      <c r="U378" s="104">
        <v>0</v>
      </c>
      <c r="V378" s="104">
        <v>1292.6436865995006</v>
      </c>
      <c r="W378" s="104">
        <v>1744.0330623654145</v>
      </c>
      <c r="X378" s="104">
        <v>1225.0962222595251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252.62706884371778</v>
      </c>
      <c r="M379" s="98">
        <v>0</v>
      </c>
      <c r="N379" s="98">
        <v>0</v>
      </c>
      <c r="O379" s="98">
        <v>376.04337552229185</v>
      </c>
      <c r="P379" s="98">
        <v>0</v>
      </c>
      <c r="Q379" s="98">
        <v>0</v>
      </c>
      <c r="R379" s="98">
        <v>374.31178878937817</v>
      </c>
      <c r="S379" s="98">
        <v>352.77437713106156</v>
      </c>
      <c r="T379" s="98">
        <v>462.98705861915499</v>
      </c>
      <c r="U379" s="98">
        <v>0</v>
      </c>
      <c r="V379" s="98">
        <v>491.22957543417363</v>
      </c>
      <c r="W379" s="98">
        <v>872.44320021137912</v>
      </c>
      <c r="X379" s="98">
        <v>369.01926197139983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297.55001579953796</v>
      </c>
      <c r="M380" s="98">
        <v>0</v>
      </c>
      <c r="N380" s="98">
        <v>0</v>
      </c>
      <c r="O380" s="98">
        <v>432.52831768682233</v>
      </c>
      <c r="P380" s="98">
        <v>0</v>
      </c>
      <c r="Q380" s="98">
        <v>0</v>
      </c>
      <c r="R380" s="98">
        <v>551.55518141941013</v>
      </c>
      <c r="S380" s="98">
        <v>608.07094612438993</v>
      </c>
      <c r="T380" s="98">
        <v>725.65373031159663</v>
      </c>
      <c r="U380" s="98">
        <v>0</v>
      </c>
      <c r="V380" s="98">
        <v>801.41411116532709</v>
      </c>
      <c r="W380" s="98">
        <v>871.58986215403547</v>
      </c>
      <c r="X380" s="98">
        <v>856.07696028812541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292.50645775896959</v>
      </c>
      <c r="D381" s="122">
        <v>260.85146411337689</v>
      </c>
      <c r="E381" s="122">
        <v>284.49279618025577</v>
      </c>
      <c r="F381" s="122">
        <v>300.94593698104649</v>
      </c>
      <c r="G381" s="122">
        <v>295.07188165212739</v>
      </c>
      <c r="H381" s="122">
        <v>264.12687055898556</v>
      </c>
      <c r="I381" s="122">
        <v>293.7928698330972</v>
      </c>
      <c r="J381" s="122">
        <v>250.1898503107339</v>
      </c>
      <c r="K381" s="122">
        <v>229.94231362267368</v>
      </c>
      <c r="L381" s="122">
        <v>203.31095862690134</v>
      </c>
      <c r="M381" s="122">
        <v>0</v>
      </c>
      <c r="N381" s="122">
        <v>0</v>
      </c>
      <c r="O381" s="122">
        <v>228.79530194810735</v>
      </c>
      <c r="P381" s="122">
        <v>261.89548922024244</v>
      </c>
      <c r="Q381" s="122">
        <v>0</v>
      </c>
      <c r="R381" s="122">
        <v>282.15421200993859</v>
      </c>
      <c r="S381" s="122">
        <v>332.65083641908626</v>
      </c>
      <c r="T381" s="122">
        <v>322.73026985213062</v>
      </c>
      <c r="U381" s="122">
        <v>341.61117797107102</v>
      </c>
      <c r="V381" s="122">
        <v>356.59502888758078</v>
      </c>
      <c r="W381" s="122">
        <v>423.96192456892322</v>
      </c>
      <c r="X381" s="122">
        <v>454.31345713013303</v>
      </c>
      <c r="Y381" s="122">
        <v>0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389.59129954357411</v>
      </c>
      <c r="D382" s="98">
        <v>348.51376362634591</v>
      </c>
      <c r="E382" s="98">
        <v>337.71264770028489</v>
      </c>
      <c r="F382" s="98">
        <v>361.79718053511232</v>
      </c>
      <c r="G382" s="98">
        <v>380.11282878717282</v>
      </c>
      <c r="H382" s="98">
        <v>346.55629150831214</v>
      </c>
      <c r="I382" s="98">
        <v>350.85043729198537</v>
      </c>
      <c r="J382" s="98">
        <v>333.1631445074899</v>
      </c>
      <c r="K382" s="98">
        <v>310.38453963556537</v>
      </c>
      <c r="L382" s="98">
        <v>271.90931339554686</v>
      </c>
      <c r="M382" s="98">
        <v>0</v>
      </c>
      <c r="N382" s="98">
        <v>0</v>
      </c>
      <c r="O382" s="98">
        <v>303.10883226221625</v>
      </c>
      <c r="P382" s="98">
        <v>0</v>
      </c>
      <c r="Q382" s="98">
        <v>0</v>
      </c>
      <c r="R382" s="98">
        <v>416.62564729107152</v>
      </c>
      <c r="S382" s="98">
        <v>0</v>
      </c>
      <c r="T382" s="98">
        <v>0</v>
      </c>
      <c r="U382" s="98">
        <v>556.37061341742844</v>
      </c>
      <c r="V382" s="98">
        <v>357.59589477558507</v>
      </c>
      <c r="W382" s="98">
        <v>715.6040238713058</v>
      </c>
      <c r="X382" s="98">
        <v>645.70906092052803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284.68573439298757</v>
      </c>
      <c r="D383" s="33">
        <v>255.45686106642495</v>
      </c>
      <c r="E383" s="33">
        <v>282.88007340692155</v>
      </c>
      <c r="F383" s="33">
        <v>297.20124507002703</v>
      </c>
      <c r="G383" s="33">
        <v>288.35812266778169</v>
      </c>
      <c r="H383" s="33">
        <v>257.2338179360454</v>
      </c>
      <c r="I383" s="33">
        <v>289.16089018698818</v>
      </c>
      <c r="J383" s="33">
        <v>242.41110397978801</v>
      </c>
      <c r="K383" s="33">
        <v>224.57949855514758</v>
      </c>
      <c r="L383" s="33">
        <v>200.86101738516399</v>
      </c>
      <c r="M383" s="33">
        <v>0</v>
      </c>
      <c r="N383" s="33">
        <v>0</v>
      </c>
      <c r="O383" s="33">
        <v>225.74132125026722</v>
      </c>
      <c r="P383" s="33">
        <v>261.89548922024244</v>
      </c>
      <c r="Q383" s="33">
        <v>0</v>
      </c>
      <c r="R383" s="33">
        <v>279.40989700420118</v>
      </c>
      <c r="S383" s="33">
        <v>332.65083641908626</v>
      </c>
      <c r="T383" s="33">
        <v>322.73026985213062</v>
      </c>
      <c r="U383" s="33">
        <v>332.84548672836252</v>
      </c>
      <c r="V383" s="33">
        <v>356.56703263896526</v>
      </c>
      <c r="W383" s="33">
        <v>407.22836149419629</v>
      </c>
      <c r="X383" s="33">
        <v>449.27673071459628</v>
      </c>
      <c r="Y383" s="33">
        <v>0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7477.0406827466159</v>
      </c>
      <c r="D385" s="117">
        <f t="shared" si="211"/>
        <v>13601.887076427587</v>
      </c>
      <c r="E385" s="117">
        <f t="shared" si="211"/>
        <v>5536.142532034587</v>
      </c>
      <c r="F385" s="117">
        <f t="shared" si="211"/>
        <v>1930.7567104903262</v>
      </c>
      <c r="G385" s="117">
        <f t="shared" si="211"/>
        <v>3530.9549296398059</v>
      </c>
      <c r="H385" s="117">
        <f t="shared" si="211"/>
        <v>8631.8160473826083</v>
      </c>
      <c r="I385" s="117">
        <f t="shared" si="211"/>
        <v>5829.2887383496427</v>
      </c>
      <c r="J385" s="117">
        <f t="shared" si="211"/>
        <v>9176.4886658055402</v>
      </c>
      <c r="K385" s="117">
        <f t="shared" si="211"/>
        <v>9280.0266492584924</v>
      </c>
      <c r="L385" s="117">
        <f t="shared" si="211"/>
        <v>6738.7895331523696</v>
      </c>
      <c r="M385" s="117">
        <f t="shared" si="211"/>
        <v>0</v>
      </c>
      <c r="N385" s="117">
        <f t="shared" si="211"/>
        <v>0</v>
      </c>
      <c r="O385" s="117">
        <f t="shared" si="211"/>
        <v>7371.8617686711423</v>
      </c>
      <c r="P385" s="117">
        <f t="shared" si="211"/>
        <v>1514.7901182620676</v>
      </c>
      <c r="Q385" s="117">
        <f t="shared" si="211"/>
        <v>0</v>
      </c>
      <c r="R385" s="117">
        <f t="shared" ref="R385:V385" si="212">R386+R389+R391+R400</f>
        <v>7280.0569701398099</v>
      </c>
      <c r="S385" s="117">
        <f t="shared" si="212"/>
        <v>7276.7541940747442</v>
      </c>
      <c r="T385" s="117">
        <f t="shared" si="212"/>
        <v>6774.0196555715329</v>
      </c>
      <c r="U385" s="117">
        <f t="shared" si="212"/>
        <v>5954.178151116339</v>
      </c>
      <c r="V385" s="117">
        <f t="shared" si="212"/>
        <v>6022.6538915120764</v>
      </c>
      <c r="W385" s="117">
        <f t="shared" ref="W385:Y385" si="213">W386+W389+W391+W400</f>
        <v>7460.7478210985591</v>
      </c>
      <c r="X385" s="117">
        <f t="shared" si="213"/>
        <v>5873.7506387922222</v>
      </c>
      <c r="Y385" s="117">
        <f t="shared" si="213"/>
        <v>0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6629.3821820499525</v>
      </c>
      <c r="D386" s="122">
        <f t="shared" si="214"/>
        <v>12766.191711468538</v>
      </c>
      <c r="E386" s="122">
        <f t="shared" si="214"/>
        <v>4651.2711345061871</v>
      </c>
      <c r="F386" s="122">
        <f t="shared" si="214"/>
        <v>1057.2654686465389</v>
      </c>
      <c r="G386" s="122">
        <f t="shared" si="214"/>
        <v>2657.798385033981</v>
      </c>
      <c r="H386" s="122">
        <f t="shared" si="214"/>
        <v>7775.9172034390049</v>
      </c>
      <c r="I386" s="122">
        <f t="shared" si="214"/>
        <v>4880.9764372098916</v>
      </c>
      <c r="J386" s="122">
        <f t="shared" si="214"/>
        <v>8328.436233752338</v>
      </c>
      <c r="K386" s="122">
        <f t="shared" si="214"/>
        <v>8558.7846195475759</v>
      </c>
      <c r="L386" s="122">
        <f t="shared" si="214"/>
        <v>6097.5777839096145</v>
      </c>
      <c r="M386" s="122">
        <f t="shared" si="214"/>
        <v>0</v>
      </c>
      <c r="N386" s="122">
        <f t="shared" si="214"/>
        <v>0</v>
      </c>
      <c r="O386" s="122">
        <f t="shared" si="214"/>
        <v>6489.0458628186434</v>
      </c>
      <c r="P386" s="122">
        <f t="shared" si="214"/>
        <v>595.74651784657783</v>
      </c>
      <c r="Q386" s="122">
        <f t="shared" si="214"/>
        <v>0</v>
      </c>
      <c r="R386" s="122">
        <f t="shared" ref="R386:V386" si="215">SUM(R387:R388)</f>
        <v>6171.17563507246</v>
      </c>
      <c r="S386" s="122">
        <f t="shared" si="215"/>
        <v>6085.8821663269009</v>
      </c>
      <c r="T386" s="122">
        <f t="shared" si="215"/>
        <v>5353.610660323392</v>
      </c>
      <c r="U386" s="122">
        <f t="shared" si="215"/>
        <v>4358.9463413696212</v>
      </c>
      <c r="V386" s="122">
        <f t="shared" si="215"/>
        <v>4510.7597511524827</v>
      </c>
      <c r="W386" s="122">
        <f t="shared" ref="W386:Y386" si="216">SUM(W387:W388)</f>
        <v>5583.5488201987264</v>
      </c>
      <c r="X386" s="122">
        <f t="shared" si="216"/>
        <v>4331.0749733657703</v>
      </c>
      <c r="Y386" s="122">
        <f t="shared" si="216"/>
        <v>0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6473.4152173464636</v>
      </c>
      <c r="D387" s="98">
        <v>12472.846229120687</v>
      </c>
      <c r="E387" s="98">
        <v>4546.2490399943508</v>
      </c>
      <c r="F387" s="98">
        <v>1033.8310704376311</v>
      </c>
      <c r="G387" s="98">
        <v>2599.9304116309941</v>
      </c>
      <c r="H387" s="98">
        <v>7610.3393505368858</v>
      </c>
      <c r="I387" s="98">
        <v>4778.9831936745104</v>
      </c>
      <c r="J387" s="98">
        <v>8156.8801823508511</v>
      </c>
      <c r="K387" s="98">
        <v>8384.6648081028634</v>
      </c>
      <c r="L387" s="98">
        <v>5978.8465824130972</v>
      </c>
      <c r="M387" s="98">
        <v>0</v>
      </c>
      <c r="N387" s="98">
        <v>0</v>
      </c>
      <c r="O387" s="98">
        <v>6365.7810515533429</v>
      </c>
      <c r="P387" s="98">
        <v>584.46123790611614</v>
      </c>
      <c r="Q387" s="98">
        <v>0</v>
      </c>
      <c r="R387" s="98">
        <v>6059.1552993193691</v>
      </c>
      <c r="S387" s="98">
        <v>5975.0363869708754</v>
      </c>
      <c r="T387" s="98">
        <v>5252.5803496019189</v>
      </c>
      <c r="U387" s="98">
        <v>4276.8347622158481</v>
      </c>
      <c r="V387" s="98">
        <v>4426.0544293164476</v>
      </c>
      <c r="W387" s="98">
        <v>5481.7211695550077</v>
      </c>
      <c r="X387" s="98">
        <v>4252.6976093677258</v>
      </c>
      <c r="Y387" s="98">
        <v>0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155.96696470348897</v>
      </c>
      <c r="D388" s="98">
        <v>293.34548234785217</v>
      </c>
      <c r="E388" s="98">
        <v>105.02209451183595</v>
      </c>
      <c r="F388" s="98">
        <v>23.434398208907783</v>
      </c>
      <c r="G388" s="98">
        <v>57.86797340298714</v>
      </c>
      <c r="H388" s="98">
        <v>165.57785290211859</v>
      </c>
      <c r="I388" s="98">
        <v>101.99324353538093</v>
      </c>
      <c r="J388" s="98">
        <v>171.55605140148626</v>
      </c>
      <c r="K388" s="98">
        <v>174.11981144471198</v>
      </c>
      <c r="L388" s="98">
        <v>118.73120149651761</v>
      </c>
      <c r="M388" s="98">
        <v>0</v>
      </c>
      <c r="N388" s="98">
        <v>0</v>
      </c>
      <c r="O388" s="98">
        <v>123.26481126530088</v>
      </c>
      <c r="P388" s="98">
        <v>11.285279940461745</v>
      </c>
      <c r="Q388" s="98">
        <v>0</v>
      </c>
      <c r="R388" s="98">
        <v>112.02033575309083</v>
      </c>
      <c r="S388" s="98">
        <v>110.84577935602601</v>
      </c>
      <c r="T388" s="98">
        <v>101.03031072147314</v>
      </c>
      <c r="U388" s="98">
        <v>82.111579153773206</v>
      </c>
      <c r="V388" s="98">
        <v>84.705321836034898</v>
      </c>
      <c r="W388" s="98">
        <v>101.827650643719</v>
      </c>
      <c r="X388" s="98">
        <v>78.377363998044373</v>
      </c>
      <c r="Y388" s="98">
        <v>0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13.020558642669712</v>
      </c>
      <c r="D389" s="122">
        <f t="shared" si="217"/>
        <v>21.004405230852424</v>
      </c>
      <c r="E389" s="122">
        <f t="shared" si="217"/>
        <v>34.756538097355751</v>
      </c>
      <c r="F389" s="122">
        <f t="shared" si="217"/>
        <v>29.666762987841221</v>
      </c>
      <c r="G389" s="122">
        <f t="shared" si="217"/>
        <v>33.466693694311431</v>
      </c>
      <c r="H389" s="122">
        <f t="shared" si="217"/>
        <v>28.912557821449145</v>
      </c>
      <c r="I389" s="122">
        <f t="shared" si="217"/>
        <v>45.971976382751322</v>
      </c>
      <c r="J389" s="122">
        <f t="shared" si="217"/>
        <v>37.862868862704445</v>
      </c>
      <c r="K389" s="122">
        <f t="shared" si="217"/>
        <v>55.892451944293391</v>
      </c>
      <c r="L389" s="122">
        <f t="shared" si="217"/>
        <v>37.193558773834042</v>
      </c>
      <c r="M389" s="122">
        <f t="shared" si="217"/>
        <v>0</v>
      </c>
      <c r="N389" s="122">
        <f t="shared" si="217"/>
        <v>0</v>
      </c>
      <c r="O389" s="122">
        <f t="shared" si="217"/>
        <v>44.677476050709991</v>
      </c>
      <c r="P389" s="122">
        <f t="shared" si="217"/>
        <v>38.492994954036043</v>
      </c>
      <c r="Q389" s="122">
        <f t="shared" si="217"/>
        <v>0</v>
      </c>
      <c r="R389" s="122">
        <f t="shared" si="217"/>
        <v>82.896273920380025</v>
      </c>
      <c r="S389" s="122">
        <f t="shared" si="217"/>
        <v>70.847938755430278</v>
      </c>
      <c r="T389" s="122">
        <f t="shared" si="217"/>
        <v>96.657949906416633</v>
      </c>
      <c r="U389" s="122">
        <f t="shared" si="217"/>
        <v>61.08217668320038</v>
      </c>
      <c r="V389" s="122">
        <f t="shared" si="217"/>
        <v>53.529054589983879</v>
      </c>
      <c r="W389" s="122">
        <f t="shared" si="217"/>
        <v>20.848066602147806</v>
      </c>
      <c r="X389" s="122">
        <f t="shared" si="217"/>
        <v>21.197534628992216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13.020558642669712</v>
      </c>
      <c r="D390" s="98">
        <f>RES_hhdet_in_tesh!D29</f>
        <v>21.004405230852424</v>
      </c>
      <c r="E390" s="98">
        <f>RES_hhdet_in_tesh!E29</f>
        <v>34.756538097355751</v>
      </c>
      <c r="F390" s="98">
        <f>RES_hhdet_in_tesh!F29</f>
        <v>29.666762987841221</v>
      </c>
      <c r="G390" s="98">
        <f>RES_hhdet_in_tesh!G29</f>
        <v>33.466693694311431</v>
      </c>
      <c r="H390" s="98">
        <f>RES_hhdet_in_tesh!H29</f>
        <v>28.912557821449145</v>
      </c>
      <c r="I390" s="98">
        <f>RES_hhdet_in_tesh!I29</f>
        <v>45.971976382751322</v>
      </c>
      <c r="J390" s="98">
        <f>RES_hhdet_in_tesh!J29</f>
        <v>37.862868862704445</v>
      </c>
      <c r="K390" s="98">
        <f>RES_hhdet_in_tesh!K29</f>
        <v>55.892451944293391</v>
      </c>
      <c r="L390" s="98">
        <f>RES_hhdet_in_tesh!L29</f>
        <v>37.193558773834042</v>
      </c>
      <c r="M390" s="98">
        <f>RES_hhdet_in_tesh!M29</f>
        <v>0</v>
      </c>
      <c r="N390" s="98">
        <f>RES_hhdet_in_tesh!N29</f>
        <v>0</v>
      </c>
      <c r="O390" s="98">
        <f>RES_hhdet_in_tesh!O29</f>
        <v>44.677476050709991</v>
      </c>
      <c r="P390" s="98">
        <f>RES_hhdet_in_tesh!P29</f>
        <v>38.492994954036043</v>
      </c>
      <c r="Q390" s="98">
        <f>RES_hhdet_in_tesh!Q29</f>
        <v>0</v>
      </c>
      <c r="R390" s="98">
        <f>RES_hhdet_in_tesh!R29</f>
        <v>82.896273920380025</v>
      </c>
      <c r="S390" s="98">
        <f>RES_hhdet_in_tesh!S29</f>
        <v>70.847938755430278</v>
      </c>
      <c r="T390" s="98">
        <f>RES_hhdet_in_tesh!T29</f>
        <v>96.657949906416633</v>
      </c>
      <c r="U390" s="98">
        <f>RES_hhdet_in_tesh!U29</f>
        <v>61.08217668320038</v>
      </c>
      <c r="V390" s="98">
        <f>RES_hhdet_in_tesh!V29</f>
        <v>53.529054589983879</v>
      </c>
      <c r="W390" s="98">
        <f>RES_hhdet_in_tesh!W29</f>
        <v>20.848066602147806</v>
      </c>
      <c r="X390" s="98">
        <f>RES_hhdet_in_tesh!X29</f>
        <v>21.197534628992216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620.18884898756357</v>
      </c>
      <c r="D391" s="122">
        <v>622.20840240038353</v>
      </c>
      <c r="E391" s="122">
        <v>637.82231752151063</v>
      </c>
      <c r="F391" s="122">
        <v>620.64171913912526</v>
      </c>
      <c r="G391" s="122">
        <v>621.71883316892388</v>
      </c>
      <c r="H391" s="122">
        <v>631.85186941713857</v>
      </c>
      <c r="I391" s="122">
        <v>684.31726782450448</v>
      </c>
      <c r="J391" s="122">
        <v>625.22344879678838</v>
      </c>
      <c r="K391" s="122">
        <v>493.81125693322736</v>
      </c>
      <c r="L391" s="122">
        <v>450.63678290118474</v>
      </c>
      <c r="M391" s="122">
        <v>0</v>
      </c>
      <c r="N391" s="122">
        <v>0</v>
      </c>
      <c r="O391" s="122">
        <v>663.35030952403645</v>
      </c>
      <c r="P391" s="122">
        <v>676.20344107472306</v>
      </c>
      <c r="Q391" s="122">
        <v>0</v>
      </c>
      <c r="R391" s="122">
        <v>801.89894019810481</v>
      </c>
      <c r="S391" s="122">
        <v>848.95686228084435</v>
      </c>
      <c r="T391" s="122">
        <v>1055.7292940194448</v>
      </c>
      <c r="U391" s="122">
        <v>1250.6464052529805</v>
      </c>
      <c r="V391" s="122">
        <v>1154.9256563991323</v>
      </c>
      <c r="W391" s="122">
        <v>1498.840236897641</v>
      </c>
      <c r="X391" s="122">
        <v>1128.5065571547025</v>
      </c>
      <c r="Y391" s="122">
        <v>0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647.91215448946082</v>
      </c>
      <c r="D392" s="98">
        <v>640.72351458620756</v>
      </c>
      <c r="E392" s="98">
        <v>629.45917915502571</v>
      </c>
      <c r="F392" s="98">
        <v>625.28112525120628</v>
      </c>
      <c r="G392" s="98">
        <v>632.12337984793214</v>
      </c>
      <c r="H392" s="98">
        <v>640.01627323577577</v>
      </c>
      <c r="I392" s="98">
        <v>648.7891369012516</v>
      </c>
      <c r="J392" s="98">
        <v>618.70653666356895</v>
      </c>
      <c r="K392" s="98">
        <v>612.99088073236032</v>
      </c>
      <c r="L392" s="98">
        <v>580.38403769982767</v>
      </c>
      <c r="M392" s="98">
        <v>0</v>
      </c>
      <c r="N392" s="98">
        <v>0</v>
      </c>
      <c r="O392" s="98">
        <v>611.48346528659556</v>
      </c>
      <c r="P392" s="98">
        <v>0</v>
      </c>
      <c r="Q392" s="98">
        <v>0</v>
      </c>
      <c r="R392" s="98">
        <v>776.65651887084005</v>
      </c>
      <c r="S392" s="98">
        <v>941.54174517203001</v>
      </c>
      <c r="T392" s="98">
        <v>1242.8587758422027</v>
      </c>
      <c r="U392" s="98">
        <v>1031.0178190820502</v>
      </c>
      <c r="V392" s="98">
        <v>1235.9017477057776</v>
      </c>
      <c r="W392" s="98">
        <v>1551.4022547402337</v>
      </c>
      <c r="X392" s="98">
        <v>1176.9306626959576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602.78928486503401</v>
      </c>
      <c r="D396" s="101">
        <v>617.70472646329108</v>
      </c>
      <c r="E396" s="101">
        <v>639.43625650451645</v>
      </c>
      <c r="F396" s="101">
        <v>619.92348472010019</v>
      </c>
      <c r="G396" s="101">
        <v>620.33922476949738</v>
      </c>
      <c r="H396" s="101">
        <v>630.73808960265956</v>
      </c>
      <c r="I396" s="101">
        <v>688.67320724804517</v>
      </c>
      <c r="J396" s="101">
        <v>625.79013680837261</v>
      </c>
      <c r="K396" s="101">
        <v>488.96655677879113</v>
      </c>
      <c r="L396" s="101">
        <v>445.65546616518554</v>
      </c>
      <c r="M396" s="101">
        <v>0</v>
      </c>
      <c r="N396" s="101">
        <v>0</v>
      </c>
      <c r="O396" s="101">
        <v>665.50071792620145</v>
      </c>
      <c r="P396" s="101">
        <v>676.20344107472306</v>
      </c>
      <c r="Q396" s="101">
        <v>0</v>
      </c>
      <c r="R396" s="101">
        <v>803.80761781848594</v>
      </c>
      <c r="S396" s="101">
        <v>847.15515668387229</v>
      </c>
      <c r="T396" s="101">
        <v>1033.3188082955894</v>
      </c>
      <c r="U396" s="101">
        <v>1259.61083734159</v>
      </c>
      <c r="V396" s="101">
        <v>1145.8654457810783</v>
      </c>
      <c r="W396" s="101">
        <v>1497.2819011921704</v>
      </c>
      <c r="X396" s="101">
        <v>1120.1017384158649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446.16755110251898</v>
      </c>
      <c r="M397" s="104">
        <v>0</v>
      </c>
      <c r="N397" s="104">
        <v>0</v>
      </c>
      <c r="O397" s="104">
        <v>664.12143728048773</v>
      </c>
      <c r="P397" s="104">
        <v>0</v>
      </c>
      <c r="Q397" s="104">
        <v>0</v>
      </c>
      <c r="R397" s="104">
        <v>799.14742309311384</v>
      </c>
      <c r="S397" s="104">
        <v>845.30360126935682</v>
      </c>
      <c r="T397" s="104">
        <v>1042.0630653491839</v>
      </c>
      <c r="U397" s="104">
        <v>0</v>
      </c>
      <c r="V397" s="104">
        <v>1147.7936277785957</v>
      </c>
      <c r="W397" s="104">
        <v>1495.3498876688511</v>
      </c>
      <c r="X397" s="104">
        <v>1123.9335517326545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148.61753530298103</v>
      </c>
      <c r="M398" s="98">
        <v>0</v>
      </c>
      <c r="N398" s="98">
        <v>0</v>
      </c>
      <c r="O398" s="98">
        <v>231.59311959366534</v>
      </c>
      <c r="P398" s="98">
        <v>0</v>
      </c>
      <c r="Q398" s="98">
        <v>0</v>
      </c>
      <c r="R398" s="98">
        <v>247.59224167370371</v>
      </c>
      <c r="S398" s="98">
        <v>237.2326551449668</v>
      </c>
      <c r="T398" s="98">
        <v>316.40933503758737</v>
      </c>
      <c r="U398" s="98">
        <v>0</v>
      </c>
      <c r="V398" s="98">
        <v>346.37951661326861</v>
      </c>
      <c r="W398" s="98">
        <v>623.76002551481542</v>
      </c>
      <c r="X398" s="98">
        <v>267.8565914445291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297.55001579953796</v>
      </c>
      <c r="M399" s="98">
        <v>0</v>
      </c>
      <c r="N399" s="98">
        <v>0</v>
      </c>
      <c r="O399" s="98">
        <v>432.52831768682233</v>
      </c>
      <c r="P399" s="98">
        <v>0</v>
      </c>
      <c r="Q399" s="98">
        <v>0</v>
      </c>
      <c r="R399" s="98">
        <v>551.55518141941013</v>
      </c>
      <c r="S399" s="98">
        <v>608.07094612438993</v>
      </c>
      <c r="T399" s="98">
        <v>725.65373031159663</v>
      </c>
      <c r="U399" s="98">
        <v>0</v>
      </c>
      <c r="V399" s="98">
        <v>801.41411116532709</v>
      </c>
      <c r="W399" s="98">
        <v>871.58986215403547</v>
      </c>
      <c r="X399" s="98">
        <v>856.07696028812541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214.44909306642981</v>
      </c>
      <c r="D400" s="122">
        <v>192.482557327812</v>
      </c>
      <c r="E400" s="122">
        <v>212.29254190953341</v>
      </c>
      <c r="F400" s="122">
        <v>223.1827597168211</v>
      </c>
      <c r="G400" s="122">
        <v>217.97101774258942</v>
      </c>
      <c r="H400" s="122">
        <v>195.13441670501547</v>
      </c>
      <c r="I400" s="122">
        <v>218.0230569324948</v>
      </c>
      <c r="J400" s="122">
        <v>184.96611439370739</v>
      </c>
      <c r="K400" s="122">
        <v>171.53832083339515</v>
      </c>
      <c r="L400" s="122">
        <v>153.38140756773549</v>
      </c>
      <c r="M400" s="122">
        <v>0</v>
      </c>
      <c r="N400" s="122">
        <v>0</v>
      </c>
      <c r="O400" s="122">
        <v>174.78812027775297</v>
      </c>
      <c r="P400" s="122">
        <v>204.34716438673064</v>
      </c>
      <c r="Q400" s="122">
        <v>0</v>
      </c>
      <c r="R400" s="122">
        <v>224.08612094886564</v>
      </c>
      <c r="S400" s="122">
        <v>271.06722671156803</v>
      </c>
      <c r="T400" s="122">
        <v>268.02175132227984</v>
      </c>
      <c r="U400" s="122">
        <v>283.50322781053688</v>
      </c>
      <c r="V400" s="122">
        <v>303.439429370477</v>
      </c>
      <c r="W400" s="122">
        <v>357.51069740004391</v>
      </c>
      <c r="X400" s="122">
        <v>392.97157364275682</v>
      </c>
      <c r="Y400" s="122">
        <v>0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227.53934081287986</v>
      </c>
      <c r="D401" s="98">
        <v>203.66692264930484</v>
      </c>
      <c r="E401" s="98">
        <v>197.46998327648845</v>
      </c>
      <c r="F401" s="98">
        <v>211.67618207342349</v>
      </c>
      <c r="G401" s="98">
        <v>222.52164837907097</v>
      </c>
      <c r="H401" s="98">
        <v>202.99546039444314</v>
      </c>
      <c r="I401" s="98">
        <v>205.63035895207605</v>
      </c>
      <c r="J401" s="98">
        <v>195.3775824074979</v>
      </c>
      <c r="K401" s="98">
        <v>182.12532372902442</v>
      </c>
      <c r="L401" s="98">
        <v>159.64184196065258</v>
      </c>
      <c r="M401" s="98">
        <v>0</v>
      </c>
      <c r="N401" s="98">
        <v>0</v>
      </c>
      <c r="O401" s="98">
        <v>178.10816516451163</v>
      </c>
      <c r="P401" s="98">
        <v>0</v>
      </c>
      <c r="Q401" s="98">
        <v>0</v>
      </c>
      <c r="R401" s="98">
        <v>246.39689516627467</v>
      </c>
      <c r="S401" s="98">
        <v>0</v>
      </c>
      <c r="T401" s="98">
        <v>0</v>
      </c>
      <c r="U401" s="98">
        <v>335.32019610125116</v>
      </c>
      <c r="V401" s="98">
        <v>216.44476036991011</v>
      </c>
      <c r="W401" s="98">
        <v>434.02821659750867</v>
      </c>
      <c r="X401" s="98">
        <v>391.89445266365561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213.3946008868547</v>
      </c>
      <c r="D402" s="33">
        <v>191.79428869264319</v>
      </c>
      <c r="E402" s="33">
        <v>212.74171035295902</v>
      </c>
      <c r="F402" s="33">
        <v>223.89085680256863</v>
      </c>
      <c r="G402" s="33">
        <v>217.61175742918294</v>
      </c>
      <c r="H402" s="33">
        <v>194.47704719788567</v>
      </c>
      <c r="I402" s="33">
        <v>219.02910621503801</v>
      </c>
      <c r="J402" s="33">
        <v>183.99003926741449</v>
      </c>
      <c r="K402" s="33">
        <v>170.83252064035321</v>
      </c>
      <c r="L402" s="33">
        <v>153.15782062513131</v>
      </c>
      <c r="M402" s="33">
        <v>0</v>
      </c>
      <c r="N402" s="33">
        <v>0</v>
      </c>
      <c r="O402" s="33">
        <v>174.65168007692728</v>
      </c>
      <c r="P402" s="33">
        <v>204.34716438673064</v>
      </c>
      <c r="Q402" s="33">
        <v>0</v>
      </c>
      <c r="R402" s="33">
        <v>223.6307990260614</v>
      </c>
      <c r="S402" s="33">
        <v>271.06722671156803</v>
      </c>
      <c r="T402" s="33">
        <v>268.02175132227984</v>
      </c>
      <c r="U402" s="33">
        <v>281.38824951295669</v>
      </c>
      <c r="V402" s="33">
        <v>305.87284668517816</v>
      </c>
      <c r="W402" s="33">
        <v>353.12034793789434</v>
      </c>
      <c r="X402" s="33">
        <v>392.9999189316805</v>
      </c>
      <c r="Y402" s="33">
        <v>0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2850.237710132687</v>
      </c>
      <c r="D404" s="117">
        <f t="shared" si="218"/>
        <v>5278.3919211068915</v>
      </c>
      <c r="E404" s="117">
        <f t="shared" si="218"/>
        <v>1931.1909931767118</v>
      </c>
      <c r="F404" s="117">
        <f t="shared" si="218"/>
        <v>465.68987748226033</v>
      </c>
      <c r="G404" s="117">
        <f t="shared" si="218"/>
        <v>1095.7881560279031</v>
      </c>
      <c r="H404" s="117">
        <f t="shared" si="218"/>
        <v>3104.631925838718</v>
      </c>
      <c r="I404" s="117">
        <f t="shared" si="218"/>
        <v>1941.6574305376989</v>
      </c>
      <c r="J404" s="117">
        <f t="shared" si="218"/>
        <v>3244.7867145047253</v>
      </c>
      <c r="K404" s="117">
        <f t="shared" si="218"/>
        <v>3282.367237998737</v>
      </c>
      <c r="L404" s="117">
        <f t="shared" si="218"/>
        <v>2310.2018696318669</v>
      </c>
      <c r="M404" s="117">
        <f t="shared" si="218"/>
        <v>0</v>
      </c>
      <c r="N404" s="117">
        <f t="shared" si="218"/>
        <v>0</v>
      </c>
      <c r="O404" s="117">
        <f t="shared" si="218"/>
        <v>2212.7228135157038</v>
      </c>
      <c r="P404" s="117">
        <f t="shared" si="218"/>
        <v>191.86604512156288</v>
      </c>
      <c r="Q404" s="117">
        <f t="shared" si="218"/>
        <v>0</v>
      </c>
      <c r="R404" s="117">
        <f t="shared" ref="R404:V404" si="219">R405+R408+R410+R419</f>
        <v>1898.8385270093336</v>
      </c>
      <c r="S404" s="117">
        <f t="shared" si="219"/>
        <v>1851.9865214224485</v>
      </c>
      <c r="T404" s="117">
        <f t="shared" si="219"/>
        <v>1644.7434941529959</v>
      </c>
      <c r="U404" s="117">
        <f t="shared" si="219"/>
        <v>1332.4674100142001</v>
      </c>
      <c r="V404" s="117">
        <f t="shared" si="219"/>
        <v>1391.866394878381</v>
      </c>
      <c r="W404" s="117">
        <f t="shared" ref="W404:Y404" si="220">W405+W408+W410+W419</f>
        <v>1698.9820984754565</v>
      </c>
      <c r="X404" s="117">
        <f t="shared" si="220"/>
        <v>1337.0604189188737</v>
      </c>
      <c r="Y404" s="117">
        <f t="shared" si="220"/>
        <v>0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2732.7959159589113</v>
      </c>
      <c r="D405" s="122">
        <f t="shared" si="221"/>
        <v>5218.5853570874033</v>
      </c>
      <c r="E405" s="122">
        <f t="shared" si="221"/>
        <v>1884.4485960439554</v>
      </c>
      <c r="F405" s="122">
        <f t="shared" si="221"/>
        <v>424.60381369698302</v>
      </c>
      <c r="G405" s="122">
        <f t="shared" si="221"/>
        <v>1057.6925293549948</v>
      </c>
      <c r="H405" s="122">
        <f t="shared" si="221"/>
        <v>3065.8872888298479</v>
      </c>
      <c r="I405" s="122">
        <f t="shared" si="221"/>
        <v>1905.862465775801</v>
      </c>
      <c r="J405" s="122">
        <f t="shared" si="221"/>
        <v>3217.7295163202707</v>
      </c>
      <c r="K405" s="122">
        <f t="shared" si="221"/>
        <v>3268.1517511386355</v>
      </c>
      <c r="L405" s="122">
        <f t="shared" si="221"/>
        <v>2300.0091700242688</v>
      </c>
      <c r="M405" s="122">
        <f t="shared" si="221"/>
        <v>0</v>
      </c>
      <c r="N405" s="122">
        <f t="shared" si="221"/>
        <v>0</v>
      </c>
      <c r="O405" s="122">
        <f t="shared" si="221"/>
        <v>2201.6957135771431</v>
      </c>
      <c r="P405" s="122">
        <f t="shared" si="221"/>
        <v>191.86604512156288</v>
      </c>
      <c r="Q405" s="122">
        <f t="shared" si="221"/>
        <v>0</v>
      </c>
      <c r="R405" s="122">
        <f t="shared" ref="R405:V405" si="222">SUM(R406:R407)</f>
        <v>1883.6760078122784</v>
      </c>
      <c r="S405" s="122">
        <f t="shared" si="222"/>
        <v>1845.1880295427322</v>
      </c>
      <c r="T405" s="122">
        <f t="shared" si="222"/>
        <v>1618.6728184775848</v>
      </c>
      <c r="U405" s="122">
        <f t="shared" si="222"/>
        <v>1317.050198689948</v>
      </c>
      <c r="V405" s="122">
        <f t="shared" si="222"/>
        <v>1359.8187539205621</v>
      </c>
      <c r="W405" s="122">
        <f t="shared" ref="W405:Y405" si="223">SUM(W406:W407)</f>
        <v>1678.116674252333</v>
      </c>
      <c r="X405" s="122">
        <f t="shared" si="223"/>
        <v>1298.1076757141302</v>
      </c>
      <c r="Y405" s="122">
        <f t="shared" si="223"/>
        <v>0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2732.7959159589113</v>
      </c>
      <c r="D406" s="98">
        <v>5218.5853570874033</v>
      </c>
      <c r="E406" s="98">
        <v>1884.4485960439554</v>
      </c>
      <c r="F406" s="98">
        <v>424.60381369698302</v>
      </c>
      <c r="G406" s="98">
        <v>1057.6925293549948</v>
      </c>
      <c r="H406" s="98">
        <v>3065.8872888298479</v>
      </c>
      <c r="I406" s="98">
        <v>1905.862465775801</v>
      </c>
      <c r="J406" s="98">
        <v>3217.7295163202707</v>
      </c>
      <c r="K406" s="98">
        <v>3268.1517511386355</v>
      </c>
      <c r="L406" s="98">
        <v>2300.0091700242688</v>
      </c>
      <c r="M406" s="98">
        <v>0</v>
      </c>
      <c r="N406" s="98">
        <v>0</v>
      </c>
      <c r="O406" s="98">
        <v>2201.6957135771431</v>
      </c>
      <c r="P406" s="98">
        <v>191.86604512156288</v>
      </c>
      <c r="Q406" s="98">
        <v>0</v>
      </c>
      <c r="R406" s="98">
        <v>1883.6760078122784</v>
      </c>
      <c r="S406" s="98">
        <v>1845.1880295427322</v>
      </c>
      <c r="T406" s="98">
        <v>1618.6728184775848</v>
      </c>
      <c r="U406" s="98">
        <v>1317.050198689948</v>
      </c>
      <c r="V406" s="98">
        <v>1359.8187539205621</v>
      </c>
      <c r="W406" s="98">
        <v>1678.116674252333</v>
      </c>
      <c r="X406" s="98">
        <v>1298.1076757141302</v>
      </c>
      <c r="Y406" s="98">
        <v>0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110.84414063000914</v>
      </c>
      <c r="D410" s="122">
        <v>55.21709233569868</v>
      </c>
      <c r="E410" s="122">
        <v>44.486079337121332</v>
      </c>
      <c r="F410" s="122">
        <v>36.321666826995802</v>
      </c>
      <c r="G410" s="122">
        <v>31.77759519578925</v>
      </c>
      <c r="H410" s="122">
        <v>32.669494075439999</v>
      </c>
      <c r="I410" s="122">
        <v>29.810725589968186</v>
      </c>
      <c r="J410" s="122">
        <v>20.570226192484409</v>
      </c>
      <c r="K410" s="122">
        <v>9.8088023586255595</v>
      </c>
      <c r="L410" s="122">
        <v>8.0628058272209895</v>
      </c>
      <c r="M410" s="122">
        <v>0</v>
      </c>
      <c r="N410" s="122">
        <v>0</v>
      </c>
      <c r="O410" s="122">
        <v>8.3091708989547399</v>
      </c>
      <c r="P410" s="122">
        <v>0</v>
      </c>
      <c r="Q410" s="122">
        <v>0</v>
      </c>
      <c r="R410" s="122">
        <v>13.26970555628232</v>
      </c>
      <c r="S410" s="122">
        <v>6.798491879716253</v>
      </c>
      <c r="T410" s="122">
        <v>26.070675675411202</v>
      </c>
      <c r="U410" s="122">
        <v>10.460930989197136</v>
      </c>
      <c r="V410" s="122">
        <v>29.83726045558171</v>
      </c>
      <c r="W410" s="122">
        <v>12.04452290189669</v>
      </c>
      <c r="X410" s="122">
        <v>35.191736274520338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287.45580470049038</v>
      </c>
      <c r="D411" s="98">
        <v>282.22069416023766</v>
      </c>
      <c r="E411" s="98">
        <v>275.00485408402278</v>
      </c>
      <c r="F411" s="98">
        <v>270.9400011959687</v>
      </c>
      <c r="G411" s="98">
        <v>271.43362563069985</v>
      </c>
      <c r="H411" s="98">
        <v>272.1485533248707</v>
      </c>
      <c r="I411" s="98">
        <v>272.95445618314619</v>
      </c>
      <c r="J411" s="98">
        <v>257.12782740605513</v>
      </c>
      <c r="K411" s="98">
        <v>251.10534038081431</v>
      </c>
      <c r="L411" s="98">
        <v>233.82136898940871</v>
      </c>
      <c r="M411" s="98">
        <v>0</v>
      </c>
      <c r="N411" s="98">
        <v>0</v>
      </c>
      <c r="O411" s="98">
        <v>210.49899610685341</v>
      </c>
      <c r="P411" s="98">
        <v>0</v>
      </c>
      <c r="Q411" s="98">
        <v>0</v>
      </c>
      <c r="R411" s="98">
        <v>221.16175927137201</v>
      </c>
      <c r="S411" s="98">
        <v>258.34269142921761</v>
      </c>
      <c r="T411" s="98">
        <v>330.22855855520856</v>
      </c>
      <c r="U411" s="98">
        <v>266.75374022452695</v>
      </c>
      <c r="V411" s="98">
        <v>313.29123478360799</v>
      </c>
      <c r="W411" s="98">
        <v>388.43586358616824</v>
      </c>
      <c r="X411" s="98">
        <v>294.10236743706281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6.5976535437666604</v>
      </c>
      <c r="D419" s="122">
        <v>4.5894716837890286</v>
      </c>
      <c r="E419" s="122">
        <v>2.2563177956351979</v>
      </c>
      <c r="F419" s="122">
        <v>4.7643969582815142</v>
      </c>
      <c r="G419" s="122">
        <v>6.3180314771190877</v>
      </c>
      <c r="H419" s="122">
        <v>6.0751429334298299</v>
      </c>
      <c r="I419" s="122">
        <v>5.9842391719298398</v>
      </c>
      <c r="J419" s="122">
        <v>6.4869719919704076</v>
      </c>
      <c r="K419" s="122">
        <v>4.4066845014759402</v>
      </c>
      <c r="L419" s="122">
        <v>2.1298937803769804</v>
      </c>
      <c r="M419" s="122">
        <v>0</v>
      </c>
      <c r="N419" s="122">
        <v>0</v>
      </c>
      <c r="O419" s="122">
        <v>2.7179290396059894</v>
      </c>
      <c r="P419" s="122">
        <v>0</v>
      </c>
      <c r="Q419" s="122">
        <v>0</v>
      </c>
      <c r="R419" s="122">
        <v>1.8928136407727965</v>
      </c>
      <c r="S419" s="122">
        <v>0</v>
      </c>
      <c r="T419" s="122">
        <v>0</v>
      </c>
      <c r="U419" s="122">
        <v>4.9562803350550233</v>
      </c>
      <c r="V419" s="122">
        <v>2.2103805022373311</v>
      </c>
      <c r="W419" s="122">
        <v>8.8209013212266747</v>
      </c>
      <c r="X419" s="122">
        <v>3.7610069302232598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88.499559604318307</v>
      </c>
      <c r="D420" s="98">
        <v>79.168386545360747</v>
      </c>
      <c r="E420" s="98">
        <v>76.714805051596727</v>
      </c>
      <c r="F420" s="98">
        <v>82.185847530356128</v>
      </c>
      <c r="G420" s="98">
        <v>86.346430187294189</v>
      </c>
      <c r="H420" s="98">
        <v>78.723727179028216</v>
      </c>
      <c r="I420" s="98">
        <v>79.699185335247407</v>
      </c>
      <c r="J420" s="98">
        <v>75.681339906321426</v>
      </c>
      <c r="K420" s="98">
        <v>70.506952023615042</v>
      </c>
      <c r="L420" s="98">
        <v>61.766919630932435</v>
      </c>
      <c r="M420" s="98">
        <v>0</v>
      </c>
      <c r="N420" s="98">
        <v>0</v>
      </c>
      <c r="O420" s="98">
        <v>68.854202336685063</v>
      </c>
      <c r="P420" s="98">
        <v>0</v>
      </c>
      <c r="Q420" s="98">
        <v>0</v>
      </c>
      <c r="R420" s="98">
        <v>94.640682038639824</v>
      </c>
      <c r="S420" s="98">
        <v>0</v>
      </c>
      <c r="T420" s="98">
        <v>0</v>
      </c>
      <c r="U420" s="98">
        <v>126.38514854390309</v>
      </c>
      <c r="V420" s="98">
        <v>81.231483457221913</v>
      </c>
      <c r="W420" s="98">
        <v>162.55661006260587</v>
      </c>
      <c r="X420" s="98">
        <v>146.67927027870715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155.39222583633699</v>
      </c>
      <c r="D423" s="118">
        <f t="shared" si="225"/>
        <v>280.99515275209319</v>
      </c>
      <c r="E423" s="118">
        <f t="shared" si="225"/>
        <v>111.98902404621491</v>
      </c>
      <c r="F423" s="118">
        <f t="shared" si="225"/>
        <v>37.563307811124098</v>
      </c>
      <c r="G423" s="118">
        <f t="shared" si="225"/>
        <v>69.567125572489786</v>
      </c>
      <c r="H423" s="118">
        <f t="shared" si="225"/>
        <v>171.17598482481475</v>
      </c>
      <c r="I423" s="118">
        <f t="shared" si="225"/>
        <v>113.64468720464609</v>
      </c>
      <c r="J423" s="118">
        <f t="shared" si="225"/>
        <v>178.28393676026263</v>
      </c>
      <c r="K423" s="118">
        <f t="shared" si="225"/>
        <v>177.96789378083938</v>
      </c>
      <c r="L423" s="118">
        <f t="shared" si="225"/>
        <v>126.00645848376521</v>
      </c>
      <c r="M423" s="118">
        <f t="shared" si="225"/>
        <v>0</v>
      </c>
      <c r="N423" s="118">
        <f t="shared" si="225"/>
        <v>0</v>
      </c>
      <c r="O423" s="118">
        <f t="shared" si="225"/>
        <v>126.11824647628278</v>
      </c>
      <c r="P423" s="118">
        <f t="shared" si="225"/>
        <v>24.882596286304196</v>
      </c>
      <c r="Q423" s="118">
        <f t="shared" si="225"/>
        <v>0</v>
      </c>
      <c r="R423" s="118">
        <f t="shared" ref="R423:V423" si="226">R424+R427+R429+R438</f>
        <v>111.94954698455355</v>
      </c>
      <c r="S423" s="118">
        <f t="shared" si="226"/>
        <v>110.03746515255898</v>
      </c>
      <c r="T423" s="118">
        <f t="shared" si="226"/>
        <v>100.23138797455834</v>
      </c>
      <c r="U423" s="118">
        <f t="shared" si="226"/>
        <v>90.686585512672735</v>
      </c>
      <c r="V423" s="118">
        <f t="shared" si="226"/>
        <v>89.916988044773092</v>
      </c>
      <c r="W423" s="118">
        <f t="shared" ref="W423:Y423" si="227">W424+W427+W429+W438</f>
        <v>112.65311441011207</v>
      </c>
      <c r="X423" s="118">
        <f t="shared" si="227"/>
        <v>86.159308462318535</v>
      </c>
      <c r="Y423" s="118">
        <f t="shared" si="227"/>
        <v>0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139.02562934593007</v>
      </c>
      <c r="D424" s="123">
        <f t="shared" si="228"/>
        <v>265.25449942713476</v>
      </c>
      <c r="E424" s="123">
        <f t="shared" si="228"/>
        <v>95.7139755403295</v>
      </c>
      <c r="F424" s="123">
        <f t="shared" si="228"/>
        <v>21.556724393611152</v>
      </c>
      <c r="G424" s="123">
        <f t="shared" si="228"/>
        <v>53.666051274767028</v>
      </c>
      <c r="H424" s="123">
        <f t="shared" si="228"/>
        <v>155.49952510290717</v>
      </c>
      <c r="I424" s="123">
        <f t="shared" si="228"/>
        <v>96.605995984378993</v>
      </c>
      <c r="J424" s="123">
        <f t="shared" si="228"/>
        <v>163.02889959033229</v>
      </c>
      <c r="K424" s="123">
        <f t="shared" si="228"/>
        <v>165.52457576743109</v>
      </c>
      <c r="L424" s="123">
        <f t="shared" si="228"/>
        <v>116.38785139233399</v>
      </c>
      <c r="M424" s="123">
        <f t="shared" si="228"/>
        <v>0</v>
      </c>
      <c r="N424" s="123">
        <f t="shared" si="228"/>
        <v>0</v>
      </c>
      <c r="O424" s="123">
        <f t="shared" si="228"/>
        <v>111.24138199841329</v>
      </c>
      <c r="P424" s="123">
        <f t="shared" si="228"/>
        <v>9.6971290526503484</v>
      </c>
      <c r="Q424" s="123">
        <f t="shared" si="228"/>
        <v>0</v>
      </c>
      <c r="R424" s="123">
        <f t="shared" ref="R424:V424" si="229">SUM(R425:R426)</f>
        <v>95.113998717788192</v>
      </c>
      <c r="S424" s="123">
        <f t="shared" si="229"/>
        <v>93.100112851726806</v>
      </c>
      <c r="T424" s="123">
        <f t="shared" si="229"/>
        <v>81.702956855318163</v>
      </c>
      <c r="U424" s="123">
        <f t="shared" si="229"/>
        <v>66.432032287442937</v>
      </c>
      <c r="V424" s="123">
        <f t="shared" si="229"/>
        <v>68.580460764211736</v>
      </c>
      <c r="W424" s="123">
        <f t="shared" ref="W424:Y424" si="230">SUM(W425:W426)</f>
        <v>84.543756319299675</v>
      </c>
      <c r="X424" s="123">
        <f t="shared" si="230"/>
        <v>65.389249283972205</v>
      </c>
      <c r="Y424" s="123">
        <f t="shared" si="230"/>
        <v>0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137.24629359285694</v>
      </c>
      <c r="D425" s="99">
        <v>261.91015642670828</v>
      </c>
      <c r="E425" s="99">
        <v>94.517400311215582</v>
      </c>
      <c r="F425" s="99">
        <v>21.289809049294558</v>
      </c>
      <c r="G425" s="99">
        <v>53.007262676878355</v>
      </c>
      <c r="H425" s="99">
        <v>153.61495876091004</v>
      </c>
      <c r="I425" s="99">
        <v>95.445701889089023</v>
      </c>
      <c r="J425" s="99">
        <v>161.07804580964191</v>
      </c>
      <c r="K425" s="99">
        <v>163.54525679654694</v>
      </c>
      <c r="L425" s="99">
        <v>115.03885218351968</v>
      </c>
      <c r="M425" s="99">
        <v>0</v>
      </c>
      <c r="N425" s="99">
        <v>0</v>
      </c>
      <c r="O425" s="99">
        <v>109.84439749281154</v>
      </c>
      <c r="P425" s="99">
        <v>9.5692719176933405</v>
      </c>
      <c r="Q425" s="99">
        <v>0</v>
      </c>
      <c r="R425" s="99">
        <v>93.846231949260741</v>
      </c>
      <c r="S425" s="99">
        <v>91.846757494748417</v>
      </c>
      <c r="T425" s="99">
        <v>80.560741667485871</v>
      </c>
      <c r="U425" s="99">
        <v>65.504339862094014</v>
      </c>
      <c r="V425" s="99">
        <v>67.623575948457002</v>
      </c>
      <c r="W425" s="99">
        <v>83.394249542201152</v>
      </c>
      <c r="X425" s="99">
        <v>64.504536999684305</v>
      </c>
      <c r="Y425" s="99">
        <v>0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1.7793357530731311</v>
      </c>
      <c r="D426" s="99">
        <v>3.3443430004264609</v>
      </c>
      <c r="E426" s="99">
        <v>1.1965752291139173</v>
      </c>
      <c r="F426" s="99">
        <v>0.26691534431659336</v>
      </c>
      <c r="G426" s="99">
        <v>0.65878859788867217</v>
      </c>
      <c r="H426" s="99">
        <v>1.8845663419971332</v>
      </c>
      <c r="I426" s="99">
        <v>1.1602940952899639</v>
      </c>
      <c r="J426" s="99">
        <v>1.9508537806903763</v>
      </c>
      <c r="K426" s="99">
        <v>1.9793189708841641</v>
      </c>
      <c r="L426" s="99">
        <v>1.3489992088143024</v>
      </c>
      <c r="M426" s="99">
        <v>0</v>
      </c>
      <c r="N426" s="99">
        <v>0</v>
      </c>
      <c r="O426" s="99">
        <v>1.3969845056017502</v>
      </c>
      <c r="P426" s="99">
        <v>0.1278571349570071</v>
      </c>
      <c r="Q426" s="99">
        <v>0</v>
      </c>
      <c r="R426" s="99">
        <v>1.2677667685274543</v>
      </c>
      <c r="S426" s="99">
        <v>1.2533553569783917</v>
      </c>
      <c r="T426" s="99">
        <v>1.142215187832293</v>
      </c>
      <c r="U426" s="99">
        <v>0.9276924253489186</v>
      </c>
      <c r="V426" s="99">
        <v>0.95688481575472883</v>
      </c>
      <c r="W426" s="99">
        <v>1.1495067770985194</v>
      </c>
      <c r="X426" s="99">
        <v>0.88471228428790116</v>
      </c>
      <c r="Y426" s="99">
        <v>0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6.7618187104009728E-2</v>
      </c>
      <c r="D427" s="123">
        <f t="shared" si="231"/>
        <v>0.10474933919612248</v>
      </c>
      <c r="E427" s="123">
        <f t="shared" si="231"/>
        <v>0.16661893151375121</v>
      </c>
      <c r="F427" s="123">
        <f t="shared" si="231"/>
        <v>0.13691184152512323</v>
      </c>
      <c r="G427" s="123">
        <f t="shared" si="231"/>
        <v>0.14879088640507593</v>
      </c>
      <c r="H427" s="123">
        <f t="shared" si="231"/>
        <v>0.12397445357577147</v>
      </c>
      <c r="I427" s="123">
        <f t="shared" si="231"/>
        <v>0.19021574739771685</v>
      </c>
      <c r="J427" s="123">
        <f t="shared" si="231"/>
        <v>0.15127123062891704</v>
      </c>
      <c r="K427" s="123">
        <f t="shared" si="231"/>
        <v>0.21572202694950376</v>
      </c>
      <c r="L427" s="123">
        <f t="shared" si="231"/>
        <v>0.13871111021486141</v>
      </c>
      <c r="M427" s="123">
        <f t="shared" si="231"/>
        <v>0</v>
      </c>
      <c r="N427" s="123">
        <f t="shared" si="231"/>
        <v>0</v>
      </c>
      <c r="O427" s="123">
        <f t="shared" si="231"/>
        <v>0.146773430138289</v>
      </c>
      <c r="P427" s="123">
        <f t="shared" si="231"/>
        <v>0.12094119144296434</v>
      </c>
      <c r="Q427" s="123">
        <f t="shared" si="231"/>
        <v>0</v>
      </c>
      <c r="R427" s="123">
        <f t="shared" si="231"/>
        <v>0.25005843186679216</v>
      </c>
      <c r="S427" s="123">
        <f t="shared" si="231"/>
        <v>0.21335970749797636</v>
      </c>
      <c r="T427" s="123">
        <f t="shared" si="231"/>
        <v>0.29079924904969706</v>
      </c>
      <c r="U427" s="123">
        <f t="shared" si="231"/>
        <v>0.18346874367039623</v>
      </c>
      <c r="V427" s="123">
        <f t="shared" si="231"/>
        <v>0.16032927612733694</v>
      </c>
      <c r="W427" s="123">
        <f t="shared" si="231"/>
        <v>6.1852288503343601E-2</v>
      </c>
      <c r="X427" s="123">
        <f t="shared" si="231"/>
        <v>6.2208010425129752E-2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6.7618187104009728E-2</v>
      </c>
      <c r="D428" s="99">
        <f>RES_hhdet_in_fecs!D29</f>
        <v>0.10474933919612248</v>
      </c>
      <c r="E428" s="99">
        <f>RES_hhdet_in_fecs!E29</f>
        <v>0.16661893151375121</v>
      </c>
      <c r="F428" s="99">
        <f>RES_hhdet_in_fecs!F29</f>
        <v>0.13691184152512323</v>
      </c>
      <c r="G428" s="99">
        <f>RES_hhdet_in_fecs!G29</f>
        <v>0.14879088640507593</v>
      </c>
      <c r="H428" s="99">
        <f>RES_hhdet_in_fecs!H29</f>
        <v>0.12397445357577147</v>
      </c>
      <c r="I428" s="99">
        <f>RES_hhdet_in_fecs!I29</f>
        <v>0.19021574739771685</v>
      </c>
      <c r="J428" s="99">
        <f>RES_hhdet_in_fecs!J29</f>
        <v>0.15127123062891704</v>
      </c>
      <c r="K428" s="99">
        <f>RES_hhdet_in_fecs!K29</f>
        <v>0.21572202694950376</v>
      </c>
      <c r="L428" s="99">
        <f>RES_hhdet_in_fecs!L29</f>
        <v>0.13871111021486141</v>
      </c>
      <c r="M428" s="99">
        <f>RES_hhdet_in_fecs!M29</f>
        <v>0</v>
      </c>
      <c r="N428" s="99">
        <f>RES_hhdet_in_fecs!N29</f>
        <v>0</v>
      </c>
      <c r="O428" s="99">
        <f>RES_hhdet_in_fecs!O29</f>
        <v>0.146773430138289</v>
      </c>
      <c r="P428" s="99">
        <f>RES_hhdet_in_fecs!P29</f>
        <v>0.12094119144296434</v>
      </c>
      <c r="Q428" s="99">
        <f>RES_hhdet_in_fecs!Q29</f>
        <v>0</v>
      </c>
      <c r="R428" s="99">
        <f>RES_hhdet_in_fecs!R29</f>
        <v>0.25005843186679216</v>
      </c>
      <c r="S428" s="99">
        <f>RES_hhdet_in_fecs!S29</f>
        <v>0.21335970749797636</v>
      </c>
      <c r="T428" s="99">
        <f>RES_hhdet_in_fecs!T29</f>
        <v>0.29079924904969706</v>
      </c>
      <c r="U428" s="99">
        <f>RES_hhdet_in_fecs!U29</f>
        <v>0.18346874367039623</v>
      </c>
      <c r="V428" s="99">
        <f>RES_hhdet_in_fecs!V29</f>
        <v>0.16032927612733694</v>
      </c>
      <c r="W428" s="99">
        <f>RES_hhdet_in_fecs!W29</f>
        <v>6.1852288503343601E-2</v>
      </c>
      <c r="X428" s="99">
        <f>RES_hhdet_in_fecs!X29</f>
        <v>6.2208010425129752E-2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12.961943442845257</v>
      </c>
      <c r="D429" s="123">
        <v>12.662015445954891</v>
      </c>
      <c r="E429" s="123">
        <v>12.867044660530652</v>
      </c>
      <c r="F429" s="123">
        <v>12.441928833294211</v>
      </c>
      <c r="G429" s="123">
        <v>12.393085226921919</v>
      </c>
      <c r="H429" s="123">
        <v>12.546258278743082</v>
      </c>
      <c r="I429" s="123">
        <v>13.506233180247472</v>
      </c>
      <c r="J429" s="123">
        <v>12.258726015720963</v>
      </c>
      <c r="K429" s="123">
        <v>9.6137108703077896</v>
      </c>
      <c r="L429" s="123">
        <v>7.1699191691059445</v>
      </c>
      <c r="M429" s="123">
        <v>0</v>
      </c>
      <c r="N429" s="123">
        <v>0</v>
      </c>
      <c r="O429" s="123">
        <v>12.137108602091798</v>
      </c>
      <c r="P429" s="123">
        <v>12.097368197077813</v>
      </c>
      <c r="Q429" s="123">
        <v>0</v>
      </c>
      <c r="R429" s="123">
        <v>13.392268432896291</v>
      </c>
      <c r="S429" s="123">
        <v>12.962643173884805</v>
      </c>
      <c r="T429" s="123">
        <v>14.588950467887628</v>
      </c>
      <c r="U429" s="123">
        <v>20.211578849292906</v>
      </c>
      <c r="V429" s="123">
        <v>17.147875330958438</v>
      </c>
      <c r="W429" s="123">
        <v>23.261506101413762</v>
      </c>
      <c r="X429" s="123">
        <v>15.579626946826423</v>
      </c>
      <c r="Y429" s="123">
        <v>0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14.43658618505035</v>
      </c>
      <c r="D430" s="99">
        <v>14.164081086452958</v>
      </c>
      <c r="E430" s="99">
        <v>13.793288888619131</v>
      </c>
      <c r="F430" s="99">
        <v>13.58504258135164</v>
      </c>
      <c r="G430" s="99">
        <v>13.603153179041614</v>
      </c>
      <c r="H430" s="99">
        <v>13.635885750972083</v>
      </c>
      <c r="I430" s="99">
        <v>13.669574862816823</v>
      </c>
      <c r="J430" s="99">
        <v>12.871699672634575</v>
      </c>
      <c r="K430" s="99">
        <v>12.565844704505132</v>
      </c>
      <c r="L430" s="99">
        <v>11.694971591890207</v>
      </c>
      <c r="M430" s="99">
        <v>0</v>
      </c>
      <c r="N430" s="99">
        <v>0</v>
      </c>
      <c r="O430" s="99">
        <v>10.501966851101306</v>
      </c>
      <c r="P430" s="99">
        <v>0</v>
      </c>
      <c r="Q430" s="99">
        <v>0</v>
      </c>
      <c r="R430" s="99">
        <v>11.018454167706395</v>
      </c>
      <c r="S430" s="99">
        <v>12.859360753668087</v>
      </c>
      <c r="T430" s="99">
        <v>16.435352032422347</v>
      </c>
      <c r="U430" s="99">
        <v>13.26716906958659</v>
      </c>
      <c r="V430" s="99">
        <v>15.579924565897565</v>
      </c>
      <c r="W430" s="99">
        <v>19.303376121614317</v>
      </c>
      <c r="X430" s="99">
        <v>14.614301569091523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12.036435445645409</v>
      </c>
      <c r="D434" s="102">
        <v>12.296648127995899</v>
      </c>
      <c r="E434" s="102">
        <v>12.688295774408314</v>
      </c>
      <c r="F434" s="102">
        <v>12.264961432967329</v>
      </c>
      <c r="G434" s="102">
        <v>12.232634227745825</v>
      </c>
      <c r="H434" s="102">
        <v>12.397612387281878</v>
      </c>
      <c r="I434" s="102">
        <v>13.486206613802191</v>
      </c>
      <c r="J434" s="102">
        <v>12.205423958598038</v>
      </c>
      <c r="K434" s="102">
        <v>9.4937054298932626</v>
      </c>
      <c r="L434" s="102">
        <v>8.6070811672899925</v>
      </c>
      <c r="M434" s="102">
        <v>0</v>
      </c>
      <c r="N434" s="102">
        <v>0</v>
      </c>
      <c r="O434" s="102">
        <v>12.246536807702828</v>
      </c>
      <c r="P434" s="102">
        <v>12.097368197077813</v>
      </c>
      <c r="Q434" s="102">
        <v>0</v>
      </c>
      <c r="R434" s="102">
        <v>13.75279864973383</v>
      </c>
      <c r="S434" s="102">
        <v>14.244282664454991</v>
      </c>
      <c r="T434" s="102">
        <v>17.094253503187478</v>
      </c>
      <c r="U434" s="102">
        <v>20.495024146423777</v>
      </c>
      <c r="V434" s="102">
        <v>18.35755736816991</v>
      </c>
      <c r="W434" s="102">
        <v>23.641172413404185</v>
      </c>
      <c r="X434" s="102">
        <v>17.418693349191749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6.2509975687669588</v>
      </c>
      <c r="M435" s="105">
        <v>0</v>
      </c>
      <c r="N435" s="105">
        <v>0</v>
      </c>
      <c r="O435" s="105">
        <v>9.1637030510691808</v>
      </c>
      <c r="P435" s="105">
        <v>0</v>
      </c>
      <c r="Q435" s="105">
        <v>0</v>
      </c>
      <c r="R435" s="105">
        <v>10.478306184468954</v>
      </c>
      <c r="S435" s="105">
        <v>10.864469897963554</v>
      </c>
      <c r="T435" s="105">
        <v>13.438378564791437</v>
      </c>
      <c r="U435" s="105">
        <v>0</v>
      </c>
      <c r="V435" s="105">
        <v>14.602519523892255</v>
      </c>
      <c r="W435" s="105">
        <v>19.68795127845355</v>
      </c>
      <c r="X435" s="105">
        <v>13.828707958266452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2.8702961959434656</v>
      </c>
      <c r="M436" s="99">
        <v>0</v>
      </c>
      <c r="N436" s="99">
        <v>0</v>
      </c>
      <c r="O436" s="99">
        <v>4.2617740103310569</v>
      </c>
      <c r="P436" s="99">
        <v>0</v>
      </c>
      <c r="Q436" s="99">
        <v>0</v>
      </c>
      <c r="R436" s="99">
        <v>4.236195541684471</v>
      </c>
      <c r="S436" s="99">
        <v>3.988890311842932</v>
      </c>
      <c r="T436" s="99">
        <v>5.2343781420460429</v>
      </c>
      <c r="U436" s="99">
        <v>0</v>
      </c>
      <c r="V436" s="99">
        <v>5.5492395471028901</v>
      </c>
      <c r="W436" s="99">
        <v>9.8487921987460787</v>
      </c>
      <c r="X436" s="99">
        <v>4.1654357527652834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3.3807013728234931</v>
      </c>
      <c r="M437" s="99">
        <v>0</v>
      </c>
      <c r="N437" s="99">
        <v>0</v>
      </c>
      <c r="O437" s="99">
        <v>4.901929040738124</v>
      </c>
      <c r="P437" s="99">
        <v>0</v>
      </c>
      <c r="Q437" s="99">
        <v>0</v>
      </c>
      <c r="R437" s="99">
        <v>6.2421106427844819</v>
      </c>
      <c r="S437" s="99">
        <v>6.8755795861206224</v>
      </c>
      <c r="T437" s="99">
        <v>8.2040004227453966</v>
      </c>
      <c r="U437" s="99">
        <v>0</v>
      </c>
      <c r="V437" s="99">
        <v>9.0532799767893657</v>
      </c>
      <c r="W437" s="99">
        <v>9.8391590797074731</v>
      </c>
      <c r="X437" s="99">
        <v>9.6632722055011708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3.3370348604576474</v>
      </c>
      <c r="D438" s="123">
        <v>2.9738885398074499</v>
      </c>
      <c r="E438" s="123">
        <v>3.241384913840998</v>
      </c>
      <c r="F438" s="123">
        <v>3.4277427426936118</v>
      </c>
      <c r="G438" s="123">
        <v>3.3591981843957717</v>
      </c>
      <c r="H438" s="123">
        <v>3.0062269895887068</v>
      </c>
      <c r="I438" s="123">
        <v>3.3422422926219029</v>
      </c>
      <c r="J438" s="123">
        <v>2.8450399235804871</v>
      </c>
      <c r="K438" s="123">
        <v>2.613885116151017</v>
      </c>
      <c r="L438" s="123">
        <v>2.3099768121104334</v>
      </c>
      <c r="M438" s="123">
        <v>0</v>
      </c>
      <c r="N438" s="123">
        <v>0</v>
      </c>
      <c r="O438" s="123">
        <v>2.5929824456394077</v>
      </c>
      <c r="P438" s="123">
        <v>2.96715784513307</v>
      </c>
      <c r="Q438" s="123">
        <v>0</v>
      </c>
      <c r="R438" s="123">
        <v>3.1932214020022731</v>
      </c>
      <c r="S438" s="123">
        <v>3.7613494194493975</v>
      </c>
      <c r="T438" s="123">
        <v>3.6486814023028571</v>
      </c>
      <c r="U438" s="123">
        <v>3.8595056322664965</v>
      </c>
      <c r="V438" s="123">
        <v>4.0283226734755733</v>
      </c>
      <c r="W438" s="123">
        <v>4.7859997008952835</v>
      </c>
      <c r="X438" s="123">
        <v>5.1282242210947837</v>
      </c>
      <c r="Y438" s="123">
        <v>0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4.4446189594186425</v>
      </c>
      <c r="D439" s="99">
        <v>3.9732998667896005</v>
      </c>
      <c r="E439" s="99">
        <v>3.8477483302439213</v>
      </c>
      <c r="F439" s="99">
        <v>4.1208320416179802</v>
      </c>
      <c r="G439" s="99">
        <v>4.327333113470881</v>
      </c>
      <c r="H439" s="99">
        <v>3.9444183575082179</v>
      </c>
      <c r="I439" s="99">
        <v>3.991339784959139</v>
      </c>
      <c r="J439" s="99">
        <v>3.788572741908538</v>
      </c>
      <c r="K439" s="99">
        <v>3.528317670875126</v>
      </c>
      <c r="L439" s="99">
        <v>3.0893770467789912</v>
      </c>
      <c r="M439" s="99">
        <v>0</v>
      </c>
      <c r="N439" s="99">
        <v>0</v>
      </c>
      <c r="O439" s="99">
        <v>3.4351923946080314</v>
      </c>
      <c r="P439" s="99">
        <v>0</v>
      </c>
      <c r="Q439" s="99">
        <v>0</v>
      </c>
      <c r="R439" s="99">
        <v>4.7150738033499167</v>
      </c>
      <c r="S439" s="99">
        <v>0</v>
      </c>
      <c r="T439" s="99">
        <v>0</v>
      </c>
      <c r="U439" s="99">
        <v>6.2858467596571854</v>
      </c>
      <c r="V439" s="99">
        <v>4.0396290866982509</v>
      </c>
      <c r="W439" s="99">
        <v>8.0782741225875121</v>
      </c>
      <c r="X439" s="99">
        <v>7.2886699568851254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3.2478128080413455</v>
      </c>
      <c r="D440" s="110">
        <v>2.9123863043008562</v>
      </c>
      <c r="E440" s="110">
        <v>3.2230102648590915</v>
      </c>
      <c r="F440" s="110">
        <v>3.3850910935290353</v>
      </c>
      <c r="G440" s="110">
        <v>3.2827664794687892</v>
      </c>
      <c r="H440" s="110">
        <v>2.9277719623062395</v>
      </c>
      <c r="I440" s="110">
        <v>3.2895480312513525</v>
      </c>
      <c r="J440" s="110">
        <v>2.7565837218622318</v>
      </c>
      <c r="K440" s="110">
        <v>2.5529229458360767</v>
      </c>
      <c r="L440" s="110">
        <v>2.2821410894436993</v>
      </c>
      <c r="M440" s="110">
        <v>0</v>
      </c>
      <c r="N440" s="110">
        <v>0</v>
      </c>
      <c r="O440" s="110">
        <v>2.5583710778735735</v>
      </c>
      <c r="P440" s="110">
        <v>2.96715784513307</v>
      </c>
      <c r="Q440" s="110">
        <v>0</v>
      </c>
      <c r="R440" s="110">
        <v>3.1621631897298719</v>
      </c>
      <c r="S440" s="110">
        <v>3.7613494194493975</v>
      </c>
      <c r="T440" s="110">
        <v>3.6486814023028571</v>
      </c>
      <c r="U440" s="110">
        <v>3.7604713005362642</v>
      </c>
      <c r="V440" s="110">
        <v>4.0280064101686444</v>
      </c>
      <c r="W440" s="110">
        <v>4.5970987094867128</v>
      </c>
      <c r="X440" s="110">
        <v>5.071370385942406</v>
      </c>
      <c r="Y440" s="110">
        <v>0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85.301177972438751</v>
      </c>
      <c r="D442" s="118">
        <f t="shared" si="232"/>
        <v>155.0709950347896</v>
      </c>
      <c r="E442" s="118">
        <f t="shared" si="232"/>
        <v>63.076355975075501</v>
      </c>
      <c r="F442" s="118">
        <f t="shared" si="232"/>
        <v>21.991116971640711</v>
      </c>
      <c r="G442" s="118">
        <f t="shared" si="232"/>
        <v>40.197586169233752</v>
      </c>
      <c r="H442" s="118">
        <f t="shared" si="232"/>
        <v>98.245204343991389</v>
      </c>
      <c r="I442" s="118">
        <f t="shared" si="232"/>
        <v>66.315072140058803</v>
      </c>
      <c r="J442" s="118">
        <f t="shared" si="232"/>
        <v>104.35066242725397</v>
      </c>
      <c r="K442" s="118">
        <f t="shared" si="232"/>
        <v>105.49134325831923</v>
      </c>
      <c r="L442" s="118">
        <f t="shared" si="232"/>
        <v>76.564724638580174</v>
      </c>
      <c r="M442" s="118">
        <f t="shared" si="232"/>
        <v>0</v>
      </c>
      <c r="N442" s="118">
        <f t="shared" si="232"/>
        <v>0</v>
      </c>
      <c r="O442" s="118">
        <f t="shared" si="232"/>
        <v>83.546768640293223</v>
      </c>
      <c r="P442" s="118">
        <f t="shared" si="232"/>
        <v>17.161889257861823</v>
      </c>
      <c r="Q442" s="118">
        <f t="shared" si="232"/>
        <v>0</v>
      </c>
      <c r="R442" s="118">
        <f t="shared" ref="R442:V442" si="233">R443+R446+R448+R457</f>
        <v>82.390525235283107</v>
      </c>
      <c r="S442" s="118">
        <f t="shared" si="233"/>
        <v>82.279712439612524</v>
      </c>
      <c r="T442" s="118">
        <f t="shared" si="233"/>
        <v>76.584819724045119</v>
      </c>
      <c r="U442" s="118">
        <f t="shared" si="233"/>
        <v>67.270000490726559</v>
      </c>
      <c r="V442" s="118">
        <f t="shared" si="233"/>
        <v>68.035702296126246</v>
      </c>
      <c r="W442" s="118">
        <f t="shared" ref="W442:Y442" si="234">W443+W446+W448+W457</f>
        <v>84.222508605081018</v>
      </c>
      <c r="X442" s="118">
        <f t="shared" si="234"/>
        <v>66.302042833604958</v>
      </c>
      <c r="Y442" s="118">
        <f t="shared" si="234"/>
        <v>0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75.630738597322818</v>
      </c>
      <c r="D443" s="123">
        <f t="shared" si="235"/>
        <v>145.54348528103287</v>
      </c>
      <c r="E443" s="123">
        <f t="shared" si="235"/>
        <v>52.994523193550002</v>
      </c>
      <c r="F443" s="123">
        <f t="shared" si="235"/>
        <v>12.042143095894247</v>
      </c>
      <c r="G443" s="123">
        <f t="shared" si="235"/>
        <v>30.25727649651769</v>
      </c>
      <c r="H443" s="123">
        <f t="shared" si="235"/>
        <v>88.503574499305017</v>
      </c>
      <c r="I443" s="123">
        <f t="shared" si="235"/>
        <v>55.526895145554313</v>
      </c>
      <c r="J443" s="123">
        <f t="shared" si="235"/>
        <v>94.707013720145042</v>
      </c>
      <c r="K443" s="123">
        <f t="shared" si="235"/>
        <v>97.292574719799944</v>
      </c>
      <c r="L443" s="123">
        <f t="shared" si="235"/>
        <v>69.27941015082709</v>
      </c>
      <c r="M443" s="123">
        <f t="shared" si="235"/>
        <v>0</v>
      </c>
      <c r="N443" s="123">
        <f t="shared" si="235"/>
        <v>0</v>
      </c>
      <c r="O443" s="123">
        <f t="shared" si="235"/>
        <v>73.54164123113874</v>
      </c>
      <c r="P443" s="123">
        <f t="shared" si="235"/>
        <v>6.7495395182337301</v>
      </c>
      <c r="Q443" s="123">
        <f t="shared" si="235"/>
        <v>0</v>
      </c>
      <c r="R443" s="123">
        <f t="shared" ref="R443:V443" si="236">SUM(R444:R445)</f>
        <v>69.840992176059473</v>
      </c>
      <c r="S443" s="123">
        <f t="shared" si="236"/>
        <v>68.814284670284152</v>
      </c>
      <c r="T443" s="123">
        <f t="shared" si="236"/>
        <v>60.526146681072845</v>
      </c>
      <c r="U443" s="123">
        <f t="shared" si="236"/>
        <v>49.247153021111508</v>
      </c>
      <c r="V443" s="123">
        <f t="shared" si="236"/>
        <v>50.956391166902819</v>
      </c>
      <c r="W443" s="123">
        <f t="shared" ref="W443:Y443" si="237">SUM(W444:W445)</f>
        <v>63.031280487219789</v>
      </c>
      <c r="X443" s="123">
        <f t="shared" si="237"/>
        <v>48.888544314965721</v>
      </c>
      <c r="Y443" s="123">
        <f t="shared" si="237"/>
        <v>0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73.851402844249691</v>
      </c>
      <c r="D444" s="99">
        <v>142.19914228060642</v>
      </c>
      <c r="E444" s="99">
        <v>51.797947964436084</v>
      </c>
      <c r="F444" s="99">
        <v>11.775227751577653</v>
      </c>
      <c r="G444" s="99">
        <v>29.598487898629017</v>
      </c>
      <c r="H444" s="99">
        <v>86.619008157307888</v>
      </c>
      <c r="I444" s="99">
        <v>54.36660105026435</v>
      </c>
      <c r="J444" s="99">
        <v>92.756159939454662</v>
      </c>
      <c r="K444" s="99">
        <v>95.313255748915779</v>
      </c>
      <c r="L444" s="99">
        <v>67.930410942012784</v>
      </c>
      <c r="M444" s="99">
        <v>0</v>
      </c>
      <c r="N444" s="99">
        <v>0</v>
      </c>
      <c r="O444" s="99">
        <v>72.14465672553699</v>
      </c>
      <c r="P444" s="99">
        <v>6.6216823832767231</v>
      </c>
      <c r="Q444" s="99">
        <v>0</v>
      </c>
      <c r="R444" s="99">
        <v>68.573225407532021</v>
      </c>
      <c r="S444" s="99">
        <v>67.560929313305763</v>
      </c>
      <c r="T444" s="99">
        <v>59.383931493240553</v>
      </c>
      <c r="U444" s="99">
        <v>48.319460595762592</v>
      </c>
      <c r="V444" s="99">
        <v>49.999506351148092</v>
      </c>
      <c r="W444" s="99">
        <v>61.881773710121273</v>
      </c>
      <c r="X444" s="99">
        <v>48.00383203067782</v>
      </c>
      <c r="Y444" s="99">
        <v>0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1.7793357530731311</v>
      </c>
      <c r="D445" s="99">
        <v>3.3443430004264609</v>
      </c>
      <c r="E445" s="99">
        <v>1.1965752291139173</v>
      </c>
      <c r="F445" s="99">
        <v>0.26691534431659336</v>
      </c>
      <c r="G445" s="99">
        <v>0.65878859788867217</v>
      </c>
      <c r="H445" s="99">
        <v>1.8845663419971332</v>
      </c>
      <c r="I445" s="99">
        <v>1.1602940952899639</v>
      </c>
      <c r="J445" s="99">
        <v>1.9508537806903763</v>
      </c>
      <c r="K445" s="99">
        <v>1.9793189708841641</v>
      </c>
      <c r="L445" s="99">
        <v>1.3489992088143024</v>
      </c>
      <c r="M445" s="99">
        <v>0</v>
      </c>
      <c r="N445" s="99">
        <v>0</v>
      </c>
      <c r="O445" s="99">
        <v>1.3969845056017502</v>
      </c>
      <c r="P445" s="99">
        <v>0.1278571349570071</v>
      </c>
      <c r="Q445" s="99">
        <v>0</v>
      </c>
      <c r="R445" s="99">
        <v>1.2677667685274543</v>
      </c>
      <c r="S445" s="99">
        <v>1.2533553569783917</v>
      </c>
      <c r="T445" s="99">
        <v>1.142215187832293</v>
      </c>
      <c r="U445" s="99">
        <v>0.9276924253489186</v>
      </c>
      <c r="V445" s="99">
        <v>0.95688481575472883</v>
      </c>
      <c r="W445" s="99">
        <v>1.1495067770985194</v>
      </c>
      <c r="X445" s="99">
        <v>0.88471228428790116</v>
      </c>
      <c r="Y445" s="99">
        <v>0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0.14854392763193469</v>
      </c>
      <c r="D446" s="123">
        <f t="shared" si="238"/>
        <v>0.23946486255623967</v>
      </c>
      <c r="E446" s="123">
        <f t="shared" si="238"/>
        <v>0.39600060092462747</v>
      </c>
      <c r="F446" s="123">
        <f t="shared" si="238"/>
        <v>0.33790132723137117</v>
      </c>
      <c r="G446" s="123">
        <f t="shared" si="238"/>
        <v>0.38099616970009537</v>
      </c>
      <c r="H446" s="123">
        <f t="shared" si="238"/>
        <v>0.32907561232575833</v>
      </c>
      <c r="I446" s="123">
        <f t="shared" si="238"/>
        <v>0.52298574784723173</v>
      </c>
      <c r="J446" s="123">
        <f t="shared" si="238"/>
        <v>0.43055852746183554</v>
      </c>
      <c r="K446" s="123">
        <f t="shared" si="238"/>
        <v>0.63536130406217017</v>
      </c>
      <c r="L446" s="123">
        <f t="shared" si="238"/>
        <v>0.42258547649214168</v>
      </c>
      <c r="M446" s="123">
        <f t="shared" si="238"/>
        <v>0</v>
      </c>
      <c r="N446" s="123">
        <f t="shared" si="238"/>
        <v>0</v>
      </c>
      <c r="O446" s="123">
        <f t="shared" si="238"/>
        <v>0.50633867972184721</v>
      </c>
      <c r="P446" s="123">
        <f t="shared" si="238"/>
        <v>0.43610828235566201</v>
      </c>
      <c r="Q446" s="123">
        <f t="shared" si="238"/>
        <v>0</v>
      </c>
      <c r="R446" s="123">
        <f t="shared" si="238"/>
        <v>0.9381612776330851</v>
      </c>
      <c r="S446" s="123">
        <f t="shared" si="238"/>
        <v>0.80109178794066693</v>
      </c>
      <c r="T446" s="123">
        <f t="shared" si="238"/>
        <v>1.0927827264850387</v>
      </c>
      <c r="U446" s="123">
        <f t="shared" si="238"/>
        <v>0.69010331084620746</v>
      </c>
      <c r="V446" s="123">
        <f t="shared" si="238"/>
        <v>0.60469800986071354</v>
      </c>
      <c r="W446" s="123">
        <f t="shared" si="238"/>
        <v>0.23534858849312393</v>
      </c>
      <c r="X446" s="123">
        <f t="shared" si="238"/>
        <v>0.23927468756611311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0.14854392763193469</v>
      </c>
      <c r="D447" s="99">
        <f>RES_hhdet_in_tess!D29</f>
        <v>0.23946486255623967</v>
      </c>
      <c r="E447" s="99">
        <f>RES_hhdet_in_tess!E29</f>
        <v>0.39600060092462747</v>
      </c>
      <c r="F447" s="99">
        <f>RES_hhdet_in_tess!F29</f>
        <v>0.33790132723137117</v>
      </c>
      <c r="G447" s="99">
        <f>RES_hhdet_in_tess!G29</f>
        <v>0.38099616970009537</v>
      </c>
      <c r="H447" s="99">
        <f>RES_hhdet_in_tess!H29</f>
        <v>0.32907561232575833</v>
      </c>
      <c r="I447" s="99">
        <f>RES_hhdet_in_tess!I29</f>
        <v>0.52298574784723173</v>
      </c>
      <c r="J447" s="99">
        <f>RES_hhdet_in_tess!J29</f>
        <v>0.43055852746183554</v>
      </c>
      <c r="K447" s="99">
        <f>RES_hhdet_in_tess!K29</f>
        <v>0.63536130406217017</v>
      </c>
      <c r="L447" s="99">
        <f>RES_hhdet_in_tess!L29</f>
        <v>0.42258547649214168</v>
      </c>
      <c r="M447" s="99">
        <f>RES_hhdet_in_tess!M29</f>
        <v>0</v>
      </c>
      <c r="N447" s="99">
        <f>RES_hhdet_in_tess!N29</f>
        <v>0</v>
      </c>
      <c r="O447" s="99">
        <f>RES_hhdet_in_tess!O29</f>
        <v>0.50633867972184721</v>
      </c>
      <c r="P447" s="99">
        <f>RES_hhdet_in_tess!P29</f>
        <v>0.43610828235566201</v>
      </c>
      <c r="Q447" s="99">
        <f>RES_hhdet_in_tess!Q29</f>
        <v>0</v>
      </c>
      <c r="R447" s="99">
        <f>RES_hhdet_in_tess!R29</f>
        <v>0.9381612776330851</v>
      </c>
      <c r="S447" s="99">
        <f>RES_hhdet_in_tess!S29</f>
        <v>0.80109178794066693</v>
      </c>
      <c r="T447" s="99">
        <f>RES_hhdet_in_tess!T29</f>
        <v>1.0927827264850387</v>
      </c>
      <c r="U447" s="99">
        <f>RES_hhdet_in_tess!U29</f>
        <v>0.69010331084620746</v>
      </c>
      <c r="V447" s="99">
        <f>RES_hhdet_in_tess!V29</f>
        <v>0.60469800986071354</v>
      </c>
      <c r="W447" s="99">
        <f>RES_hhdet_in_tess!W29</f>
        <v>0.23534858849312393</v>
      </c>
      <c r="X447" s="99">
        <f>RES_hhdet_in_tess!X29</f>
        <v>0.23927468756611311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7.0753713439174151</v>
      </c>
      <c r="D448" s="123">
        <v>7.0936095511664501</v>
      </c>
      <c r="E448" s="123">
        <v>7.267064985418461</v>
      </c>
      <c r="F448" s="123">
        <v>7.0690442606839605</v>
      </c>
      <c r="G448" s="123">
        <v>7.0778576524885537</v>
      </c>
      <c r="H448" s="123">
        <v>7.1915823605674447</v>
      </c>
      <c r="I448" s="123">
        <v>7.784920428442847</v>
      </c>
      <c r="J448" s="123">
        <v>7.1097435438580137</v>
      </c>
      <c r="K448" s="123">
        <v>5.6134335362202403</v>
      </c>
      <c r="L448" s="123">
        <v>5.1200413702050405</v>
      </c>
      <c r="M448" s="123">
        <v>0</v>
      </c>
      <c r="N448" s="123">
        <v>0</v>
      </c>
      <c r="O448" s="123">
        <v>7.5178803640619201</v>
      </c>
      <c r="P448" s="123">
        <v>7.6610801929602816</v>
      </c>
      <c r="Q448" s="123">
        <v>0</v>
      </c>
      <c r="R448" s="123">
        <v>9.0753238799544604</v>
      </c>
      <c r="S448" s="123">
        <v>9.5993247317577488</v>
      </c>
      <c r="T448" s="123">
        <v>11.935725281424643</v>
      </c>
      <c r="U448" s="123">
        <v>14.129739178079484</v>
      </c>
      <c r="V448" s="123">
        <v>13.046769671368558</v>
      </c>
      <c r="W448" s="123">
        <v>16.920031044711759</v>
      </c>
      <c r="X448" s="123">
        <v>12.738417868188618</v>
      </c>
      <c r="Y448" s="123">
        <v>0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7.3916502993146365</v>
      </c>
      <c r="D449" s="99">
        <v>7.3046947376338691</v>
      </c>
      <c r="E449" s="99">
        <v>7.1717790910216364</v>
      </c>
      <c r="F449" s="99">
        <v>7.1218866110098116</v>
      </c>
      <c r="G449" s="99">
        <v>7.1963065338861743</v>
      </c>
      <c r="H449" s="99">
        <v>7.2845075940415862</v>
      </c>
      <c r="I449" s="99">
        <v>7.3807458076735903</v>
      </c>
      <c r="J449" s="99">
        <v>7.0356363201858798</v>
      </c>
      <c r="K449" s="99">
        <v>6.968216133164213</v>
      </c>
      <c r="L449" s="99">
        <v>6.5942026846959969</v>
      </c>
      <c r="M449" s="99">
        <v>0</v>
      </c>
      <c r="N449" s="99">
        <v>0</v>
      </c>
      <c r="O449" s="99">
        <v>6.9300631515874214</v>
      </c>
      <c r="P449" s="99">
        <v>0</v>
      </c>
      <c r="Q449" s="99">
        <v>0</v>
      </c>
      <c r="R449" s="99">
        <v>8.7896480452880557</v>
      </c>
      <c r="S449" s="99">
        <v>10.646200486712473</v>
      </c>
      <c r="T449" s="99">
        <v>14.051349144231512</v>
      </c>
      <c r="U449" s="99">
        <v>11.648386634617877</v>
      </c>
      <c r="V449" s="99">
        <v>13.961526743663089</v>
      </c>
      <c r="W449" s="99">
        <v>17.51339046473252</v>
      </c>
      <c r="X449" s="99">
        <v>13.285022127921966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6.876869907475645</v>
      </c>
      <c r="D453" s="102">
        <v>7.0422645058095092</v>
      </c>
      <c r="E453" s="102">
        <v>7.2854534913546898</v>
      </c>
      <c r="F453" s="102">
        <v>7.0608636457799587</v>
      </c>
      <c r="G453" s="102">
        <v>7.0621517234634545</v>
      </c>
      <c r="H453" s="102">
        <v>7.1789055930289516</v>
      </c>
      <c r="I453" s="102">
        <v>7.834474404935631</v>
      </c>
      <c r="J453" s="102">
        <v>7.116187650264286</v>
      </c>
      <c r="K453" s="102">
        <v>5.5583610729298361</v>
      </c>
      <c r="L453" s="102">
        <v>5.0634446858371707</v>
      </c>
      <c r="M453" s="102">
        <v>0</v>
      </c>
      <c r="N453" s="102">
        <v>0</v>
      </c>
      <c r="O453" s="102">
        <v>7.5422513681441368</v>
      </c>
      <c r="P453" s="102">
        <v>7.6610801929602816</v>
      </c>
      <c r="Q453" s="102">
        <v>0</v>
      </c>
      <c r="R453" s="102">
        <v>9.0969249405358585</v>
      </c>
      <c r="S453" s="102">
        <v>9.5789524868713656</v>
      </c>
      <c r="T453" s="102">
        <v>11.682359761931632</v>
      </c>
      <c r="U453" s="102">
        <v>14.23101887373098</v>
      </c>
      <c r="V453" s="102">
        <v>12.944419809753754</v>
      </c>
      <c r="W453" s="102">
        <v>16.902439384262863</v>
      </c>
      <c r="X453" s="102">
        <v>12.643545496802815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5.069262888353455</v>
      </c>
      <c r="M454" s="105">
        <v>0</v>
      </c>
      <c r="N454" s="105">
        <v>0</v>
      </c>
      <c r="O454" s="105">
        <v>7.5266197075659091</v>
      </c>
      <c r="P454" s="105">
        <v>0</v>
      </c>
      <c r="Q454" s="105">
        <v>0</v>
      </c>
      <c r="R454" s="105">
        <v>9.0441841594270098</v>
      </c>
      <c r="S454" s="105">
        <v>9.5580165801457557</v>
      </c>
      <c r="T454" s="105">
        <v>11.781219432278094</v>
      </c>
      <c r="U454" s="105">
        <v>0</v>
      </c>
      <c r="V454" s="105">
        <v>12.966201771446874</v>
      </c>
      <c r="W454" s="105">
        <v>16.880629368766463</v>
      </c>
      <c r="X454" s="105">
        <v>12.68679844815936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1.688561515529962</v>
      </c>
      <c r="M455" s="99">
        <v>0</v>
      </c>
      <c r="N455" s="99">
        <v>0</v>
      </c>
      <c r="O455" s="99">
        <v>2.6246906668277843</v>
      </c>
      <c r="P455" s="99">
        <v>0</v>
      </c>
      <c r="Q455" s="99">
        <v>0</v>
      </c>
      <c r="R455" s="99">
        <v>2.802073516642527</v>
      </c>
      <c r="S455" s="99">
        <v>2.6824369940251329</v>
      </c>
      <c r="T455" s="99">
        <v>3.5772190095326972</v>
      </c>
      <c r="U455" s="99">
        <v>0</v>
      </c>
      <c r="V455" s="99">
        <v>3.912921794657509</v>
      </c>
      <c r="W455" s="99">
        <v>7.0414702890589895</v>
      </c>
      <c r="X455" s="99">
        <v>3.0235262426581904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3.3807013728234931</v>
      </c>
      <c r="M456" s="99">
        <v>0</v>
      </c>
      <c r="N456" s="99">
        <v>0</v>
      </c>
      <c r="O456" s="99">
        <v>4.901929040738124</v>
      </c>
      <c r="P456" s="99">
        <v>0</v>
      </c>
      <c r="Q456" s="99">
        <v>0</v>
      </c>
      <c r="R456" s="99">
        <v>6.2421106427844819</v>
      </c>
      <c r="S456" s="99">
        <v>6.8755795861206224</v>
      </c>
      <c r="T456" s="99">
        <v>8.2040004227453966</v>
      </c>
      <c r="U456" s="99">
        <v>0</v>
      </c>
      <c r="V456" s="99">
        <v>9.0532799767893657</v>
      </c>
      <c r="W456" s="99">
        <v>9.8391590797074731</v>
      </c>
      <c r="X456" s="99">
        <v>9.6632722055011708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2.4465241035665932</v>
      </c>
      <c r="D457" s="123">
        <v>2.1944353400340217</v>
      </c>
      <c r="E457" s="123">
        <v>2.4187671951824141</v>
      </c>
      <c r="F457" s="123">
        <v>2.5420282878311329</v>
      </c>
      <c r="G457" s="123">
        <v>2.4814558505274165</v>
      </c>
      <c r="H457" s="123">
        <v>2.220971871793187</v>
      </c>
      <c r="I457" s="123">
        <v>2.4802708182144149</v>
      </c>
      <c r="J457" s="123">
        <v>2.1033466357890687</v>
      </c>
      <c r="K457" s="123">
        <v>1.94997369823688</v>
      </c>
      <c r="L457" s="123">
        <v>1.7426876410559018</v>
      </c>
      <c r="M457" s="123">
        <v>0</v>
      </c>
      <c r="N457" s="123">
        <v>0</v>
      </c>
      <c r="O457" s="123">
        <v>1.9809083653707078</v>
      </c>
      <c r="P457" s="123">
        <v>2.315161264312148</v>
      </c>
      <c r="Q457" s="123">
        <v>0</v>
      </c>
      <c r="R457" s="123">
        <v>2.5360479016360844</v>
      </c>
      <c r="S457" s="123">
        <v>3.0650112496299586</v>
      </c>
      <c r="T457" s="123">
        <v>3.0301650350625997</v>
      </c>
      <c r="U457" s="123">
        <v>3.2030049806893568</v>
      </c>
      <c r="V457" s="123">
        <v>3.4278434479941606</v>
      </c>
      <c r="W457" s="123">
        <v>4.0358484846563405</v>
      </c>
      <c r="X457" s="123">
        <v>4.4358059628845048</v>
      </c>
      <c r="Y457" s="123">
        <v>0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2.5958630733678216</v>
      </c>
      <c r="D458" s="99">
        <v>2.3219449017213991</v>
      </c>
      <c r="E458" s="99">
        <v>2.2498855272359481</v>
      </c>
      <c r="F458" s="99">
        <v>2.4109695720828599</v>
      </c>
      <c r="G458" s="99">
        <v>2.5332617701099078</v>
      </c>
      <c r="H458" s="99">
        <v>2.3104443349904362</v>
      </c>
      <c r="I458" s="99">
        <v>2.3392891826377049</v>
      </c>
      <c r="J458" s="99">
        <v>2.2217408956902043</v>
      </c>
      <c r="K458" s="99">
        <v>2.0703221841573258</v>
      </c>
      <c r="L458" s="99">
        <v>1.8138173941151825</v>
      </c>
      <c r="M458" s="99">
        <v>0</v>
      </c>
      <c r="N458" s="99">
        <v>0</v>
      </c>
      <c r="O458" s="99">
        <v>2.0185350912553708</v>
      </c>
      <c r="P458" s="99">
        <v>0</v>
      </c>
      <c r="Q458" s="99">
        <v>0</v>
      </c>
      <c r="R458" s="99">
        <v>2.7885454320424765</v>
      </c>
      <c r="S458" s="99">
        <v>0</v>
      </c>
      <c r="T458" s="99">
        <v>0</v>
      </c>
      <c r="U458" s="99">
        <v>3.7884304405726454</v>
      </c>
      <c r="V458" s="99">
        <v>2.4450967207060308</v>
      </c>
      <c r="W458" s="99">
        <v>4.8996355437529182</v>
      </c>
      <c r="X458" s="99">
        <v>4.4236475779470013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2.4344940198881617</v>
      </c>
      <c r="D459" s="110">
        <v>2.1865885977763369</v>
      </c>
      <c r="E459" s="110">
        <v>2.423884821483822</v>
      </c>
      <c r="F459" s="110">
        <v>2.5500934395694883</v>
      </c>
      <c r="G459" s="110">
        <v>2.4773659095077454</v>
      </c>
      <c r="H459" s="110">
        <v>2.213489853964846</v>
      </c>
      <c r="I459" s="110">
        <v>2.4917158218405686</v>
      </c>
      <c r="J459" s="110">
        <v>2.092247173923337</v>
      </c>
      <c r="K459" s="110">
        <v>1.9419504658421838</v>
      </c>
      <c r="L459" s="110">
        <v>1.740147292732356</v>
      </c>
      <c r="M459" s="110">
        <v>0</v>
      </c>
      <c r="N459" s="110">
        <v>0</v>
      </c>
      <c r="O459" s="110">
        <v>1.9793620615672285</v>
      </c>
      <c r="P459" s="110">
        <v>2.315161264312148</v>
      </c>
      <c r="Q459" s="110">
        <v>0</v>
      </c>
      <c r="R459" s="110">
        <v>2.5308948908114646</v>
      </c>
      <c r="S459" s="110">
        <v>3.0650112496299586</v>
      </c>
      <c r="T459" s="110">
        <v>3.0301650350625997</v>
      </c>
      <c r="U459" s="110">
        <v>3.1791100639594263</v>
      </c>
      <c r="V459" s="110">
        <v>3.4553328669392829</v>
      </c>
      <c r="W459" s="110">
        <v>3.9862869320852257</v>
      </c>
      <c r="X459" s="110">
        <v>4.4361259203828602</v>
      </c>
      <c r="Y459" s="110">
        <v>0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32.51669269859768</v>
      </c>
      <c r="D461" s="118">
        <f t="shared" si="239"/>
        <v>60.177347657014849</v>
      </c>
      <c r="E461" s="118">
        <f t="shared" si="239"/>
        <v>22.00313482476518</v>
      </c>
      <c r="F461" s="118">
        <f t="shared" si="239"/>
        <v>5.3041589924712209</v>
      </c>
      <c r="G461" s="118">
        <f t="shared" si="239"/>
        <v>12.474823299330746</v>
      </c>
      <c r="H461" s="118">
        <f t="shared" si="239"/>
        <v>35.336155948248347</v>
      </c>
      <c r="I461" s="118">
        <f t="shared" si="239"/>
        <v>22.088655813237846</v>
      </c>
      <c r="J461" s="118">
        <f t="shared" si="239"/>
        <v>36.898170468562135</v>
      </c>
      <c r="K461" s="118">
        <f t="shared" si="239"/>
        <v>37.312536061655983</v>
      </c>
      <c r="L461" s="118">
        <f t="shared" si="239"/>
        <v>26.2480329943104</v>
      </c>
      <c r="M461" s="118">
        <f t="shared" si="239"/>
        <v>0</v>
      </c>
      <c r="N461" s="118">
        <f t="shared" si="239"/>
        <v>0</v>
      </c>
      <c r="O461" s="118">
        <f t="shared" si="239"/>
        <v>25.077225640819254</v>
      </c>
      <c r="P461" s="118">
        <f t="shared" si="239"/>
        <v>2.1737558088232198</v>
      </c>
      <c r="Q461" s="118">
        <f t="shared" si="239"/>
        <v>0</v>
      </c>
      <c r="R461" s="118">
        <f t="shared" ref="R461:V461" si="240">R462+R465+R467+R476</f>
        <v>21.489708695821619</v>
      </c>
      <c r="S461" s="118">
        <f t="shared" si="240"/>
        <v>20.940781337475556</v>
      </c>
      <c r="T461" s="118">
        <f t="shared" si="240"/>
        <v>18.594924490424386</v>
      </c>
      <c r="U461" s="118">
        <f t="shared" si="240"/>
        <v>15.054148708789789</v>
      </c>
      <c r="V461" s="118">
        <f t="shared" si="240"/>
        <v>15.723401906157532</v>
      </c>
      <c r="W461" s="118">
        <f t="shared" ref="W461:Y461" si="241">W462+W465+W467+W476</f>
        <v>19.17938226032388</v>
      </c>
      <c r="X461" s="118">
        <f t="shared" si="241"/>
        <v>15.092543524201329</v>
      </c>
      <c r="Y461" s="118">
        <f t="shared" si="241"/>
        <v>0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31.176868052553385</v>
      </c>
      <c r="D462" s="123">
        <f t="shared" si="242"/>
        <v>59.495511133891057</v>
      </c>
      <c r="E462" s="123">
        <f t="shared" si="242"/>
        <v>21.470572654695733</v>
      </c>
      <c r="F462" s="123">
        <f t="shared" si="242"/>
        <v>4.8361930236377537</v>
      </c>
      <c r="G462" s="123">
        <f t="shared" si="242"/>
        <v>12.041129789679687</v>
      </c>
      <c r="H462" s="123">
        <f t="shared" si="242"/>
        <v>34.895174032128338</v>
      </c>
      <c r="I462" s="123">
        <f t="shared" si="242"/>
        <v>21.681445641125464</v>
      </c>
      <c r="J462" s="123">
        <f t="shared" si="242"/>
        <v>36.590488886118258</v>
      </c>
      <c r="K462" s="123">
        <f t="shared" si="242"/>
        <v>37.150940533903601</v>
      </c>
      <c r="L462" s="123">
        <f t="shared" si="242"/>
        <v>26.132225662008327</v>
      </c>
      <c r="M462" s="123">
        <f t="shared" si="242"/>
        <v>0</v>
      </c>
      <c r="N462" s="123">
        <f t="shared" si="242"/>
        <v>0</v>
      </c>
      <c r="O462" s="123">
        <f t="shared" si="242"/>
        <v>24.95225333446707</v>
      </c>
      <c r="P462" s="123">
        <f t="shared" si="242"/>
        <v>2.1737558088232198</v>
      </c>
      <c r="Q462" s="123">
        <f t="shared" si="242"/>
        <v>0</v>
      </c>
      <c r="R462" s="123">
        <f t="shared" ref="R462:V462" si="243">SUM(R463:R464)</f>
        <v>21.318110049594072</v>
      </c>
      <c r="S462" s="123">
        <f t="shared" si="243"/>
        <v>20.86390943250705</v>
      </c>
      <c r="T462" s="123">
        <f t="shared" si="243"/>
        <v>18.300178077186093</v>
      </c>
      <c r="U462" s="123">
        <f t="shared" si="243"/>
        <v>14.879965843073277</v>
      </c>
      <c r="V462" s="123">
        <f t="shared" si="243"/>
        <v>15.361371512451495</v>
      </c>
      <c r="W462" s="123">
        <f t="shared" ref="W462:Y462" si="244">SUM(W463:W464)</f>
        <v>18.943837726006418</v>
      </c>
      <c r="X462" s="123">
        <f t="shared" si="244"/>
        <v>14.652850624848288</v>
      </c>
      <c r="Y462" s="123">
        <f t="shared" si="244"/>
        <v>0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31.176868052553385</v>
      </c>
      <c r="D463" s="99">
        <v>59.495511133891057</v>
      </c>
      <c r="E463" s="99">
        <v>21.470572654695733</v>
      </c>
      <c r="F463" s="99">
        <v>4.8361930236377537</v>
      </c>
      <c r="G463" s="99">
        <v>12.041129789679687</v>
      </c>
      <c r="H463" s="99">
        <v>34.895174032128338</v>
      </c>
      <c r="I463" s="99">
        <v>21.681445641125464</v>
      </c>
      <c r="J463" s="99">
        <v>36.590488886118258</v>
      </c>
      <c r="K463" s="99">
        <v>37.150940533903601</v>
      </c>
      <c r="L463" s="99">
        <v>26.132225662008327</v>
      </c>
      <c r="M463" s="99">
        <v>0</v>
      </c>
      <c r="N463" s="99">
        <v>0</v>
      </c>
      <c r="O463" s="99">
        <v>24.95225333446707</v>
      </c>
      <c r="P463" s="99">
        <v>2.1737558088232198</v>
      </c>
      <c r="Q463" s="99">
        <v>0</v>
      </c>
      <c r="R463" s="99">
        <v>21.318110049594072</v>
      </c>
      <c r="S463" s="99">
        <v>20.86390943250705</v>
      </c>
      <c r="T463" s="99">
        <v>18.300178077186093</v>
      </c>
      <c r="U463" s="99">
        <v>14.879965843073277</v>
      </c>
      <c r="V463" s="99">
        <v>15.361371512451495</v>
      </c>
      <c r="W463" s="99">
        <v>18.943837726006418</v>
      </c>
      <c r="X463" s="99">
        <v>14.652850624848288</v>
      </c>
      <c r="Y463" s="99">
        <v>0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1.2645558808982154</v>
      </c>
      <c r="D467" s="123">
        <v>0.62951334644321499</v>
      </c>
      <c r="E467" s="123">
        <v>0.50685468446067561</v>
      </c>
      <c r="F467" s="123">
        <v>0.41369998584367407</v>
      </c>
      <c r="G467" s="123">
        <v>0.36176690062256706</v>
      </c>
      <c r="H467" s="123">
        <v>0.37183613548271349</v>
      </c>
      <c r="I467" s="123">
        <v>0.33913235504026984</v>
      </c>
      <c r="J467" s="123">
        <v>0.23391482381085366</v>
      </c>
      <c r="K467" s="123">
        <v>0.11150223762013228</v>
      </c>
      <c r="L467" s="123">
        <v>9.1607922303923423E-2</v>
      </c>
      <c r="M467" s="123">
        <v>0</v>
      </c>
      <c r="N467" s="123">
        <v>0</v>
      </c>
      <c r="O467" s="123">
        <v>9.4169478548533136E-2</v>
      </c>
      <c r="P467" s="123">
        <v>0</v>
      </c>
      <c r="Q467" s="123">
        <v>0</v>
      </c>
      <c r="R467" s="123">
        <v>0.1501771229241711</v>
      </c>
      <c r="S467" s="123">
        <v>7.6871904968506405E-2</v>
      </c>
      <c r="T467" s="123">
        <v>0.29474641323829431</v>
      </c>
      <c r="U467" s="123">
        <v>0.11818706375871726</v>
      </c>
      <c r="V467" s="123">
        <v>0.33706053946564685</v>
      </c>
      <c r="W467" s="123">
        <v>0.13596759441196618</v>
      </c>
      <c r="X467" s="123">
        <v>0.39723920018878323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3.2794149177960388</v>
      </c>
      <c r="D468" s="99">
        <v>3.2175126595986536</v>
      </c>
      <c r="E468" s="99">
        <v>3.1332835039387219</v>
      </c>
      <c r="F468" s="99">
        <v>3.0859782727798395</v>
      </c>
      <c r="G468" s="99">
        <v>3.0900922761510938</v>
      </c>
      <c r="H468" s="99">
        <v>3.0975278071908185</v>
      </c>
      <c r="I468" s="99">
        <v>3.1051806258374706</v>
      </c>
      <c r="J468" s="99">
        <v>2.9239352976356709</v>
      </c>
      <c r="K468" s="99">
        <v>2.8544572830753863</v>
      </c>
      <c r="L468" s="99">
        <v>2.6566297468137794</v>
      </c>
      <c r="M468" s="99">
        <v>0</v>
      </c>
      <c r="N468" s="99">
        <v>0</v>
      </c>
      <c r="O468" s="99">
        <v>2.3856267898961727</v>
      </c>
      <c r="P468" s="99">
        <v>0</v>
      </c>
      <c r="Q468" s="99">
        <v>0</v>
      </c>
      <c r="R468" s="99">
        <v>2.5029520487361849</v>
      </c>
      <c r="S468" s="99">
        <v>2.9211323888032434</v>
      </c>
      <c r="T468" s="99">
        <v>3.7334545676850617</v>
      </c>
      <c r="U468" s="99">
        <v>3.01377012584729</v>
      </c>
      <c r="V468" s="99">
        <v>3.5391356643892924</v>
      </c>
      <c r="W468" s="99">
        <v>4.3849549197859092</v>
      </c>
      <c r="X468" s="99">
        <v>3.319784744434831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7.5268765146078734E-2</v>
      </c>
      <c r="D476" s="123">
        <v>5.2323176680575401E-2</v>
      </c>
      <c r="E476" s="123">
        <v>2.5707485608770862E-2</v>
      </c>
      <c r="F476" s="123">
        <v>5.4265982989793647E-2</v>
      </c>
      <c r="G476" s="123">
        <v>7.1926609028491142E-2</v>
      </c>
      <c r="H476" s="123">
        <v>6.9145780637291349E-2</v>
      </c>
      <c r="I476" s="123">
        <v>6.807781707211262E-2</v>
      </c>
      <c r="J476" s="123">
        <v>7.3766758633023746E-2</v>
      </c>
      <c r="K476" s="123">
        <v>5.0093290132249613E-2</v>
      </c>
      <c r="L476" s="123">
        <v>2.4199409998148819E-2</v>
      </c>
      <c r="M476" s="123">
        <v>0</v>
      </c>
      <c r="N476" s="123">
        <v>0</v>
      </c>
      <c r="O476" s="123">
        <v>3.0802827803651081E-2</v>
      </c>
      <c r="P476" s="123">
        <v>0</v>
      </c>
      <c r="Q476" s="123">
        <v>0</v>
      </c>
      <c r="R476" s="123">
        <v>2.1421523303379344E-2</v>
      </c>
      <c r="S476" s="123">
        <v>0</v>
      </c>
      <c r="T476" s="123">
        <v>0</v>
      </c>
      <c r="U476" s="123">
        <v>5.5995801957793204E-2</v>
      </c>
      <c r="V476" s="123">
        <v>2.4969854240391155E-2</v>
      </c>
      <c r="W476" s="123">
        <v>9.9576939905495016E-2</v>
      </c>
      <c r="X476" s="123">
        <v>4.245369916425705E-2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1.0096396428215388</v>
      </c>
      <c r="D477" s="99">
        <v>0.90257479773992577</v>
      </c>
      <c r="E477" s="99">
        <v>0.87405451069820927</v>
      </c>
      <c r="F477" s="99">
        <v>0.93608820657394043</v>
      </c>
      <c r="G477" s="99">
        <v>0.98299699005604546</v>
      </c>
      <c r="H477" s="99">
        <v>0.89601407409156719</v>
      </c>
      <c r="I477" s="99">
        <v>0.90667274555131805</v>
      </c>
      <c r="J477" s="99">
        <v>0.86061218405194373</v>
      </c>
      <c r="K477" s="99">
        <v>0.8014926421159938</v>
      </c>
      <c r="L477" s="99">
        <v>0.70178288994631577</v>
      </c>
      <c r="M477" s="99">
        <v>0</v>
      </c>
      <c r="N477" s="99">
        <v>0</v>
      </c>
      <c r="O477" s="99">
        <v>0.78033830435916063</v>
      </c>
      <c r="P477" s="99">
        <v>0</v>
      </c>
      <c r="Q477" s="99">
        <v>0</v>
      </c>
      <c r="R477" s="99">
        <v>1.0710761651689673</v>
      </c>
      <c r="S477" s="99">
        <v>0</v>
      </c>
      <c r="T477" s="99">
        <v>0</v>
      </c>
      <c r="U477" s="99">
        <v>1.4278929499237265</v>
      </c>
      <c r="V477" s="99">
        <v>0.91764214333437488</v>
      </c>
      <c r="W477" s="99">
        <v>1.8350607496869797</v>
      </c>
      <c r="X477" s="99">
        <v>1.6556942674060251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1083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X79" s="52">
        <f>RES_hhdet_numvin!X45</f>
        <v>0</v>
      </c>
      <c r="Y79" s="52">
        <f>RES_hhdet_numvin!Y45</f>
        <v>0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X82" s="138">
        <f>RES_hhdet_numvin!X48</f>
        <v>0</v>
      </c>
      <c r="Y82" s="138">
        <f>RES_hhdet_numvin!Y48</f>
        <v>0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X84" s="138">
        <f>RES_hhdet_numvin!X50</f>
        <v>0</v>
      </c>
      <c r="Y84" s="138">
        <f>RES_hhdet_numvin!Y50</f>
        <v>0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X88" s="138">
        <f>RES_hhdet_numvin!X54</f>
        <v>0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X89" s="138">
        <f>RES_hhdet_numvin!X55</f>
        <v>0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X93" s="138">
        <f>RES_hhdet_numvin!X59</f>
        <v>0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X94" s="39">
        <f>RES_hhdet_numvin!X60</f>
        <v>0</v>
      </c>
      <c r="Y94" s="39">
        <f>RES_hhdet_numvin!Y60</f>
        <v>0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1611</v>
      </c>
    </row>
    <row r="100" spans="1:105" ht="12" customHeight="1" x14ac:dyDescent="0.25">
      <c r="A100" s="97" t="s">
        <v>211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1612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1614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1615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1616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1624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1625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1626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1779</v>
      </c>
    </row>
    <row r="119" spans="1:105" ht="12" customHeight="1" x14ac:dyDescent="0.25">
      <c r="A119" s="97" t="s">
        <v>211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1780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1782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1783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1784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1792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1793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1794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1946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1947</v>
      </c>
    </row>
    <row r="138" spans="1:105" ht="12" customHeight="1" x14ac:dyDescent="0.25">
      <c r="A138" s="97" t="s">
        <v>211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1948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1949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1950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1951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1952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1960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1961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1962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2115</v>
      </c>
    </row>
    <row r="157" spans="1:105" ht="12" customHeight="1" x14ac:dyDescent="0.25">
      <c r="A157" s="97" t="s">
        <v>211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2120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2129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2283</v>
      </c>
    </row>
    <row r="176" spans="1:105" ht="12" customHeight="1" x14ac:dyDescent="0.25">
      <c r="A176" s="97" t="s">
        <v>211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2284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0</v>
      </c>
      <c r="H179" s="98">
        <f>RES_hhdet_fech!H48</f>
        <v>0</v>
      </c>
      <c r="I179" s="98">
        <f>RES_hhdet_fech!I48</f>
        <v>0</v>
      </c>
      <c r="J179" s="98">
        <f>RES_hhdet_fech!J48</f>
        <v>0</v>
      </c>
      <c r="K179" s="98">
        <f>RES_hhdet_fech!K48</f>
        <v>0</v>
      </c>
      <c r="L179" s="98">
        <f>RES_hhdet_fech!L48</f>
        <v>0</v>
      </c>
      <c r="M179" s="98">
        <f>RES_hhdet_fech!M48</f>
        <v>0</v>
      </c>
      <c r="N179" s="98">
        <f>RES_hhdet_fech!N48</f>
        <v>0</v>
      </c>
      <c r="O179" s="98">
        <f>RES_hhdet_fech!O48</f>
        <v>0</v>
      </c>
      <c r="P179" s="98">
        <f>RES_hhdet_fech!P48</f>
        <v>0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X179" s="98">
        <f>RES_hhdet_fech!X48</f>
        <v>0</v>
      </c>
      <c r="Y179" s="98">
        <f>RES_hhdet_fech!Y48</f>
        <v>0</v>
      </c>
      <c r="DA179" s="63" t="s">
        <v>2287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2288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2296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2297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2298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2451</v>
      </c>
    </row>
    <row r="195" spans="1:105" ht="12" customHeight="1" x14ac:dyDescent="0.25">
      <c r="A195" s="97" t="s">
        <v>211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2452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0</v>
      </c>
      <c r="H198" s="98">
        <f>RES_hhdet_tesh!H48</f>
        <v>0</v>
      </c>
      <c r="I198" s="98">
        <f>RES_hhdet_tesh!I48</f>
        <v>0</v>
      </c>
      <c r="J198" s="98">
        <f>RES_hhdet_tesh!J48</f>
        <v>0</v>
      </c>
      <c r="K198" s="98">
        <f>RES_hhdet_tesh!K48</f>
        <v>0</v>
      </c>
      <c r="L198" s="98">
        <f>RES_hhdet_tesh!L48</f>
        <v>0</v>
      </c>
      <c r="M198" s="98">
        <f>RES_hhdet_tesh!M48</f>
        <v>0</v>
      </c>
      <c r="N198" s="98">
        <f>RES_hhdet_tesh!N48</f>
        <v>0</v>
      </c>
      <c r="O198" s="98">
        <f>RES_hhdet_tesh!O48</f>
        <v>0</v>
      </c>
      <c r="P198" s="98">
        <f>RES_hhdet_tesh!P48</f>
        <v>0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X198" s="98">
        <f>RES_hhdet_tesh!X48</f>
        <v>0</v>
      </c>
      <c r="Y198" s="98">
        <f>RES_hhdet_tesh!Y48</f>
        <v>0</v>
      </c>
      <c r="DA198" s="63" t="s">
        <v>2455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2456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2464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2465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2466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2619</v>
      </c>
    </row>
    <row r="214" spans="1:105" ht="12" customHeight="1" x14ac:dyDescent="0.25">
      <c r="A214" s="97" t="s">
        <v>211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2624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2633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2787</v>
      </c>
    </row>
    <row r="233" spans="1:105" ht="12" customHeight="1" x14ac:dyDescent="0.25">
      <c r="A233" s="97" t="s">
        <v>211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2788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0</v>
      </c>
      <c r="H236" s="99">
        <f>RES_hhdet_fecs!H48</f>
        <v>0</v>
      </c>
      <c r="I236" s="99">
        <f>RES_hhdet_fecs!I48</f>
        <v>0</v>
      </c>
      <c r="J236" s="99">
        <f>RES_hhdet_fecs!J48</f>
        <v>0</v>
      </c>
      <c r="K236" s="99">
        <f>RES_hhdet_fecs!K48</f>
        <v>0</v>
      </c>
      <c r="L236" s="99">
        <f>RES_hhdet_fecs!L48</f>
        <v>0</v>
      </c>
      <c r="M236" s="99">
        <f>RES_hhdet_fecs!M48</f>
        <v>0</v>
      </c>
      <c r="N236" s="99">
        <f>RES_hhdet_fecs!N48</f>
        <v>0</v>
      </c>
      <c r="O236" s="99">
        <f>RES_hhdet_fecs!O48</f>
        <v>0</v>
      </c>
      <c r="P236" s="99">
        <f>RES_hhdet_fecs!P48</f>
        <v>0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X236" s="99">
        <f>RES_hhdet_fecs!X48</f>
        <v>0</v>
      </c>
      <c r="Y236" s="99">
        <f>RES_hhdet_fecs!Y48</f>
        <v>0</v>
      </c>
      <c r="DA236" s="63" t="s">
        <v>2791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2792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2800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2801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2802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2955</v>
      </c>
    </row>
    <row r="252" spans="1:105" ht="12" customHeight="1" x14ac:dyDescent="0.25">
      <c r="A252" s="97" t="s">
        <v>211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2956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0</v>
      </c>
      <c r="H255" s="99">
        <f>RES_hhdet_tess!H48</f>
        <v>0</v>
      </c>
      <c r="I255" s="99">
        <f>RES_hhdet_tess!I48</f>
        <v>0</v>
      </c>
      <c r="J255" s="99">
        <f>RES_hhdet_tess!J48</f>
        <v>0</v>
      </c>
      <c r="K255" s="99">
        <f>RES_hhdet_tess!K48</f>
        <v>0</v>
      </c>
      <c r="L255" s="99">
        <f>RES_hhdet_tess!L48</f>
        <v>0</v>
      </c>
      <c r="M255" s="99">
        <f>RES_hhdet_tess!M48</f>
        <v>0</v>
      </c>
      <c r="N255" s="99">
        <f>RES_hhdet_tess!N48</f>
        <v>0</v>
      </c>
      <c r="O255" s="99">
        <f>RES_hhdet_tess!O48</f>
        <v>0</v>
      </c>
      <c r="P255" s="99">
        <f>RES_hhdet_tess!P48</f>
        <v>0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X255" s="99">
        <f>RES_hhdet_tess!X48</f>
        <v>0</v>
      </c>
      <c r="Y255" s="99">
        <f>RES_hhdet_tess!Y48</f>
        <v>0</v>
      </c>
      <c r="DA255" s="63" t="s">
        <v>2959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2960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2968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2969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2970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3123</v>
      </c>
    </row>
    <row r="271" spans="1:105" ht="12" customHeight="1" x14ac:dyDescent="0.25">
      <c r="A271" s="97" t="s">
        <v>211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3128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3137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X371" s="98">
        <f>RES_hhdet_in_fech!X48</f>
        <v>0</v>
      </c>
      <c r="Y371" s="98">
        <f>RES_hhdet_in_fech!Y48</f>
        <v>0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X390" s="98">
        <f>RES_hhdet_in_tesh!X48</f>
        <v>0</v>
      </c>
      <c r="Y390" s="98">
        <f>RES_hhdet_in_tesh!Y48</f>
        <v>0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X428" s="99">
        <f>RES_hhdet_in_fecs!X48</f>
        <v>0</v>
      </c>
      <c r="Y428" s="99">
        <f>RES_hhdet_in_fecs!Y48</f>
        <v>0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X447" s="99">
        <f>RES_hhdet_in_tess!X48</f>
        <v>0</v>
      </c>
      <c r="Y447" s="99">
        <f>RES_hhdet_in_tess!Y48</f>
        <v>0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958295</v>
      </c>
      <c r="C5" s="120">
        <v>969782</v>
      </c>
      <c r="D5" s="120">
        <v>976695</v>
      </c>
      <c r="E5" s="120">
        <v>985069</v>
      </c>
      <c r="F5" s="120">
        <v>1006478</v>
      </c>
      <c r="G5" s="120">
        <v>1013718</v>
      </c>
      <c r="H5" s="120">
        <v>1032304</v>
      </c>
      <c r="I5" s="120">
        <v>1068032</v>
      </c>
      <c r="J5" s="120">
        <v>1046053</v>
      </c>
      <c r="K5" s="120">
        <v>1016016</v>
      </c>
      <c r="L5" s="120">
        <v>888481</v>
      </c>
      <c r="M5" s="120">
        <v>867390</v>
      </c>
      <c r="N5" s="120">
        <v>815027</v>
      </c>
      <c r="O5" s="120">
        <v>802590</v>
      </c>
      <c r="P5" s="120">
        <v>808433</v>
      </c>
      <c r="Q5" s="120">
        <v>810189</v>
      </c>
      <c r="R5" s="120">
        <v>809825</v>
      </c>
      <c r="S5" s="120">
        <v>830311</v>
      </c>
      <c r="T5" s="120">
        <v>844691</v>
      </c>
      <c r="U5" s="120">
        <v>869827</v>
      </c>
      <c r="V5" s="120">
        <v>871506</v>
      </c>
      <c r="W5" s="120">
        <v>880367</v>
      </c>
      <c r="X5" s="120">
        <v>843006</v>
      </c>
      <c r="Y5" s="120">
        <v>831847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958295</v>
      </c>
      <c r="C7" s="52">
        <v>969782</v>
      </c>
      <c r="D7" s="52">
        <v>976695</v>
      </c>
      <c r="E7" s="52">
        <v>985069</v>
      </c>
      <c r="F7" s="52">
        <v>1006478</v>
      </c>
      <c r="G7" s="52">
        <v>1013718</v>
      </c>
      <c r="H7" s="52">
        <v>1032304</v>
      </c>
      <c r="I7" s="52">
        <v>1068032</v>
      </c>
      <c r="J7" s="52">
        <v>1046053</v>
      </c>
      <c r="K7" s="52">
        <v>1016016</v>
      </c>
      <c r="L7" s="52">
        <v>888481</v>
      </c>
      <c r="M7" s="52">
        <v>867390</v>
      </c>
      <c r="N7" s="52">
        <v>815027</v>
      </c>
      <c r="O7" s="52">
        <v>802590</v>
      </c>
      <c r="P7" s="52">
        <v>808433</v>
      </c>
      <c r="Q7" s="52">
        <v>810189</v>
      </c>
      <c r="R7" s="52">
        <v>809825</v>
      </c>
      <c r="S7" s="52">
        <v>830311</v>
      </c>
      <c r="T7" s="52">
        <v>844691</v>
      </c>
      <c r="U7" s="52">
        <v>869827</v>
      </c>
      <c r="V7" s="52">
        <v>871506</v>
      </c>
      <c r="W7" s="52">
        <v>880367</v>
      </c>
      <c r="X7" s="52">
        <v>843006</v>
      </c>
      <c r="Y7" s="52">
        <v>831847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2810</v>
      </c>
      <c r="C9" s="52">
        <v>6031</v>
      </c>
      <c r="D9" s="52">
        <v>9321</v>
      </c>
      <c r="E9" s="52">
        <v>13540</v>
      </c>
      <c r="F9" s="52">
        <v>17895</v>
      </c>
      <c r="G9" s="52">
        <v>23091</v>
      </c>
      <c r="H9" s="52">
        <v>27250</v>
      </c>
      <c r="I9" s="52">
        <v>34057</v>
      </c>
      <c r="J9" s="52">
        <v>37100</v>
      </c>
      <c r="K9" s="52">
        <v>41238</v>
      </c>
      <c r="L9" s="52">
        <v>39812</v>
      </c>
      <c r="M9" s="52">
        <v>36718</v>
      </c>
      <c r="N9" s="52">
        <v>35269</v>
      </c>
      <c r="O9" s="52">
        <v>34370</v>
      </c>
      <c r="P9" s="52">
        <v>36131</v>
      </c>
      <c r="Q9" s="52">
        <v>43215</v>
      </c>
      <c r="R9" s="52">
        <v>50084</v>
      </c>
      <c r="S9" s="52">
        <v>58306</v>
      </c>
      <c r="T9" s="52">
        <v>72668</v>
      </c>
      <c r="U9" s="52">
        <v>85131</v>
      </c>
      <c r="V9" s="52">
        <v>97290</v>
      </c>
      <c r="W9" s="52">
        <v>101959</v>
      </c>
      <c r="X9" s="52">
        <v>102848</v>
      </c>
      <c r="Y9" s="52">
        <v>98048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634270</v>
      </c>
      <c r="C11" s="52">
        <v>679261</v>
      </c>
      <c r="D11" s="52">
        <v>693187</v>
      </c>
      <c r="E11" s="52">
        <v>718402</v>
      </c>
      <c r="F11" s="52">
        <v>751045</v>
      </c>
      <c r="G11" s="52">
        <v>777536</v>
      </c>
      <c r="H11" s="52">
        <v>806302</v>
      </c>
      <c r="I11" s="52">
        <v>852210</v>
      </c>
      <c r="J11" s="52">
        <v>855856</v>
      </c>
      <c r="K11" s="52">
        <v>846264</v>
      </c>
      <c r="L11" s="52">
        <v>816841</v>
      </c>
      <c r="M11" s="52">
        <v>780304</v>
      </c>
      <c r="N11" s="52">
        <v>743936</v>
      </c>
      <c r="O11" s="52">
        <v>758930</v>
      </c>
      <c r="P11" s="52">
        <v>788940</v>
      </c>
      <c r="Q11" s="52">
        <v>785980</v>
      </c>
      <c r="R11" s="52">
        <v>789405</v>
      </c>
      <c r="S11" s="52">
        <v>811308</v>
      </c>
      <c r="T11" s="52">
        <v>807726</v>
      </c>
      <c r="U11" s="52">
        <v>794882</v>
      </c>
      <c r="V11" s="52">
        <v>790436</v>
      </c>
      <c r="W11" s="52">
        <v>782359</v>
      </c>
      <c r="X11" s="52">
        <v>784189</v>
      </c>
      <c r="Y11" s="52">
        <v>815639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2196</v>
      </c>
      <c r="M12" s="52">
        <v>2172</v>
      </c>
      <c r="N12" s="52">
        <v>2078</v>
      </c>
      <c r="O12" s="52">
        <v>1900</v>
      </c>
      <c r="P12" s="52">
        <v>1799</v>
      </c>
      <c r="Q12" s="52">
        <v>1482</v>
      </c>
      <c r="R12" s="52">
        <v>1340</v>
      </c>
      <c r="S12" s="52">
        <v>1450</v>
      </c>
      <c r="T12" s="52">
        <v>1885</v>
      </c>
      <c r="U12" s="52">
        <v>1509</v>
      </c>
      <c r="V12" s="52">
        <v>2318</v>
      </c>
      <c r="W12" s="52">
        <v>2151</v>
      </c>
      <c r="X12" s="52">
        <v>2485</v>
      </c>
      <c r="Y12" s="52">
        <v>2719</v>
      </c>
      <c r="DA12" s="63" t="s">
        <v>1088</v>
      </c>
    </row>
    <row r="13" spans="1:105" ht="12" customHeight="1" x14ac:dyDescent="0.25">
      <c r="A13" s="97" t="s">
        <v>122</v>
      </c>
      <c r="B13" s="52">
        <v>324025</v>
      </c>
      <c r="C13" s="52">
        <v>290521</v>
      </c>
      <c r="D13" s="52">
        <v>283508</v>
      </c>
      <c r="E13" s="52">
        <v>266667</v>
      </c>
      <c r="F13" s="52">
        <v>255433</v>
      </c>
      <c r="G13" s="52">
        <v>236182</v>
      </c>
      <c r="H13" s="52">
        <v>226002</v>
      </c>
      <c r="I13" s="52">
        <v>215822</v>
      </c>
      <c r="J13" s="52">
        <v>190197</v>
      </c>
      <c r="K13" s="52">
        <v>169752</v>
      </c>
      <c r="L13" s="52">
        <v>69444</v>
      </c>
      <c r="M13" s="52">
        <v>84033</v>
      </c>
      <c r="N13" s="52">
        <v>68150</v>
      </c>
      <c r="O13" s="52">
        <v>40935</v>
      </c>
      <c r="P13" s="52">
        <v>17107</v>
      </c>
      <c r="Q13" s="52">
        <v>22171</v>
      </c>
      <c r="R13" s="52">
        <v>18597</v>
      </c>
      <c r="S13" s="52">
        <v>17066</v>
      </c>
      <c r="T13" s="52">
        <v>17986</v>
      </c>
      <c r="U13" s="52">
        <v>58625</v>
      </c>
      <c r="V13" s="52">
        <v>62248</v>
      </c>
      <c r="W13" s="52">
        <v>78472</v>
      </c>
      <c r="X13" s="52">
        <v>53370</v>
      </c>
      <c r="Y13" s="52">
        <v>12618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881</v>
      </c>
      <c r="N14" s="52">
        <v>863</v>
      </c>
      <c r="O14" s="52">
        <v>825</v>
      </c>
      <c r="P14" s="52">
        <v>587</v>
      </c>
      <c r="Q14" s="52">
        <v>556</v>
      </c>
      <c r="R14" s="52">
        <v>483</v>
      </c>
      <c r="S14" s="52">
        <v>487</v>
      </c>
      <c r="T14" s="52">
        <v>17094</v>
      </c>
      <c r="U14" s="52">
        <v>14811</v>
      </c>
      <c r="V14" s="52">
        <v>16504</v>
      </c>
      <c r="W14" s="52">
        <v>17385</v>
      </c>
      <c r="X14" s="52">
        <v>2962</v>
      </c>
      <c r="Y14" s="52">
        <v>871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946676</v>
      </c>
      <c r="C16" s="52">
        <v>949525</v>
      </c>
      <c r="D16" s="52">
        <v>945003</v>
      </c>
      <c r="E16" s="52">
        <v>957680</v>
      </c>
      <c r="F16" s="52">
        <v>980342</v>
      </c>
      <c r="G16" s="52">
        <v>996886</v>
      </c>
      <c r="H16" s="52">
        <v>1013958</v>
      </c>
      <c r="I16" s="52">
        <v>1048177</v>
      </c>
      <c r="J16" s="52">
        <v>1019874</v>
      </c>
      <c r="K16" s="52">
        <v>991543</v>
      </c>
      <c r="L16" s="52">
        <v>867601</v>
      </c>
      <c r="M16" s="52">
        <v>792154</v>
      </c>
      <c r="N16" s="52">
        <v>748957</v>
      </c>
      <c r="O16" s="52">
        <v>763290</v>
      </c>
      <c r="P16" s="52">
        <v>789403</v>
      </c>
      <c r="Q16" s="52">
        <v>784566</v>
      </c>
      <c r="R16" s="52">
        <v>788643</v>
      </c>
      <c r="S16" s="52">
        <v>810050</v>
      </c>
      <c r="T16" s="52">
        <v>837350</v>
      </c>
      <c r="U16" s="52">
        <v>848732</v>
      </c>
      <c r="V16" s="52">
        <v>841061</v>
      </c>
      <c r="W16" s="52">
        <v>828023</v>
      </c>
      <c r="X16" s="52">
        <v>805922</v>
      </c>
      <c r="Y16" s="52">
        <v>778759</v>
      </c>
      <c r="DA16" s="63" t="s">
        <v>1091</v>
      </c>
    </row>
    <row r="17" spans="1:105" ht="12" customHeight="1" x14ac:dyDescent="0.25">
      <c r="A17" s="109" t="s">
        <v>120</v>
      </c>
      <c r="B17" s="36">
        <v>11619</v>
      </c>
      <c r="C17" s="36">
        <v>20257</v>
      </c>
      <c r="D17" s="36">
        <v>31692</v>
      </c>
      <c r="E17" s="36">
        <v>27389</v>
      </c>
      <c r="F17" s="36">
        <v>26136</v>
      </c>
      <c r="G17" s="36">
        <v>16832</v>
      </c>
      <c r="H17" s="36">
        <v>18346</v>
      </c>
      <c r="I17" s="36">
        <v>19855</v>
      </c>
      <c r="J17" s="36">
        <v>26179</v>
      </c>
      <c r="K17" s="36">
        <v>24473</v>
      </c>
      <c r="L17" s="36">
        <v>20880</v>
      </c>
      <c r="M17" s="36">
        <v>75236</v>
      </c>
      <c r="N17" s="36">
        <v>66070</v>
      </c>
      <c r="O17" s="36">
        <v>39300</v>
      </c>
      <c r="P17" s="36">
        <v>19030</v>
      </c>
      <c r="Q17" s="36">
        <v>25623</v>
      </c>
      <c r="R17" s="36">
        <v>21182</v>
      </c>
      <c r="S17" s="36">
        <v>20261</v>
      </c>
      <c r="T17" s="36">
        <v>7341</v>
      </c>
      <c r="U17" s="36">
        <v>21095</v>
      </c>
      <c r="V17" s="36">
        <v>30445</v>
      </c>
      <c r="W17" s="36">
        <v>52344</v>
      </c>
      <c r="X17" s="36">
        <v>37084</v>
      </c>
      <c r="Y17" s="36">
        <v>53088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74867</v>
      </c>
      <c r="D21" s="52">
        <v>74888</v>
      </c>
      <c r="E21" s="52">
        <v>75034</v>
      </c>
      <c r="F21" s="52">
        <v>75428</v>
      </c>
      <c r="G21" s="52">
        <v>76193</v>
      </c>
      <c r="H21" s="52">
        <v>77463</v>
      </c>
      <c r="I21" s="52">
        <v>79370</v>
      </c>
      <c r="J21" s="52">
        <v>82058</v>
      </c>
      <c r="K21" s="52">
        <v>85673</v>
      </c>
      <c r="L21" s="52">
        <v>127535</v>
      </c>
      <c r="M21" s="52">
        <v>71117</v>
      </c>
      <c r="N21" s="52">
        <v>96191</v>
      </c>
      <c r="O21" s="52">
        <v>92515</v>
      </c>
      <c r="P21" s="52">
        <v>43881</v>
      </c>
      <c r="Q21" s="52">
        <v>55515</v>
      </c>
      <c r="R21" s="52">
        <v>68176</v>
      </c>
      <c r="S21" s="52">
        <v>81810</v>
      </c>
      <c r="T21" s="52">
        <v>79828</v>
      </c>
      <c r="U21" s="52">
        <v>78407</v>
      </c>
      <c r="V21" s="52">
        <v>76402</v>
      </c>
      <c r="W21" s="52">
        <v>71438</v>
      </c>
      <c r="X21" s="52">
        <v>70689</v>
      </c>
      <c r="Y21" s="52">
        <v>62790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439</v>
      </c>
      <c r="D23" s="52">
        <v>446</v>
      </c>
      <c r="E23" s="52">
        <v>496</v>
      </c>
      <c r="F23" s="52">
        <v>636</v>
      </c>
      <c r="G23" s="52">
        <v>917</v>
      </c>
      <c r="H23" s="52">
        <v>1397</v>
      </c>
      <c r="I23" s="52">
        <v>1891</v>
      </c>
      <c r="J23" s="52">
        <v>2807</v>
      </c>
      <c r="K23" s="52">
        <v>4352</v>
      </c>
      <c r="L23" s="52">
        <v>4843</v>
      </c>
      <c r="M23" s="52">
        <v>5499</v>
      </c>
      <c r="N23" s="52">
        <v>5981</v>
      </c>
      <c r="O23" s="52">
        <v>6713</v>
      </c>
      <c r="P23" s="52">
        <v>6358</v>
      </c>
      <c r="Q23" s="52">
        <v>6592</v>
      </c>
      <c r="R23" s="52">
        <v>5571</v>
      </c>
      <c r="S23" s="52">
        <v>5709</v>
      </c>
      <c r="T23" s="52">
        <v>4732</v>
      </c>
      <c r="U23" s="52">
        <v>5822</v>
      </c>
      <c r="V23" s="52">
        <v>7932</v>
      </c>
      <c r="W23" s="52">
        <v>9935</v>
      </c>
      <c r="X23" s="52">
        <v>12341</v>
      </c>
      <c r="Y23" s="52">
        <v>14702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49552</v>
      </c>
      <c r="D25" s="52">
        <v>49575</v>
      </c>
      <c r="E25" s="52">
        <v>49729</v>
      </c>
      <c r="F25" s="52">
        <v>50118</v>
      </c>
      <c r="G25" s="52">
        <v>50849</v>
      </c>
      <c r="H25" s="52">
        <v>52041</v>
      </c>
      <c r="I25" s="52">
        <v>57533</v>
      </c>
      <c r="J25" s="52">
        <v>79476</v>
      </c>
      <c r="K25" s="52">
        <v>81780</v>
      </c>
      <c r="L25" s="52">
        <v>104874</v>
      </c>
      <c r="M25" s="52">
        <v>89036</v>
      </c>
      <c r="N25" s="52">
        <v>96516</v>
      </c>
      <c r="O25" s="52">
        <v>90196</v>
      </c>
      <c r="P25" s="52">
        <v>40383</v>
      </c>
      <c r="Q25" s="52">
        <v>55104</v>
      </c>
      <c r="R25" s="52">
        <v>67611</v>
      </c>
      <c r="S25" s="52">
        <v>81127</v>
      </c>
      <c r="T25" s="52">
        <v>78833</v>
      </c>
      <c r="U25" s="52">
        <v>77081</v>
      </c>
      <c r="V25" s="52">
        <v>76032</v>
      </c>
      <c r="W25" s="52">
        <v>70924</v>
      </c>
      <c r="X25" s="52">
        <v>69277</v>
      </c>
      <c r="Y25" s="52">
        <v>61979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24</v>
      </c>
      <c r="N26" s="52">
        <v>94</v>
      </c>
      <c r="O26" s="52">
        <v>178</v>
      </c>
      <c r="P26" s="52">
        <v>447</v>
      </c>
      <c r="Q26" s="52">
        <v>317</v>
      </c>
      <c r="R26" s="52">
        <v>142</v>
      </c>
      <c r="S26" s="52">
        <v>178</v>
      </c>
      <c r="T26" s="52">
        <v>235</v>
      </c>
      <c r="U26" s="52">
        <v>460</v>
      </c>
      <c r="V26" s="52">
        <v>210</v>
      </c>
      <c r="W26" s="52">
        <v>167</v>
      </c>
      <c r="X26" s="52">
        <v>16</v>
      </c>
      <c r="Y26" s="52">
        <v>29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50629</v>
      </c>
      <c r="D27" s="52">
        <v>50663</v>
      </c>
      <c r="E27" s="52">
        <v>50948</v>
      </c>
      <c r="F27" s="52">
        <v>51928</v>
      </c>
      <c r="G27" s="52">
        <v>54029</v>
      </c>
      <c r="H27" s="52">
        <v>57713</v>
      </c>
      <c r="I27" s="52">
        <v>33037</v>
      </c>
      <c r="J27" s="52">
        <v>25625</v>
      </c>
      <c r="K27" s="52">
        <v>27355</v>
      </c>
      <c r="L27" s="52">
        <v>100308</v>
      </c>
      <c r="M27" s="52">
        <v>6224</v>
      </c>
      <c r="N27" s="52">
        <v>15883</v>
      </c>
      <c r="O27" s="52">
        <v>27215</v>
      </c>
      <c r="P27" s="52">
        <v>23828</v>
      </c>
      <c r="Q27" s="52">
        <v>57</v>
      </c>
      <c r="R27" s="52">
        <v>3574</v>
      </c>
      <c r="S27" s="52">
        <v>1548</v>
      </c>
      <c r="T27" s="52">
        <v>5346</v>
      </c>
      <c r="U27" s="52">
        <v>7233</v>
      </c>
      <c r="V27" s="52">
        <v>823</v>
      </c>
      <c r="W27" s="52">
        <v>1858</v>
      </c>
      <c r="X27" s="52">
        <v>25102</v>
      </c>
      <c r="Y27" s="52">
        <v>40752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18</v>
      </c>
      <c r="O28" s="52">
        <v>38</v>
      </c>
      <c r="P28" s="52">
        <v>238</v>
      </c>
      <c r="Q28" s="52">
        <v>67</v>
      </c>
      <c r="R28" s="52">
        <v>73</v>
      </c>
      <c r="S28" s="52">
        <v>4</v>
      </c>
      <c r="T28" s="52">
        <v>154</v>
      </c>
      <c r="U28" s="52">
        <v>2496</v>
      </c>
      <c r="V28" s="52">
        <v>4</v>
      </c>
      <c r="W28" s="52">
        <v>320</v>
      </c>
      <c r="X28" s="52">
        <v>14423</v>
      </c>
      <c r="Y28" s="52">
        <v>2091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147918</v>
      </c>
      <c r="D30" s="52">
        <v>148212</v>
      </c>
      <c r="E30" s="52">
        <v>150261</v>
      </c>
      <c r="F30" s="52">
        <v>155795</v>
      </c>
      <c r="G30" s="52">
        <v>166721</v>
      </c>
      <c r="H30" s="52">
        <v>185110</v>
      </c>
      <c r="I30" s="52">
        <v>124380</v>
      </c>
      <c r="J30" s="52">
        <v>128373</v>
      </c>
      <c r="K30" s="52">
        <v>156912</v>
      </c>
      <c r="L30" s="52">
        <v>178319</v>
      </c>
      <c r="M30" s="52">
        <v>159848</v>
      </c>
      <c r="N30" s="52">
        <v>181979</v>
      </c>
      <c r="O30" s="52">
        <v>172518</v>
      </c>
      <c r="P30" s="52">
        <v>116677</v>
      </c>
      <c r="Q30" s="52">
        <v>116693</v>
      </c>
      <c r="R30" s="52">
        <v>106776</v>
      </c>
      <c r="S30" s="52">
        <v>115455</v>
      </c>
      <c r="T30" s="52">
        <v>107419</v>
      </c>
      <c r="U30" s="52">
        <v>126135</v>
      </c>
      <c r="V30" s="52">
        <v>142297</v>
      </c>
      <c r="W30" s="52">
        <v>141665</v>
      </c>
      <c r="X30" s="52">
        <v>133510</v>
      </c>
      <c r="Y30" s="52">
        <v>129370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1815</v>
      </c>
      <c r="D31" s="36">
        <v>1837</v>
      </c>
      <c r="E31" s="36">
        <v>8156</v>
      </c>
      <c r="F31" s="36">
        <v>10480</v>
      </c>
      <c r="G31" s="36">
        <v>13134</v>
      </c>
      <c r="H31" s="36">
        <v>277</v>
      </c>
      <c r="I31" s="36">
        <v>675</v>
      </c>
      <c r="J31" s="36">
        <v>1298</v>
      </c>
      <c r="K31" s="36">
        <v>2167</v>
      </c>
      <c r="L31" s="36">
        <v>3616</v>
      </c>
      <c r="M31" s="36">
        <v>4671</v>
      </c>
      <c r="N31" s="36">
        <v>9507</v>
      </c>
      <c r="O31" s="36">
        <v>65731</v>
      </c>
      <c r="P31" s="36">
        <v>39300</v>
      </c>
      <c r="Q31" s="36">
        <v>138</v>
      </c>
      <c r="R31" s="36">
        <v>18950</v>
      </c>
      <c r="S31" s="36">
        <v>6738</v>
      </c>
      <c r="T31" s="36">
        <v>14469</v>
      </c>
      <c r="U31" s="36">
        <v>95</v>
      </c>
      <c r="V31" s="36">
        <v>256</v>
      </c>
      <c r="W31" s="36">
        <v>688</v>
      </c>
      <c r="X31" s="36">
        <v>20406</v>
      </c>
      <c r="Y31" s="36">
        <v>680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86354</v>
      </c>
      <c r="D35" s="52">
        <v>81801</v>
      </c>
      <c r="E35" s="52">
        <v>83408</v>
      </c>
      <c r="F35" s="52">
        <v>96837</v>
      </c>
      <c r="G35" s="52">
        <v>83433</v>
      </c>
      <c r="H35" s="52">
        <v>96049</v>
      </c>
      <c r="I35" s="52">
        <v>115098</v>
      </c>
      <c r="J35" s="52">
        <v>60079</v>
      </c>
      <c r="K35" s="52">
        <v>55636</v>
      </c>
      <c r="L35" s="52">
        <v>0</v>
      </c>
      <c r="M35" s="52">
        <v>50026</v>
      </c>
      <c r="N35" s="52">
        <v>43828</v>
      </c>
      <c r="O35" s="52">
        <v>80078</v>
      </c>
      <c r="P35" s="52">
        <v>49724</v>
      </c>
      <c r="Q35" s="52">
        <v>57271</v>
      </c>
      <c r="R35" s="52">
        <v>67812</v>
      </c>
      <c r="S35" s="52">
        <v>102296</v>
      </c>
      <c r="T35" s="52">
        <v>94208</v>
      </c>
      <c r="U35" s="52">
        <v>103543</v>
      </c>
      <c r="V35" s="52">
        <v>78081</v>
      </c>
      <c r="W35" s="52">
        <v>80299</v>
      </c>
      <c r="X35" s="52">
        <v>33328</v>
      </c>
      <c r="Y35" s="52">
        <v>51631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3660</v>
      </c>
      <c r="D37" s="52">
        <v>3736</v>
      </c>
      <c r="E37" s="52">
        <v>4715</v>
      </c>
      <c r="F37" s="52">
        <v>4991</v>
      </c>
      <c r="G37" s="52">
        <v>6113</v>
      </c>
      <c r="H37" s="52">
        <v>5556</v>
      </c>
      <c r="I37" s="52">
        <v>8698</v>
      </c>
      <c r="J37" s="52">
        <v>5850</v>
      </c>
      <c r="K37" s="52">
        <v>8490</v>
      </c>
      <c r="L37" s="52">
        <v>3417</v>
      </c>
      <c r="M37" s="52">
        <v>2405</v>
      </c>
      <c r="N37" s="52">
        <v>4532</v>
      </c>
      <c r="O37" s="52">
        <v>5814</v>
      </c>
      <c r="P37" s="52">
        <v>8119</v>
      </c>
      <c r="Q37" s="52">
        <v>13676</v>
      </c>
      <c r="R37" s="52">
        <v>12440</v>
      </c>
      <c r="S37" s="52">
        <v>13931</v>
      </c>
      <c r="T37" s="52">
        <v>19094</v>
      </c>
      <c r="U37" s="52">
        <v>18285</v>
      </c>
      <c r="V37" s="52">
        <v>20091</v>
      </c>
      <c r="W37" s="52">
        <v>14604</v>
      </c>
      <c r="X37" s="52">
        <v>13230</v>
      </c>
      <c r="Y37" s="52">
        <v>9902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94543</v>
      </c>
      <c r="D39" s="52">
        <v>63501</v>
      </c>
      <c r="E39" s="52">
        <v>74944</v>
      </c>
      <c r="F39" s="52">
        <v>82761</v>
      </c>
      <c r="G39" s="52">
        <v>77340</v>
      </c>
      <c r="H39" s="52">
        <v>80807</v>
      </c>
      <c r="I39" s="52">
        <v>103441</v>
      </c>
      <c r="J39" s="52">
        <v>83122</v>
      </c>
      <c r="K39" s="52">
        <v>72188</v>
      </c>
      <c r="L39" s="52">
        <v>75451</v>
      </c>
      <c r="M39" s="52">
        <v>52499</v>
      </c>
      <c r="N39" s="52">
        <v>60148</v>
      </c>
      <c r="O39" s="52">
        <v>105190</v>
      </c>
      <c r="P39" s="52">
        <v>70393</v>
      </c>
      <c r="Q39" s="52">
        <v>52144</v>
      </c>
      <c r="R39" s="52">
        <v>71036</v>
      </c>
      <c r="S39" s="52">
        <v>103030</v>
      </c>
      <c r="T39" s="52">
        <v>75251</v>
      </c>
      <c r="U39" s="52">
        <v>64237</v>
      </c>
      <c r="V39" s="52">
        <v>71586</v>
      </c>
      <c r="W39" s="52">
        <v>62847</v>
      </c>
      <c r="X39" s="52">
        <v>71107</v>
      </c>
      <c r="Y39" s="52">
        <v>93429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2196</v>
      </c>
      <c r="M40" s="52">
        <v>0</v>
      </c>
      <c r="N40" s="52">
        <v>0</v>
      </c>
      <c r="O40" s="52">
        <v>0</v>
      </c>
      <c r="P40" s="52">
        <v>346</v>
      </c>
      <c r="Q40" s="52">
        <v>0</v>
      </c>
      <c r="R40" s="52">
        <v>0</v>
      </c>
      <c r="S40" s="52">
        <v>288</v>
      </c>
      <c r="T40" s="52">
        <v>670</v>
      </c>
      <c r="U40" s="52">
        <v>84</v>
      </c>
      <c r="V40" s="52">
        <v>1019</v>
      </c>
      <c r="W40" s="52">
        <v>0</v>
      </c>
      <c r="X40" s="52">
        <v>350</v>
      </c>
      <c r="Y40" s="52">
        <v>263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17125</v>
      </c>
      <c r="D41" s="52">
        <v>43650</v>
      </c>
      <c r="E41" s="52">
        <v>34107</v>
      </c>
      <c r="F41" s="52">
        <v>40694</v>
      </c>
      <c r="G41" s="52">
        <v>34778</v>
      </c>
      <c r="H41" s="52">
        <v>47533</v>
      </c>
      <c r="I41" s="52">
        <v>22857</v>
      </c>
      <c r="J41" s="52">
        <v>0</v>
      </c>
      <c r="K41" s="52">
        <v>6910</v>
      </c>
      <c r="L41" s="52">
        <v>0</v>
      </c>
      <c r="M41" s="52">
        <v>20813</v>
      </c>
      <c r="N41" s="52">
        <v>0</v>
      </c>
      <c r="O41" s="52">
        <v>0</v>
      </c>
      <c r="P41" s="52">
        <v>0</v>
      </c>
      <c r="Q41" s="52">
        <v>5121</v>
      </c>
      <c r="R41" s="52">
        <v>0</v>
      </c>
      <c r="S41" s="52">
        <v>17</v>
      </c>
      <c r="T41" s="52">
        <v>6266</v>
      </c>
      <c r="U41" s="52">
        <v>47872</v>
      </c>
      <c r="V41" s="52">
        <v>4446</v>
      </c>
      <c r="W41" s="52">
        <v>18082</v>
      </c>
      <c r="X41" s="52">
        <v>0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881</v>
      </c>
      <c r="N42" s="52">
        <v>0</v>
      </c>
      <c r="O42" s="52">
        <v>0</v>
      </c>
      <c r="P42" s="52">
        <v>0</v>
      </c>
      <c r="Q42" s="52">
        <v>36</v>
      </c>
      <c r="R42" s="52">
        <v>0</v>
      </c>
      <c r="S42" s="52">
        <v>8</v>
      </c>
      <c r="T42" s="52">
        <v>16761</v>
      </c>
      <c r="U42" s="52">
        <v>213</v>
      </c>
      <c r="V42" s="52">
        <v>1697</v>
      </c>
      <c r="W42" s="52">
        <v>1201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150767</v>
      </c>
      <c r="D44" s="52">
        <v>143690</v>
      </c>
      <c r="E44" s="52">
        <v>162938</v>
      </c>
      <c r="F44" s="52">
        <v>178457</v>
      </c>
      <c r="G44" s="52">
        <v>183265</v>
      </c>
      <c r="H44" s="52">
        <v>202182</v>
      </c>
      <c r="I44" s="52">
        <v>158599</v>
      </c>
      <c r="J44" s="52">
        <v>100070</v>
      </c>
      <c r="K44" s="52">
        <v>128581</v>
      </c>
      <c r="L44" s="52">
        <v>54377</v>
      </c>
      <c r="M44" s="52">
        <v>84401</v>
      </c>
      <c r="N44" s="52">
        <v>138782</v>
      </c>
      <c r="O44" s="52">
        <v>186851</v>
      </c>
      <c r="P44" s="52">
        <v>142790</v>
      </c>
      <c r="Q44" s="52">
        <v>111856</v>
      </c>
      <c r="R44" s="52">
        <v>110853</v>
      </c>
      <c r="S44" s="52">
        <v>136862</v>
      </c>
      <c r="T44" s="52">
        <v>134719</v>
      </c>
      <c r="U44" s="52">
        <v>137517</v>
      </c>
      <c r="V44" s="52">
        <v>134626</v>
      </c>
      <c r="W44" s="52">
        <v>128627</v>
      </c>
      <c r="X44" s="52">
        <v>111409</v>
      </c>
      <c r="Y44" s="52">
        <v>102207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10453</v>
      </c>
      <c r="D45" s="36">
        <v>13272</v>
      </c>
      <c r="E45" s="36">
        <v>3853</v>
      </c>
      <c r="F45" s="36">
        <v>9227</v>
      </c>
      <c r="G45" s="36">
        <v>3830</v>
      </c>
      <c r="H45" s="36">
        <v>1791</v>
      </c>
      <c r="I45" s="36">
        <v>2184</v>
      </c>
      <c r="J45" s="36">
        <v>7622</v>
      </c>
      <c r="K45" s="36">
        <v>461</v>
      </c>
      <c r="L45" s="36">
        <v>23</v>
      </c>
      <c r="M45" s="36">
        <v>59027</v>
      </c>
      <c r="N45" s="36">
        <v>341</v>
      </c>
      <c r="O45" s="36">
        <v>38961</v>
      </c>
      <c r="P45" s="36">
        <v>19030</v>
      </c>
      <c r="Q45" s="36">
        <v>6731</v>
      </c>
      <c r="R45" s="36">
        <v>14509</v>
      </c>
      <c r="S45" s="36">
        <v>5817</v>
      </c>
      <c r="T45" s="36">
        <v>1549</v>
      </c>
      <c r="U45" s="36">
        <v>13849</v>
      </c>
      <c r="V45" s="36">
        <v>9606</v>
      </c>
      <c r="W45" s="36">
        <v>22587</v>
      </c>
      <c r="X45" s="36">
        <v>5146</v>
      </c>
      <c r="Y45" s="36">
        <v>16684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27636</v>
      </c>
      <c r="D49" s="52">
        <v>30577</v>
      </c>
      <c r="E49" s="52">
        <v>31041</v>
      </c>
      <c r="F49" s="52">
        <v>36975</v>
      </c>
      <c r="G49" s="52">
        <v>31079</v>
      </c>
      <c r="H49" s="52">
        <v>36686</v>
      </c>
      <c r="I49" s="52">
        <v>50821</v>
      </c>
      <c r="J49" s="52">
        <v>20722</v>
      </c>
      <c r="K49" s="52">
        <v>21492</v>
      </c>
      <c r="L49" s="52">
        <v>0</v>
      </c>
      <c r="M49" s="52">
        <v>18768</v>
      </c>
      <c r="N49" s="52">
        <v>12220</v>
      </c>
      <c r="O49" s="52">
        <v>22649</v>
      </c>
      <c r="P49" s="52">
        <v>28395</v>
      </c>
      <c r="Q49" s="52">
        <v>28893</v>
      </c>
      <c r="R49" s="52">
        <v>26374</v>
      </c>
      <c r="S49" s="52">
        <v>31843</v>
      </c>
      <c r="T49" s="52">
        <v>32524</v>
      </c>
      <c r="U49" s="52">
        <v>32715</v>
      </c>
      <c r="V49" s="52">
        <v>25229</v>
      </c>
      <c r="W49" s="52">
        <v>23283</v>
      </c>
      <c r="X49" s="52">
        <v>12933</v>
      </c>
      <c r="Y49" s="52">
        <v>19424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1153</v>
      </c>
      <c r="D51" s="52">
        <v>1869</v>
      </c>
      <c r="E51" s="52">
        <v>2539</v>
      </c>
      <c r="F51" s="52">
        <v>3064</v>
      </c>
      <c r="G51" s="52">
        <v>2776</v>
      </c>
      <c r="H51" s="52">
        <v>2375</v>
      </c>
      <c r="I51" s="52">
        <v>4397</v>
      </c>
      <c r="J51" s="52">
        <v>1868</v>
      </c>
      <c r="K51" s="52">
        <v>2680</v>
      </c>
      <c r="L51" s="52">
        <v>0</v>
      </c>
      <c r="M51" s="52">
        <v>645</v>
      </c>
      <c r="N51" s="52">
        <v>1351</v>
      </c>
      <c r="O51" s="52">
        <v>1476</v>
      </c>
      <c r="P51" s="52">
        <v>2218</v>
      </c>
      <c r="Q51" s="52">
        <v>3654</v>
      </c>
      <c r="R51" s="52">
        <v>3237</v>
      </c>
      <c r="S51" s="52">
        <v>2988</v>
      </c>
      <c r="T51" s="52">
        <v>4811</v>
      </c>
      <c r="U51" s="52">
        <v>3246</v>
      </c>
      <c r="V51" s="52">
        <v>2270</v>
      </c>
      <c r="W51" s="52">
        <v>860</v>
      </c>
      <c r="X51" s="52">
        <v>569</v>
      </c>
      <c r="Y51" s="52">
        <v>1356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22155</v>
      </c>
      <c r="D53" s="52">
        <v>14261</v>
      </c>
      <c r="E53" s="52">
        <v>18348</v>
      </c>
      <c r="F53" s="52">
        <v>21437</v>
      </c>
      <c r="G53" s="52">
        <v>18124</v>
      </c>
      <c r="H53" s="52">
        <v>18531</v>
      </c>
      <c r="I53" s="52">
        <v>40729</v>
      </c>
      <c r="J53" s="52">
        <v>20722</v>
      </c>
      <c r="K53" s="52">
        <v>19023</v>
      </c>
      <c r="L53" s="52">
        <v>0</v>
      </c>
      <c r="M53" s="52">
        <v>10833</v>
      </c>
      <c r="N53" s="52">
        <v>12220</v>
      </c>
      <c r="O53" s="52">
        <v>22649</v>
      </c>
      <c r="P53" s="52">
        <v>28255</v>
      </c>
      <c r="Q53" s="52">
        <v>26291</v>
      </c>
      <c r="R53" s="52">
        <v>26374</v>
      </c>
      <c r="S53" s="52">
        <v>31746</v>
      </c>
      <c r="T53" s="52">
        <v>24398</v>
      </c>
      <c r="U53" s="52">
        <v>17953</v>
      </c>
      <c r="V53" s="52">
        <v>22917</v>
      </c>
      <c r="W53" s="52">
        <v>17692</v>
      </c>
      <c r="X53" s="52">
        <v>12870</v>
      </c>
      <c r="Y53" s="52">
        <v>19369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140</v>
      </c>
      <c r="Q54" s="52">
        <v>0</v>
      </c>
      <c r="R54" s="52">
        <v>0</v>
      </c>
      <c r="S54" s="52">
        <v>89</v>
      </c>
      <c r="T54" s="52">
        <v>218</v>
      </c>
      <c r="U54" s="52">
        <v>24</v>
      </c>
      <c r="V54" s="52">
        <v>327</v>
      </c>
      <c r="W54" s="52">
        <v>0</v>
      </c>
      <c r="X54" s="52">
        <v>63</v>
      </c>
      <c r="Y54" s="52">
        <v>55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5481</v>
      </c>
      <c r="D55" s="52">
        <v>16316</v>
      </c>
      <c r="E55" s="52">
        <v>12693</v>
      </c>
      <c r="F55" s="52">
        <v>15538</v>
      </c>
      <c r="G55" s="52">
        <v>12955</v>
      </c>
      <c r="H55" s="52">
        <v>18155</v>
      </c>
      <c r="I55" s="52">
        <v>10092</v>
      </c>
      <c r="J55" s="52">
        <v>0</v>
      </c>
      <c r="K55" s="52">
        <v>2469</v>
      </c>
      <c r="L55" s="52">
        <v>0</v>
      </c>
      <c r="M55" s="52">
        <v>7613</v>
      </c>
      <c r="N55" s="52">
        <v>0</v>
      </c>
      <c r="O55" s="52">
        <v>0</v>
      </c>
      <c r="P55" s="52">
        <v>0</v>
      </c>
      <c r="Q55" s="52">
        <v>2583</v>
      </c>
      <c r="R55" s="52">
        <v>0</v>
      </c>
      <c r="S55" s="52">
        <v>5</v>
      </c>
      <c r="T55" s="52">
        <v>2152</v>
      </c>
      <c r="U55" s="52">
        <v>14673</v>
      </c>
      <c r="V55" s="52">
        <v>1437</v>
      </c>
      <c r="W55" s="52">
        <v>5243</v>
      </c>
      <c r="X55" s="52">
        <v>0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322</v>
      </c>
      <c r="N56" s="52">
        <v>0</v>
      </c>
      <c r="O56" s="52">
        <v>0</v>
      </c>
      <c r="P56" s="52">
        <v>0</v>
      </c>
      <c r="Q56" s="52">
        <v>19</v>
      </c>
      <c r="R56" s="52">
        <v>0</v>
      </c>
      <c r="S56" s="52">
        <v>3</v>
      </c>
      <c r="T56" s="52">
        <v>5756</v>
      </c>
      <c r="U56" s="52">
        <v>65</v>
      </c>
      <c r="V56" s="52">
        <v>548</v>
      </c>
      <c r="W56" s="52">
        <v>348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24291</v>
      </c>
      <c r="D58" s="52">
        <v>25616</v>
      </c>
      <c r="E58" s="52">
        <v>29607</v>
      </c>
      <c r="F58" s="52">
        <v>33452</v>
      </c>
      <c r="G58" s="52">
        <v>29664</v>
      </c>
      <c r="H58" s="52">
        <v>36002</v>
      </c>
      <c r="I58" s="52">
        <v>49857</v>
      </c>
      <c r="J58" s="52">
        <v>18652</v>
      </c>
      <c r="K58" s="52">
        <v>21373</v>
      </c>
      <c r="L58" s="52">
        <v>0</v>
      </c>
      <c r="M58" s="52">
        <v>8036</v>
      </c>
      <c r="N58" s="52">
        <v>12165</v>
      </c>
      <c r="O58" s="52">
        <v>15371</v>
      </c>
      <c r="P58" s="52">
        <v>22381</v>
      </c>
      <c r="Q58" s="52">
        <v>26688</v>
      </c>
      <c r="R58" s="52">
        <v>22096</v>
      </c>
      <c r="S58" s="52">
        <v>30203</v>
      </c>
      <c r="T58" s="52">
        <v>31998</v>
      </c>
      <c r="U58" s="52">
        <v>28649</v>
      </c>
      <c r="V58" s="52">
        <v>22599</v>
      </c>
      <c r="W58" s="52">
        <v>18021</v>
      </c>
      <c r="X58" s="52">
        <v>11678</v>
      </c>
      <c r="Y58" s="52">
        <v>15088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3345</v>
      </c>
      <c r="D59" s="36">
        <v>4961</v>
      </c>
      <c r="E59" s="36">
        <v>1434</v>
      </c>
      <c r="F59" s="36">
        <v>3523</v>
      </c>
      <c r="G59" s="36">
        <v>1415</v>
      </c>
      <c r="H59" s="36">
        <v>684</v>
      </c>
      <c r="I59" s="36">
        <v>964</v>
      </c>
      <c r="J59" s="36">
        <v>2070</v>
      </c>
      <c r="K59" s="36">
        <v>119</v>
      </c>
      <c r="L59" s="36">
        <v>0</v>
      </c>
      <c r="M59" s="36">
        <v>10732</v>
      </c>
      <c r="N59" s="36">
        <v>55</v>
      </c>
      <c r="O59" s="36">
        <v>7278</v>
      </c>
      <c r="P59" s="36">
        <v>6014</v>
      </c>
      <c r="Q59" s="36">
        <v>2205</v>
      </c>
      <c r="R59" s="36">
        <v>4278</v>
      </c>
      <c r="S59" s="36">
        <v>1640</v>
      </c>
      <c r="T59" s="36">
        <v>526</v>
      </c>
      <c r="U59" s="36">
        <v>4066</v>
      </c>
      <c r="V59" s="36">
        <v>2630</v>
      </c>
      <c r="W59" s="36">
        <v>5262</v>
      </c>
      <c r="X59" s="36">
        <v>1255</v>
      </c>
      <c r="Y59" s="36">
        <v>4336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58718</v>
      </c>
      <c r="D63" s="52">
        <v>51224</v>
      </c>
      <c r="E63" s="52">
        <v>52367</v>
      </c>
      <c r="F63" s="52">
        <v>59862</v>
      </c>
      <c r="G63" s="52">
        <v>52354</v>
      </c>
      <c r="H63" s="52">
        <v>59363</v>
      </c>
      <c r="I63" s="52">
        <v>64277</v>
      </c>
      <c r="J63" s="52">
        <v>39357</v>
      </c>
      <c r="K63" s="52">
        <v>34144</v>
      </c>
      <c r="L63" s="52">
        <v>0</v>
      </c>
      <c r="M63" s="52">
        <v>31258</v>
      </c>
      <c r="N63" s="52">
        <v>31608</v>
      </c>
      <c r="O63" s="52">
        <v>57429</v>
      </c>
      <c r="P63" s="52">
        <v>21329</v>
      </c>
      <c r="Q63" s="52">
        <v>28378</v>
      </c>
      <c r="R63" s="52">
        <v>41438</v>
      </c>
      <c r="S63" s="52">
        <v>70453</v>
      </c>
      <c r="T63" s="52">
        <v>61684</v>
      </c>
      <c r="U63" s="52">
        <v>70828</v>
      </c>
      <c r="V63" s="52">
        <v>52852</v>
      </c>
      <c r="W63" s="52">
        <v>57016</v>
      </c>
      <c r="X63" s="52">
        <v>20395</v>
      </c>
      <c r="Y63" s="52">
        <v>32207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2507</v>
      </c>
      <c r="D65" s="52">
        <v>1867</v>
      </c>
      <c r="E65" s="52">
        <v>2176</v>
      </c>
      <c r="F65" s="52">
        <v>1927</v>
      </c>
      <c r="G65" s="52">
        <v>3337</v>
      </c>
      <c r="H65" s="52">
        <v>3181</v>
      </c>
      <c r="I65" s="52">
        <v>4301</v>
      </c>
      <c r="J65" s="52">
        <v>3982</v>
      </c>
      <c r="K65" s="52">
        <v>5810</v>
      </c>
      <c r="L65" s="52">
        <v>3417</v>
      </c>
      <c r="M65" s="52">
        <v>1760</v>
      </c>
      <c r="N65" s="52">
        <v>3181</v>
      </c>
      <c r="O65" s="52">
        <v>4338</v>
      </c>
      <c r="P65" s="52">
        <v>5901</v>
      </c>
      <c r="Q65" s="52">
        <v>10022</v>
      </c>
      <c r="R65" s="52">
        <v>9203</v>
      </c>
      <c r="S65" s="52">
        <v>10943</v>
      </c>
      <c r="T65" s="52">
        <v>14283</v>
      </c>
      <c r="U65" s="52">
        <v>15039</v>
      </c>
      <c r="V65" s="52">
        <v>17821</v>
      </c>
      <c r="W65" s="52">
        <v>13744</v>
      </c>
      <c r="X65" s="52">
        <v>12661</v>
      </c>
      <c r="Y65" s="52">
        <v>8546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72388</v>
      </c>
      <c r="D67" s="52">
        <f t="shared" si="0"/>
        <v>49240</v>
      </c>
      <c r="E67" s="52">
        <f t="shared" si="0"/>
        <v>56596</v>
      </c>
      <c r="F67" s="52">
        <f t="shared" si="0"/>
        <v>61324</v>
      </c>
      <c r="G67" s="52">
        <f t="shared" si="0"/>
        <v>59216</v>
      </c>
      <c r="H67" s="52">
        <f t="shared" si="0"/>
        <v>62276</v>
      </c>
      <c r="I67" s="52">
        <f t="shared" si="0"/>
        <v>62712</v>
      </c>
      <c r="J67" s="52">
        <f t="shared" si="0"/>
        <v>62400</v>
      </c>
      <c r="K67" s="52">
        <f t="shared" si="0"/>
        <v>53165</v>
      </c>
      <c r="L67" s="52">
        <f t="shared" si="0"/>
        <v>75451</v>
      </c>
      <c r="M67" s="52">
        <f t="shared" si="0"/>
        <v>41666</v>
      </c>
      <c r="N67" s="52">
        <f t="shared" si="0"/>
        <v>47928</v>
      </c>
      <c r="O67" s="52">
        <f t="shared" si="0"/>
        <v>82541</v>
      </c>
      <c r="P67" s="52">
        <f t="shared" si="0"/>
        <v>42138</v>
      </c>
      <c r="Q67" s="52">
        <f t="shared" si="0"/>
        <v>25853</v>
      </c>
      <c r="R67" s="52">
        <f t="shared" ref="R67:V67" si="1">R39-R53</f>
        <v>44662</v>
      </c>
      <c r="S67" s="52">
        <f t="shared" si="1"/>
        <v>71284</v>
      </c>
      <c r="T67" s="52">
        <f t="shared" si="1"/>
        <v>50853</v>
      </c>
      <c r="U67" s="52">
        <f t="shared" si="1"/>
        <v>46284</v>
      </c>
      <c r="V67" s="52">
        <f t="shared" si="1"/>
        <v>48669</v>
      </c>
      <c r="W67" s="52">
        <f t="shared" ref="W67:Y67" si="2">W39-W53</f>
        <v>45155</v>
      </c>
      <c r="X67" s="52">
        <f t="shared" si="2"/>
        <v>58237</v>
      </c>
      <c r="Y67" s="52">
        <f t="shared" si="2"/>
        <v>74060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2196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206</v>
      </c>
      <c r="Q68" s="52">
        <f t="shared" si="3"/>
        <v>0</v>
      </c>
      <c r="R68" s="52">
        <f t="shared" ref="R68:V68" si="4">R40-R54</f>
        <v>0</v>
      </c>
      <c r="S68" s="52">
        <f t="shared" si="4"/>
        <v>199</v>
      </c>
      <c r="T68" s="52">
        <f t="shared" si="4"/>
        <v>452</v>
      </c>
      <c r="U68" s="52">
        <f t="shared" si="4"/>
        <v>60</v>
      </c>
      <c r="V68" s="52">
        <f t="shared" si="4"/>
        <v>692</v>
      </c>
      <c r="W68" s="52">
        <f t="shared" ref="W68:Y68" si="5">W40-W54</f>
        <v>0</v>
      </c>
      <c r="X68" s="52">
        <f t="shared" si="5"/>
        <v>287</v>
      </c>
      <c r="Y68" s="52">
        <f t="shared" si="5"/>
        <v>208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11644</v>
      </c>
      <c r="D69" s="52">
        <f t="shared" si="6"/>
        <v>27334</v>
      </c>
      <c r="E69" s="52">
        <f t="shared" si="6"/>
        <v>21414</v>
      </c>
      <c r="F69" s="52">
        <f t="shared" si="6"/>
        <v>25156</v>
      </c>
      <c r="G69" s="52">
        <f t="shared" si="6"/>
        <v>21823</v>
      </c>
      <c r="H69" s="52">
        <f t="shared" si="6"/>
        <v>29378</v>
      </c>
      <c r="I69" s="52">
        <f t="shared" si="6"/>
        <v>12765</v>
      </c>
      <c r="J69" s="52">
        <f t="shared" si="6"/>
        <v>0</v>
      </c>
      <c r="K69" s="52">
        <f t="shared" si="6"/>
        <v>4441</v>
      </c>
      <c r="L69" s="52">
        <f t="shared" si="6"/>
        <v>0</v>
      </c>
      <c r="M69" s="52">
        <f t="shared" si="6"/>
        <v>13200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2538</v>
      </c>
      <c r="R69" s="52">
        <f t="shared" ref="R69:V69" si="7">R41-R55</f>
        <v>0</v>
      </c>
      <c r="S69" s="52">
        <f t="shared" si="7"/>
        <v>12</v>
      </c>
      <c r="T69" s="52">
        <f t="shared" si="7"/>
        <v>4114</v>
      </c>
      <c r="U69" s="52">
        <f t="shared" si="7"/>
        <v>33199</v>
      </c>
      <c r="V69" s="52">
        <f t="shared" si="7"/>
        <v>3009</v>
      </c>
      <c r="W69" s="52">
        <f t="shared" ref="W69:Y69" si="8">W41-W55</f>
        <v>12839</v>
      </c>
      <c r="X69" s="52">
        <f t="shared" si="8"/>
        <v>0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559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17</v>
      </c>
      <c r="R70" s="52">
        <f t="shared" ref="R70:V70" si="10">R42-R56</f>
        <v>0</v>
      </c>
      <c r="S70" s="52">
        <f t="shared" si="10"/>
        <v>5</v>
      </c>
      <c r="T70" s="52">
        <f t="shared" si="10"/>
        <v>11005</v>
      </c>
      <c r="U70" s="52">
        <f t="shared" si="10"/>
        <v>148</v>
      </c>
      <c r="V70" s="52">
        <f t="shared" si="10"/>
        <v>1149</v>
      </c>
      <c r="W70" s="52">
        <f t="shared" ref="W70:Y70" si="11">W42-W56</f>
        <v>853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126476</v>
      </c>
      <c r="D72" s="52">
        <v>118074</v>
      </c>
      <c r="E72" s="52">
        <v>133331</v>
      </c>
      <c r="F72" s="52">
        <v>145005</v>
      </c>
      <c r="G72" s="52">
        <v>153601</v>
      </c>
      <c r="H72" s="52">
        <v>166180</v>
      </c>
      <c r="I72" s="52">
        <v>108742</v>
      </c>
      <c r="J72" s="52">
        <v>81418</v>
      </c>
      <c r="K72" s="52">
        <v>107208</v>
      </c>
      <c r="L72" s="52">
        <v>54377</v>
      </c>
      <c r="M72" s="52">
        <v>76365</v>
      </c>
      <c r="N72" s="52">
        <v>126617</v>
      </c>
      <c r="O72" s="52">
        <v>171480</v>
      </c>
      <c r="P72" s="52">
        <v>120409</v>
      </c>
      <c r="Q72" s="52">
        <v>85168</v>
      </c>
      <c r="R72" s="52">
        <v>88757</v>
      </c>
      <c r="S72" s="52">
        <v>106659</v>
      </c>
      <c r="T72" s="52">
        <v>102721</v>
      </c>
      <c r="U72" s="52">
        <v>108868</v>
      </c>
      <c r="V72" s="52">
        <v>112027</v>
      </c>
      <c r="W72" s="52">
        <v>110606</v>
      </c>
      <c r="X72" s="52">
        <v>99731</v>
      </c>
      <c r="Y72" s="52">
        <v>87119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7108</v>
      </c>
      <c r="D73" s="36">
        <v>8311</v>
      </c>
      <c r="E73" s="36">
        <v>2419</v>
      </c>
      <c r="F73" s="36">
        <v>5704</v>
      </c>
      <c r="G73" s="36">
        <v>2415</v>
      </c>
      <c r="H73" s="36">
        <v>1107</v>
      </c>
      <c r="I73" s="36">
        <v>1220</v>
      </c>
      <c r="J73" s="36">
        <v>5552</v>
      </c>
      <c r="K73" s="36">
        <v>342</v>
      </c>
      <c r="L73" s="36">
        <v>23</v>
      </c>
      <c r="M73" s="36">
        <v>48295</v>
      </c>
      <c r="N73" s="36">
        <v>286</v>
      </c>
      <c r="O73" s="36">
        <v>31683</v>
      </c>
      <c r="P73" s="36">
        <v>13016</v>
      </c>
      <c r="Q73" s="36">
        <v>4526</v>
      </c>
      <c r="R73" s="36">
        <v>10231</v>
      </c>
      <c r="S73" s="36">
        <v>4177</v>
      </c>
      <c r="T73" s="36">
        <v>1023</v>
      </c>
      <c r="U73" s="36">
        <v>9783</v>
      </c>
      <c r="V73" s="36">
        <v>6976</v>
      </c>
      <c r="W73" s="36">
        <v>17325</v>
      </c>
      <c r="X73" s="36">
        <v>3891</v>
      </c>
      <c r="Y73" s="36">
        <v>12348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10522</v>
      </c>
      <c r="K79" s="52">
        <f>RES_hhdet_numvin!K64</f>
        <v>18278</v>
      </c>
      <c r="L79" s="52">
        <f>RES_hhdet_numvin!L64</f>
        <v>0</v>
      </c>
      <c r="M79" s="52">
        <f>RES_hhdet_numvin!M64</f>
        <v>28781</v>
      </c>
      <c r="N79" s="52">
        <f>RES_hhdet_numvin!N64</f>
        <v>29434</v>
      </c>
      <c r="O79" s="52">
        <f>RES_hhdet_numvin!O64</f>
        <v>60237</v>
      </c>
      <c r="P79" s="52">
        <f>RES_hhdet_numvin!P64</f>
        <v>40849</v>
      </c>
      <c r="Q79" s="52">
        <f>RES_hhdet_numvin!Q64</f>
        <v>50060</v>
      </c>
      <c r="R79" s="52">
        <f>RES_hhdet_numvin!R64</f>
        <v>62020</v>
      </c>
      <c r="S79" s="52">
        <f>RES_hhdet_numvin!S64</f>
        <v>96652</v>
      </c>
      <c r="T79" s="52">
        <f>RES_hhdet_numvin!T64</f>
        <v>91208</v>
      </c>
      <c r="U79" s="52">
        <f>RES_hhdet_numvin!U64</f>
        <v>101693</v>
      </c>
      <c r="V79" s="52">
        <f>RES_hhdet_numvin!V64</f>
        <v>77355</v>
      </c>
      <c r="W79" s="52">
        <f>RES_hhdet_numvin!W64</f>
        <v>79805</v>
      </c>
      <c r="X79" s="52">
        <f>RES_hhdet_numvin!X64</f>
        <v>33322</v>
      </c>
      <c r="Y79" s="52">
        <f>RES_hhdet_numvin!Y64</f>
        <v>51631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3915</v>
      </c>
      <c r="S82" s="138">
        <f>RES_hhdet_numvin!S67</f>
        <v>7873</v>
      </c>
      <c r="T82" s="138">
        <f>RES_hhdet_numvin!T67</f>
        <v>14220</v>
      </c>
      <c r="U82" s="138">
        <f>RES_hhdet_numvin!U67</f>
        <v>15824</v>
      </c>
      <c r="V82" s="138">
        <f>RES_hhdet_numvin!V67</f>
        <v>18876</v>
      </c>
      <c r="W82" s="138">
        <f>RES_hhdet_numvin!W67</f>
        <v>14292</v>
      </c>
      <c r="X82" s="138">
        <f>RES_hhdet_numvin!X67</f>
        <v>13146</v>
      </c>
      <c r="Y82" s="138">
        <f>RES_hhdet_numvin!Y67</f>
        <v>9902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9780</v>
      </c>
      <c r="K84" s="138">
        <f>RES_hhdet_numvin!K69</f>
        <v>14006</v>
      </c>
      <c r="L84" s="138">
        <f>RES_hhdet_numvin!L69</f>
        <v>0</v>
      </c>
      <c r="M84" s="138">
        <f>RES_hhdet_numvin!M69</f>
        <v>16056</v>
      </c>
      <c r="N84" s="138">
        <f>RES_hhdet_numvin!N69</f>
        <v>29632</v>
      </c>
      <c r="O84" s="138">
        <f>RES_hhdet_numvin!O69</f>
        <v>60680</v>
      </c>
      <c r="P84" s="138">
        <f>RES_hhdet_numvin!P69</f>
        <v>46427</v>
      </c>
      <c r="Q84" s="138">
        <f>RES_hhdet_numvin!Q69</f>
        <v>45441</v>
      </c>
      <c r="R84" s="138">
        <f>RES_hhdet_numvin!R69</f>
        <v>64400</v>
      </c>
      <c r="S84" s="138">
        <f>RES_hhdet_numvin!S69</f>
        <v>97152</v>
      </c>
      <c r="T84" s="138">
        <f>RES_hhdet_numvin!T69</f>
        <v>71776</v>
      </c>
      <c r="U84" s="138">
        <f>RES_hhdet_numvin!U69</f>
        <v>62168</v>
      </c>
      <c r="V84" s="138">
        <f>RES_hhdet_numvin!V69</f>
        <v>71002</v>
      </c>
      <c r="W84" s="138">
        <f>RES_hhdet_numvin!W69</f>
        <v>62723</v>
      </c>
      <c r="X84" s="138">
        <f>RES_hhdet_numvin!X69</f>
        <v>70967</v>
      </c>
      <c r="Y84" s="138">
        <f>RES_hhdet_numvin!Y69</f>
        <v>93429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210</v>
      </c>
      <c r="Q85" s="138">
        <f>RES_hhdet_numvin!Q70</f>
        <v>0</v>
      </c>
      <c r="R85" s="138">
        <f>RES_hhdet_numvin!R70</f>
        <v>0</v>
      </c>
      <c r="S85" s="138">
        <f>RES_hhdet_numvin!S70</f>
        <v>247</v>
      </c>
      <c r="T85" s="138">
        <f>RES_hhdet_numvin!T70</f>
        <v>564</v>
      </c>
      <c r="U85" s="138">
        <f>RES_hhdet_numvin!U70</f>
        <v>84</v>
      </c>
      <c r="V85" s="138">
        <f>RES_hhdet_numvin!V70</f>
        <v>1001</v>
      </c>
      <c r="W85" s="138">
        <f>RES_hhdet_numvin!W70</f>
        <v>0</v>
      </c>
      <c r="X85" s="138">
        <f>RES_hhdet_numvin!X70</f>
        <v>350</v>
      </c>
      <c r="Y85" s="138">
        <f>RES_hhdet_numvin!Y70</f>
        <v>263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0</v>
      </c>
      <c r="V88" s="138">
        <f>RES_hhdet_numvin!V73</f>
        <v>0</v>
      </c>
      <c r="W88" s="138">
        <f>RES_hhdet_numvin!W73</f>
        <v>12618</v>
      </c>
      <c r="X88" s="138">
        <f>RES_hhdet_numvin!X73</f>
        <v>0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871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33530</v>
      </c>
      <c r="S93" s="138">
        <f>RES_hhdet_numvin!S78</f>
        <v>76905</v>
      </c>
      <c r="T93" s="138">
        <f>RES_hhdet_numvin!T78</f>
        <v>100087</v>
      </c>
      <c r="U93" s="138">
        <f>RES_hhdet_numvin!U78</f>
        <v>114421</v>
      </c>
      <c r="V93" s="138">
        <f>RES_hhdet_numvin!V78</f>
        <v>117723</v>
      </c>
      <c r="W93" s="138">
        <f>RES_hhdet_numvin!W78</f>
        <v>122856</v>
      </c>
      <c r="X93" s="138">
        <f>RES_hhdet_numvin!X78</f>
        <v>111030</v>
      </c>
      <c r="Y93" s="138">
        <f>RES_hhdet_numvin!Y78</f>
        <v>102207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9072</v>
      </c>
      <c r="W94" s="39">
        <f>RES_hhdet_numvin!W79</f>
        <v>22192</v>
      </c>
      <c r="X94" s="39">
        <f>RES_hhdet_numvin!X79</f>
        <v>5140</v>
      </c>
      <c r="Y94" s="39">
        <f>RES_hhdet_numvin!Y79</f>
        <v>16684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1696.0505499609324</v>
      </c>
      <c r="C98" s="117">
        <f t="shared" si="12"/>
        <v>1700.8653299722616</v>
      </c>
      <c r="D98" s="117">
        <f t="shared" si="12"/>
        <v>1646.5918505679151</v>
      </c>
      <c r="E98" s="117">
        <f t="shared" si="12"/>
        <v>1651.7427012060339</v>
      </c>
      <c r="F98" s="117">
        <f t="shared" si="12"/>
        <v>1526.5832347428684</v>
      </c>
      <c r="G98" s="117">
        <f t="shared" si="12"/>
        <v>1453.7293099015492</v>
      </c>
      <c r="H98" s="117">
        <f t="shared" si="12"/>
        <v>1317.3258621216098</v>
      </c>
      <c r="I98" s="117">
        <f t="shared" si="12"/>
        <v>1143.6548811763491</v>
      </c>
      <c r="J98" s="117">
        <f t="shared" si="12"/>
        <v>1211.7362488871152</v>
      </c>
      <c r="K98" s="117">
        <f t="shared" si="12"/>
        <v>1230.19026948596</v>
      </c>
      <c r="L98" s="117">
        <f t="shared" si="12"/>
        <v>1349.9804314128928</v>
      </c>
      <c r="M98" s="117">
        <f t="shared" si="12"/>
        <v>1191.4095928141187</v>
      </c>
      <c r="N98" s="117">
        <f t="shared" si="12"/>
        <v>1101.2420990354753</v>
      </c>
      <c r="O98" s="117">
        <f t="shared" si="12"/>
        <v>1160.8251364729661</v>
      </c>
      <c r="P98" s="117">
        <f t="shared" si="12"/>
        <v>1048.9451630007675</v>
      </c>
      <c r="Q98" s="117">
        <f t="shared" si="12"/>
        <v>1063.8818523508137</v>
      </c>
      <c r="R98" s="117">
        <f t="shared" ref="R98:V98" si="13">R99+R102+R104+R113</f>
        <v>1081.2579029244514</v>
      </c>
      <c r="S98" s="117">
        <f t="shared" si="13"/>
        <v>1164.4756297734775</v>
      </c>
      <c r="T98" s="117">
        <f t="shared" si="13"/>
        <v>1135.4671241755525</v>
      </c>
      <c r="U98" s="117">
        <f t="shared" si="13"/>
        <v>1144.6580582918893</v>
      </c>
      <c r="V98" s="117">
        <f t="shared" si="13"/>
        <v>1168.9138119231527</v>
      </c>
      <c r="W98" s="117">
        <f t="shared" ref="W98:Y98" si="14">W99+W102+W104+W113</f>
        <v>1263.1808352389048</v>
      </c>
      <c r="X98" s="117">
        <f t="shared" si="14"/>
        <v>1130.5121508242364</v>
      </c>
      <c r="Y98" s="117">
        <f t="shared" si="14"/>
        <v>1064.6093209419162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1517.1928219323222</v>
      </c>
      <c r="C99" s="122">
        <f t="shared" si="15"/>
        <v>1570.8894522090259</v>
      </c>
      <c r="D99" s="122">
        <f t="shared" si="15"/>
        <v>1515.8112100857252</v>
      </c>
      <c r="E99" s="122">
        <f t="shared" si="15"/>
        <v>1508.4522551087584</v>
      </c>
      <c r="F99" s="122">
        <f t="shared" si="15"/>
        <v>1383.745781822329</v>
      </c>
      <c r="G99" s="122">
        <f t="shared" si="15"/>
        <v>1311.175617835831</v>
      </c>
      <c r="H99" s="122">
        <f t="shared" si="15"/>
        <v>1173.2119304002379</v>
      </c>
      <c r="I99" s="122">
        <f t="shared" si="15"/>
        <v>994.21385344369241</v>
      </c>
      <c r="J99" s="122">
        <f t="shared" si="15"/>
        <v>1062.6713354838034</v>
      </c>
      <c r="K99" s="122">
        <f t="shared" si="15"/>
        <v>1083.5075628043517</v>
      </c>
      <c r="L99" s="122">
        <f t="shared" si="15"/>
        <v>1272.3832258343682</v>
      </c>
      <c r="M99" s="122">
        <f t="shared" si="15"/>
        <v>1103.9093716889986</v>
      </c>
      <c r="N99" s="122">
        <f t="shared" si="15"/>
        <v>1017.3210124502662</v>
      </c>
      <c r="O99" s="122">
        <f t="shared" si="15"/>
        <v>1062.9313454600608</v>
      </c>
      <c r="P99" s="122">
        <f t="shared" si="15"/>
        <v>915.74549196536759</v>
      </c>
      <c r="Q99" s="122">
        <f t="shared" si="15"/>
        <v>945.64613189955071</v>
      </c>
      <c r="R99" s="122">
        <f t="shared" ref="R99:V99" si="16">SUM(R100:R101)</f>
        <v>967.83026607086333</v>
      </c>
      <c r="S99" s="122">
        <f t="shared" si="16"/>
        <v>1028.1918818977197</v>
      </c>
      <c r="T99" s="122">
        <f t="shared" si="16"/>
        <v>954.90030293176039</v>
      </c>
      <c r="U99" s="122">
        <f t="shared" si="16"/>
        <v>952.82481347736564</v>
      </c>
      <c r="V99" s="122">
        <f t="shared" si="16"/>
        <v>968.59204524905522</v>
      </c>
      <c r="W99" s="122">
        <f t="shared" ref="W99:Y99" si="17">SUM(W100:W101)</f>
        <v>1077.1583490082428</v>
      </c>
      <c r="X99" s="122">
        <f t="shared" si="17"/>
        <v>938.00712156285931</v>
      </c>
      <c r="Y99" s="122">
        <f t="shared" si="17"/>
        <v>876.97164180522054</v>
      </c>
      <c r="DA99" s="130" t="s">
        <v>1629</v>
      </c>
    </row>
    <row r="100" spans="1:105" ht="12" customHeight="1" x14ac:dyDescent="0.25">
      <c r="A100" s="97" t="s">
        <v>212</v>
      </c>
      <c r="B100" s="98">
        <v>1501.3108547122079</v>
      </c>
      <c r="C100" s="98">
        <v>1554.612639385615</v>
      </c>
      <c r="D100" s="98">
        <v>1500.3459170048091</v>
      </c>
      <c r="E100" s="98">
        <v>1493.1923381967792</v>
      </c>
      <c r="F100" s="98">
        <v>1369.8554615607243</v>
      </c>
      <c r="G100" s="98">
        <v>1298.1146047053976</v>
      </c>
      <c r="H100" s="98">
        <v>1161.6469563132753</v>
      </c>
      <c r="I100" s="98">
        <v>984.46311885016348</v>
      </c>
      <c r="J100" s="98">
        <v>1052.2913706159045</v>
      </c>
      <c r="K100" s="98">
        <v>1072.9380626914206</v>
      </c>
      <c r="L100" s="98">
        <v>1260.4143445261532</v>
      </c>
      <c r="M100" s="98">
        <v>1093.5050337339317</v>
      </c>
      <c r="N100" s="98">
        <v>1007.7249289218533</v>
      </c>
      <c r="O100" s="98">
        <v>1052.5488742447701</v>
      </c>
      <c r="P100" s="98">
        <v>906.70890977684849</v>
      </c>
      <c r="Q100" s="98">
        <v>936.45337976402584</v>
      </c>
      <c r="R100" s="98">
        <v>958.29054448798809</v>
      </c>
      <c r="S100" s="98">
        <v>1017.6481558506271</v>
      </c>
      <c r="T100" s="98">
        <v>944.4027907268445</v>
      </c>
      <c r="U100" s="98">
        <v>941.98845665714543</v>
      </c>
      <c r="V100" s="98">
        <v>957.26745454918364</v>
      </c>
      <c r="W100" s="98">
        <v>1064.5615300373511</v>
      </c>
      <c r="X100" s="98">
        <v>926.8757672279811</v>
      </c>
      <c r="Y100" s="98">
        <v>867.48068841437225</v>
      </c>
      <c r="DA100" s="63" t="s">
        <v>1630</v>
      </c>
    </row>
    <row r="101" spans="1:105" ht="12" customHeight="1" x14ac:dyDescent="0.25">
      <c r="A101" s="97" t="s">
        <v>53</v>
      </c>
      <c r="B101" s="98">
        <v>15.881967220114266</v>
      </c>
      <c r="C101" s="98">
        <v>16.276812823410818</v>
      </c>
      <c r="D101" s="98">
        <v>15.465293080916137</v>
      </c>
      <c r="E101" s="98">
        <v>15.259916911979186</v>
      </c>
      <c r="F101" s="98">
        <v>13.890320261604773</v>
      </c>
      <c r="G101" s="98">
        <v>13.061013130433341</v>
      </c>
      <c r="H101" s="98">
        <v>11.564974086962621</v>
      </c>
      <c r="I101" s="98">
        <v>9.7507345935289553</v>
      </c>
      <c r="J101" s="98">
        <v>10.379964867898948</v>
      </c>
      <c r="K101" s="98">
        <v>10.569500112931118</v>
      </c>
      <c r="L101" s="98">
        <v>11.968881308215082</v>
      </c>
      <c r="M101" s="98">
        <v>10.404337955066829</v>
      </c>
      <c r="N101" s="98">
        <v>9.5960835284128052</v>
      </c>
      <c r="O101" s="98">
        <v>10.382471215290778</v>
      </c>
      <c r="P101" s="98">
        <v>9.036582188519132</v>
      </c>
      <c r="Q101" s="98">
        <v>9.192752135524815</v>
      </c>
      <c r="R101" s="98">
        <v>9.5397215828752824</v>
      </c>
      <c r="S101" s="98">
        <v>10.543726047092704</v>
      </c>
      <c r="T101" s="98">
        <v>10.497512204915855</v>
      </c>
      <c r="U101" s="98">
        <v>10.836356820220152</v>
      </c>
      <c r="V101" s="98">
        <v>11.324590699871534</v>
      </c>
      <c r="W101" s="98">
        <v>12.596818970891768</v>
      </c>
      <c r="X101" s="98">
        <v>11.131354334878218</v>
      </c>
      <c r="Y101" s="98">
        <v>9.4909533908482864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4.5524926785038944E-2</v>
      </c>
      <c r="C102" s="122">
        <f t="shared" si="18"/>
        <v>8.3951449616776558E-2</v>
      </c>
      <c r="D102" s="122">
        <f t="shared" si="18"/>
        <v>0.13978163168032823</v>
      </c>
      <c r="E102" s="122">
        <f t="shared" si="18"/>
        <v>0.21111915479574825</v>
      </c>
      <c r="F102" s="122">
        <f t="shared" si="18"/>
        <v>0.24413481614253485</v>
      </c>
      <c r="G102" s="122">
        <f t="shared" si="18"/>
        <v>0.32732173672535547</v>
      </c>
      <c r="H102" s="122">
        <f t="shared" si="18"/>
        <v>0.44539163350450584</v>
      </c>
      <c r="I102" s="122">
        <f t="shared" si="18"/>
        <v>0.64788977316784269</v>
      </c>
      <c r="J102" s="122">
        <f t="shared" si="18"/>
        <v>0.53396176065591605</v>
      </c>
      <c r="K102" s="122">
        <f t="shared" si="18"/>
        <v>0.62220673855054032</v>
      </c>
      <c r="L102" s="122">
        <f t="shared" si="18"/>
        <v>0.71690299821577397</v>
      </c>
      <c r="M102" s="122">
        <f t="shared" si="18"/>
        <v>0.60519700446744007</v>
      </c>
      <c r="N102" s="122">
        <f t="shared" si="18"/>
        <v>0.85774350750615946</v>
      </c>
      <c r="O102" s="122">
        <f t="shared" si="18"/>
        <v>0.73170918829173093</v>
      </c>
      <c r="P102" s="122">
        <f t="shared" si="18"/>
        <v>0.54114108600487287</v>
      </c>
      <c r="Q102" s="122">
        <f t="shared" si="18"/>
        <v>0.88317966446910701</v>
      </c>
      <c r="R102" s="122">
        <f t="shared" si="18"/>
        <v>0.93922611761748409</v>
      </c>
      <c r="S102" s="122">
        <f t="shared" si="18"/>
        <v>1.0447362442075843</v>
      </c>
      <c r="T102" s="122">
        <f t="shared" si="18"/>
        <v>1.2872759887580378</v>
      </c>
      <c r="U102" s="122">
        <f t="shared" si="18"/>
        <v>1.4220741868844826</v>
      </c>
      <c r="V102" s="122">
        <f t="shared" si="18"/>
        <v>1.6044634531740309</v>
      </c>
      <c r="W102" s="122">
        <f t="shared" si="18"/>
        <v>1.5981216320300844</v>
      </c>
      <c r="X102" s="122">
        <f t="shared" si="18"/>
        <v>1.6162075451766649</v>
      </c>
      <c r="Y102" s="122">
        <f t="shared" si="18"/>
        <v>0.93632386987182492</v>
      </c>
      <c r="DA102" s="130" t="s">
        <v>1632</v>
      </c>
    </row>
    <row r="103" spans="1:105" ht="12" customHeight="1" x14ac:dyDescent="0.25">
      <c r="A103" s="97" t="s">
        <v>53</v>
      </c>
      <c r="B103" s="98">
        <v>4.5524926785038944E-2</v>
      </c>
      <c r="C103" s="98">
        <v>8.3951449616776558E-2</v>
      </c>
      <c r="D103" s="98">
        <v>0.13978163168032823</v>
      </c>
      <c r="E103" s="98">
        <v>0.21111915479574825</v>
      </c>
      <c r="F103" s="98">
        <v>0.24413481614253485</v>
      </c>
      <c r="G103" s="98">
        <v>0.32732173672535547</v>
      </c>
      <c r="H103" s="98">
        <v>0.44539163350450584</v>
      </c>
      <c r="I103" s="98">
        <v>0.64788977316784269</v>
      </c>
      <c r="J103" s="98">
        <v>0.53396176065591605</v>
      </c>
      <c r="K103" s="98">
        <v>0.62220673855054032</v>
      </c>
      <c r="L103" s="98">
        <v>0.71690299821577397</v>
      </c>
      <c r="M103" s="98">
        <v>0.60519700446744007</v>
      </c>
      <c r="N103" s="98">
        <v>0.85774350750615946</v>
      </c>
      <c r="O103" s="98">
        <v>0.73170918829173093</v>
      </c>
      <c r="P103" s="98">
        <v>0.54114108600487287</v>
      </c>
      <c r="Q103" s="98">
        <v>0.88317966446910701</v>
      </c>
      <c r="R103" s="98">
        <v>0.93922611761748409</v>
      </c>
      <c r="S103" s="98">
        <v>1.0447362442075843</v>
      </c>
      <c r="T103" s="98">
        <v>1.2872759887580378</v>
      </c>
      <c r="U103" s="98">
        <v>1.4220741868844826</v>
      </c>
      <c r="V103" s="98">
        <v>1.6044634531740309</v>
      </c>
      <c r="W103" s="98">
        <v>1.5981216320300844</v>
      </c>
      <c r="X103" s="98">
        <v>1.6162075451766649</v>
      </c>
      <c r="Y103" s="98">
        <v>0.93632386987182492</v>
      </c>
      <c r="DA103" s="63" t="s">
        <v>1633</v>
      </c>
    </row>
    <row r="104" spans="1:105" ht="12" customHeight="1" x14ac:dyDescent="0.25">
      <c r="A104" s="121" t="s">
        <v>55</v>
      </c>
      <c r="B104" s="122">
        <v>137.62998349064114</v>
      </c>
      <c r="C104" s="122">
        <v>102.91172267196012</v>
      </c>
      <c r="D104" s="122">
        <v>104.75622340473682</v>
      </c>
      <c r="E104" s="122">
        <v>110.59557715306745</v>
      </c>
      <c r="F104" s="122">
        <v>108.85694680952845</v>
      </c>
      <c r="G104" s="122">
        <v>109.93918387436293</v>
      </c>
      <c r="H104" s="122">
        <v>113.70604870803373</v>
      </c>
      <c r="I104" s="122">
        <v>116.64744871646798</v>
      </c>
      <c r="J104" s="122">
        <v>117.51262703384583</v>
      </c>
      <c r="K104" s="122">
        <v>115.16556216072551</v>
      </c>
      <c r="L104" s="122">
        <v>59.443612539013806</v>
      </c>
      <c r="M104" s="122">
        <v>66.091418242026435</v>
      </c>
      <c r="N104" s="122">
        <v>63.956007785706596</v>
      </c>
      <c r="O104" s="122">
        <v>77.563291035664861</v>
      </c>
      <c r="P104" s="122">
        <v>105.64255413868945</v>
      </c>
      <c r="Q104" s="122">
        <v>92.733354966079801</v>
      </c>
      <c r="R104" s="122">
        <v>87.883563766963803</v>
      </c>
      <c r="S104" s="122">
        <v>102.79004398378433</v>
      </c>
      <c r="T104" s="122">
        <v>145.10023477038047</v>
      </c>
      <c r="U104" s="122">
        <v>154.36784630539236</v>
      </c>
      <c r="V104" s="122">
        <v>161.48030107311425</v>
      </c>
      <c r="W104" s="122">
        <v>139.02177009136426</v>
      </c>
      <c r="X104" s="122">
        <v>143.95146164275729</v>
      </c>
      <c r="Y104" s="122">
        <v>143.55648070351575</v>
      </c>
      <c r="DA104" s="130" t="s">
        <v>1634</v>
      </c>
    </row>
    <row r="105" spans="1:105" ht="12" customHeight="1" x14ac:dyDescent="0.25">
      <c r="A105" s="97" t="s">
        <v>134</v>
      </c>
      <c r="B105" s="98">
        <v>99.98394155304112</v>
      </c>
      <c r="C105" s="98">
        <v>75.721397146126563</v>
      </c>
      <c r="D105" s="98">
        <v>77.650658994284782</v>
      </c>
      <c r="E105" s="98">
        <v>84.277802165857949</v>
      </c>
      <c r="F105" s="98">
        <v>84.523621273286295</v>
      </c>
      <c r="G105" s="98">
        <v>87.535621224122394</v>
      </c>
      <c r="H105" s="98">
        <v>92.073642939535503</v>
      </c>
      <c r="I105" s="98">
        <v>94.140736507293951</v>
      </c>
      <c r="J105" s="98">
        <v>99.439671689278853</v>
      </c>
      <c r="K105" s="98">
        <v>102.53254694469405</v>
      </c>
      <c r="L105" s="98">
        <v>54.647637047623498</v>
      </c>
      <c r="M105" s="98">
        <v>59.854812302246266</v>
      </c>
      <c r="N105" s="98">
        <v>58.264629605162995</v>
      </c>
      <c r="O105" s="98">
        <v>73.242763055874505</v>
      </c>
      <c r="P105" s="98">
        <v>103.69293186470533</v>
      </c>
      <c r="Q105" s="98">
        <v>90.024355421297471</v>
      </c>
      <c r="R105" s="98">
        <v>85.519819591944852</v>
      </c>
      <c r="S105" s="98">
        <v>100.46116088397841</v>
      </c>
      <c r="T105" s="98">
        <v>140.37998837716202</v>
      </c>
      <c r="U105" s="98">
        <v>142.50518961488189</v>
      </c>
      <c r="V105" s="98">
        <v>149.71396388853714</v>
      </c>
      <c r="W105" s="98">
        <v>120.20273508665511</v>
      </c>
      <c r="X105" s="98">
        <v>135.22838733881372</v>
      </c>
      <c r="Y105" s="98">
        <v>140.95818842718504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9.6453297903835361E-2</v>
      </c>
      <c r="M106" s="98">
        <v>0.10825472608878266</v>
      </c>
      <c r="N106" s="98">
        <v>0.10945948055580233</v>
      </c>
      <c r="O106" s="98">
        <v>0.13010549585022169</v>
      </c>
      <c r="P106" s="98">
        <v>0.16411712580095381</v>
      </c>
      <c r="Q106" s="98">
        <v>0.11998243315834167</v>
      </c>
      <c r="R106" s="98">
        <v>0.1050414113959037</v>
      </c>
      <c r="S106" s="98">
        <v>0.1298369328540151</v>
      </c>
      <c r="T106" s="98">
        <v>0.23932075467471609</v>
      </c>
      <c r="U106" s="98">
        <v>0.19910990027445619</v>
      </c>
      <c r="V106" s="98">
        <v>0.32572686676018087</v>
      </c>
      <c r="W106" s="98">
        <v>0.25830048249322091</v>
      </c>
      <c r="X106" s="98">
        <v>0.32474698387927836</v>
      </c>
      <c r="Y106" s="98">
        <v>0.3796874290613857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4.4668653682173931E-2</v>
      </c>
      <c r="M107" s="101">
        <v>4.4837929456263137E-2</v>
      </c>
      <c r="N107" s="101">
        <v>4.8025657824318058E-2</v>
      </c>
      <c r="O107" s="101">
        <v>6.2893439291544076E-2</v>
      </c>
      <c r="P107" s="101">
        <v>7.004765176925884E-2</v>
      </c>
      <c r="Q107" s="101">
        <v>5.1673358584766016E-2</v>
      </c>
      <c r="R107" s="101">
        <v>4.5309575386980203E-2</v>
      </c>
      <c r="S107" s="101">
        <v>5.0219242115233355E-2</v>
      </c>
      <c r="T107" s="101">
        <v>9.5775927702315022E-2</v>
      </c>
      <c r="U107" s="101">
        <v>7.4696897766433137E-2</v>
      </c>
      <c r="V107" s="101">
        <v>0.12390392611423741</v>
      </c>
      <c r="W107" s="101">
        <v>0.12791783074743024</v>
      </c>
      <c r="X107" s="101">
        <v>9.8313272254273637E-2</v>
      </c>
      <c r="Y107" s="101">
        <v>0.17390462586083705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5.178464422166143E-2</v>
      </c>
      <c r="M108" s="104">
        <v>6.341679663251952E-2</v>
      </c>
      <c r="N108" s="104">
        <v>6.1433822731484275E-2</v>
      </c>
      <c r="O108" s="104">
        <v>6.7212056558677624E-2</v>
      </c>
      <c r="P108" s="104">
        <v>9.4069474031694966E-2</v>
      </c>
      <c r="Q108" s="104">
        <v>6.8309074573575657E-2</v>
      </c>
      <c r="R108" s="104">
        <v>5.9731836008923497E-2</v>
      </c>
      <c r="S108" s="104">
        <v>7.9617690738781735E-2</v>
      </c>
      <c r="T108" s="104">
        <v>0.14354482697240106</v>
      </c>
      <c r="U108" s="104">
        <v>0.12441300250802305</v>
      </c>
      <c r="V108" s="104">
        <v>0.20182294064594347</v>
      </c>
      <c r="W108" s="104">
        <v>0.1303826517457907</v>
      </c>
      <c r="X108" s="104">
        <v>0.22643371162500475</v>
      </c>
      <c r="Y108" s="104">
        <v>0.20578280320054865</v>
      </c>
      <c r="DA108" s="132" t="s">
        <v>1638</v>
      </c>
    </row>
    <row r="109" spans="1:105" ht="12" customHeight="1" x14ac:dyDescent="0.25">
      <c r="A109" s="106" t="s">
        <v>122</v>
      </c>
      <c r="B109" s="101">
        <v>37.64604193760001</v>
      </c>
      <c r="C109" s="101">
        <v>27.190325525833558</v>
      </c>
      <c r="D109" s="101">
        <v>27.105564410452036</v>
      </c>
      <c r="E109" s="101">
        <v>26.3177749872095</v>
      </c>
      <c r="F109" s="101">
        <v>24.33332553624216</v>
      </c>
      <c r="G109" s="101">
        <v>22.403562650240527</v>
      </c>
      <c r="H109" s="101">
        <v>21.632405768498234</v>
      </c>
      <c r="I109" s="101">
        <v>22.506712209174033</v>
      </c>
      <c r="J109" s="101">
        <v>18.072955344566971</v>
      </c>
      <c r="K109" s="101">
        <v>12.633015216031472</v>
      </c>
      <c r="L109" s="101">
        <v>4.6995221934864722</v>
      </c>
      <c r="M109" s="101">
        <v>6.0839983005084139</v>
      </c>
      <c r="N109" s="101">
        <v>5.5325903874165441</v>
      </c>
      <c r="O109" s="101">
        <v>4.130082084278583</v>
      </c>
      <c r="P109" s="101">
        <v>1.7428046202419523</v>
      </c>
      <c r="Q109" s="101">
        <v>2.5424564472875493</v>
      </c>
      <c r="R109" s="101">
        <v>2.2164823728615723</v>
      </c>
      <c r="S109" s="101">
        <v>2.154467267298668</v>
      </c>
      <c r="T109" s="101">
        <v>2.6486999355287608</v>
      </c>
      <c r="U109" s="101">
        <v>9.7358571061072112</v>
      </c>
      <c r="V109" s="101">
        <v>9.4653496468899956</v>
      </c>
      <c r="W109" s="101">
        <v>15.683601617679463</v>
      </c>
      <c r="X109" s="101">
        <v>8.0538650951089679</v>
      </c>
      <c r="Y109" s="101">
        <v>2.0988315501211372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4.435291318297617E-2</v>
      </c>
      <c r="N110" s="104">
        <v>4.9328312571254807E-2</v>
      </c>
      <c r="O110" s="104">
        <v>6.0340399661554966E-2</v>
      </c>
      <c r="P110" s="104">
        <v>4.2700527941205588E-2</v>
      </c>
      <c r="Q110" s="104">
        <v>4.6560664336443791E-2</v>
      </c>
      <c r="R110" s="104">
        <v>4.2220390761466525E-2</v>
      </c>
      <c r="S110" s="104">
        <v>4.4578899653234291E-2</v>
      </c>
      <c r="T110" s="104">
        <v>1.8322257030149851</v>
      </c>
      <c r="U110" s="104">
        <v>1.927689684128806</v>
      </c>
      <c r="V110" s="104">
        <v>1.9752606709269407</v>
      </c>
      <c r="W110" s="104">
        <v>2.8771329045364649</v>
      </c>
      <c r="X110" s="104">
        <v>0.34446222495534107</v>
      </c>
      <c r="Y110" s="104">
        <v>0.1197732971481761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1.7989795688505068E-2</v>
      </c>
      <c r="N111" s="98">
        <v>2.1148243434224296E-2</v>
      </c>
      <c r="O111" s="98">
        <v>2.8615304099667442E-2</v>
      </c>
      <c r="P111" s="98">
        <v>1.8006710600899901E-2</v>
      </c>
      <c r="Q111" s="98">
        <v>1.9873155443836672E-2</v>
      </c>
      <c r="R111" s="98">
        <v>1.8113563876477837E-2</v>
      </c>
      <c r="S111" s="98">
        <v>1.759110981951717E-2</v>
      </c>
      <c r="T111" s="98">
        <v>0.71485950839564794</v>
      </c>
      <c r="U111" s="98">
        <v>0.72220695565466275</v>
      </c>
      <c r="V111" s="98">
        <v>0.7637195436457821</v>
      </c>
      <c r="W111" s="98">
        <v>1.4673355875630008</v>
      </c>
      <c r="X111" s="98">
        <v>0.1055238286766378</v>
      </c>
      <c r="Y111" s="98">
        <v>5.6203362380176536E-2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2.6363117494471101E-2</v>
      </c>
      <c r="N112" s="98">
        <v>2.8180069137030507E-2</v>
      </c>
      <c r="O112" s="98">
        <v>3.1725095561887524E-2</v>
      </c>
      <c r="P112" s="98">
        <v>2.4693817340305686E-2</v>
      </c>
      <c r="Q112" s="98">
        <v>2.6687508892607122E-2</v>
      </c>
      <c r="R112" s="98">
        <v>2.4106826884988691E-2</v>
      </c>
      <c r="S112" s="98">
        <v>2.6987789833717125E-2</v>
      </c>
      <c r="T112" s="98">
        <v>1.1173661946193372</v>
      </c>
      <c r="U112" s="98">
        <v>1.2054827284741434</v>
      </c>
      <c r="V112" s="98">
        <v>1.2115411272811587</v>
      </c>
      <c r="W112" s="98">
        <v>1.4097973169734639</v>
      </c>
      <c r="X112" s="98">
        <v>0.23893839627870328</v>
      </c>
      <c r="Y112" s="98">
        <v>6.3569934767999561E-2</v>
      </c>
      <c r="DA112" s="63" t="s">
        <v>1642</v>
      </c>
    </row>
    <row r="113" spans="1:105" ht="12" customHeight="1" x14ac:dyDescent="0.25">
      <c r="A113" s="121" t="s">
        <v>54</v>
      </c>
      <c r="B113" s="122">
        <v>41.182219611184166</v>
      </c>
      <c r="C113" s="122">
        <v>26.980203641658864</v>
      </c>
      <c r="D113" s="122">
        <v>25.884635445772876</v>
      </c>
      <c r="E113" s="122">
        <v>32.483749789412009</v>
      </c>
      <c r="F113" s="122">
        <v>33.73637129486842</v>
      </c>
      <c r="G113" s="122">
        <v>32.287186454630074</v>
      </c>
      <c r="H113" s="122">
        <v>29.962491379833772</v>
      </c>
      <c r="I113" s="122">
        <v>32.145689243020911</v>
      </c>
      <c r="J113" s="122">
        <v>31.018324608809973</v>
      </c>
      <c r="K113" s="122">
        <v>30.894937782332089</v>
      </c>
      <c r="L113" s="122">
        <v>17.436690041295002</v>
      </c>
      <c r="M113" s="122">
        <v>20.803605878626062</v>
      </c>
      <c r="N113" s="122">
        <v>19.107335291996293</v>
      </c>
      <c r="O113" s="122">
        <v>19.598790788948637</v>
      </c>
      <c r="P113" s="122">
        <v>27.015975810705534</v>
      </c>
      <c r="Q113" s="122">
        <v>24.619185820713906</v>
      </c>
      <c r="R113" s="122">
        <v>24.604846969006651</v>
      </c>
      <c r="S113" s="122">
        <v>32.448967647765983</v>
      </c>
      <c r="T113" s="122">
        <v>34.179310484653548</v>
      </c>
      <c r="U113" s="122">
        <v>36.043324322246953</v>
      </c>
      <c r="V113" s="122">
        <v>37.237002147809207</v>
      </c>
      <c r="W113" s="122">
        <v>45.402594507267644</v>
      </c>
      <c r="X113" s="122">
        <v>46.937360073443188</v>
      </c>
      <c r="Y113" s="122">
        <v>43.144874563308228</v>
      </c>
      <c r="DA113" s="130" t="s">
        <v>1643</v>
      </c>
    </row>
    <row r="114" spans="1:105" ht="12" customHeight="1" x14ac:dyDescent="0.25">
      <c r="A114" s="97" t="s">
        <v>175</v>
      </c>
      <c r="B114" s="98">
        <v>40.923604422627093</v>
      </c>
      <c r="C114" s="98">
        <v>26.480236899040062</v>
      </c>
      <c r="D114" s="98">
        <v>25.184851343984008</v>
      </c>
      <c r="E114" s="98">
        <v>31.816188098239987</v>
      </c>
      <c r="F114" s="98">
        <v>33.067176839248518</v>
      </c>
      <c r="G114" s="98">
        <v>31.869120588106785</v>
      </c>
      <c r="H114" s="98">
        <v>29.555411065332329</v>
      </c>
      <c r="I114" s="98">
        <v>31.649798984760515</v>
      </c>
      <c r="J114" s="98">
        <v>30.470161478135079</v>
      </c>
      <c r="K114" s="98">
        <v>30.419330174719835</v>
      </c>
      <c r="L114" s="98">
        <v>17.073057425162538</v>
      </c>
      <c r="M114" s="98">
        <v>19.338222311235551</v>
      </c>
      <c r="N114" s="98">
        <v>17.7758294007152</v>
      </c>
      <c r="O114" s="98">
        <v>18.835924978034598</v>
      </c>
      <c r="P114" s="98">
        <v>26.587440027398465</v>
      </c>
      <c r="Q114" s="98">
        <v>24.00799472350473</v>
      </c>
      <c r="R114" s="98">
        <v>24.093595476236455</v>
      </c>
      <c r="S114" s="98">
        <v>31.861960153976444</v>
      </c>
      <c r="T114" s="98">
        <v>33.972519774827468</v>
      </c>
      <c r="U114" s="98">
        <v>35.432688644478937</v>
      </c>
      <c r="V114" s="98">
        <v>36.286939029113938</v>
      </c>
      <c r="W114" s="98">
        <v>43.540147225814536</v>
      </c>
      <c r="X114" s="98">
        <v>45.489965522945326</v>
      </c>
      <c r="Y114" s="98">
        <v>41.086272702830627</v>
      </c>
      <c r="DA114" s="63" t="s">
        <v>1644</v>
      </c>
    </row>
    <row r="115" spans="1:105" ht="12" customHeight="1" x14ac:dyDescent="0.25">
      <c r="A115" s="109" t="s">
        <v>120</v>
      </c>
      <c r="B115" s="33">
        <v>0.2586151885570756</v>
      </c>
      <c r="C115" s="33">
        <v>0.49996674261880247</v>
      </c>
      <c r="D115" s="33">
        <v>0.69978410178886974</v>
      </c>
      <c r="E115" s="33">
        <v>0.66756169117202158</v>
      </c>
      <c r="F115" s="33">
        <v>0.66919445561989976</v>
      </c>
      <c r="G115" s="33">
        <v>0.41806586652329208</v>
      </c>
      <c r="H115" s="33">
        <v>0.40708031450144139</v>
      </c>
      <c r="I115" s="33">
        <v>0.49589025826039779</v>
      </c>
      <c r="J115" s="33">
        <v>0.54816313067489253</v>
      </c>
      <c r="K115" s="33">
        <v>0.47560760761225485</v>
      </c>
      <c r="L115" s="33">
        <v>0.36363261613246234</v>
      </c>
      <c r="M115" s="33">
        <v>1.4653835673905122</v>
      </c>
      <c r="N115" s="33">
        <v>1.3315058912810935</v>
      </c>
      <c r="O115" s="33">
        <v>0.76286581091403904</v>
      </c>
      <c r="P115" s="33">
        <v>0.42853578330706921</v>
      </c>
      <c r="Q115" s="33">
        <v>0.61119109720917464</v>
      </c>
      <c r="R115" s="33">
        <v>0.51125149277019755</v>
      </c>
      <c r="S115" s="33">
        <v>0.58700749378953843</v>
      </c>
      <c r="T115" s="33">
        <v>0.20679070982607792</v>
      </c>
      <c r="U115" s="33">
        <v>0.61063567776801353</v>
      </c>
      <c r="V115" s="33">
        <v>0.95006311869526894</v>
      </c>
      <c r="W115" s="33">
        <v>1.8624472814531048</v>
      </c>
      <c r="X115" s="33">
        <v>1.4473945504978585</v>
      </c>
      <c r="Y115" s="33">
        <v>2.0586018604776042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753.41689836097385</v>
      </c>
      <c r="C117" s="117">
        <f t="shared" si="19"/>
        <v>757.93515445281901</v>
      </c>
      <c r="D117" s="117">
        <f t="shared" si="19"/>
        <v>739.95946098404806</v>
      </c>
      <c r="E117" s="117">
        <f t="shared" si="19"/>
        <v>749.99697951590781</v>
      </c>
      <c r="F117" s="117">
        <f t="shared" si="19"/>
        <v>701.32231601012677</v>
      </c>
      <c r="G117" s="117">
        <f t="shared" si="19"/>
        <v>674.89181485297092</v>
      </c>
      <c r="H117" s="117">
        <f t="shared" si="19"/>
        <v>619.63870568072468</v>
      </c>
      <c r="I117" s="117">
        <f t="shared" si="19"/>
        <v>547.37183537939222</v>
      </c>
      <c r="J117" s="117">
        <f t="shared" si="19"/>
        <v>584.67109836392626</v>
      </c>
      <c r="K117" s="117">
        <f t="shared" si="19"/>
        <v>599.773340985392</v>
      </c>
      <c r="L117" s="117">
        <f t="shared" si="19"/>
        <v>658.51708886259348</v>
      </c>
      <c r="M117" s="117">
        <f t="shared" si="19"/>
        <v>591.04307893041141</v>
      </c>
      <c r="N117" s="117">
        <f t="shared" si="19"/>
        <v>557.49018835020615</v>
      </c>
      <c r="O117" s="117">
        <f t="shared" si="19"/>
        <v>604.21945664156328</v>
      </c>
      <c r="P117" s="117">
        <f t="shared" si="19"/>
        <v>555.27859269687815</v>
      </c>
      <c r="Q117" s="117">
        <f t="shared" si="19"/>
        <v>573.06705521572371</v>
      </c>
      <c r="R117" s="117">
        <f t="shared" ref="R117:V117" si="20">R118+R121+R123+R132</f>
        <v>595.87485748307188</v>
      </c>
      <c r="S117" s="117">
        <f t="shared" si="20"/>
        <v>665.32212421922293</v>
      </c>
      <c r="T117" s="117">
        <f t="shared" si="20"/>
        <v>673.68502753644555</v>
      </c>
      <c r="U117" s="117">
        <f t="shared" si="20"/>
        <v>703.34595077537608</v>
      </c>
      <c r="V117" s="117">
        <f t="shared" si="20"/>
        <v>740.17779372234713</v>
      </c>
      <c r="W117" s="117">
        <f t="shared" ref="W117:Y117" si="21">W118+W121+W123+W132</f>
        <v>820.4571088596548</v>
      </c>
      <c r="X117" s="117">
        <f t="shared" si="21"/>
        <v>751.12761468987185</v>
      </c>
      <c r="Y117" s="117">
        <f t="shared" si="21"/>
        <v>720.70387126318565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662.87534483544448</v>
      </c>
      <c r="C118" s="122">
        <f t="shared" si="22"/>
        <v>691.84659147032858</v>
      </c>
      <c r="D118" s="122">
        <f t="shared" si="22"/>
        <v>673.03881677272716</v>
      </c>
      <c r="E118" s="122">
        <f t="shared" si="22"/>
        <v>675.83884493612311</v>
      </c>
      <c r="F118" s="122">
        <f t="shared" si="22"/>
        <v>626.67519046654263</v>
      </c>
      <c r="G118" s="122">
        <f t="shared" si="22"/>
        <v>599.87481094648888</v>
      </c>
      <c r="H118" s="122">
        <f t="shared" si="22"/>
        <v>543.11781064886804</v>
      </c>
      <c r="I118" s="122">
        <f t="shared" si="22"/>
        <v>466.62998593619983</v>
      </c>
      <c r="J118" s="122">
        <f t="shared" si="22"/>
        <v>503.91038266888501</v>
      </c>
      <c r="K118" s="122">
        <f t="shared" si="22"/>
        <v>519.5392428482246</v>
      </c>
      <c r="L118" s="122">
        <f t="shared" si="22"/>
        <v>614.6757031290033</v>
      </c>
      <c r="M118" s="122">
        <f t="shared" si="22"/>
        <v>541.19816121136557</v>
      </c>
      <c r="N118" s="122">
        <f t="shared" si="22"/>
        <v>508.35567088289173</v>
      </c>
      <c r="O118" s="122">
        <f t="shared" si="22"/>
        <v>546.56581382672073</v>
      </c>
      <c r="P118" s="122">
        <f t="shared" si="22"/>
        <v>477.03844303789703</v>
      </c>
      <c r="Q118" s="122">
        <f t="shared" si="22"/>
        <v>501.41039803552576</v>
      </c>
      <c r="R118" s="122">
        <f t="shared" ref="R118:V118" si="23">SUM(R119:R120)</f>
        <v>525.54116180633275</v>
      </c>
      <c r="S118" s="122">
        <f t="shared" si="23"/>
        <v>578.89325772645645</v>
      </c>
      <c r="T118" s="122">
        <f t="shared" si="23"/>
        <v>556.26467785541217</v>
      </c>
      <c r="U118" s="122">
        <f t="shared" si="23"/>
        <v>575.25501764879687</v>
      </c>
      <c r="V118" s="122">
        <f t="shared" si="23"/>
        <v>603.0613758381935</v>
      </c>
      <c r="W118" s="122">
        <f t="shared" ref="W118:Y118" si="24">SUM(W119:W120)</f>
        <v>690.72548820037127</v>
      </c>
      <c r="X118" s="122">
        <f t="shared" si="24"/>
        <v>615.11038034732314</v>
      </c>
      <c r="Y118" s="122">
        <f t="shared" si="24"/>
        <v>587.32470557997442</v>
      </c>
      <c r="DA118" s="130" t="s">
        <v>1797</v>
      </c>
    </row>
    <row r="119" spans="1:105" ht="12" customHeight="1" x14ac:dyDescent="0.25">
      <c r="A119" s="97" t="s">
        <v>212</v>
      </c>
      <c r="B119" s="98">
        <v>646.99337761533025</v>
      </c>
      <c r="C119" s="98">
        <v>675.56977864691771</v>
      </c>
      <c r="D119" s="98">
        <v>657.57352369181103</v>
      </c>
      <c r="E119" s="98">
        <v>660.57892802414392</v>
      </c>
      <c r="F119" s="98">
        <v>612.78487020493787</v>
      </c>
      <c r="G119" s="98">
        <v>586.81379781605551</v>
      </c>
      <c r="H119" s="98">
        <v>531.55283656190545</v>
      </c>
      <c r="I119" s="98">
        <v>456.8792513426709</v>
      </c>
      <c r="J119" s="98">
        <v>493.53041780098607</v>
      </c>
      <c r="K119" s="98">
        <v>508.96974273529349</v>
      </c>
      <c r="L119" s="98">
        <v>602.70682182078826</v>
      </c>
      <c r="M119" s="98">
        <v>530.79382325629877</v>
      </c>
      <c r="N119" s="98">
        <v>498.75958735447892</v>
      </c>
      <c r="O119" s="98">
        <v>536.18334261142991</v>
      </c>
      <c r="P119" s="98">
        <v>468.00186084937792</v>
      </c>
      <c r="Q119" s="98">
        <v>492.21764590000095</v>
      </c>
      <c r="R119" s="98">
        <v>516.00144022345751</v>
      </c>
      <c r="S119" s="98">
        <v>568.34953167936374</v>
      </c>
      <c r="T119" s="98">
        <v>545.76716565049628</v>
      </c>
      <c r="U119" s="98">
        <v>564.41866082857666</v>
      </c>
      <c r="V119" s="98">
        <v>591.73678513832192</v>
      </c>
      <c r="W119" s="98">
        <v>678.12866922947956</v>
      </c>
      <c r="X119" s="98">
        <v>603.97902601244493</v>
      </c>
      <c r="Y119" s="98">
        <v>577.83375218912613</v>
      </c>
      <c r="DA119" s="63" t="s">
        <v>1798</v>
      </c>
    </row>
    <row r="120" spans="1:105" ht="12" customHeight="1" x14ac:dyDescent="0.25">
      <c r="A120" s="97" t="s">
        <v>53</v>
      </c>
      <c r="B120" s="98">
        <v>15.881967220114266</v>
      </c>
      <c r="C120" s="98">
        <v>16.276812823410818</v>
      </c>
      <c r="D120" s="98">
        <v>15.465293080916137</v>
      </c>
      <c r="E120" s="98">
        <v>15.259916911979186</v>
      </c>
      <c r="F120" s="98">
        <v>13.890320261604773</v>
      </c>
      <c r="G120" s="98">
        <v>13.061013130433341</v>
      </c>
      <c r="H120" s="98">
        <v>11.564974086962621</v>
      </c>
      <c r="I120" s="98">
        <v>9.7507345935289553</v>
      </c>
      <c r="J120" s="98">
        <v>10.379964867898948</v>
      </c>
      <c r="K120" s="98">
        <v>10.569500112931118</v>
      </c>
      <c r="L120" s="98">
        <v>11.968881308215082</v>
      </c>
      <c r="M120" s="98">
        <v>10.404337955066829</v>
      </c>
      <c r="N120" s="98">
        <v>9.5960835284128052</v>
      </c>
      <c r="O120" s="98">
        <v>10.382471215290778</v>
      </c>
      <c r="P120" s="98">
        <v>9.036582188519132</v>
      </c>
      <c r="Q120" s="98">
        <v>9.192752135524815</v>
      </c>
      <c r="R120" s="98">
        <v>9.5397215828752824</v>
      </c>
      <c r="S120" s="98">
        <v>10.543726047092704</v>
      </c>
      <c r="T120" s="98">
        <v>10.497512204915855</v>
      </c>
      <c r="U120" s="98">
        <v>10.836356820220152</v>
      </c>
      <c r="V120" s="98">
        <v>11.324590699871534</v>
      </c>
      <c r="W120" s="98">
        <v>12.596818970891768</v>
      </c>
      <c r="X120" s="98">
        <v>11.131354334878218</v>
      </c>
      <c r="Y120" s="98">
        <v>9.4909533908482864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7.6540554619787912E-2</v>
      </c>
      <c r="C121" s="122">
        <f t="shared" si="25"/>
        <v>0.16457478909517981</v>
      </c>
      <c r="D121" s="122">
        <f t="shared" si="25"/>
        <v>0.29297397181177448</v>
      </c>
      <c r="E121" s="122">
        <f t="shared" si="25"/>
        <v>0.46512426703320275</v>
      </c>
      <c r="F121" s="122">
        <f t="shared" si="25"/>
        <v>0.55860114658480953</v>
      </c>
      <c r="G121" s="122">
        <f t="shared" si="25"/>
        <v>0.77617004826132308</v>
      </c>
      <c r="H121" s="122">
        <f t="shared" si="25"/>
        <v>1.088383892211823</v>
      </c>
      <c r="I121" s="122">
        <f t="shared" si="25"/>
        <v>1.6378581804563588</v>
      </c>
      <c r="J121" s="122">
        <f t="shared" si="25"/>
        <v>1.3829571461925885</v>
      </c>
      <c r="K121" s="122">
        <f t="shared" si="25"/>
        <v>1.6703245495722268</v>
      </c>
      <c r="L121" s="122">
        <f t="shared" si="25"/>
        <v>1.9683288538189516</v>
      </c>
      <c r="M121" s="122">
        <f t="shared" si="25"/>
        <v>1.6981491516103433</v>
      </c>
      <c r="N121" s="122">
        <f t="shared" si="25"/>
        <v>2.4830665692013105</v>
      </c>
      <c r="O121" s="122">
        <f t="shared" si="25"/>
        <v>2.2068743622268618</v>
      </c>
      <c r="P121" s="122">
        <f t="shared" si="25"/>
        <v>1.7186265399993192</v>
      </c>
      <c r="Q121" s="122">
        <f t="shared" si="25"/>
        <v>2.9931068729068433</v>
      </c>
      <c r="R121" s="122">
        <f t="shared" si="25"/>
        <v>3.314380731552268</v>
      </c>
      <c r="S121" s="122">
        <f t="shared" si="25"/>
        <v>3.7934769177382104</v>
      </c>
      <c r="T121" s="122">
        <f t="shared" si="25"/>
        <v>4.7434251038988062</v>
      </c>
      <c r="U121" s="122">
        <f t="shared" si="25"/>
        <v>5.2849071380710084</v>
      </c>
      <c r="V121" s="122">
        <f t="shared" si="25"/>
        <v>6.0020437420744335</v>
      </c>
      <c r="W121" s="122">
        <f t="shared" si="25"/>
        <v>6.0071996837332096</v>
      </c>
      <c r="X121" s="122">
        <f t="shared" si="25"/>
        <v>6.1013061701721414</v>
      </c>
      <c r="Y121" s="122">
        <f t="shared" si="25"/>
        <v>3.548513162132843</v>
      </c>
      <c r="DA121" s="130" t="s">
        <v>1800</v>
      </c>
    </row>
    <row r="122" spans="1:105" ht="12" customHeight="1" x14ac:dyDescent="0.25">
      <c r="A122" s="97" t="s">
        <v>53</v>
      </c>
      <c r="B122" s="98">
        <v>7.6540554619787912E-2</v>
      </c>
      <c r="C122" s="98">
        <v>0.16457478909517981</v>
      </c>
      <c r="D122" s="98">
        <v>0.29297397181177448</v>
      </c>
      <c r="E122" s="98">
        <v>0.46512426703320275</v>
      </c>
      <c r="F122" s="98">
        <v>0.55860114658480953</v>
      </c>
      <c r="G122" s="98">
        <v>0.77617004826132308</v>
      </c>
      <c r="H122" s="98">
        <v>1.088383892211823</v>
      </c>
      <c r="I122" s="98">
        <v>1.6378581804563588</v>
      </c>
      <c r="J122" s="98">
        <v>1.3829571461925885</v>
      </c>
      <c r="K122" s="98">
        <v>1.6703245495722268</v>
      </c>
      <c r="L122" s="98">
        <v>1.9683288538189516</v>
      </c>
      <c r="M122" s="98">
        <v>1.6981491516103433</v>
      </c>
      <c r="N122" s="98">
        <v>2.4830665692013105</v>
      </c>
      <c r="O122" s="98">
        <v>2.2068743622268618</v>
      </c>
      <c r="P122" s="98">
        <v>1.7186265399993192</v>
      </c>
      <c r="Q122" s="98">
        <v>2.9931068729068433</v>
      </c>
      <c r="R122" s="98">
        <v>3.314380731552268</v>
      </c>
      <c r="S122" s="98">
        <v>3.7934769177382104</v>
      </c>
      <c r="T122" s="98">
        <v>4.7434251038988062</v>
      </c>
      <c r="U122" s="98">
        <v>5.2849071380710084</v>
      </c>
      <c r="V122" s="98">
        <v>6.0020437420744335</v>
      </c>
      <c r="W122" s="98">
        <v>6.0071996837332096</v>
      </c>
      <c r="X122" s="98">
        <v>6.1013061701721414</v>
      </c>
      <c r="Y122" s="98">
        <v>3.548513162132843</v>
      </c>
      <c r="DA122" s="63" t="s">
        <v>1801</v>
      </c>
    </row>
    <row r="123" spans="1:105" ht="12" customHeight="1" x14ac:dyDescent="0.25">
      <c r="A123" s="121" t="s">
        <v>55</v>
      </c>
      <c r="B123" s="122">
        <v>66.662768367649321</v>
      </c>
      <c r="C123" s="122">
        <v>50.247794835932766</v>
      </c>
      <c r="D123" s="122">
        <v>51.523399583031612</v>
      </c>
      <c r="E123" s="122">
        <v>54.73327324640502</v>
      </c>
      <c r="F123" s="122">
        <v>54.358712935043528</v>
      </c>
      <c r="G123" s="122">
        <v>55.354169632757554</v>
      </c>
      <c r="H123" s="122">
        <v>57.861307002217941</v>
      </c>
      <c r="I123" s="122">
        <v>60.219312556973307</v>
      </c>
      <c r="J123" s="122">
        <v>61.134728182997158</v>
      </c>
      <c r="K123" s="122">
        <v>60.392658255369227</v>
      </c>
      <c r="L123" s="122">
        <v>31.595907295997076</v>
      </c>
      <c r="M123" s="122">
        <v>35.691057399008585</v>
      </c>
      <c r="N123" s="122">
        <v>35.202518082215072</v>
      </c>
      <c r="O123" s="122">
        <v>43.792848675007221</v>
      </c>
      <c r="P123" s="122">
        <v>60.560822878914095</v>
      </c>
      <c r="Q123" s="122">
        <v>54.064151785919449</v>
      </c>
      <c r="R123" s="122">
        <v>52.419966143090193</v>
      </c>
      <c r="S123" s="122">
        <v>63.339571944788077</v>
      </c>
      <c r="T123" s="122">
        <v>92.356141090826313</v>
      </c>
      <c r="U123" s="122">
        <v>101.1656567876973</v>
      </c>
      <c r="V123" s="122">
        <v>108.53920742836632</v>
      </c>
      <c r="W123" s="122">
        <v>95.846828986688863</v>
      </c>
      <c r="X123" s="122">
        <v>101.05601516671396</v>
      </c>
      <c r="Y123" s="122">
        <v>103.00209149724266</v>
      </c>
      <c r="DA123" s="130" t="s">
        <v>1802</v>
      </c>
    </row>
    <row r="124" spans="1:105" ht="12" customHeight="1" x14ac:dyDescent="0.25">
      <c r="A124" s="97" t="s">
        <v>134</v>
      </c>
      <c r="B124" s="98">
        <v>45.811182065602189</v>
      </c>
      <c r="C124" s="98">
        <v>35.160325137108302</v>
      </c>
      <c r="D124" s="98">
        <v>36.405839999942906</v>
      </c>
      <c r="E124" s="98">
        <v>39.982093146437244</v>
      </c>
      <c r="F124" s="98">
        <v>40.63111838180339</v>
      </c>
      <c r="G124" s="98">
        <v>42.624597720604399</v>
      </c>
      <c r="H124" s="98">
        <v>45.452197719721667</v>
      </c>
      <c r="I124" s="98">
        <v>47.247368319196305</v>
      </c>
      <c r="J124" s="98">
        <v>50.710471714078935</v>
      </c>
      <c r="K124" s="98">
        <v>53.096862047865436</v>
      </c>
      <c r="L124" s="98">
        <v>28.791790711548771</v>
      </c>
      <c r="M124" s="98">
        <v>32.014702561073378</v>
      </c>
      <c r="N124" s="98">
        <v>31.838983748941313</v>
      </c>
      <c r="O124" s="98">
        <v>41.213082900192241</v>
      </c>
      <c r="P124" s="98">
        <v>59.355470007573778</v>
      </c>
      <c r="Q124" s="98">
        <v>52.387046134787198</v>
      </c>
      <c r="R124" s="98">
        <v>50.95095594207438</v>
      </c>
      <c r="S124" s="98">
        <v>61.879072140298405</v>
      </c>
      <c r="T124" s="98">
        <v>88.855983801356913</v>
      </c>
      <c r="U124" s="98">
        <v>92.577306520008065</v>
      </c>
      <c r="V124" s="98">
        <v>99.970409479647302</v>
      </c>
      <c r="W124" s="98">
        <v>82.272578428132903</v>
      </c>
      <c r="X124" s="98">
        <v>94.790333463651635</v>
      </c>
      <c r="Y124" s="98">
        <v>101.06155466233926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7.7417261550198693E-2</v>
      </c>
      <c r="M125" s="98">
        <v>8.9146551008685168E-2</v>
      </c>
      <c r="N125" s="98">
        <v>8.8992820092832658E-2</v>
      </c>
      <c r="O125" s="98">
        <v>0.10330276735793986</v>
      </c>
      <c r="P125" s="98">
        <v>0.1353890099087022</v>
      </c>
      <c r="Q125" s="98">
        <v>9.8856151022457775E-2</v>
      </c>
      <c r="R125" s="98">
        <v>8.6600333643901822E-2</v>
      </c>
      <c r="S125" s="98">
        <v>0.11067398978425566</v>
      </c>
      <c r="T125" s="98">
        <v>0.20716125530998714</v>
      </c>
      <c r="U125" s="98">
        <v>0.17553587545568364</v>
      </c>
      <c r="V125" s="98">
        <v>0.29230563177842245</v>
      </c>
      <c r="W125" s="98">
        <v>0.22536753306564034</v>
      </c>
      <c r="X125" s="98">
        <v>0.29985544589608337</v>
      </c>
      <c r="Y125" s="98">
        <v>0.33620799264266693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2.5632617328537263E-2</v>
      </c>
      <c r="M126" s="101">
        <v>2.5729754376165644E-2</v>
      </c>
      <c r="N126" s="101">
        <v>2.7558997361348384E-2</v>
      </c>
      <c r="O126" s="101">
        <v>3.6090710799262238E-2</v>
      </c>
      <c r="P126" s="101">
        <v>4.1319535877007235E-2</v>
      </c>
      <c r="Q126" s="101">
        <v>3.0547076448882118E-2</v>
      </c>
      <c r="R126" s="101">
        <v>2.6868497634978325E-2</v>
      </c>
      <c r="S126" s="101">
        <v>3.1056299045473922E-2</v>
      </c>
      <c r="T126" s="101">
        <v>6.3616428337586073E-2</v>
      </c>
      <c r="U126" s="101">
        <v>5.1122872947660589E-2</v>
      </c>
      <c r="V126" s="101">
        <v>9.0482691132478976E-2</v>
      </c>
      <c r="W126" s="101">
        <v>9.498488131984964E-2</v>
      </c>
      <c r="X126" s="101">
        <v>7.3421734271078606E-2</v>
      </c>
      <c r="Y126" s="101">
        <v>0.13042518944211828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5.178464422166143E-2</v>
      </c>
      <c r="M127" s="104">
        <v>6.341679663251952E-2</v>
      </c>
      <c r="N127" s="104">
        <v>6.1433822731484275E-2</v>
      </c>
      <c r="O127" s="104">
        <v>6.7212056558677624E-2</v>
      </c>
      <c r="P127" s="104">
        <v>9.4069474031694966E-2</v>
      </c>
      <c r="Q127" s="104">
        <v>6.8309074573575657E-2</v>
      </c>
      <c r="R127" s="104">
        <v>5.9731836008923497E-2</v>
      </c>
      <c r="S127" s="104">
        <v>7.9617690738781735E-2</v>
      </c>
      <c r="T127" s="104">
        <v>0.14354482697240106</v>
      </c>
      <c r="U127" s="104">
        <v>0.12441300250802305</v>
      </c>
      <c r="V127" s="104">
        <v>0.20182294064594347</v>
      </c>
      <c r="W127" s="104">
        <v>0.1303826517457907</v>
      </c>
      <c r="X127" s="104">
        <v>0.22643371162500475</v>
      </c>
      <c r="Y127" s="104">
        <v>0.20578280320054865</v>
      </c>
      <c r="DA127" s="132" t="s">
        <v>1806</v>
      </c>
    </row>
    <row r="128" spans="1:105" ht="12" customHeight="1" x14ac:dyDescent="0.25">
      <c r="A128" s="106" t="s">
        <v>122</v>
      </c>
      <c r="B128" s="101">
        <v>20.851586302047131</v>
      </c>
      <c r="C128" s="101">
        <v>15.08746969882446</v>
      </c>
      <c r="D128" s="101">
        <v>15.117559583088704</v>
      </c>
      <c r="E128" s="101">
        <v>14.75118009996778</v>
      </c>
      <c r="F128" s="101">
        <v>13.727594553240138</v>
      </c>
      <c r="G128" s="101">
        <v>12.729571912153155</v>
      </c>
      <c r="H128" s="101">
        <v>12.409109282496278</v>
      </c>
      <c r="I128" s="101">
        <v>12.971944237777004</v>
      </c>
      <c r="J128" s="101">
        <v>10.424256468918221</v>
      </c>
      <c r="K128" s="101">
        <v>7.2957962075037885</v>
      </c>
      <c r="L128" s="101">
        <v>2.7266993228981078</v>
      </c>
      <c r="M128" s="101">
        <v>3.5501658909635734</v>
      </c>
      <c r="N128" s="101">
        <v>3.2338072169329437</v>
      </c>
      <c r="O128" s="101">
        <v>2.4277510151992874</v>
      </c>
      <c r="P128" s="101">
        <v>1.0345807244271015</v>
      </c>
      <c r="Q128" s="101">
        <v>1.5396992222133226</v>
      </c>
      <c r="R128" s="101">
        <v>1.3474815243283147</v>
      </c>
      <c r="S128" s="101">
        <v>1.3123090149271324</v>
      </c>
      <c r="T128" s="101">
        <v>1.6884207481168603</v>
      </c>
      <c r="U128" s="101">
        <v>6.7137128287144616</v>
      </c>
      <c r="V128" s="101">
        <v>6.5413105097935471</v>
      </c>
      <c r="W128" s="101">
        <v>10.930153355594802</v>
      </c>
      <c r="X128" s="101">
        <v>5.6521267969162672</v>
      </c>
      <c r="Y128" s="101">
        <v>1.5005758781060696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3.7042395962946381E-2</v>
      </c>
      <c r="N129" s="104">
        <v>4.073429624798626E-2</v>
      </c>
      <c r="O129" s="104">
        <v>4.8711992257757963E-2</v>
      </c>
      <c r="P129" s="104">
        <v>3.5383137004515598E-2</v>
      </c>
      <c r="Q129" s="104">
        <v>3.8550277896469504E-2</v>
      </c>
      <c r="R129" s="104">
        <v>3.4928343043596953E-2</v>
      </c>
      <c r="S129" s="104">
        <v>3.7516799778285918E-2</v>
      </c>
      <c r="T129" s="104">
        <v>1.6045752860425582</v>
      </c>
      <c r="U129" s="104">
        <v>1.6991015635190996</v>
      </c>
      <c r="V129" s="104">
        <v>1.7351818071470642</v>
      </c>
      <c r="W129" s="104">
        <v>2.4187296698955247</v>
      </c>
      <c r="X129" s="104">
        <v>0.31369946024997875</v>
      </c>
      <c r="Y129" s="104">
        <v>0.10375296415465016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1.067927846847528E-2</v>
      </c>
      <c r="N130" s="98">
        <v>1.2554227110955753E-2</v>
      </c>
      <c r="O130" s="98">
        <v>1.6986896695870436E-2</v>
      </c>
      <c r="P130" s="98">
        <v>1.0689319664209912E-2</v>
      </c>
      <c r="Q130" s="98">
        <v>1.1862769003862385E-2</v>
      </c>
      <c r="R130" s="98">
        <v>1.0821516158608262E-2</v>
      </c>
      <c r="S130" s="98">
        <v>1.0529009944568792E-2</v>
      </c>
      <c r="T130" s="98">
        <v>0.48720909142322089</v>
      </c>
      <c r="U130" s="98">
        <v>0.49361883504495607</v>
      </c>
      <c r="V130" s="98">
        <v>0.52364067986590557</v>
      </c>
      <c r="W130" s="98">
        <v>1.0089323529220611</v>
      </c>
      <c r="X130" s="98">
        <v>7.4761063971275479E-2</v>
      </c>
      <c r="Y130" s="98">
        <v>4.0183029386650596E-2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2.6363117494471101E-2</v>
      </c>
      <c r="N131" s="98">
        <v>2.8180069137030507E-2</v>
      </c>
      <c r="O131" s="98">
        <v>3.1725095561887524E-2</v>
      </c>
      <c r="P131" s="98">
        <v>2.4693817340305686E-2</v>
      </c>
      <c r="Q131" s="98">
        <v>2.6687508892607122E-2</v>
      </c>
      <c r="R131" s="98">
        <v>2.4106826884988691E-2</v>
      </c>
      <c r="S131" s="98">
        <v>2.6987789833717125E-2</v>
      </c>
      <c r="T131" s="98">
        <v>1.1173661946193372</v>
      </c>
      <c r="U131" s="98">
        <v>1.2054827284741434</v>
      </c>
      <c r="V131" s="98">
        <v>1.2115411272811587</v>
      </c>
      <c r="W131" s="98">
        <v>1.4097973169734639</v>
      </c>
      <c r="X131" s="98">
        <v>0.23893839627870328</v>
      </c>
      <c r="Y131" s="98">
        <v>6.3569934767999561E-2</v>
      </c>
      <c r="DA131" s="63" t="s">
        <v>1810</v>
      </c>
    </row>
    <row r="132" spans="1:105" ht="12" customHeight="1" x14ac:dyDescent="0.25">
      <c r="A132" s="121" t="s">
        <v>54</v>
      </c>
      <c r="B132" s="122">
        <v>23.802244603260277</v>
      </c>
      <c r="C132" s="122">
        <v>15.676193357462537</v>
      </c>
      <c r="D132" s="122">
        <v>15.104270656477576</v>
      </c>
      <c r="E132" s="122">
        <v>18.959737066346573</v>
      </c>
      <c r="F132" s="122">
        <v>19.729811461955791</v>
      </c>
      <c r="G132" s="122">
        <v>18.886664225463218</v>
      </c>
      <c r="H132" s="122">
        <v>17.571204137426875</v>
      </c>
      <c r="I132" s="122">
        <v>18.884678705762823</v>
      </c>
      <c r="J132" s="122">
        <v>18.243030365851546</v>
      </c>
      <c r="K132" s="122">
        <v>18.171115332225895</v>
      </c>
      <c r="L132" s="122">
        <v>10.277149583774095</v>
      </c>
      <c r="M132" s="122">
        <v>12.455711168426852</v>
      </c>
      <c r="N132" s="122">
        <v>11.448932815898047</v>
      </c>
      <c r="O132" s="122">
        <v>11.653919777608472</v>
      </c>
      <c r="P132" s="122">
        <v>15.960700240067739</v>
      </c>
      <c r="Q132" s="122">
        <v>14.599398521371604</v>
      </c>
      <c r="R132" s="122">
        <v>14.599348802096591</v>
      </c>
      <c r="S132" s="122">
        <v>19.295817630240165</v>
      </c>
      <c r="T132" s="122">
        <v>20.320783486308223</v>
      </c>
      <c r="U132" s="122">
        <v>21.640369200810778</v>
      </c>
      <c r="V132" s="122">
        <v>22.575166713712843</v>
      </c>
      <c r="W132" s="122">
        <v>27.877591988861489</v>
      </c>
      <c r="X132" s="122">
        <v>28.859913005662683</v>
      </c>
      <c r="Y132" s="122">
        <v>26.828561023835764</v>
      </c>
      <c r="DA132" s="130" t="s">
        <v>1811</v>
      </c>
    </row>
    <row r="133" spans="1:105" ht="12" customHeight="1" x14ac:dyDescent="0.25">
      <c r="A133" s="97" t="s">
        <v>175</v>
      </c>
      <c r="B133" s="98">
        <v>23.611651581505406</v>
      </c>
      <c r="C133" s="98">
        <v>15.304505100354625</v>
      </c>
      <c r="D133" s="98">
        <v>14.581627096955026</v>
      </c>
      <c r="E133" s="98">
        <v>18.458723936092301</v>
      </c>
      <c r="F133" s="98">
        <v>19.226663445327077</v>
      </c>
      <c r="G133" s="98">
        <v>18.57171658134903</v>
      </c>
      <c r="H133" s="98">
        <v>17.264422030127442</v>
      </c>
      <c r="I133" s="98">
        <v>18.510747243690631</v>
      </c>
      <c r="J133" s="98">
        <v>17.82887084409904</v>
      </c>
      <c r="K133" s="98">
        <v>17.811632591242976</v>
      </c>
      <c r="L133" s="98">
        <v>10.002176643563198</v>
      </c>
      <c r="M133" s="98">
        <v>11.33711399397753</v>
      </c>
      <c r="N133" s="98">
        <v>10.431013554107617</v>
      </c>
      <c r="O133" s="98">
        <v>11.06373826195729</v>
      </c>
      <c r="P133" s="98">
        <v>15.626329944428919</v>
      </c>
      <c r="Q133" s="98">
        <v>14.121152683952372</v>
      </c>
      <c r="R133" s="98">
        <v>14.192044624541129</v>
      </c>
      <c r="S133" s="98">
        <v>18.823582627625971</v>
      </c>
      <c r="T133" s="98">
        <v>20.151604838289575</v>
      </c>
      <c r="U133" s="98">
        <v>21.129974951156793</v>
      </c>
      <c r="V133" s="98">
        <v>21.774453143865014</v>
      </c>
      <c r="W133" s="98">
        <v>26.288277157179532</v>
      </c>
      <c r="X133" s="98">
        <v>27.606773797265223</v>
      </c>
      <c r="Y133" s="98">
        <v>25.036122794361901</v>
      </c>
      <c r="DA133" s="63" t="s">
        <v>1812</v>
      </c>
    </row>
    <row r="134" spans="1:105" ht="12" customHeight="1" x14ac:dyDescent="0.25">
      <c r="A134" s="109" t="s">
        <v>120</v>
      </c>
      <c r="B134" s="33">
        <v>0.19059302175487314</v>
      </c>
      <c r="C134" s="33">
        <v>0.37168825710791187</v>
      </c>
      <c r="D134" s="33">
        <v>0.52264355952254937</v>
      </c>
      <c r="E134" s="33">
        <v>0.50101313025427296</v>
      </c>
      <c r="F134" s="33">
        <v>0.50314801662871311</v>
      </c>
      <c r="G134" s="33">
        <v>0.31494764411418813</v>
      </c>
      <c r="H134" s="33">
        <v>0.30678210729943345</v>
      </c>
      <c r="I134" s="33">
        <v>0.37393146207219097</v>
      </c>
      <c r="J134" s="33">
        <v>0.41415952175250603</v>
      </c>
      <c r="K134" s="33">
        <v>0.3594827409829206</v>
      </c>
      <c r="L134" s="33">
        <v>0.2749729402108978</v>
      </c>
      <c r="M134" s="33">
        <v>1.1185971744493222</v>
      </c>
      <c r="N134" s="33">
        <v>1.0179192617904311</v>
      </c>
      <c r="O134" s="33">
        <v>0.59018151565118182</v>
      </c>
      <c r="P134" s="33">
        <v>0.33437029563882076</v>
      </c>
      <c r="Q134" s="33">
        <v>0.47824583741923221</v>
      </c>
      <c r="R134" s="33">
        <v>0.4073041775554625</v>
      </c>
      <c r="S134" s="33">
        <v>0.47223500261419432</v>
      </c>
      <c r="T134" s="33">
        <v>0.16917864801864632</v>
      </c>
      <c r="U134" s="33">
        <v>0.51039424965398283</v>
      </c>
      <c r="V134" s="33">
        <v>0.80071356984782915</v>
      </c>
      <c r="W134" s="33">
        <v>1.5893148316819565</v>
      </c>
      <c r="X134" s="33">
        <v>1.2531392083974588</v>
      </c>
      <c r="Y134" s="33">
        <v>1.7924382294738628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0.44421842166103387</v>
      </c>
      <c r="C136" s="119">
        <f t="shared" si="26"/>
        <v>0.44561738139796153</v>
      </c>
      <c r="D136" s="119">
        <f t="shared" si="26"/>
        <v>0.44938851162711241</v>
      </c>
      <c r="E136" s="119">
        <f t="shared" si="26"/>
        <v>0.4540640494238547</v>
      </c>
      <c r="F136" s="119">
        <f t="shared" si="26"/>
        <v>0.45940653614491889</v>
      </c>
      <c r="G136" s="119">
        <f t="shared" si="26"/>
        <v>0.46424861234907383</v>
      </c>
      <c r="H136" s="119">
        <f t="shared" si="26"/>
        <v>0.47037617912000146</v>
      </c>
      <c r="I136" s="119">
        <f t="shared" si="26"/>
        <v>0.47861627173432986</v>
      </c>
      <c r="J136" s="119">
        <f t="shared" si="26"/>
        <v>0.48250689776830635</v>
      </c>
      <c r="K136" s="119">
        <f t="shared" si="26"/>
        <v>0.48754518375113609</v>
      </c>
      <c r="L136" s="119">
        <f t="shared" si="26"/>
        <v>0.48779750694118423</v>
      </c>
      <c r="M136" s="119">
        <f t="shared" si="26"/>
        <v>0.49608722516188836</v>
      </c>
      <c r="N136" s="119">
        <f t="shared" si="26"/>
        <v>0.50623762825493579</v>
      </c>
      <c r="O136" s="119">
        <f t="shared" si="26"/>
        <v>0.52050859139509564</v>
      </c>
      <c r="P136" s="119">
        <f t="shared" si="26"/>
        <v>0.52936856213566608</v>
      </c>
      <c r="Q136" s="119">
        <f t="shared" si="26"/>
        <v>0.53865666939373225</v>
      </c>
      <c r="R136" s="119">
        <f t="shared" ref="R136:V136" si="27">IF(R117=0,"",R117/R98)</f>
        <v>0.55109410610680754</v>
      </c>
      <c r="S136" s="119">
        <f t="shared" si="27"/>
        <v>0.57134911818519241</v>
      </c>
      <c r="T136" s="119">
        <f t="shared" si="27"/>
        <v>0.5933109054351523</v>
      </c>
      <c r="U136" s="119">
        <f t="shared" si="27"/>
        <v>0.61445944112335238</v>
      </c>
      <c r="V136" s="119">
        <f t="shared" si="27"/>
        <v>0.63321845132839294</v>
      </c>
      <c r="W136" s="119">
        <f t="shared" ref="W136:Y136" si="28">IF(W117=0,"",W117/W98)</f>
        <v>0.64951674849031582</v>
      </c>
      <c r="X136" s="119">
        <f t="shared" si="28"/>
        <v>0.66441357055935935</v>
      </c>
      <c r="Y136" s="119">
        <f t="shared" si="28"/>
        <v>0.6769655845447049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0.43690909636073505</v>
      </c>
      <c r="C137" s="124">
        <f t="shared" si="29"/>
        <v>0.44041710923543076</v>
      </c>
      <c r="D137" s="124">
        <f t="shared" si="29"/>
        <v>0.44401229671250692</v>
      </c>
      <c r="E137" s="124">
        <f t="shared" si="29"/>
        <v>0.44803462797527893</v>
      </c>
      <c r="F137" s="124">
        <f t="shared" si="29"/>
        <v>0.45288318034924052</v>
      </c>
      <c r="G137" s="124">
        <f t="shared" si="29"/>
        <v>0.45750912599840438</v>
      </c>
      <c r="H137" s="124">
        <f t="shared" si="29"/>
        <v>0.46293239659060148</v>
      </c>
      <c r="I137" s="124">
        <f t="shared" si="29"/>
        <v>0.46934568887761685</v>
      </c>
      <c r="J137" s="124">
        <f t="shared" si="29"/>
        <v>0.47419212868809452</v>
      </c>
      <c r="K137" s="124">
        <f t="shared" si="29"/>
        <v>0.47949756945262551</v>
      </c>
      <c r="L137" s="124">
        <f t="shared" si="29"/>
        <v>0.48309007117405867</v>
      </c>
      <c r="M137" s="124">
        <f t="shared" si="29"/>
        <v>0.49025597126992765</v>
      </c>
      <c r="N137" s="124">
        <f t="shared" si="29"/>
        <v>0.49970035481572611</v>
      </c>
      <c r="O137" s="124">
        <f t="shared" si="29"/>
        <v>0.51420613020886563</v>
      </c>
      <c r="P137" s="124">
        <f t="shared" si="29"/>
        <v>0.52092906514241188</v>
      </c>
      <c r="Q137" s="124">
        <f t="shared" si="29"/>
        <v>0.53023047535585655</v>
      </c>
      <c r="R137" s="124">
        <f t="shared" ref="R137:V137" si="30">IF(R118=0,"",R118/R99)</f>
        <v>0.54300963736119956</v>
      </c>
      <c r="S137" s="124">
        <f t="shared" si="30"/>
        <v>0.56302064616382796</v>
      </c>
      <c r="T137" s="124">
        <f t="shared" si="30"/>
        <v>0.58253691631215687</v>
      </c>
      <c r="U137" s="124">
        <f t="shared" si="30"/>
        <v>0.60373639467824591</v>
      </c>
      <c r="V137" s="124">
        <f t="shared" si="30"/>
        <v>0.62261648626602917</v>
      </c>
      <c r="W137" s="124">
        <f t="shared" ref="W137:Y137" si="31">IF(W118=0,"",W118/W99)</f>
        <v>0.64124786187317162</v>
      </c>
      <c r="X137" s="124">
        <f t="shared" si="31"/>
        <v>0.655763017366497</v>
      </c>
      <c r="Y137" s="124">
        <f t="shared" si="31"/>
        <v>0.66971915348480782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0.43095230783457894</v>
      </c>
      <c r="C138" s="111">
        <f t="shared" si="32"/>
        <v>0.43455826971399369</v>
      </c>
      <c r="D138" s="111">
        <f t="shared" si="32"/>
        <v>0.43828127649692089</v>
      </c>
      <c r="E138" s="111">
        <f t="shared" si="32"/>
        <v>0.44239372994766196</v>
      </c>
      <c r="F138" s="111">
        <f t="shared" si="32"/>
        <v>0.44733542143692345</v>
      </c>
      <c r="G138" s="111">
        <f t="shared" si="32"/>
        <v>0.45205084026400794</v>
      </c>
      <c r="H138" s="111">
        <f t="shared" si="32"/>
        <v>0.45758552860922336</v>
      </c>
      <c r="I138" s="111">
        <f t="shared" si="32"/>
        <v>0.46408975876749781</v>
      </c>
      <c r="J138" s="111">
        <f t="shared" si="32"/>
        <v>0.46900547850366148</v>
      </c>
      <c r="K138" s="111">
        <f t="shared" si="32"/>
        <v>0.47437010619099862</v>
      </c>
      <c r="L138" s="111">
        <f t="shared" si="32"/>
        <v>0.4781814999474423</v>
      </c>
      <c r="M138" s="111">
        <f t="shared" si="32"/>
        <v>0.48540592579059849</v>
      </c>
      <c r="N138" s="111">
        <f t="shared" si="32"/>
        <v>0.49493624007901915</v>
      </c>
      <c r="O138" s="111">
        <f t="shared" si="32"/>
        <v>0.50941419988326408</v>
      </c>
      <c r="P138" s="111">
        <f t="shared" si="32"/>
        <v>0.51615447449894203</v>
      </c>
      <c r="Q138" s="111">
        <f t="shared" si="32"/>
        <v>0.52561895395586422</v>
      </c>
      <c r="R138" s="111">
        <f t="shared" ref="R138:V138" si="33">IF(R119=0,"",R119/R100)</f>
        <v>0.5384603272895232</v>
      </c>
      <c r="S138" s="111">
        <f t="shared" si="33"/>
        <v>0.55849315739612804</v>
      </c>
      <c r="T138" s="111">
        <f t="shared" si="33"/>
        <v>0.57789660408611809</v>
      </c>
      <c r="U138" s="111">
        <f t="shared" si="33"/>
        <v>0.59917789527011955</v>
      </c>
      <c r="V138" s="111">
        <f t="shared" si="33"/>
        <v>0.61815199328697013</v>
      </c>
      <c r="W138" s="111">
        <f t="shared" ref="W138:Y138" si="34">IF(W119=0,"",W119/W100)</f>
        <v>0.63700279419798944</v>
      </c>
      <c r="X138" s="111">
        <f t="shared" si="34"/>
        <v>0.65162888853893819</v>
      </c>
      <c r="Y138" s="111">
        <f t="shared" si="34"/>
        <v>0.66610560892752746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1.6812889119229022</v>
      </c>
      <c r="C140" s="124">
        <f t="shared" si="38"/>
        <v>1.9603567281617467</v>
      </c>
      <c r="D140" s="124">
        <f t="shared" si="38"/>
        <v>2.0959404199958653</v>
      </c>
      <c r="E140" s="124">
        <f t="shared" si="38"/>
        <v>2.2031362691045122</v>
      </c>
      <c r="F140" s="124">
        <f t="shared" si="38"/>
        <v>2.2880847369949797</v>
      </c>
      <c r="G140" s="124">
        <f t="shared" si="38"/>
        <v>2.3712756018784691</v>
      </c>
      <c r="H140" s="124">
        <f t="shared" si="38"/>
        <v>2.4436558981766598</v>
      </c>
      <c r="I140" s="124">
        <f t="shared" si="38"/>
        <v>2.5279889393038069</v>
      </c>
      <c r="J140" s="124">
        <f t="shared" si="38"/>
        <v>2.5899928573420139</v>
      </c>
      <c r="K140" s="124">
        <f t="shared" si="38"/>
        <v>2.6845169717437098</v>
      </c>
      <c r="L140" s="124">
        <f t="shared" si="38"/>
        <v>2.7455999747772331</v>
      </c>
      <c r="M140" s="124">
        <f t="shared" si="38"/>
        <v>2.8059444099606488</v>
      </c>
      <c r="N140" s="124">
        <f t="shared" si="38"/>
        <v>2.8948823832204638</v>
      </c>
      <c r="O140" s="124">
        <f t="shared" si="38"/>
        <v>3.0160539153254224</v>
      </c>
      <c r="P140" s="124">
        <f t="shared" si="38"/>
        <v>3.1759306111601426</v>
      </c>
      <c r="Q140" s="124">
        <f t="shared" si="38"/>
        <v>3.3890124436980171</v>
      </c>
      <c r="R140" s="124">
        <f t="shared" ref="R140:V140" si="39">IF(R121=0,"",R121/R102)</f>
        <v>3.5288421705731423</v>
      </c>
      <c r="S140" s="124">
        <f t="shared" si="39"/>
        <v>3.6310379186810944</v>
      </c>
      <c r="T140" s="124">
        <f t="shared" si="39"/>
        <v>3.6848547982901914</v>
      </c>
      <c r="U140" s="124">
        <f t="shared" si="39"/>
        <v>3.7163371551306486</v>
      </c>
      <c r="V140" s="124">
        <f t="shared" si="39"/>
        <v>3.7408416690332746</v>
      </c>
      <c r="W140" s="124">
        <f t="shared" ref="W140:Y140" si="40">IF(W121=0,"",W121/W102)</f>
        <v>3.758912690583069</v>
      </c>
      <c r="X140" s="124">
        <f t="shared" si="40"/>
        <v>3.7750759105045621</v>
      </c>
      <c r="Y140" s="124">
        <f t="shared" si="40"/>
        <v>3.7898352015938732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1.6812889119229022</v>
      </c>
      <c r="C141" s="111">
        <f t="shared" si="41"/>
        <v>1.9603567281617467</v>
      </c>
      <c r="D141" s="111">
        <f t="shared" si="41"/>
        <v>2.0959404199958653</v>
      </c>
      <c r="E141" s="111">
        <f t="shared" si="41"/>
        <v>2.2031362691045122</v>
      </c>
      <c r="F141" s="111">
        <f t="shared" si="41"/>
        <v>2.2880847369949797</v>
      </c>
      <c r="G141" s="111">
        <f t="shared" si="41"/>
        <v>2.3712756018784691</v>
      </c>
      <c r="H141" s="111">
        <f t="shared" si="41"/>
        <v>2.4436558981766598</v>
      </c>
      <c r="I141" s="111">
        <f t="shared" si="41"/>
        <v>2.5279889393038069</v>
      </c>
      <c r="J141" s="111">
        <f t="shared" si="41"/>
        <v>2.5899928573420139</v>
      </c>
      <c r="K141" s="111">
        <f t="shared" si="41"/>
        <v>2.6845169717437098</v>
      </c>
      <c r="L141" s="111">
        <f t="shared" si="41"/>
        <v>2.7455999747772331</v>
      </c>
      <c r="M141" s="111">
        <f t="shared" si="41"/>
        <v>2.8059444099606488</v>
      </c>
      <c r="N141" s="111">
        <f t="shared" si="41"/>
        <v>2.8948823832204638</v>
      </c>
      <c r="O141" s="111">
        <f t="shared" si="41"/>
        <v>3.0160539153254224</v>
      </c>
      <c r="P141" s="111">
        <f t="shared" si="41"/>
        <v>3.1759306111601426</v>
      </c>
      <c r="Q141" s="111">
        <f t="shared" si="41"/>
        <v>3.3890124436980171</v>
      </c>
      <c r="R141" s="111">
        <f t="shared" ref="R141:V141" si="42">IF(R122=0,"",R122/R103)</f>
        <v>3.5288421705731423</v>
      </c>
      <c r="S141" s="111">
        <f t="shared" si="42"/>
        <v>3.6310379186810944</v>
      </c>
      <c r="T141" s="111">
        <f t="shared" si="42"/>
        <v>3.6848547982901914</v>
      </c>
      <c r="U141" s="111">
        <f t="shared" si="42"/>
        <v>3.7163371551306486</v>
      </c>
      <c r="V141" s="111">
        <f t="shared" si="42"/>
        <v>3.7408416690332746</v>
      </c>
      <c r="W141" s="111">
        <f t="shared" ref="W141:Y141" si="43">IF(W122=0,"",W122/W103)</f>
        <v>3.758912690583069</v>
      </c>
      <c r="X141" s="111">
        <f t="shared" si="43"/>
        <v>3.7750759105045621</v>
      </c>
      <c r="Y141" s="111">
        <f t="shared" si="43"/>
        <v>3.7898352015938732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0.48436224924914273</v>
      </c>
      <c r="C142" s="124">
        <f t="shared" si="44"/>
        <v>0.4882611381028174</v>
      </c>
      <c r="D142" s="124">
        <f t="shared" si="44"/>
        <v>0.49184094184042387</v>
      </c>
      <c r="E142" s="124">
        <f t="shared" si="44"/>
        <v>0.49489567897143483</v>
      </c>
      <c r="F142" s="124">
        <f t="shared" si="44"/>
        <v>0.49935915463582897</v>
      </c>
      <c r="G142" s="124">
        <f t="shared" si="44"/>
        <v>0.50349809487412223</v>
      </c>
      <c r="H142" s="124">
        <f t="shared" si="44"/>
        <v>0.50886744953023622</v>
      </c>
      <c r="I142" s="124">
        <f t="shared" si="44"/>
        <v>0.51625057572709432</v>
      </c>
      <c r="J142" s="124">
        <f t="shared" si="44"/>
        <v>0.52023965190897503</v>
      </c>
      <c r="K142" s="124">
        <f t="shared" si="44"/>
        <v>0.52439858862569522</v>
      </c>
      <c r="L142" s="124">
        <f t="shared" si="44"/>
        <v>0.53152737437113484</v>
      </c>
      <c r="M142" s="124">
        <f t="shared" si="44"/>
        <v>0.54002559406893214</v>
      </c>
      <c r="N142" s="124">
        <f t="shared" si="44"/>
        <v>0.55041769023741993</v>
      </c>
      <c r="O142" s="124">
        <f t="shared" si="44"/>
        <v>0.56460792328771292</v>
      </c>
      <c r="P142" s="124">
        <f t="shared" si="44"/>
        <v>0.57326163090877902</v>
      </c>
      <c r="Q142" s="124">
        <f t="shared" si="44"/>
        <v>0.58300653314759443</v>
      </c>
      <c r="R142" s="124">
        <f t="shared" ref="R142:V142" si="45">IF(R123=0,"",R123/R104)</f>
        <v>0.59647064702666641</v>
      </c>
      <c r="S142" s="124">
        <f t="shared" si="45"/>
        <v>0.61620337427601668</v>
      </c>
      <c r="T142" s="124">
        <f t="shared" si="45"/>
        <v>0.63649890875076043</v>
      </c>
      <c r="U142" s="124">
        <f t="shared" si="45"/>
        <v>0.65535446149554388</v>
      </c>
      <c r="V142" s="124">
        <f t="shared" si="45"/>
        <v>0.67215138135779473</v>
      </c>
      <c r="W142" s="124">
        <f t="shared" ref="W142:Y142" si="46">IF(W123=0,"",W123/W104)</f>
        <v>0.68943755300841669</v>
      </c>
      <c r="X142" s="124">
        <f t="shared" si="46"/>
        <v>0.70201451248548996</v>
      </c>
      <c r="Y142" s="124">
        <f t="shared" si="46"/>
        <v>0.71750220535129139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0.45818539811515152</v>
      </c>
      <c r="C143" s="111">
        <f t="shared" si="47"/>
        <v>0.46433804000283013</v>
      </c>
      <c r="D143" s="111">
        <f t="shared" si="47"/>
        <v>0.46884135268732796</v>
      </c>
      <c r="E143" s="111">
        <f t="shared" si="47"/>
        <v>0.47440835094100875</v>
      </c>
      <c r="F143" s="111">
        <f t="shared" si="47"/>
        <v>0.48070725993190333</v>
      </c>
      <c r="G143" s="111">
        <f t="shared" si="47"/>
        <v>0.48694002652326229</v>
      </c>
      <c r="H143" s="111">
        <f t="shared" si="47"/>
        <v>0.49365047660349437</v>
      </c>
      <c r="I143" s="111">
        <f t="shared" si="47"/>
        <v>0.50188016444438599</v>
      </c>
      <c r="J143" s="111">
        <f t="shared" si="47"/>
        <v>0.50996217960709855</v>
      </c>
      <c r="K143" s="111">
        <f t="shared" si="47"/>
        <v>0.51785373162051485</v>
      </c>
      <c r="L143" s="111">
        <f t="shared" si="47"/>
        <v>0.52686250068704221</v>
      </c>
      <c r="M143" s="111">
        <f t="shared" si="47"/>
        <v>0.5348726581817701</v>
      </c>
      <c r="N143" s="111">
        <f t="shared" si="47"/>
        <v>0.54645475247507569</v>
      </c>
      <c r="O143" s="111">
        <f t="shared" si="47"/>
        <v>0.56269153675636363</v>
      </c>
      <c r="P143" s="111">
        <f t="shared" si="47"/>
        <v>0.57241577550356648</v>
      </c>
      <c r="Q143" s="111">
        <f t="shared" si="47"/>
        <v>0.58192081342460522</v>
      </c>
      <c r="R143" s="111">
        <f t="shared" ref="R143:V143" si="48">IF(R124=0,"",R124/R105)</f>
        <v>0.59577950684631087</v>
      </c>
      <c r="S143" s="111">
        <f t="shared" si="48"/>
        <v>0.61595020001572476</v>
      </c>
      <c r="T143" s="111">
        <f t="shared" si="48"/>
        <v>0.63296759622621979</v>
      </c>
      <c r="U143" s="111">
        <f t="shared" si="48"/>
        <v>0.64964165003532037</v>
      </c>
      <c r="V143" s="111">
        <f t="shared" si="48"/>
        <v>0.667742720071695</v>
      </c>
      <c r="W143" s="111">
        <f t="shared" ref="W143:Y143" si="49">IF(W124=0,"",W124/W105)</f>
        <v>0.68444847256447161</v>
      </c>
      <c r="X143" s="111">
        <f t="shared" si="49"/>
        <v>0.70096475547072201</v>
      </c>
      <c r="Y143" s="111">
        <f t="shared" si="49"/>
        <v>0.71696121942248692</v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0.80263986025013123</v>
      </c>
      <c r="M144" s="111">
        <f t="shared" si="50"/>
        <v>0.82348876792292325</v>
      </c>
      <c r="N144" s="111">
        <f t="shared" si="50"/>
        <v>0.81302066884434199</v>
      </c>
      <c r="O144" s="111">
        <f t="shared" si="50"/>
        <v>0.79399234200577273</v>
      </c>
      <c r="P144" s="111">
        <f t="shared" si="50"/>
        <v>0.82495357658716295</v>
      </c>
      <c r="Q144" s="111">
        <f t="shared" si="50"/>
        <v>0.82392187272945705</v>
      </c>
      <c r="R144" s="111">
        <f t="shared" ref="R144:V144" si="51">IF(R125=0,"",R125/R106)</f>
        <v>0.82443992795853627</v>
      </c>
      <c r="S144" s="111">
        <f t="shared" si="51"/>
        <v>0.852407611235659</v>
      </c>
      <c r="T144" s="111">
        <f t="shared" si="51"/>
        <v>0.8656217702119483</v>
      </c>
      <c r="U144" s="111">
        <f t="shared" si="51"/>
        <v>0.88160294999757549</v>
      </c>
      <c r="V144" s="111">
        <f t="shared" si="51"/>
        <v>0.89739490845756642</v>
      </c>
      <c r="W144" s="111">
        <f t="shared" ref="W144:Y144" si="52">IF(W125=0,"",W125/W106)</f>
        <v>0.87250140181815228</v>
      </c>
      <c r="X144" s="111">
        <f t="shared" si="52"/>
        <v>0.9233509802435973</v>
      </c>
      <c r="Y144" s="111">
        <f t="shared" si="52"/>
        <v>0.88548623659676329</v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0.57383903958508065</v>
      </c>
      <c r="M145" s="112">
        <f t="shared" si="53"/>
        <v>0.57383903958508087</v>
      </c>
      <c r="N145" s="112">
        <f t="shared" si="53"/>
        <v>0.57383903958508053</v>
      </c>
      <c r="O145" s="112">
        <f t="shared" si="53"/>
        <v>0.57383903958508076</v>
      </c>
      <c r="P145" s="112">
        <f t="shared" si="53"/>
        <v>0.58987753098585316</v>
      </c>
      <c r="Q145" s="112">
        <f t="shared" si="53"/>
        <v>0.59115717045510174</v>
      </c>
      <c r="R145" s="112">
        <f t="shared" ref="R145:V145" si="54">IF(R126=0,"",R126/R107)</f>
        <v>0.59299822179969142</v>
      </c>
      <c r="S145" s="112">
        <f t="shared" si="54"/>
        <v>0.61841433158652537</v>
      </c>
      <c r="T145" s="112">
        <f t="shared" si="54"/>
        <v>0.66422147885964444</v>
      </c>
      <c r="U145" s="112">
        <f t="shared" si="54"/>
        <v>0.68440423198718026</v>
      </c>
      <c r="V145" s="112">
        <f t="shared" si="54"/>
        <v>0.73026492355904371</v>
      </c>
      <c r="W145" s="112">
        <f t="shared" ref="W145:Y145" si="55">IF(W126=0,"",W126/W107)</f>
        <v>0.74254606073952523</v>
      </c>
      <c r="X145" s="112">
        <f t="shared" si="55"/>
        <v>0.74681406271559636</v>
      </c>
      <c r="Y145" s="112">
        <f t="shared" si="55"/>
        <v>0.74998113935444055</v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0.5538852221598638</v>
      </c>
      <c r="C147" s="112">
        <f t="shared" si="59"/>
        <v>0.55488374659177353</v>
      </c>
      <c r="D147" s="112">
        <f t="shared" si="59"/>
        <v>0.55772900922363011</v>
      </c>
      <c r="E147" s="112">
        <f t="shared" si="59"/>
        <v>0.56050255415349082</v>
      </c>
      <c r="F147" s="112">
        <f t="shared" si="59"/>
        <v>0.56414790213504518</v>
      </c>
      <c r="G147" s="112">
        <f t="shared" si="59"/>
        <v>0.56819409086333372</v>
      </c>
      <c r="H147" s="112">
        <f t="shared" si="59"/>
        <v>0.5736351941293002</v>
      </c>
      <c r="I147" s="112">
        <f t="shared" si="59"/>
        <v>0.57635891538567185</v>
      </c>
      <c r="J147" s="112">
        <f t="shared" si="59"/>
        <v>0.57678759617208508</v>
      </c>
      <c r="K147" s="112">
        <f t="shared" si="59"/>
        <v>0.57751819995002629</v>
      </c>
      <c r="L147" s="112">
        <f t="shared" si="59"/>
        <v>0.58020777658573619</v>
      </c>
      <c r="M147" s="112">
        <f t="shared" si="59"/>
        <v>0.58352512864227801</v>
      </c>
      <c r="N147" s="112">
        <f t="shared" si="59"/>
        <v>0.58450147046634648</v>
      </c>
      <c r="O147" s="112">
        <f t="shared" si="59"/>
        <v>0.58782149256564997</v>
      </c>
      <c r="P147" s="112">
        <f t="shared" si="59"/>
        <v>0.59362978064831584</v>
      </c>
      <c r="Q147" s="112">
        <f t="shared" si="59"/>
        <v>0.60559512193649156</v>
      </c>
      <c r="R147" s="112">
        <f t="shared" ref="R147:V147" si="60">IF(R128=0,"",R128/R109)</f>
        <v>0.60793694586826741</v>
      </c>
      <c r="S147" s="112">
        <f t="shared" si="60"/>
        <v>0.60911067661405804</v>
      </c>
      <c r="T147" s="112">
        <f t="shared" si="60"/>
        <v>0.63745263307064648</v>
      </c>
      <c r="U147" s="112">
        <f t="shared" si="60"/>
        <v>0.68958621265127373</v>
      </c>
      <c r="V147" s="112">
        <f t="shared" si="60"/>
        <v>0.69107964880545203</v>
      </c>
      <c r="W147" s="112">
        <f t="shared" ref="W147:Y147" si="61">IF(W128=0,"",W128/W109)</f>
        <v>0.69691602873116221</v>
      </c>
      <c r="X147" s="112">
        <f t="shared" si="61"/>
        <v>0.70179059745472361</v>
      </c>
      <c r="Y147" s="112">
        <f t="shared" si="61"/>
        <v>0.7149577478094713</v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0.83517391090252535</v>
      </c>
      <c r="N148" s="113">
        <f t="shared" si="62"/>
        <v>0.82577923558900423</v>
      </c>
      <c r="O148" s="113">
        <f t="shared" si="62"/>
        <v>0.80728653656555283</v>
      </c>
      <c r="P148" s="113">
        <f t="shared" si="62"/>
        <v>0.82863464951146937</v>
      </c>
      <c r="Q148" s="113">
        <f t="shared" si="62"/>
        <v>0.82795807246022413</v>
      </c>
      <c r="R148" s="113">
        <f t="shared" ref="R148:V148" si="63">IF(R129=0,"",R129/R110)</f>
        <v>0.8272861149232934</v>
      </c>
      <c r="S148" s="113">
        <f t="shared" si="63"/>
        <v>0.84158200561516094</v>
      </c>
      <c r="T148" s="113">
        <f t="shared" si="63"/>
        <v>0.87575197935613447</v>
      </c>
      <c r="U148" s="113">
        <f t="shared" si="63"/>
        <v>0.88141861084191364</v>
      </c>
      <c r="V148" s="113">
        <f t="shared" si="63"/>
        <v>0.87845712350096383</v>
      </c>
      <c r="W148" s="113">
        <f t="shared" ref="W148:Y148" si="64">IF(W129=0,"",W129/W110)</f>
        <v>0.84067359769228545</v>
      </c>
      <c r="X148" s="113">
        <f t="shared" si="64"/>
        <v>0.91069335771331483</v>
      </c>
      <c r="Y148" s="113">
        <f t="shared" si="64"/>
        <v>0.86624453551022662</v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0.59362978064831573</v>
      </c>
      <c r="N149" s="111">
        <f t="shared" si="65"/>
        <v>0.59362978064831573</v>
      </c>
      <c r="O149" s="111">
        <f t="shared" si="65"/>
        <v>0.59362978064831584</v>
      </c>
      <c r="P149" s="111">
        <f t="shared" si="65"/>
        <v>0.59362978064831584</v>
      </c>
      <c r="Q149" s="111">
        <f t="shared" si="65"/>
        <v>0.59692427996085673</v>
      </c>
      <c r="R149" s="111">
        <f t="shared" ref="R149:V149" si="66">IF(R130=0,"",R130/R111)</f>
        <v>0.5974261184824603</v>
      </c>
      <c r="S149" s="111">
        <f t="shared" si="66"/>
        <v>0.59854153902711438</v>
      </c>
      <c r="T149" s="111">
        <f t="shared" si="66"/>
        <v>0.68154523469465966</v>
      </c>
      <c r="U149" s="111">
        <f t="shared" si="66"/>
        <v>0.68348668090229459</v>
      </c>
      <c r="V149" s="111">
        <f t="shared" si="66"/>
        <v>0.6856452531857341</v>
      </c>
      <c r="W149" s="111">
        <f t="shared" ref="W149:Y149" si="67">IF(W130=0,"",W130/W111)</f>
        <v>0.68759482252981352</v>
      </c>
      <c r="X149" s="111">
        <f t="shared" si="67"/>
        <v>0.70847565814134483</v>
      </c>
      <c r="Y149" s="111">
        <f t="shared" si="67"/>
        <v>0.71495774780947152</v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0.57797381559288563</v>
      </c>
      <c r="C151" s="124">
        <f t="shared" si="71"/>
        <v>0.58102576117170823</v>
      </c>
      <c r="D151" s="124">
        <f t="shared" si="71"/>
        <v>0.58352263403980831</v>
      </c>
      <c r="E151" s="124">
        <f t="shared" si="71"/>
        <v>0.58366836308185233</v>
      </c>
      <c r="F151" s="124">
        <f t="shared" si="71"/>
        <v>0.58482316576106863</v>
      </c>
      <c r="G151" s="124">
        <f t="shared" si="71"/>
        <v>0.58495850209812306</v>
      </c>
      <c r="H151" s="124">
        <f t="shared" si="71"/>
        <v>0.58644002311680787</v>
      </c>
      <c r="I151" s="124">
        <f t="shared" si="71"/>
        <v>0.58747157551965823</v>
      </c>
      <c r="J151" s="124">
        <f t="shared" si="71"/>
        <v>0.58813719296335154</v>
      </c>
      <c r="K151" s="124">
        <f t="shared" si="71"/>
        <v>0.58815834038084469</v>
      </c>
      <c r="L151" s="124">
        <f t="shared" si="71"/>
        <v>0.58939796253961652</v>
      </c>
      <c r="M151" s="124">
        <f t="shared" si="71"/>
        <v>0.59872847241468063</v>
      </c>
      <c r="N151" s="124">
        <f t="shared" si="71"/>
        <v>0.59919044916188768</v>
      </c>
      <c r="O151" s="124">
        <f t="shared" si="71"/>
        <v>0.59462442877750821</v>
      </c>
      <c r="P151" s="124">
        <f t="shared" si="71"/>
        <v>0.59078747893100514</v>
      </c>
      <c r="Q151" s="124">
        <f t="shared" si="71"/>
        <v>0.59300899013029396</v>
      </c>
      <c r="R151" s="124">
        <f t="shared" ref="R151:V151" si="72">IF(R132=0,"",R132/R113)</f>
        <v>0.59335255449816748</v>
      </c>
      <c r="S151" s="124">
        <f t="shared" si="72"/>
        <v>0.59465120245724135</v>
      </c>
      <c r="T151" s="124">
        <f t="shared" si="72"/>
        <v>0.59453462337785368</v>
      </c>
      <c r="U151" s="124">
        <f t="shared" si="72"/>
        <v>0.60039881469683787</v>
      </c>
      <c r="V151" s="124">
        <f t="shared" si="72"/>
        <v>0.6062562884117948</v>
      </c>
      <c r="W151" s="124">
        <f t="shared" ref="W151:Y151" si="73">IF(W132=0,"",W132/W113)</f>
        <v>0.61400878719384844</v>
      </c>
      <c r="X151" s="124">
        <f t="shared" si="73"/>
        <v>0.61486016598516391</v>
      </c>
      <c r="Y151" s="124">
        <f t="shared" si="73"/>
        <v>0.62182498605875247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0.57696901127434108</v>
      </c>
      <c r="C152" s="111">
        <f t="shared" si="74"/>
        <v>0.57795952350069157</v>
      </c>
      <c r="D152" s="111">
        <f t="shared" si="74"/>
        <v>0.57898404472568743</v>
      </c>
      <c r="E152" s="111">
        <f t="shared" si="74"/>
        <v>0.58016767687872084</v>
      </c>
      <c r="F152" s="111">
        <f t="shared" si="74"/>
        <v>0.58144254463557099</v>
      </c>
      <c r="G152" s="111">
        <f t="shared" si="74"/>
        <v>0.58274957823215856</v>
      </c>
      <c r="H152" s="111">
        <f t="shared" si="74"/>
        <v>0.58413743567850851</v>
      </c>
      <c r="I152" s="111">
        <f t="shared" si="74"/>
        <v>0.58486144738560952</v>
      </c>
      <c r="J152" s="111">
        <f t="shared" si="74"/>
        <v>0.58512557791637454</v>
      </c>
      <c r="K152" s="111">
        <f t="shared" si="74"/>
        <v>0.58553664689321261</v>
      </c>
      <c r="L152" s="111">
        <f t="shared" si="74"/>
        <v>0.58584566281736006</v>
      </c>
      <c r="M152" s="111">
        <f t="shared" si="74"/>
        <v>0.58625419707739324</v>
      </c>
      <c r="N152" s="111">
        <f t="shared" si="74"/>
        <v>0.5868088244415719</v>
      </c>
      <c r="O152" s="111">
        <f t="shared" si="74"/>
        <v>0.58737430069716268</v>
      </c>
      <c r="P152" s="111">
        <f t="shared" si="74"/>
        <v>0.58773352862576922</v>
      </c>
      <c r="Q152" s="111">
        <f t="shared" si="74"/>
        <v>0.58818542933647155</v>
      </c>
      <c r="R152" s="111">
        <f t="shared" ref="R152:V152" si="75">IF(R133=0,"",R133/R114)</f>
        <v>0.58903805530140829</v>
      </c>
      <c r="S152" s="111">
        <f t="shared" si="75"/>
        <v>0.59078545502721513</v>
      </c>
      <c r="T152" s="111">
        <f t="shared" si="75"/>
        <v>0.59317368778812984</v>
      </c>
      <c r="U152" s="111">
        <f t="shared" si="75"/>
        <v>0.596341281441233</v>
      </c>
      <c r="V152" s="111">
        <f t="shared" si="75"/>
        <v>0.60006310056615175</v>
      </c>
      <c r="W152" s="111">
        <f t="shared" ref="W152:Y152" si="76">IF(W133=0,"",W133/W114)</f>
        <v>0.60377097534464619</v>
      </c>
      <c r="X152" s="111">
        <f t="shared" si="76"/>
        <v>0.60687612047848782</v>
      </c>
      <c r="Y152" s="111">
        <f t="shared" si="76"/>
        <v>0.60935492921062773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0.73697536025734944</v>
      </c>
      <c r="C153" s="45">
        <f t="shared" si="77"/>
        <v>0.74342596301711217</v>
      </c>
      <c r="D153" s="45">
        <f t="shared" si="77"/>
        <v>0.74686400875142345</v>
      </c>
      <c r="E153" s="45">
        <f t="shared" si="77"/>
        <v>0.75051210529270573</v>
      </c>
      <c r="F153" s="45">
        <f t="shared" si="77"/>
        <v>0.75187116749589378</v>
      </c>
      <c r="G153" s="45">
        <f t="shared" si="77"/>
        <v>0.75334455485052421</v>
      </c>
      <c r="H153" s="45">
        <f t="shared" si="77"/>
        <v>0.75361567821120268</v>
      </c>
      <c r="I153" s="45">
        <f t="shared" si="77"/>
        <v>0.75406091538066711</v>
      </c>
      <c r="J153" s="45">
        <f t="shared" si="77"/>
        <v>0.75554063850043562</v>
      </c>
      <c r="K153" s="45">
        <f t="shared" si="77"/>
        <v>0.75583892105441985</v>
      </c>
      <c r="L153" s="45">
        <f t="shared" si="77"/>
        <v>0.75618337853041206</v>
      </c>
      <c r="M153" s="45">
        <f t="shared" si="77"/>
        <v>0.76334769908827937</v>
      </c>
      <c r="N153" s="45">
        <f t="shared" si="77"/>
        <v>0.76448723843876609</v>
      </c>
      <c r="O153" s="45">
        <f t="shared" si="77"/>
        <v>0.77363739101644502</v>
      </c>
      <c r="P153" s="45">
        <f t="shared" si="77"/>
        <v>0.78026225268387039</v>
      </c>
      <c r="Q153" s="45">
        <f t="shared" si="77"/>
        <v>0.78248168142991925</v>
      </c>
      <c r="R153" s="45">
        <f t="shared" ref="R153:V153" si="78">IF(R134=0,"",R134/R115)</f>
        <v>0.79668066170036922</v>
      </c>
      <c r="S153" s="45">
        <f t="shared" si="78"/>
        <v>0.80447866102286281</v>
      </c>
      <c r="T153" s="45">
        <f t="shared" si="78"/>
        <v>0.81811532133592768</v>
      </c>
      <c r="U153" s="45">
        <f t="shared" si="78"/>
        <v>0.83584085934770191</v>
      </c>
      <c r="V153" s="45">
        <f t="shared" si="78"/>
        <v>0.84280039303857723</v>
      </c>
      <c r="W153" s="45">
        <f t="shared" ref="W153:Y153" si="79">IF(W134=0,"",W134/W115)</f>
        <v>0.85334755378522886</v>
      </c>
      <c r="X153" s="45">
        <f t="shared" si="79"/>
        <v>0.86578964109434997</v>
      </c>
      <c r="Y153" s="45">
        <f t="shared" si="79"/>
        <v>0.87070660135224476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3857.2340400000003</v>
      </c>
      <c r="C155" s="117">
        <f t="shared" si="80"/>
        <v>3891.5167499999989</v>
      </c>
      <c r="D155" s="117">
        <f t="shared" si="80"/>
        <v>3765.5441999999998</v>
      </c>
      <c r="E155" s="117">
        <f t="shared" si="80"/>
        <v>3779.8833600000012</v>
      </c>
      <c r="F155" s="117">
        <f t="shared" si="80"/>
        <v>3493.7060400000014</v>
      </c>
      <c r="G155" s="117">
        <f t="shared" si="80"/>
        <v>3329.46207</v>
      </c>
      <c r="H155" s="117">
        <f t="shared" si="80"/>
        <v>3014.1520200000009</v>
      </c>
      <c r="I155" s="117">
        <f t="shared" si="80"/>
        <v>2607.7580099999991</v>
      </c>
      <c r="J155" s="117">
        <f t="shared" si="80"/>
        <v>2776.748039999999</v>
      </c>
      <c r="K155" s="117">
        <f t="shared" si="80"/>
        <v>2832.3880200000012</v>
      </c>
      <c r="L155" s="117">
        <f t="shared" si="80"/>
        <v>3129.0167699999979</v>
      </c>
      <c r="M155" s="117">
        <f t="shared" si="80"/>
        <v>2754.532439999999</v>
      </c>
      <c r="N155" s="117">
        <f t="shared" si="80"/>
        <v>2545.6553100000033</v>
      </c>
      <c r="O155" s="117">
        <f t="shared" si="80"/>
        <v>2688.6429900000003</v>
      </c>
      <c r="P155" s="117">
        <f t="shared" si="80"/>
        <v>2435.8395599999985</v>
      </c>
      <c r="Q155" s="117">
        <f t="shared" si="80"/>
        <v>2467.4967900000024</v>
      </c>
      <c r="R155" s="117">
        <f t="shared" ref="R155:V155" si="81">R156+R159+R161+R170</f>
        <v>2508.3936899999999</v>
      </c>
      <c r="S155" s="117">
        <f t="shared" si="81"/>
        <v>2701.1645100000019</v>
      </c>
      <c r="T155" s="117">
        <f t="shared" si="81"/>
        <v>2627.9515864800037</v>
      </c>
      <c r="U155" s="117">
        <f t="shared" si="81"/>
        <v>2630.6525995199986</v>
      </c>
      <c r="V155" s="117">
        <f t="shared" si="81"/>
        <v>2685.5937979199998</v>
      </c>
      <c r="W155" s="117">
        <f t="shared" ref="W155:Y155" si="82">W156+W159+W161+W170</f>
        <v>2885.3354692800017</v>
      </c>
      <c r="X155" s="117">
        <f t="shared" si="82"/>
        <v>2601.7422274799992</v>
      </c>
      <c r="Y155" s="117">
        <f t="shared" si="82"/>
        <v>2465.5276799999988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3526.2711287315897</v>
      </c>
      <c r="C156" s="122">
        <f t="shared" si="83"/>
        <v>3651.4660834032084</v>
      </c>
      <c r="D156" s="122">
        <f t="shared" si="83"/>
        <v>3524.0046880621276</v>
      </c>
      <c r="E156" s="122">
        <f t="shared" si="83"/>
        <v>3507.2023993564371</v>
      </c>
      <c r="F156" s="122">
        <f t="shared" si="83"/>
        <v>3217.5093848654296</v>
      </c>
      <c r="G156" s="122">
        <f t="shared" si="83"/>
        <v>3049.0048333360937</v>
      </c>
      <c r="H156" s="122">
        <f t="shared" si="83"/>
        <v>2728.4703304244485</v>
      </c>
      <c r="I156" s="122">
        <f t="shared" si="83"/>
        <v>2312.3018543470462</v>
      </c>
      <c r="J156" s="122">
        <f t="shared" si="83"/>
        <v>2471.6164993875095</v>
      </c>
      <c r="K156" s="122">
        <f t="shared" si="83"/>
        <v>2520.1113423716829</v>
      </c>
      <c r="L156" s="122">
        <f t="shared" si="83"/>
        <v>2960.4546582684375</v>
      </c>
      <c r="M156" s="122">
        <f t="shared" si="83"/>
        <v>2568.4189370080835</v>
      </c>
      <c r="N156" s="122">
        <f t="shared" si="83"/>
        <v>2366.939072882019</v>
      </c>
      <c r="O156" s="122">
        <f t="shared" si="83"/>
        <v>2472.2213225719702</v>
      </c>
      <c r="P156" s="122">
        <f t="shared" si="83"/>
        <v>2129.6731723975313</v>
      </c>
      <c r="Q156" s="122">
        <f t="shared" si="83"/>
        <v>2199.5368288321692</v>
      </c>
      <c r="R156" s="122">
        <f t="shared" ref="R156:V156" si="84">SUM(R157:R158)</f>
        <v>2250.8278477825552</v>
      </c>
      <c r="S156" s="122">
        <f t="shared" si="84"/>
        <v>2390.2466966915426</v>
      </c>
      <c r="T156" s="122">
        <f t="shared" si="84"/>
        <v>2218.2083639647008</v>
      </c>
      <c r="U156" s="122">
        <f t="shared" si="84"/>
        <v>2212.5375886563288</v>
      </c>
      <c r="V156" s="122">
        <f t="shared" si="84"/>
        <v>2248.4248194543593</v>
      </c>
      <c r="W156" s="122">
        <f t="shared" ref="W156:Y156" si="85">SUM(W157:W158)</f>
        <v>2500.4365860317744</v>
      </c>
      <c r="X156" s="122">
        <f t="shared" si="85"/>
        <v>2177.0409823110926</v>
      </c>
      <c r="Y156" s="122">
        <f t="shared" si="85"/>
        <v>2037.5341300480979</v>
      </c>
      <c r="DA156" s="130" t="s">
        <v>2133</v>
      </c>
    </row>
    <row r="157" spans="1:105" ht="12" customHeight="1" x14ac:dyDescent="0.25">
      <c r="A157" s="97" t="s">
        <v>212</v>
      </c>
      <c r="B157" s="98">
        <v>3526.2711287315897</v>
      </c>
      <c r="C157" s="98">
        <v>3651.4660834032084</v>
      </c>
      <c r="D157" s="98">
        <v>3524.0046880621276</v>
      </c>
      <c r="E157" s="98">
        <v>3507.2023993564371</v>
      </c>
      <c r="F157" s="98">
        <v>3217.5093848654296</v>
      </c>
      <c r="G157" s="98">
        <v>3049.0048333360937</v>
      </c>
      <c r="H157" s="98">
        <v>2728.4703304244485</v>
      </c>
      <c r="I157" s="98">
        <v>2312.3018543470462</v>
      </c>
      <c r="J157" s="98">
        <v>2471.6164993875095</v>
      </c>
      <c r="K157" s="98">
        <v>2520.1113423716829</v>
      </c>
      <c r="L157" s="98">
        <v>2960.4546582684375</v>
      </c>
      <c r="M157" s="98">
        <v>2568.4189370080835</v>
      </c>
      <c r="N157" s="98">
        <v>2366.939072882019</v>
      </c>
      <c r="O157" s="98">
        <v>2472.2213225719702</v>
      </c>
      <c r="P157" s="98">
        <v>2129.6731723975313</v>
      </c>
      <c r="Q157" s="98">
        <v>2199.5368288321692</v>
      </c>
      <c r="R157" s="98">
        <v>2250.8278477825552</v>
      </c>
      <c r="S157" s="98">
        <v>2390.2466966915426</v>
      </c>
      <c r="T157" s="98">
        <v>2218.2083639647008</v>
      </c>
      <c r="U157" s="98">
        <v>2212.5375886563288</v>
      </c>
      <c r="V157" s="98">
        <v>2248.4248194543593</v>
      </c>
      <c r="W157" s="98">
        <v>2500.4365860317744</v>
      </c>
      <c r="X157" s="98">
        <v>2177.0409823110926</v>
      </c>
      <c r="Y157" s="98">
        <v>2037.5341300480979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234.84176200328693</v>
      </c>
      <c r="C161" s="122">
        <v>177.85402386555694</v>
      </c>
      <c r="D161" s="122">
        <v>182.38546406234934</v>
      </c>
      <c r="E161" s="122">
        <v>197.95126348259592</v>
      </c>
      <c r="F161" s="122">
        <v>198.52864212386424</v>
      </c>
      <c r="G161" s="122">
        <v>205.60321194598833</v>
      </c>
      <c r="H161" s="122">
        <v>216.26209375343774</v>
      </c>
      <c r="I161" s="122">
        <v>221.11727237650223</v>
      </c>
      <c r="J161" s="122">
        <v>233.56338377748543</v>
      </c>
      <c r="K161" s="122">
        <v>240.82791309445329</v>
      </c>
      <c r="L161" s="122">
        <v>128.46100323123713</v>
      </c>
      <c r="M161" s="122">
        <v>140.69198698604171</v>
      </c>
      <c r="N161" s="122">
        <v>136.96446145589726</v>
      </c>
      <c r="O161" s="122">
        <v>172.17994478643226</v>
      </c>
      <c r="P161" s="122">
        <v>243.71794672080205</v>
      </c>
      <c r="Q161" s="122">
        <v>211.57010800283777</v>
      </c>
      <c r="R161" s="122">
        <v>200.97493044955738</v>
      </c>
      <c r="S161" s="122">
        <v>236.08060698099212</v>
      </c>
      <c r="T161" s="122">
        <v>329.94874472529102</v>
      </c>
      <c r="U161" s="122">
        <v>334.89089602549853</v>
      </c>
      <c r="V161" s="122">
        <v>351.93840476614054</v>
      </c>
      <c r="W161" s="122">
        <v>282.63201185299999</v>
      </c>
      <c r="X161" s="122">
        <v>317.85465069643334</v>
      </c>
      <c r="Y161" s="122">
        <v>331.4903262761103</v>
      </c>
      <c r="DA161" s="130" t="s">
        <v>2138</v>
      </c>
    </row>
    <row r="162" spans="1:105" ht="12" customHeight="1" x14ac:dyDescent="0.25">
      <c r="A162" s="97" t="s">
        <v>134</v>
      </c>
      <c r="B162" s="98">
        <v>234.84176200328693</v>
      </c>
      <c r="C162" s="98">
        <v>177.85402386555694</v>
      </c>
      <c r="D162" s="98">
        <v>182.38546406234934</v>
      </c>
      <c r="E162" s="98">
        <v>197.95126348259592</v>
      </c>
      <c r="F162" s="98">
        <v>198.52864212386424</v>
      </c>
      <c r="G162" s="98">
        <v>205.60321194598833</v>
      </c>
      <c r="H162" s="98">
        <v>216.26209375343774</v>
      </c>
      <c r="I162" s="98">
        <v>221.11727237650223</v>
      </c>
      <c r="J162" s="98">
        <v>233.56338377748543</v>
      </c>
      <c r="K162" s="98">
        <v>240.82791309445329</v>
      </c>
      <c r="L162" s="98">
        <v>128.35608572974544</v>
      </c>
      <c r="M162" s="98">
        <v>140.58667189049208</v>
      </c>
      <c r="N162" s="98">
        <v>136.85165904053292</v>
      </c>
      <c r="O162" s="98">
        <v>172.03222100327017</v>
      </c>
      <c r="P162" s="98">
        <v>243.55341916057421</v>
      </c>
      <c r="Q162" s="98">
        <v>211.44873788689534</v>
      </c>
      <c r="R162" s="98">
        <v>200.86850755449822</v>
      </c>
      <c r="S162" s="98">
        <v>235.96265228625191</v>
      </c>
      <c r="T162" s="98">
        <v>329.72378672433865</v>
      </c>
      <c r="U162" s="98">
        <v>334.71544834044863</v>
      </c>
      <c r="V162" s="98">
        <v>351.64737986878384</v>
      </c>
      <c r="W162" s="98">
        <v>282.33155911731313</v>
      </c>
      <c r="X162" s="98">
        <v>317.62373299379152</v>
      </c>
      <c r="Y162" s="98">
        <v>331.08185999519242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0.10491750149169099</v>
      </c>
      <c r="M163" s="98">
        <v>0.10531509554963769</v>
      </c>
      <c r="N163" s="98">
        <v>0.11280241536433758</v>
      </c>
      <c r="O163" s="98">
        <v>0.14772378316209442</v>
      </c>
      <c r="P163" s="98">
        <v>0.16452756022784598</v>
      </c>
      <c r="Q163" s="98">
        <v>0.1213701159424338</v>
      </c>
      <c r="R163" s="98">
        <v>0.10642289505914711</v>
      </c>
      <c r="S163" s="98">
        <v>0.11795469474020112</v>
      </c>
      <c r="T163" s="98">
        <v>0.2249580009523735</v>
      </c>
      <c r="U163" s="98">
        <v>0.1754476850499298</v>
      </c>
      <c r="V163" s="98">
        <v>0.29102489735670506</v>
      </c>
      <c r="W163" s="98">
        <v>0.30045273568684427</v>
      </c>
      <c r="X163" s="98">
        <v>0.23091770264182224</v>
      </c>
      <c r="Y163" s="98">
        <v>0.40846628091787962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0.10491750149169099</v>
      </c>
      <c r="M164" s="101">
        <v>0.10531509554963769</v>
      </c>
      <c r="N164" s="101">
        <v>0.11280241536433758</v>
      </c>
      <c r="O164" s="101">
        <v>0.14772378316209442</v>
      </c>
      <c r="P164" s="101">
        <v>0.16452756022784598</v>
      </c>
      <c r="Q164" s="101">
        <v>0.1213701159424338</v>
      </c>
      <c r="R164" s="101">
        <v>0.10642289505914711</v>
      </c>
      <c r="S164" s="101">
        <v>0.11795469474020112</v>
      </c>
      <c r="T164" s="101">
        <v>0.2249580009523735</v>
      </c>
      <c r="U164" s="101">
        <v>0.1754476850499298</v>
      </c>
      <c r="V164" s="101">
        <v>0.29102489735670506</v>
      </c>
      <c r="W164" s="101">
        <v>0.30045273568684427</v>
      </c>
      <c r="X164" s="101">
        <v>0.23091770264182224</v>
      </c>
      <c r="Y164" s="101">
        <v>0.40846628091787962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96.121149265123535</v>
      </c>
      <c r="C170" s="122">
        <v>62.196642731233432</v>
      </c>
      <c r="D170" s="122">
        <v>59.154047875522657</v>
      </c>
      <c r="E170" s="122">
        <v>74.729697160967987</v>
      </c>
      <c r="F170" s="122">
        <v>77.668013010707369</v>
      </c>
      <c r="G170" s="122">
        <v>74.854024717918165</v>
      </c>
      <c r="H170" s="122">
        <v>69.419595822115042</v>
      </c>
      <c r="I170" s="122">
        <v>74.338883276450787</v>
      </c>
      <c r="J170" s="122">
        <v>71.56815683500399</v>
      </c>
      <c r="K170" s="122">
        <v>71.448764533865045</v>
      </c>
      <c r="L170" s="122">
        <v>40.101108500323164</v>
      </c>
      <c r="M170" s="122">
        <v>45.421516005874047</v>
      </c>
      <c r="N170" s="122">
        <v>41.751775662086985</v>
      </c>
      <c r="O170" s="122">
        <v>44.241722641597782</v>
      </c>
      <c r="P170" s="122">
        <v>62.448440881665377</v>
      </c>
      <c r="Q170" s="122">
        <v>56.389853164995351</v>
      </c>
      <c r="R170" s="122">
        <v>56.590911767887718</v>
      </c>
      <c r="S170" s="122">
        <v>74.837206327467086</v>
      </c>
      <c r="T170" s="122">
        <v>79.794477790011939</v>
      </c>
      <c r="U170" s="122">
        <v>83.224114838171189</v>
      </c>
      <c r="V170" s="122">
        <v>85.230573699499871</v>
      </c>
      <c r="W170" s="122">
        <v>102.26687139522762</v>
      </c>
      <c r="X170" s="122">
        <v>106.84659447247327</v>
      </c>
      <c r="Y170" s="122">
        <v>96.503223675790537</v>
      </c>
      <c r="DA170" s="130" t="s">
        <v>2147</v>
      </c>
    </row>
    <row r="171" spans="1:105" ht="12" customHeight="1" x14ac:dyDescent="0.25">
      <c r="A171" s="97" t="s">
        <v>175</v>
      </c>
      <c r="B171" s="98">
        <v>96.121149265123535</v>
      </c>
      <c r="C171" s="98">
        <v>62.196642731233432</v>
      </c>
      <c r="D171" s="98">
        <v>59.154047875522657</v>
      </c>
      <c r="E171" s="98">
        <v>74.729697160967987</v>
      </c>
      <c r="F171" s="98">
        <v>77.668013010707369</v>
      </c>
      <c r="G171" s="98">
        <v>74.854024717918165</v>
      </c>
      <c r="H171" s="98">
        <v>69.419595822115042</v>
      </c>
      <c r="I171" s="98">
        <v>74.338883276450787</v>
      </c>
      <c r="J171" s="98">
        <v>71.56815683500399</v>
      </c>
      <c r="K171" s="98">
        <v>71.448764533865045</v>
      </c>
      <c r="L171" s="98">
        <v>40.101108500323164</v>
      </c>
      <c r="M171" s="98">
        <v>45.421516005874047</v>
      </c>
      <c r="N171" s="98">
        <v>41.751775662086985</v>
      </c>
      <c r="O171" s="98">
        <v>44.241722641597782</v>
      </c>
      <c r="P171" s="98">
        <v>62.448440881665377</v>
      </c>
      <c r="Q171" s="98">
        <v>56.389853164995351</v>
      </c>
      <c r="R171" s="98">
        <v>56.590911767887718</v>
      </c>
      <c r="S171" s="98">
        <v>74.837206327467086</v>
      </c>
      <c r="T171" s="98">
        <v>79.794477790011939</v>
      </c>
      <c r="U171" s="98">
        <v>83.224114838171189</v>
      </c>
      <c r="V171" s="98">
        <v>85.230573699499871</v>
      </c>
      <c r="W171" s="98">
        <v>102.26687139522762</v>
      </c>
      <c r="X171" s="98">
        <v>106.84659447247327</v>
      </c>
      <c r="Y171" s="98">
        <v>96.503223675790537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20583.502883815156</v>
      </c>
      <c r="C174" s="117">
        <f t="shared" si="87"/>
        <v>20397.433430995217</v>
      </c>
      <c r="D174" s="117">
        <f t="shared" si="87"/>
        <v>19606.799688853589</v>
      </c>
      <c r="E174" s="117">
        <f t="shared" si="87"/>
        <v>19500.936091813033</v>
      </c>
      <c r="F174" s="117">
        <f t="shared" si="87"/>
        <v>17639.891800972859</v>
      </c>
      <c r="G174" s="117">
        <f t="shared" si="87"/>
        <v>16678.081946019523</v>
      </c>
      <c r="H174" s="117">
        <f t="shared" si="87"/>
        <v>14841.073730678487</v>
      </c>
      <c r="I174" s="117">
        <f t="shared" si="87"/>
        <v>12453.47168257219</v>
      </c>
      <c r="J174" s="117">
        <f t="shared" si="87"/>
        <v>13472.063628283795</v>
      </c>
      <c r="K174" s="117">
        <f t="shared" si="87"/>
        <v>14081.582213392026</v>
      </c>
      <c r="L174" s="117">
        <f t="shared" si="87"/>
        <v>17670.915210715753</v>
      </c>
      <c r="M174" s="117">
        <f t="shared" si="87"/>
        <v>15974.467730119321</v>
      </c>
      <c r="N174" s="117">
        <f t="shared" si="87"/>
        <v>15714.136601342749</v>
      </c>
      <c r="O174" s="117">
        <f t="shared" si="87"/>
        <v>16821.037313174344</v>
      </c>
      <c r="P174" s="117">
        <f t="shared" si="87"/>
        <v>15089.973127889296</v>
      </c>
      <c r="Q174" s="117">
        <f t="shared" si="87"/>
        <v>15271.678513087638</v>
      </c>
      <c r="R174" s="117">
        <f t="shared" ref="R174:V174" si="88">R175+R178+R180+R189</f>
        <v>15528.082500554277</v>
      </c>
      <c r="S174" s="117">
        <f t="shared" si="88"/>
        <v>16310.577090109064</v>
      </c>
      <c r="T174" s="117">
        <f t="shared" si="88"/>
        <v>15633.506991505385</v>
      </c>
      <c r="U174" s="117">
        <f t="shared" si="88"/>
        <v>15304.621744248769</v>
      </c>
      <c r="V174" s="117">
        <f t="shared" si="88"/>
        <v>15598.822765036919</v>
      </c>
      <c r="W174" s="117">
        <f t="shared" ref="W174:Y174" si="89">W175+W178+W180+W189</f>
        <v>16687.123794767936</v>
      </c>
      <c r="X174" s="117">
        <f t="shared" si="89"/>
        <v>15596.397076753748</v>
      </c>
      <c r="Y174" s="117">
        <f t="shared" si="89"/>
        <v>14884.23520497698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18412.860882163535</v>
      </c>
      <c r="C175" s="122">
        <f t="shared" si="90"/>
        <v>18838.712544871909</v>
      </c>
      <c r="D175" s="122">
        <f t="shared" si="90"/>
        <v>18049.528638210479</v>
      </c>
      <c r="E175" s="122">
        <f t="shared" si="90"/>
        <v>17809.209026895434</v>
      </c>
      <c r="F175" s="122">
        <f t="shared" si="90"/>
        <v>15989.384211670485</v>
      </c>
      <c r="G175" s="122">
        <f t="shared" si="90"/>
        <v>15042.617804390091</v>
      </c>
      <c r="H175" s="122">
        <f t="shared" si="90"/>
        <v>13217.477361857329</v>
      </c>
      <c r="I175" s="122">
        <f t="shared" si="90"/>
        <v>10826.180409903583</v>
      </c>
      <c r="J175" s="122">
        <f t="shared" si="90"/>
        <v>11814.762379799717</v>
      </c>
      <c r="K175" s="122">
        <f t="shared" si="90"/>
        <v>12402.553656059166</v>
      </c>
      <c r="L175" s="122">
        <f t="shared" si="90"/>
        <v>16655.186679798109</v>
      </c>
      <c r="M175" s="122">
        <f t="shared" si="90"/>
        <v>14801.261246663038</v>
      </c>
      <c r="N175" s="122">
        <f t="shared" si="90"/>
        <v>14516.62751638485</v>
      </c>
      <c r="O175" s="122">
        <f t="shared" si="90"/>
        <v>15402.498844616191</v>
      </c>
      <c r="P175" s="122">
        <f t="shared" si="90"/>
        <v>13173.781960356921</v>
      </c>
      <c r="Q175" s="122">
        <f t="shared" si="90"/>
        <v>13574.443141034713</v>
      </c>
      <c r="R175" s="122">
        <f t="shared" ref="R175:V175" si="91">SUM(R176:R177)</f>
        <v>13899.133756557454</v>
      </c>
      <c r="S175" s="122">
        <f t="shared" si="91"/>
        <v>14401.677909205686</v>
      </c>
      <c r="T175" s="122">
        <f t="shared" si="91"/>
        <v>13147.400082511087</v>
      </c>
      <c r="U175" s="122">
        <f t="shared" si="91"/>
        <v>12739.720175094313</v>
      </c>
      <c r="V175" s="122">
        <f t="shared" si="91"/>
        <v>12925.585694471996</v>
      </c>
      <c r="W175" s="122">
        <f t="shared" ref="W175:Y175" si="92">SUM(W176:W177)</f>
        <v>14229.692388476473</v>
      </c>
      <c r="X175" s="122">
        <f t="shared" si="92"/>
        <v>12940.62298936906</v>
      </c>
      <c r="Y175" s="122">
        <f t="shared" si="92"/>
        <v>12260.884747068529</v>
      </c>
      <c r="DA175" s="130" t="s">
        <v>2301</v>
      </c>
    </row>
    <row r="176" spans="1:105" ht="12" customHeight="1" x14ac:dyDescent="0.25">
      <c r="A176" s="97" t="s">
        <v>212</v>
      </c>
      <c r="B176" s="98">
        <v>18220.115142313145</v>
      </c>
      <c r="C176" s="98">
        <v>18643.514723984052</v>
      </c>
      <c r="D176" s="98">
        <v>17865.375592959859</v>
      </c>
      <c r="E176" s="98">
        <v>17629.046181768528</v>
      </c>
      <c r="F176" s="98">
        <v>15828.879536314975</v>
      </c>
      <c r="G176" s="98">
        <v>14892.773781982538</v>
      </c>
      <c r="H176" s="98">
        <v>13087.185656476573</v>
      </c>
      <c r="I176" s="98">
        <v>10720.002839079169</v>
      </c>
      <c r="J176" s="98">
        <v>11699.358101609543</v>
      </c>
      <c r="K176" s="98">
        <v>12281.568074814984</v>
      </c>
      <c r="L176" s="98">
        <v>16498.516937153596</v>
      </c>
      <c r="M176" s="98">
        <v>14661.759464976107</v>
      </c>
      <c r="N176" s="98">
        <v>14379.696529515162</v>
      </c>
      <c r="O176" s="98">
        <v>15252.050745046259</v>
      </c>
      <c r="P176" s="98">
        <v>13043.782998349583</v>
      </c>
      <c r="Q176" s="98">
        <v>13442.484169318048</v>
      </c>
      <c r="R176" s="98">
        <v>13762.132599506438</v>
      </c>
      <c r="S176" s="98">
        <v>14253.994048667058</v>
      </c>
      <c r="T176" s="98">
        <v>13002.866676871425</v>
      </c>
      <c r="U176" s="98">
        <v>12594.832939104674</v>
      </c>
      <c r="V176" s="98">
        <v>12774.462248575461</v>
      </c>
      <c r="W176" s="98">
        <v>14063.283374245508</v>
      </c>
      <c r="X176" s="98">
        <v>12787.056287691214</v>
      </c>
      <c r="Y176" s="98">
        <v>12128.192331353181</v>
      </c>
      <c r="DA176" s="63" t="s">
        <v>2302</v>
      </c>
    </row>
    <row r="177" spans="1:105" ht="12" customHeight="1" x14ac:dyDescent="0.25">
      <c r="A177" s="97" t="s">
        <v>53</v>
      </c>
      <c r="B177" s="98">
        <v>192.74573985038938</v>
      </c>
      <c r="C177" s="98">
        <v>195.19782088785706</v>
      </c>
      <c r="D177" s="98">
        <v>184.15304525062038</v>
      </c>
      <c r="E177" s="98">
        <v>180.16284512690777</v>
      </c>
      <c r="F177" s="98">
        <v>160.5046753555105</v>
      </c>
      <c r="G177" s="98">
        <v>149.84402240755296</v>
      </c>
      <c r="H177" s="98">
        <v>130.29170538075536</v>
      </c>
      <c r="I177" s="98">
        <v>106.17757082441514</v>
      </c>
      <c r="J177" s="98">
        <v>115.40427819017275</v>
      </c>
      <c r="K177" s="98">
        <v>120.98558124418207</v>
      </c>
      <c r="L177" s="98">
        <v>156.66974264451505</v>
      </c>
      <c r="M177" s="98">
        <v>139.50178168693117</v>
      </c>
      <c r="N177" s="98">
        <v>136.93098686968764</v>
      </c>
      <c r="O177" s="98">
        <v>150.44809956993203</v>
      </c>
      <c r="P177" s="98">
        <v>129.99896200733704</v>
      </c>
      <c r="Q177" s="98">
        <v>131.95897171666562</v>
      </c>
      <c r="R177" s="98">
        <v>137.00115705101661</v>
      </c>
      <c r="S177" s="98">
        <v>147.68386053862727</v>
      </c>
      <c r="T177" s="98">
        <v>144.53340563966159</v>
      </c>
      <c r="U177" s="98">
        <v>144.88723598963975</v>
      </c>
      <c r="V177" s="98">
        <v>151.12344589653534</v>
      </c>
      <c r="W177" s="98">
        <v>166.40901423096423</v>
      </c>
      <c r="X177" s="98">
        <v>153.56670167784532</v>
      </c>
      <c r="Y177" s="98">
        <v>132.69241571534857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0.55249677657715301</v>
      </c>
      <c r="C178" s="122">
        <f t="shared" si="93"/>
        <v>1.0067781821513611</v>
      </c>
      <c r="D178" s="122">
        <f t="shared" si="93"/>
        <v>1.6644503928475289</v>
      </c>
      <c r="E178" s="122">
        <f t="shared" si="93"/>
        <v>2.4925317620131708</v>
      </c>
      <c r="F178" s="122">
        <f t="shared" si="93"/>
        <v>2.821013387016587</v>
      </c>
      <c r="G178" s="122">
        <f t="shared" si="93"/>
        <v>3.7552374507662729</v>
      </c>
      <c r="H178" s="122">
        <f t="shared" si="93"/>
        <v>5.0178093833380499</v>
      </c>
      <c r="I178" s="122">
        <f t="shared" si="93"/>
        <v>7.0549927922964955</v>
      </c>
      <c r="J178" s="122">
        <f t="shared" si="93"/>
        <v>5.936578047602084</v>
      </c>
      <c r="K178" s="122">
        <f t="shared" si="93"/>
        <v>7.1221952895847931</v>
      </c>
      <c r="L178" s="122">
        <f t="shared" si="93"/>
        <v>9.3840857252428034</v>
      </c>
      <c r="M178" s="122">
        <f t="shared" si="93"/>
        <v>8.114505772439534</v>
      </c>
      <c r="N178" s="122">
        <f t="shared" si="93"/>
        <v>12.239541748060661</v>
      </c>
      <c r="O178" s="122">
        <f t="shared" si="93"/>
        <v>10.602895450769173</v>
      </c>
      <c r="P178" s="122">
        <f t="shared" si="93"/>
        <v>7.7847772545611953</v>
      </c>
      <c r="Q178" s="122">
        <f t="shared" si="93"/>
        <v>12.677757285986004</v>
      </c>
      <c r="R178" s="122">
        <f t="shared" si="93"/>
        <v>13.488345936333578</v>
      </c>
      <c r="S178" s="122">
        <f t="shared" si="93"/>
        <v>14.633411480920044</v>
      </c>
      <c r="T178" s="122">
        <f t="shared" si="93"/>
        <v>17.723664333177432</v>
      </c>
      <c r="U178" s="122">
        <f t="shared" si="93"/>
        <v>19.013807105857293</v>
      </c>
      <c r="V178" s="122">
        <f t="shared" si="93"/>
        <v>21.411109000298314</v>
      </c>
      <c r="W178" s="122">
        <f t="shared" si="93"/>
        <v>21.111825614215302</v>
      </c>
      <c r="X178" s="122">
        <f t="shared" si="93"/>
        <v>22.296986913977612</v>
      </c>
      <c r="Y178" s="122">
        <f t="shared" si="93"/>
        <v>13.090684472756799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0.55249677657715301</v>
      </c>
      <c r="C179" s="98">
        <f>RES_hhdet_fech!C67</f>
        <v>1.0067781821513611</v>
      </c>
      <c r="D179" s="98">
        <f>RES_hhdet_fech!D67</f>
        <v>1.6644503928475289</v>
      </c>
      <c r="E179" s="98">
        <f>RES_hhdet_fech!E67</f>
        <v>2.4925317620131708</v>
      </c>
      <c r="F179" s="98">
        <f>RES_hhdet_fech!F67</f>
        <v>2.821013387016587</v>
      </c>
      <c r="G179" s="98">
        <f>RES_hhdet_fech!G67</f>
        <v>3.7552374507662729</v>
      </c>
      <c r="H179" s="98">
        <f>RES_hhdet_fech!H67</f>
        <v>5.0178093833380499</v>
      </c>
      <c r="I179" s="98">
        <f>RES_hhdet_fech!I67</f>
        <v>7.0549927922964955</v>
      </c>
      <c r="J179" s="98">
        <f>RES_hhdet_fech!J67</f>
        <v>5.936578047602084</v>
      </c>
      <c r="K179" s="98">
        <f>RES_hhdet_fech!K67</f>
        <v>7.1221952895847931</v>
      </c>
      <c r="L179" s="98">
        <f>RES_hhdet_fech!L67</f>
        <v>9.3840857252428034</v>
      </c>
      <c r="M179" s="98">
        <f>RES_hhdet_fech!M67</f>
        <v>8.114505772439534</v>
      </c>
      <c r="N179" s="98">
        <f>RES_hhdet_fech!N67</f>
        <v>12.239541748060661</v>
      </c>
      <c r="O179" s="98">
        <f>RES_hhdet_fech!O67</f>
        <v>10.602895450769173</v>
      </c>
      <c r="P179" s="98">
        <f>RES_hhdet_fech!P67</f>
        <v>7.7847772545611953</v>
      </c>
      <c r="Q179" s="98">
        <f>RES_hhdet_fech!Q67</f>
        <v>12.677757285986004</v>
      </c>
      <c r="R179" s="98">
        <f>RES_hhdet_fech!R67</f>
        <v>13.488345936333578</v>
      </c>
      <c r="S179" s="98">
        <f>RES_hhdet_fech!S67</f>
        <v>14.633411480920044</v>
      </c>
      <c r="T179" s="98">
        <f>RES_hhdet_fech!T67</f>
        <v>17.723664333177432</v>
      </c>
      <c r="U179" s="98">
        <f>RES_hhdet_fech!U67</f>
        <v>19.013807105857293</v>
      </c>
      <c r="V179" s="98">
        <f>RES_hhdet_fech!V67</f>
        <v>21.411109000298314</v>
      </c>
      <c r="W179" s="98">
        <f>RES_hhdet_fech!W67</f>
        <v>21.111825614215302</v>
      </c>
      <c r="X179" s="98">
        <f>RES_hhdet_fech!X67</f>
        <v>22.296986913977612</v>
      </c>
      <c r="Y179" s="98">
        <f>RES_hhdet_fech!Y67</f>
        <v>13.090684472756799</v>
      </c>
      <c r="DA179" s="63" t="s">
        <v>2305</v>
      </c>
    </row>
    <row r="180" spans="1:105" ht="12" customHeight="1" x14ac:dyDescent="0.25">
      <c r="A180" s="121" t="s">
        <v>55</v>
      </c>
      <c r="B180" s="122">
        <v>1670.2964202006235</v>
      </c>
      <c r="C180" s="122">
        <v>1234.1570937333299</v>
      </c>
      <c r="D180" s="122">
        <v>1247.3851900512329</v>
      </c>
      <c r="E180" s="122">
        <v>1305.7223019810535</v>
      </c>
      <c r="F180" s="122">
        <v>1257.8578879963754</v>
      </c>
      <c r="G180" s="122">
        <v>1261.2903277428643</v>
      </c>
      <c r="H180" s="122">
        <v>1281.0192990382993</v>
      </c>
      <c r="I180" s="122">
        <v>1270.1958635813558</v>
      </c>
      <c r="J180" s="122">
        <v>1306.5034490638877</v>
      </c>
      <c r="K180" s="122">
        <v>1318.2622005256196</v>
      </c>
      <c r="L180" s="122">
        <v>778.10241730406221</v>
      </c>
      <c r="M180" s="122">
        <v>886.15639349631351</v>
      </c>
      <c r="N180" s="122">
        <v>912.61807344758859</v>
      </c>
      <c r="O180" s="122">
        <v>1123.9375954656578</v>
      </c>
      <c r="P180" s="122">
        <v>1519.7584767481762</v>
      </c>
      <c r="Q180" s="122">
        <v>1331.1571969694826</v>
      </c>
      <c r="R180" s="122">
        <v>1262.10705598097</v>
      </c>
      <c r="S180" s="122">
        <v>1439.7595738601703</v>
      </c>
      <c r="T180" s="122">
        <v>1997.7905889603712</v>
      </c>
      <c r="U180" s="122">
        <v>2063.971401820952</v>
      </c>
      <c r="V180" s="122">
        <v>2154.9087458724539</v>
      </c>
      <c r="W180" s="122">
        <v>1836.5331573793273</v>
      </c>
      <c r="X180" s="122">
        <v>1985.9354487456403</v>
      </c>
      <c r="Y180" s="122">
        <v>2007.0540262595023</v>
      </c>
      <c r="DA180" s="130" t="s">
        <v>2306</v>
      </c>
    </row>
    <row r="181" spans="1:105" ht="12" customHeight="1" x14ac:dyDescent="0.25">
      <c r="A181" s="97" t="s">
        <v>134</v>
      </c>
      <c r="B181" s="98">
        <v>1833.309537360853</v>
      </c>
      <c r="C181" s="98">
        <v>1296.4675563729581</v>
      </c>
      <c r="D181" s="98">
        <v>1302.7901044069376</v>
      </c>
      <c r="E181" s="98">
        <v>1364.3487061407511</v>
      </c>
      <c r="F181" s="98">
        <v>1308.8559479236526</v>
      </c>
      <c r="G181" s="98">
        <v>1309.3146488864097</v>
      </c>
      <c r="H181" s="98">
        <v>1328.0588010283964</v>
      </c>
      <c r="I181" s="98">
        <v>1284.726494150302</v>
      </c>
      <c r="J181" s="98">
        <v>1351.2593026704412</v>
      </c>
      <c r="K181" s="98">
        <v>1409.0798154793208</v>
      </c>
      <c r="L181" s="98">
        <v>778.06086969662556</v>
      </c>
      <c r="M181" s="98">
        <v>892.10290742470113</v>
      </c>
      <c r="N181" s="98">
        <v>910.85475404879674</v>
      </c>
      <c r="O181" s="98">
        <v>1122.38722193064</v>
      </c>
      <c r="P181" s="98">
        <v>1528.5684558857747</v>
      </c>
      <c r="Q181" s="98">
        <v>1332.0736577898795</v>
      </c>
      <c r="R181" s="98">
        <v>1259.9305829761893</v>
      </c>
      <c r="S181" s="98">
        <v>1440.0983363662986</v>
      </c>
      <c r="T181" s="98">
        <v>2021.2538222446651</v>
      </c>
      <c r="U181" s="98">
        <v>2085.0080329169318</v>
      </c>
      <c r="V181" s="98">
        <v>2202.8012388399402</v>
      </c>
      <c r="W181" s="98">
        <v>1786.8495269534815</v>
      </c>
      <c r="X181" s="98">
        <v>2005.5192622574448</v>
      </c>
      <c r="Y181" s="98">
        <v>2009.8888496113625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510.81596294244321</v>
      </c>
      <c r="M182" s="98">
        <v>579.6512267092736</v>
      </c>
      <c r="N182" s="98">
        <v>612.61489839460114</v>
      </c>
      <c r="O182" s="98">
        <v>796.38258775688325</v>
      </c>
      <c r="P182" s="98">
        <v>1060.9684119316803</v>
      </c>
      <c r="Q182" s="98">
        <v>941.56254900911858</v>
      </c>
      <c r="R182" s="98">
        <v>911.66538398086573</v>
      </c>
      <c r="S182" s="98">
        <v>1041.381744201514</v>
      </c>
      <c r="T182" s="98">
        <v>1476.5519240673466</v>
      </c>
      <c r="U182" s="98">
        <v>1534.5580783246687</v>
      </c>
      <c r="V182" s="98">
        <v>1634.2551598019427</v>
      </c>
      <c r="W182" s="98">
        <v>1396.5758304956573</v>
      </c>
      <c r="X182" s="98">
        <v>1519.842021133202</v>
      </c>
      <c r="Y182" s="98">
        <v>1624.0400147053754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236.56486444612148</v>
      </c>
      <c r="M183" s="101">
        <v>240.08523000752314</v>
      </c>
      <c r="N183" s="101">
        <v>268.78652574437876</v>
      </c>
      <c r="O183" s="101">
        <v>384.9740520845566</v>
      </c>
      <c r="P183" s="101">
        <v>452.83723739659825</v>
      </c>
      <c r="Q183" s="101">
        <v>405.50685583051876</v>
      </c>
      <c r="R183" s="101">
        <v>393.24653861983569</v>
      </c>
      <c r="S183" s="101">
        <v>402.79295572425104</v>
      </c>
      <c r="T183" s="101">
        <v>590.91460964346084</v>
      </c>
      <c r="U183" s="101">
        <v>575.6957727128015</v>
      </c>
      <c r="V183" s="101">
        <v>621.65774836435764</v>
      </c>
      <c r="W183" s="101">
        <v>691.62453351585941</v>
      </c>
      <c r="X183" s="101">
        <v>460.11402668700305</v>
      </c>
      <c r="Y183" s="101">
        <v>743.84361852207985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274.25109849632167</v>
      </c>
      <c r="M184" s="104">
        <v>339.56599670175046</v>
      </c>
      <c r="N184" s="104">
        <v>343.82837265022243</v>
      </c>
      <c r="O184" s="104">
        <v>411.40853567232671</v>
      </c>
      <c r="P184" s="104">
        <v>608.13117453508198</v>
      </c>
      <c r="Q184" s="104">
        <v>536.05569317859977</v>
      </c>
      <c r="R184" s="104">
        <v>518.41884536102998</v>
      </c>
      <c r="S184" s="104">
        <v>638.58878847726317</v>
      </c>
      <c r="T184" s="104">
        <v>885.63731442388564</v>
      </c>
      <c r="U184" s="104">
        <v>958.86230561186755</v>
      </c>
      <c r="V184" s="104">
        <v>1012.597411437585</v>
      </c>
      <c r="W184" s="104">
        <v>704.95129697979803</v>
      </c>
      <c r="X184" s="104">
        <v>1059.7279944461993</v>
      </c>
      <c r="Y184" s="104">
        <v>880.19639618329563</v>
      </c>
      <c r="DA184" s="132" t="s">
        <v>2310</v>
      </c>
    </row>
    <row r="185" spans="1:105" ht="12" customHeight="1" x14ac:dyDescent="0.25">
      <c r="A185" s="106" t="s">
        <v>122</v>
      </c>
      <c r="B185" s="101">
        <v>1351.2027397092452</v>
      </c>
      <c r="C185" s="101">
        <v>1088.4703200988718</v>
      </c>
      <c r="D185" s="101">
        <v>1111.9182319142924</v>
      </c>
      <c r="E185" s="101">
        <v>1147.7825269015157</v>
      </c>
      <c r="F185" s="101">
        <v>1107.9092207604199</v>
      </c>
      <c r="G185" s="101">
        <v>1103.189208416803</v>
      </c>
      <c r="H185" s="101">
        <v>1113.1975782853006</v>
      </c>
      <c r="I185" s="101">
        <v>1212.8191889274217</v>
      </c>
      <c r="J185" s="101">
        <v>1105.1092848852184</v>
      </c>
      <c r="K185" s="101">
        <v>865.50949009405508</v>
      </c>
      <c r="L185" s="101">
        <v>787.0434178654408</v>
      </c>
      <c r="M185" s="101">
        <v>842.01325949225725</v>
      </c>
      <c r="N185" s="101">
        <v>944.15298907783438</v>
      </c>
      <c r="O185" s="101">
        <v>1173.3932976709398</v>
      </c>
      <c r="P185" s="101">
        <v>1184.8259620865088</v>
      </c>
      <c r="Q185" s="101">
        <v>1333.6686880138107</v>
      </c>
      <c r="R185" s="101">
        <v>1386.120879517131</v>
      </c>
      <c r="S185" s="101">
        <v>1468.2089721483364</v>
      </c>
      <c r="T185" s="101">
        <v>1712.6865478816571</v>
      </c>
      <c r="U185" s="101">
        <v>1931.3947657829742</v>
      </c>
      <c r="V185" s="101">
        <v>1768.4426229490209</v>
      </c>
      <c r="W185" s="101">
        <v>2324.3996178714979</v>
      </c>
      <c r="X185" s="101">
        <v>1755.0393677368802</v>
      </c>
      <c r="Y185" s="101">
        <v>1934.4912765817742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585.49872907833458</v>
      </c>
      <c r="N186" s="104">
        <v>664.76045794170716</v>
      </c>
      <c r="O186" s="104">
        <v>850.61678553198078</v>
      </c>
      <c r="P186" s="104">
        <v>846.00875631383474</v>
      </c>
      <c r="Q186" s="104">
        <v>973.92180977129726</v>
      </c>
      <c r="R186" s="104">
        <v>1016.6110653330346</v>
      </c>
      <c r="S186" s="104">
        <v>1064.5844003431514</v>
      </c>
      <c r="T186" s="104">
        <v>1246.5651647399247</v>
      </c>
      <c r="U186" s="104">
        <v>1513.674365432315</v>
      </c>
      <c r="V186" s="104">
        <v>1391.9220554338538</v>
      </c>
      <c r="W186" s="104">
        <v>1924.7084083841867</v>
      </c>
      <c r="X186" s="104">
        <v>1352.4968522047996</v>
      </c>
      <c r="Y186" s="104">
        <v>1599.269168580124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237.48163888457881</v>
      </c>
      <c r="N187" s="98">
        <v>284.99892368485348</v>
      </c>
      <c r="O187" s="98">
        <v>403.38907476258464</v>
      </c>
      <c r="P187" s="98">
        <v>356.75987101953302</v>
      </c>
      <c r="Q187" s="98">
        <v>415.69208239536061</v>
      </c>
      <c r="R187" s="98">
        <v>436.15061673589491</v>
      </c>
      <c r="S187" s="98">
        <v>420.0915958952458</v>
      </c>
      <c r="T187" s="98">
        <v>486.35872719324823</v>
      </c>
      <c r="U187" s="98">
        <v>567.09654272255273</v>
      </c>
      <c r="V187" s="98">
        <v>538.17609625548016</v>
      </c>
      <c r="W187" s="98">
        <v>981.59982072808168</v>
      </c>
      <c r="X187" s="98">
        <v>414.32887491873657</v>
      </c>
      <c r="Y187" s="98">
        <v>750.45362167790245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348.01709019375585</v>
      </c>
      <c r="N188" s="98">
        <v>379.76153425685374</v>
      </c>
      <c r="O188" s="98">
        <v>447.22771076939625</v>
      </c>
      <c r="P188" s="98">
        <v>489.24888529430172</v>
      </c>
      <c r="Q188" s="98">
        <v>558.22972737593682</v>
      </c>
      <c r="R188" s="98">
        <v>580.4604485971397</v>
      </c>
      <c r="S188" s="98">
        <v>644.49280444790588</v>
      </c>
      <c r="T188" s="98">
        <v>760.20643754667674</v>
      </c>
      <c r="U188" s="98">
        <v>946.57782270976224</v>
      </c>
      <c r="V188" s="98">
        <v>853.74595917837348</v>
      </c>
      <c r="W188" s="98">
        <v>943.10858765610499</v>
      </c>
      <c r="X188" s="98">
        <v>938.16797728606321</v>
      </c>
      <c r="Y188" s="98">
        <v>848.8155469022214</v>
      </c>
      <c r="DA188" s="63" t="s">
        <v>2314</v>
      </c>
    </row>
    <row r="189" spans="1:105" ht="12" customHeight="1" x14ac:dyDescent="0.25">
      <c r="A189" s="121" t="s">
        <v>54</v>
      </c>
      <c r="B189" s="122">
        <v>499.79308467441854</v>
      </c>
      <c r="C189" s="122">
        <v>323.55701420782464</v>
      </c>
      <c r="D189" s="122">
        <v>308.22141019902688</v>
      </c>
      <c r="E189" s="122">
        <v>383.51223117452861</v>
      </c>
      <c r="F189" s="122">
        <v>389.82868791898062</v>
      </c>
      <c r="G189" s="122">
        <v>370.41857643580141</v>
      </c>
      <c r="H189" s="122">
        <v>337.55926039952067</v>
      </c>
      <c r="I189" s="122">
        <v>350.04041629495481</v>
      </c>
      <c r="J189" s="122">
        <v>344.86122137258815</v>
      </c>
      <c r="K189" s="122">
        <v>353.64416151765545</v>
      </c>
      <c r="L189" s="122">
        <v>228.24202788834074</v>
      </c>
      <c r="M189" s="122">
        <v>278.9355841875294</v>
      </c>
      <c r="N189" s="122">
        <v>272.65146976224946</v>
      </c>
      <c r="O189" s="122">
        <v>283.99797764172575</v>
      </c>
      <c r="P189" s="122">
        <v>388.64791352963744</v>
      </c>
      <c r="Q189" s="122">
        <v>353.40041779745553</v>
      </c>
      <c r="R189" s="122">
        <v>353.35334207952008</v>
      </c>
      <c r="S189" s="122">
        <v>454.5061955622873</v>
      </c>
      <c r="T189" s="122">
        <v>470.59265570074825</v>
      </c>
      <c r="U189" s="122">
        <v>481.91636022764533</v>
      </c>
      <c r="V189" s="122">
        <v>496.91721569217094</v>
      </c>
      <c r="W189" s="122">
        <v>599.78642329792308</v>
      </c>
      <c r="X189" s="122">
        <v>647.54165172506987</v>
      </c>
      <c r="Y189" s="122">
        <v>603.20574717619309</v>
      </c>
      <c r="DA189" s="130" t="s">
        <v>2315</v>
      </c>
    </row>
    <row r="190" spans="1:105" ht="12" customHeight="1" x14ac:dyDescent="0.25">
      <c r="A190" s="97" t="s">
        <v>175</v>
      </c>
      <c r="B190" s="98">
        <v>502.75016947208246</v>
      </c>
      <c r="C190" s="98">
        <v>324.33601551916587</v>
      </c>
      <c r="D190" s="98">
        <v>309.94591671194058</v>
      </c>
      <c r="E190" s="98">
        <v>386.37359826093376</v>
      </c>
      <c r="F190" s="98">
        <v>392.28276115933039</v>
      </c>
      <c r="G190" s="98">
        <v>371.79564407533246</v>
      </c>
      <c r="H190" s="98">
        <v>338.99770078229568</v>
      </c>
      <c r="I190" s="98">
        <v>351.1688981849104</v>
      </c>
      <c r="J190" s="98">
        <v>347.46250810463937</v>
      </c>
      <c r="K190" s="98">
        <v>356.79421863902189</v>
      </c>
      <c r="L190" s="98">
        <v>228.8605682273768</v>
      </c>
      <c r="M190" s="98">
        <v>283.91389234879767</v>
      </c>
      <c r="N190" s="98">
        <v>276.02772379498128</v>
      </c>
      <c r="O190" s="98">
        <v>286.99682623189398</v>
      </c>
      <c r="P190" s="98">
        <v>391.70351204472769</v>
      </c>
      <c r="Q190" s="98">
        <v>355.88207828832759</v>
      </c>
      <c r="R190" s="98">
        <v>355.3046376987179</v>
      </c>
      <c r="S190" s="98">
        <v>457.44657316307149</v>
      </c>
      <c r="T190" s="98">
        <v>471.84618735444377</v>
      </c>
      <c r="U190" s="98">
        <v>485.52684349746448</v>
      </c>
      <c r="V190" s="98">
        <v>501.767530427157</v>
      </c>
      <c r="W190" s="98">
        <v>611.5432931648312</v>
      </c>
      <c r="X190" s="98">
        <v>656.4509952971307</v>
      </c>
      <c r="Y190" s="98">
        <v>613.58308736582205</v>
      </c>
      <c r="DA190" s="63" t="s">
        <v>2316</v>
      </c>
    </row>
    <row r="191" spans="1:105" ht="12" customHeight="1" x14ac:dyDescent="0.25">
      <c r="A191" s="109" t="s">
        <v>120</v>
      </c>
      <c r="B191" s="33">
        <v>258.86002607098624</v>
      </c>
      <c r="C191" s="33">
        <v>287.04216896167611</v>
      </c>
      <c r="D191" s="33">
        <v>256.79947948392515</v>
      </c>
      <c r="E191" s="33">
        <v>283.46206390633506</v>
      </c>
      <c r="F191" s="33">
        <v>297.77821850548798</v>
      </c>
      <c r="G191" s="33">
        <v>288.86086190980791</v>
      </c>
      <c r="H191" s="33">
        <v>258.05865352947581</v>
      </c>
      <c r="I191" s="33">
        <v>290.46606414346138</v>
      </c>
      <c r="J191" s="33">
        <v>243.52103631723901</v>
      </c>
      <c r="K191" s="33">
        <v>226.01709951908325</v>
      </c>
      <c r="L191" s="33">
        <v>202.5405807289529</v>
      </c>
      <c r="M191" s="33">
        <v>226.5193642505138</v>
      </c>
      <c r="N191" s="33">
        <v>234.37889383379925</v>
      </c>
      <c r="O191" s="33">
        <v>225.75392826794587</v>
      </c>
      <c r="P191" s="33">
        <v>261.8954892202425</v>
      </c>
      <c r="Q191" s="33">
        <v>277.41296727716121</v>
      </c>
      <c r="R191" s="33">
        <v>280.70318482284006</v>
      </c>
      <c r="S191" s="33">
        <v>336.94769028045664</v>
      </c>
      <c r="T191" s="33">
        <v>327.60876655459555</v>
      </c>
      <c r="U191" s="33">
        <v>336.65290032908257</v>
      </c>
      <c r="V191" s="33">
        <v>362.92442340042629</v>
      </c>
      <c r="W191" s="33">
        <v>413.80601183133899</v>
      </c>
      <c r="X191" s="33">
        <v>453.92079123854205</v>
      </c>
      <c r="Y191" s="33">
        <v>450.97836869640105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9143.5711633037063</v>
      </c>
      <c r="C193" s="117">
        <f t="shared" si="94"/>
        <v>9089.4508727593256</v>
      </c>
      <c r="D193" s="117">
        <f t="shared" si="94"/>
        <v>8811.0705299448437</v>
      </c>
      <c r="E193" s="117">
        <f t="shared" si="94"/>
        <v>8854.6740094044253</v>
      </c>
      <c r="F193" s="117">
        <f t="shared" si="94"/>
        <v>8103.8815902560955</v>
      </c>
      <c r="G193" s="117">
        <f t="shared" si="94"/>
        <v>7742.7764000837042</v>
      </c>
      <c r="H193" s="117">
        <f t="shared" si="94"/>
        <v>6980.8875554747701</v>
      </c>
      <c r="I193" s="117">
        <f t="shared" si="94"/>
        <v>5960.4341868617539</v>
      </c>
      <c r="J193" s="117">
        <f t="shared" si="94"/>
        <v>6500.3636278204476</v>
      </c>
      <c r="K193" s="117">
        <f t="shared" si="94"/>
        <v>6865.4075877349469</v>
      </c>
      <c r="L193" s="117">
        <f t="shared" si="94"/>
        <v>8619.8283851561955</v>
      </c>
      <c r="M193" s="117">
        <f t="shared" si="94"/>
        <v>7924.7293696730239</v>
      </c>
      <c r="N193" s="117">
        <f t="shared" si="94"/>
        <v>7955.087243137832</v>
      </c>
      <c r="O193" s="117">
        <f t="shared" si="94"/>
        <v>8755.4944376847234</v>
      </c>
      <c r="P193" s="117">
        <f t="shared" si="94"/>
        <v>7988.1573773765967</v>
      </c>
      <c r="Q193" s="117">
        <f t="shared" si="94"/>
        <v>8226.1914839116125</v>
      </c>
      <c r="R193" s="117">
        <f t="shared" ref="R193:V193" si="95">R194+R197+R199+R208</f>
        <v>8557.4347451957219</v>
      </c>
      <c r="S193" s="117">
        <f t="shared" si="95"/>
        <v>9319.0338375254123</v>
      </c>
      <c r="T193" s="117">
        <f t="shared" si="95"/>
        <v>9275.5301882568438</v>
      </c>
      <c r="U193" s="117">
        <f t="shared" si="95"/>
        <v>9404.0693235754006</v>
      </c>
      <c r="V193" s="117">
        <f t="shared" si="95"/>
        <v>9877.4623938227578</v>
      </c>
      <c r="W193" s="117">
        <f t="shared" ref="W193:Y193" si="96">W194+W197+W199+W208</f>
        <v>10838.566388833053</v>
      </c>
      <c r="X193" s="117">
        <f t="shared" si="96"/>
        <v>10362.457869627513</v>
      </c>
      <c r="Y193" s="117">
        <f t="shared" si="96"/>
        <v>10076.114986038116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8044.7464094419984</v>
      </c>
      <c r="C194" s="122">
        <f t="shared" si="97"/>
        <v>8296.8913207297319</v>
      </c>
      <c r="D194" s="122">
        <f t="shared" si="97"/>
        <v>8014.2126652300021</v>
      </c>
      <c r="E194" s="122">
        <f t="shared" si="97"/>
        <v>7979.1423408990759</v>
      </c>
      <c r="F194" s="122">
        <f t="shared" si="97"/>
        <v>7241.323173607263</v>
      </c>
      <c r="G194" s="122">
        <f t="shared" si="97"/>
        <v>6882.1349244145467</v>
      </c>
      <c r="H194" s="122">
        <f t="shared" si="97"/>
        <v>6118.7984720066324</v>
      </c>
      <c r="I194" s="122">
        <f t="shared" si="97"/>
        <v>5081.2211023995569</v>
      </c>
      <c r="J194" s="122">
        <f t="shared" si="97"/>
        <v>5602.4673228212459</v>
      </c>
      <c r="K194" s="122">
        <f t="shared" si="97"/>
        <v>5946.9943330861452</v>
      </c>
      <c r="L194" s="122">
        <f t="shared" si="97"/>
        <v>8045.955318560902</v>
      </c>
      <c r="M194" s="122">
        <f t="shared" si="97"/>
        <v>7256.4067085027291</v>
      </c>
      <c r="N194" s="122">
        <f t="shared" si="97"/>
        <v>7253.9639206652428</v>
      </c>
      <c r="O194" s="122">
        <f t="shared" si="97"/>
        <v>7920.0593264366134</v>
      </c>
      <c r="P194" s="122">
        <f t="shared" si="97"/>
        <v>6862.6059209987015</v>
      </c>
      <c r="Q194" s="122">
        <f t="shared" si="97"/>
        <v>7197.5834393618825</v>
      </c>
      <c r="R194" s="122">
        <f t="shared" ref="R194:V194" si="98">SUM(R195:R196)</f>
        <v>7547.3635807830715</v>
      </c>
      <c r="S194" s="122">
        <f t="shared" si="98"/>
        <v>8108.4420022843115</v>
      </c>
      <c r="T194" s="122">
        <f t="shared" si="98"/>
        <v>7658.8459015882063</v>
      </c>
      <c r="U194" s="122">
        <f t="shared" si="98"/>
        <v>7691.4327277211514</v>
      </c>
      <c r="V194" s="122">
        <f t="shared" si="98"/>
        <v>8047.6827480226066</v>
      </c>
      <c r="W194" s="122">
        <f t="shared" ref="W194:Y194" si="99">SUM(W195:W196)</f>
        <v>9124.7598192234818</v>
      </c>
      <c r="X194" s="122">
        <f t="shared" si="99"/>
        <v>8485.9819781109145</v>
      </c>
      <c r="Y194" s="122">
        <f t="shared" si="99"/>
        <v>8211.3493537815266</v>
      </c>
      <c r="DA194" s="130" t="s">
        <v>2469</v>
      </c>
    </row>
    <row r="195" spans="1:105" ht="12" customHeight="1" x14ac:dyDescent="0.25">
      <c r="A195" s="97" t="s">
        <v>212</v>
      </c>
      <c r="B195" s="98">
        <v>7852.000669591609</v>
      </c>
      <c r="C195" s="98">
        <v>8101.6934998418756</v>
      </c>
      <c r="D195" s="98">
        <v>7830.0596199793818</v>
      </c>
      <c r="E195" s="98">
        <v>7798.9794957721679</v>
      </c>
      <c r="F195" s="98">
        <v>7080.8184982517523</v>
      </c>
      <c r="G195" s="98">
        <v>6732.2909020069937</v>
      </c>
      <c r="H195" s="98">
        <v>5988.5067666258774</v>
      </c>
      <c r="I195" s="98">
        <v>4975.043531575142</v>
      </c>
      <c r="J195" s="98">
        <v>5487.0630446310734</v>
      </c>
      <c r="K195" s="98">
        <v>5826.0087518419632</v>
      </c>
      <c r="L195" s="98">
        <v>7889.2855759163867</v>
      </c>
      <c r="M195" s="98">
        <v>7116.9049268157978</v>
      </c>
      <c r="N195" s="98">
        <v>7117.0329337955554</v>
      </c>
      <c r="O195" s="98">
        <v>7769.6112268666811</v>
      </c>
      <c r="P195" s="98">
        <v>6732.6069589913641</v>
      </c>
      <c r="Q195" s="98">
        <v>7065.624467645217</v>
      </c>
      <c r="R195" s="98">
        <v>7410.3624237320546</v>
      </c>
      <c r="S195" s="98">
        <v>7960.758141745684</v>
      </c>
      <c r="T195" s="98">
        <v>7514.3124959485449</v>
      </c>
      <c r="U195" s="98">
        <v>7546.5454917315119</v>
      </c>
      <c r="V195" s="98">
        <v>7896.5593021260711</v>
      </c>
      <c r="W195" s="98">
        <v>8958.3508049925167</v>
      </c>
      <c r="X195" s="98">
        <v>8332.4152764330684</v>
      </c>
      <c r="Y195" s="98">
        <v>8078.6569380661786</v>
      </c>
      <c r="DA195" s="63" t="s">
        <v>2470</v>
      </c>
    </row>
    <row r="196" spans="1:105" ht="12" customHeight="1" x14ac:dyDescent="0.25">
      <c r="A196" s="97" t="s">
        <v>53</v>
      </c>
      <c r="B196" s="98">
        <v>192.74573985038938</v>
      </c>
      <c r="C196" s="98">
        <v>195.19782088785706</v>
      </c>
      <c r="D196" s="98">
        <v>184.15304525062038</v>
      </c>
      <c r="E196" s="98">
        <v>180.16284512690777</v>
      </c>
      <c r="F196" s="98">
        <v>160.5046753555105</v>
      </c>
      <c r="G196" s="98">
        <v>149.84402240755296</v>
      </c>
      <c r="H196" s="98">
        <v>130.29170538075536</v>
      </c>
      <c r="I196" s="98">
        <v>106.17757082441514</v>
      </c>
      <c r="J196" s="98">
        <v>115.40427819017275</v>
      </c>
      <c r="K196" s="98">
        <v>120.98558124418207</v>
      </c>
      <c r="L196" s="98">
        <v>156.66974264451505</v>
      </c>
      <c r="M196" s="98">
        <v>139.50178168693117</v>
      </c>
      <c r="N196" s="98">
        <v>136.93098686968764</v>
      </c>
      <c r="O196" s="98">
        <v>150.44809956993203</v>
      </c>
      <c r="P196" s="98">
        <v>129.99896200733704</v>
      </c>
      <c r="Q196" s="98">
        <v>131.95897171666562</v>
      </c>
      <c r="R196" s="98">
        <v>137.00115705101661</v>
      </c>
      <c r="S196" s="98">
        <v>147.68386053862727</v>
      </c>
      <c r="T196" s="98">
        <v>144.53340563966159</v>
      </c>
      <c r="U196" s="98">
        <v>144.88723598963975</v>
      </c>
      <c r="V196" s="98">
        <v>151.12344589653534</v>
      </c>
      <c r="W196" s="98">
        <v>166.40901423096423</v>
      </c>
      <c r="X196" s="98">
        <v>153.56670167784532</v>
      </c>
      <c r="Y196" s="98">
        <v>132.69241571534857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0.92890670433231248</v>
      </c>
      <c r="C197" s="122">
        <f t="shared" si="100"/>
        <v>1.9736443831468733</v>
      </c>
      <c r="D197" s="122">
        <f t="shared" si="100"/>
        <v>3.4885888554471332</v>
      </c>
      <c r="E197" s="122">
        <f t="shared" si="100"/>
        <v>5.4913871267861918</v>
      </c>
      <c r="F197" s="122">
        <f t="shared" si="100"/>
        <v>6.4547176736911638</v>
      </c>
      <c r="G197" s="122">
        <f t="shared" si="100"/>
        <v>8.9047029462623613</v>
      </c>
      <c r="H197" s="122">
        <f t="shared" si="100"/>
        <v>12.261799495520217</v>
      </c>
      <c r="I197" s="122">
        <f t="shared" si="100"/>
        <v>17.83494374579362</v>
      </c>
      <c r="J197" s="122">
        <f t="shared" si="100"/>
        <v>15.375694740342796</v>
      </c>
      <c r="K197" s="122">
        <f t="shared" si="100"/>
        <v>19.119654130963486</v>
      </c>
      <c r="L197" s="122">
        <f t="shared" si="100"/>
        <v>25.764945530534032</v>
      </c>
      <c r="M197" s="122">
        <f t="shared" si="100"/>
        <v>22.768852111770133</v>
      </c>
      <c r="N197" s="122">
        <f t="shared" si="100"/>
        <v>35.432033785152193</v>
      </c>
      <c r="O197" s="122">
        <f t="shared" si="100"/>
        <v>31.978904338078472</v>
      </c>
      <c r="P197" s="122">
        <f t="shared" si="100"/>
        <v>24.723912383824118</v>
      </c>
      <c r="Q197" s="122">
        <f t="shared" si="100"/>
        <v>42.965077200389771</v>
      </c>
      <c r="R197" s="122">
        <f t="shared" si="100"/>
        <v>47.598243951412805</v>
      </c>
      <c r="S197" s="122">
        <f t="shared" si="100"/>
        <v>53.134471966883964</v>
      </c>
      <c r="T197" s="122">
        <f t="shared" si="100"/>
        <v>65.30912956139359</v>
      </c>
      <c r="U197" s="122">
        <f t="shared" si="100"/>
        <v>70.661717807984616</v>
      </c>
      <c r="V197" s="122">
        <f t="shared" si="100"/>
        <v>80.095568728529315</v>
      </c>
      <c r="W197" s="122">
        <f t="shared" si="100"/>
        <v>79.357509222650592</v>
      </c>
      <c r="X197" s="122">
        <f t="shared" si="100"/>
        <v>84.172818175792344</v>
      </c>
      <c r="Y197" s="122">
        <f t="shared" si="100"/>
        <v>49.611536827812039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0.92890670433231248</v>
      </c>
      <c r="C198" s="98">
        <f>RES_hhdet_tesh!C67</f>
        <v>1.9736443831468733</v>
      </c>
      <c r="D198" s="98">
        <f>RES_hhdet_tesh!D67</f>
        <v>3.4885888554471332</v>
      </c>
      <c r="E198" s="98">
        <f>RES_hhdet_tesh!E67</f>
        <v>5.4913871267861918</v>
      </c>
      <c r="F198" s="98">
        <f>RES_hhdet_tesh!F67</f>
        <v>6.4547176736911638</v>
      </c>
      <c r="G198" s="98">
        <f>RES_hhdet_tesh!G67</f>
        <v>8.9047029462623613</v>
      </c>
      <c r="H198" s="98">
        <f>RES_hhdet_tesh!H67</f>
        <v>12.261799495520217</v>
      </c>
      <c r="I198" s="98">
        <f>RES_hhdet_tesh!I67</f>
        <v>17.83494374579362</v>
      </c>
      <c r="J198" s="98">
        <f>RES_hhdet_tesh!J67</f>
        <v>15.375694740342796</v>
      </c>
      <c r="K198" s="98">
        <f>RES_hhdet_tesh!K67</f>
        <v>19.119654130963486</v>
      </c>
      <c r="L198" s="98">
        <f>RES_hhdet_tesh!L67</f>
        <v>25.764945530534032</v>
      </c>
      <c r="M198" s="98">
        <f>RES_hhdet_tesh!M67</f>
        <v>22.768852111770133</v>
      </c>
      <c r="N198" s="98">
        <f>RES_hhdet_tesh!N67</f>
        <v>35.432033785152193</v>
      </c>
      <c r="O198" s="98">
        <f>RES_hhdet_tesh!O67</f>
        <v>31.978904338078472</v>
      </c>
      <c r="P198" s="98">
        <f>RES_hhdet_tesh!P67</f>
        <v>24.723912383824118</v>
      </c>
      <c r="Q198" s="98">
        <f>RES_hhdet_tesh!Q67</f>
        <v>42.965077200389771</v>
      </c>
      <c r="R198" s="98">
        <f>RES_hhdet_tesh!R67</f>
        <v>47.598243951412805</v>
      </c>
      <c r="S198" s="98">
        <f>RES_hhdet_tesh!S67</f>
        <v>53.134471966883964</v>
      </c>
      <c r="T198" s="98">
        <f>RES_hhdet_tesh!T67</f>
        <v>65.30912956139359</v>
      </c>
      <c r="U198" s="98">
        <f>RES_hhdet_tesh!U67</f>
        <v>70.661717807984616</v>
      </c>
      <c r="V198" s="98">
        <f>RES_hhdet_tesh!V67</f>
        <v>80.095568728529315</v>
      </c>
      <c r="W198" s="98">
        <f>RES_hhdet_tesh!W67</f>
        <v>79.357509222650592</v>
      </c>
      <c r="X198" s="98">
        <f>RES_hhdet_tesh!X67</f>
        <v>84.172818175792344</v>
      </c>
      <c r="Y198" s="98">
        <f>RES_hhdet_tesh!Y67</f>
        <v>49.611536827812039</v>
      </c>
      <c r="DA198" s="63" t="s">
        <v>2473</v>
      </c>
    </row>
    <row r="199" spans="1:105" ht="12" customHeight="1" x14ac:dyDescent="0.25">
      <c r="A199" s="121" t="s">
        <v>55</v>
      </c>
      <c r="B199" s="122">
        <v>809.02853100116511</v>
      </c>
      <c r="C199" s="122">
        <v>602.59094718390122</v>
      </c>
      <c r="D199" s="122">
        <v>613.51510671259473</v>
      </c>
      <c r="E199" s="122">
        <v>646.19632518705828</v>
      </c>
      <c r="F199" s="122">
        <v>628.12285160187923</v>
      </c>
      <c r="G199" s="122">
        <v>635.05727710168935</v>
      </c>
      <c r="H199" s="122">
        <v>651.86902350063031</v>
      </c>
      <c r="I199" s="122">
        <v>655.73934586004873</v>
      </c>
      <c r="J199" s="122">
        <v>679.69489955887229</v>
      </c>
      <c r="K199" s="122">
        <v>691.29483739423813</v>
      </c>
      <c r="L199" s="122">
        <v>413.58273486146123</v>
      </c>
      <c r="M199" s="122">
        <v>478.54713283582913</v>
      </c>
      <c r="N199" s="122">
        <v>502.32113205594572</v>
      </c>
      <c r="O199" s="122">
        <v>634.5840716808508</v>
      </c>
      <c r="P199" s="122">
        <v>871.21922296810112</v>
      </c>
      <c r="Q199" s="122">
        <v>776.07334247964775</v>
      </c>
      <c r="R199" s="122">
        <v>752.80981229789006</v>
      </c>
      <c r="S199" s="122">
        <v>887.18470755883686</v>
      </c>
      <c r="T199" s="122">
        <v>1271.5915297858153</v>
      </c>
      <c r="U199" s="122">
        <v>1352.6328665825729</v>
      </c>
      <c r="V199" s="122">
        <v>1448.4248902381628</v>
      </c>
      <c r="W199" s="122">
        <v>1266.1749260424249</v>
      </c>
      <c r="X199" s="122">
        <v>1394.1555058788233</v>
      </c>
      <c r="Y199" s="122">
        <v>1440.0656901003817</v>
      </c>
      <c r="DA199" s="130" t="s">
        <v>2474</v>
      </c>
    </row>
    <row r="200" spans="1:105" ht="12" customHeight="1" x14ac:dyDescent="0.25">
      <c r="A200" s="97" t="s">
        <v>134</v>
      </c>
      <c r="B200" s="98">
        <v>839.99566024398666</v>
      </c>
      <c r="C200" s="98">
        <v>601.99920405347802</v>
      </c>
      <c r="D200" s="98">
        <v>610.801874817814</v>
      </c>
      <c r="E200" s="98">
        <v>647.25841978873279</v>
      </c>
      <c r="F200" s="98">
        <v>629.17655637195298</v>
      </c>
      <c r="G200" s="98">
        <v>637.5577098560442</v>
      </c>
      <c r="H200" s="98">
        <v>655.59686008513313</v>
      </c>
      <c r="I200" s="98">
        <v>644.77874415021302</v>
      </c>
      <c r="J200" s="98">
        <v>689.09113920418633</v>
      </c>
      <c r="K200" s="98">
        <v>729.6972405971128</v>
      </c>
      <c r="L200" s="98">
        <v>409.9310954950991</v>
      </c>
      <c r="M200" s="98">
        <v>477.16145346593555</v>
      </c>
      <c r="N200" s="98">
        <v>497.74090916448114</v>
      </c>
      <c r="O200" s="98">
        <v>631.55779074385748</v>
      </c>
      <c r="P200" s="98">
        <v>874.97669808614478</v>
      </c>
      <c r="Q200" s="98">
        <v>775.16138648257606</v>
      </c>
      <c r="R200" s="98">
        <v>750.64082138613901</v>
      </c>
      <c r="S200" s="98">
        <v>887.02885832713389</v>
      </c>
      <c r="T200" s="98">
        <v>1279.3881732292646</v>
      </c>
      <c r="U200" s="98">
        <v>1354.5080588410531</v>
      </c>
      <c r="V200" s="98">
        <v>1470.9044910002808</v>
      </c>
      <c r="W200" s="98">
        <v>1223.0064294258591</v>
      </c>
      <c r="X200" s="98">
        <v>1405.7983192601125</v>
      </c>
      <c r="Y200" s="98">
        <v>1441.0123605210215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410.00125310965882</v>
      </c>
      <c r="M201" s="98">
        <v>477.33627450783081</v>
      </c>
      <c r="N201" s="98">
        <v>498.06857443678723</v>
      </c>
      <c r="O201" s="98">
        <v>632.32167598570561</v>
      </c>
      <c r="P201" s="98">
        <v>875.24968606904201</v>
      </c>
      <c r="Q201" s="98">
        <v>775.7739786715141</v>
      </c>
      <c r="R201" s="98">
        <v>751.61334349147626</v>
      </c>
      <c r="S201" s="98">
        <v>887.68172495923682</v>
      </c>
      <c r="T201" s="98">
        <v>1278.1354903210347</v>
      </c>
      <c r="U201" s="98">
        <v>1352.8709287936388</v>
      </c>
      <c r="V201" s="98">
        <v>1466.57225952677</v>
      </c>
      <c r="W201" s="98">
        <v>1218.5143698528113</v>
      </c>
      <c r="X201" s="98">
        <v>1403.3476200287525</v>
      </c>
      <c r="Y201" s="98">
        <v>1438.0650807040149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135.75015461333717</v>
      </c>
      <c r="M202" s="101">
        <v>137.77027780608032</v>
      </c>
      <c r="N202" s="101">
        <v>154.24020178656482</v>
      </c>
      <c r="O202" s="101">
        <v>220.91314031337888</v>
      </c>
      <c r="P202" s="101">
        <v>267.11851153396009</v>
      </c>
      <c r="Q202" s="101">
        <v>239.71828549291433</v>
      </c>
      <c r="R202" s="101">
        <v>233.19449813044622</v>
      </c>
      <c r="S202" s="101">
        <v>249.0929364819736</v>
      </c>
      <c r="T202" s="101">
        <v>392.49817589714905</v>
      </c>
      <c r="U202" s="101">
        <v>394.00862318177116</v>
      </c>
      <c r="V202" s="101">
        <v>453.97484808918483</v>
      </c>
      <c r="W202" s="101">
        <v>513.56307287301308</v>
      </c>
      <c r="X202" s="101">
        <v>343.619625582553</v>
      </c>
      <c r="Y202" s="101">
        <v>557.86868452071928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274.25109849632167</v>
      </c>
      <c r="M203" s="104">
        <v>339.56599670175046</v>
      </c>
      <c r="N203" s="104">
        <v>343.82837265022243</v>
      </c>
      <c r="O203" s="104">
        <v>411.40853567232671</v>
      </c>
      <c r="P203" s="104">
        <v>608.13117453508198</v>
      </c>
      <c r="Q203" s="104">
        <v>536.05569317859977</v>
      </c>
      <c r="R203" s="104">
        <v>518.41884536102998</v>
      </c>
      <c r="S203" s="104">
        <v>638.58878847726317</v>
      </c>
      <c r="T203" s="104">
        <v>885.63731442388564</v>
      </c>
      <c r="U203" s="104">
        <v>958.86230561186755</v>
      </c>
      <c r="V203" s="104">
        <v>1012.597411437585</v>
      </c>
      <c r="W203" s="104">
        <v>704.95129697979803</v>
      </c>
      <c r="X203" s="104">
        <v>1059.7279944461993</v>
      </c>
      <c r="Y203" s="104">
        <v>880.19639618329563</v>
      </c>
      <c r="DA203" s="132" t="s">
        <v>2478</v>
      </c>
    </row>
    <row r="204" spans="1:105" ht="12" customHeight="1" x14ac:dyDescent="0.25">
      <c r="A204" s="106" t="s">
        <v>122</v>
      </c>
      <c r="B204" s="101">
        <v>748.4112296668718</v>
      </c>
      <c r="C204" s="101">
        <v>603.97448927040887</v>
      </c>
      <c r="D204" s="101">
        <v>620.14905382324889</v>
      </c>
      <c r="E204" s="101">
        <v>643.3350379410474</v>
      </c>
      <c r="F204" s="101">
        <v>625.02466264806344</v>
      </c>
      <c r="G204" s="101">
        <v>626.82558932662607</v>
      </c>
      <c r="H204" s="101">
        <v>638.56930892395519</v>
      </c>
      <c r="I204" s="101">
        <v>699.01915228913902</v>
      </c>
      <c r="J204" s="101">
        <v>637.41332793639708</v>
      </c>
      <c r="K204" s="101">
        <v>499.84748275878377</v>
      </c>
      <c r="L204" s="101">
        <v>456.64871155614588</v>
      </c>
      <c r="M204" s="101">
        <v>491.33589556372328</v>
      </c>
      <c r="N204" s="101">
        <v>551.8588104611905</v>
      </c>
      <c r="O204" s="101">
        <v>689.74579960346193</v>
      </c>
      <c r="P204" s="101">
        <v>703.34797597984391</v>
      </c>
      <c r="Q204" s="101">
        <v>807.66325174060444</v>
      </c>
      <c r="R204" s="101">
        <v>842.67409409788138</v>
      </c>
      <c r="S204" s="101">
        <v>894.3017604361039</v>
      </c>
      <c r="T204" s="101">
        <v>1091.7565495718384</v>
      </c>
      <c r="U204" s="101">
        <v>1331.863201670775</v>
      </c>
      <c r="V204" s="101">
        <v>1222.1347068002017</v>
      </c>
      <c r="W204" s="101">
        <v>1619.9113508712351</v>
      </c>
      <c r="X204" s="101">
        <v>1231.6701264406256</v>
      </c>
      <c r="Y204" s="101">
        <v>1383.0795262619743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488.99326339281089</v>
      </c>
      <c r="N205" s="104">
        <v>548.94538280889935</v>
      </c>
      <c r="O205" s="104">
        <v>686.69147873663655</v>
      </c>
      <c r="P205" s="104">
        <v>701.03216927174856</v>
      </c>
      <c r="Q205" s="104">
        <v>806.36642434521639</v>
      </c>
      <c r="R205" s="104">
        <v>841.02821862739665</v>
      </c>
      <c r="S205" s="104">
        <v>895.93507478740298</v>
      </c>
      <c r="T205" s="104">
        <v>1091.6819104173951</v>
      </c>
      <c r="U205" s="104">
        <v>1334.1807564463663</v>
      </c>
      <c r="V205" s="104">
        <v>1222.743844953972</v>
      </c>
      <c r="W205" s="104">
        <v>1618.0515421849268</v>
      </c>
      <c r="X205" s="104">
        <v>1231.7098996310779</v>
      </c>
      <c r="Y205" s="104">
        <v>1385.3581780925158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140.97617319905507</v>
      </c>
      <c r="N206" s="98">
        <v>169.18384855204567</v>
      </c>
      <c r="O206" s="98">
        <v>239.46376796724016</v>
      </c>
      <c r="P206" s="98">
        <v>211.78328397744679</v>
      </c>
      <c r="Q206" s="98">
        <v>248.13669696927977</v>
      </c>
      <c r="R206" s="98">
        <v>260.5677700302569</v>
      </c>
      <c r="S206" s="98">
        <v>251.44227033949701</v>
      </c>
      <c r="T206" s="98">
        <v>331.47547287071831</v>
      </c>
      <c r="U206" s="98">
        <v>387.6029337366038</v>
      </c>
      <c r="V206" s="98">
        <v>368.99788577559877</v>
      </c>
      <c r="W206" s="98">
        <v>674.94295452882204</v>
      </c>
      <c r="X206" s="98">
        <v>293.54192234501477</v>
      </c>
      <c r="Y206" s="98">
        <v>536.5426311902944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348.01709019375585</v>
      </c>
      <c r="N207" s="98">
        <v>379.76153425685374</v>
      </c>
      <c r="O207" s="98">
        <v>447.22771076939625</v>
      </c>
      <c r="P207" s="98">
        <v>489.24888529430172</v>
      </c>
      <c r="Q207" s="98">
        <v>558.22972737593682</v>
      </c>
      <c r="R207" s="98">
        <v>580.4604485971397</v>
      </c>
      <c r="S207" s="98">
        <v>644.49280444790588</v>
      </c>
      <c r="T207" s="98">
        <v>760.20643754667674</v>
      </c>
      <c r="U207" s="98">
        <v>946.57782270976224</v>
      </c>
      <c r="V207" s="98">
        <v>853.74595917837348</v>
      </c>
      <c r="W207" s="98">
        <v>943.10858765610499</v>
      </c>
      <c r="X207" s="98">
        <v>938.16797728606321</v>
      </c>
      <c r="Y207" s="98">
        <v>848.8155469022214</v>
      </c>
      <c r="DA207" s="63" t="s">
        <v>2482</v>
      </c>
    </row>
    <row r="208" spans="1:105" ht="12" customHeight="1" x14ac:dyDescent="0.25">
      <c r="A208" s="121" t="s">
        <v>54</v>
      </c>
      <c r="B208" s="122">
        <v>288.86731615621187</v>
      </c>
      <c r="C208" s="122">
        <v>187.99496046254654</v>
      </c>
      <c r="D208" s="122">
        <v>179.85416914680042</v>
      </c>
      <c r="E208" s="122">
        <v>223.84395619150604</v>
      </c>
      <c r="F208" s="122">
        <v>227.98084737326187</v>
      </c>
      <c r="G208" s="122">
        <v>216.67949562120552</v>
      </c>
      <c r="H208" s="122">
        <v>197.95826047198744</v>
      </c>
      <c r="I208" s="122">
        <v>205.63879485635417</v>
      </c>
      <c r="J208" s="122">
        <v>202.82571069998696</v>
      </c>
      <c r="K208" s="122">
        <v>207.99876312359959</v>
      </c>
      <c r="L208" s="122">
        <v>134.52538620329835</v>
      </c>
      <c r="M208" s="122">
        <v>167.006676222696</v>
      </c>
      <c r="N208" s="122">
        <v>163.37015663149108</v>
      </c>
      <c r="O208" s="122">
        <v>168.87213522917872</v>
      </c>
      <c r="P208" s="122">
        <v>229.60832102596976</v>
      </c>
      <c r="Q208" s="122">
        <v>209.56962486969309</v>
      </c>
      <c r="R208" s="122">
        <v>209.66310816334806</v>
      </c>
      <c r="S208" s="122">
        <v>270.27265571538027</v>
      </c>
      <c r="T208" s="122">
        <v>279.78362732142836</v>
      </c>
      <c r="U208" s="122">
        <v>289.34201146369259</v>
      </c>
      <c r="V208" s="122">
        <v>301.25918683345878</v>
      </c>
      <c r="W208" s="122">
        <v>368.27413434449397</v>
      </c>
      <c r="X208" s="122">
        <v>398.14756746198367</v>
      </c>
      <c r="Y208" s="122">
        <v>375.08840532839565</v>
      </c>
      <c r="DA208" s="130" t="s">
        <v>2483</v>
      </c>
    </row>
    <row r="209" spans="1:105" ht="12" customHeight="1" x14ac:dyDescent="0.25">
      <c r="A209" s="97" t="s">
        <v>175</v>
      </c>
      <c r="B209" s="98">
        <v>290.07126819831484</v>
      </c>
      <c r="C209" s="98">
        <v>187.45308898357001</v>
      </c>
      <c r="D209" s="98">
        <v>179.4537405040904</v>
      </c>
      <c r="E209" s="98">
        <v>224.16147291031811</v>
      </c>
      <c r="F209" s="98">
        <v>228.08988686514903</v>
      </c>
      <c r="G209" s="98">
        <v>216.66375477345375</v>
      </c>
      <c r="H209" s="98">
        <v>198.02124763588051</v>
      </c>
      <c r="I209" s="98">
        <v>205.3851500692364</v>
      </c>
      <c r="J209" s="98">
        <v>203.30920085900007</v>
      </c>
      <c r="K209" s="98">
        <v>208.91609041277667</v>
      </c>
      <c r="L209" s="98">
        <v>134.0769712859252</v>
      </c>
      <c r="M209" s="98">
        <v>166.44571099806186</v>
      </c>
      <c r="N209" s="98">
        <v>161.97550411341584</v>
      </c>
      <c r="O209" s="98">
        <v>168.57456011026383</v>
      </c>
      <c r="P209" s="98">
        <v>230.2172873091543</v>
      </c>
      <c r="Q209" s="98">
        <v>209.32465301117574</v>
      </c>
      <c r="R209" s="98">
        <v>209.28795282962423</v>
      </c>
      <c r="S209" s="98">
        <v>270.25278187678543</v>
      </c>
      <c r="T209" s="98">
        <v>279.88674302180419</v>
      </c>
      <c r="U209" s="98">
        <v>289.53970002539495</v>
      </c>
      <c r="V209" s="98">
        <v>301.09218007154072</v>
      </c>
      <c r="W209" s="98">
        <v>369.23209057960707</v>
      </c>
      <c r="X209" s="98">
        <v>398.38443331016464</v>
      </c>
      <c r="Y209" s="98">
        <v>373.88987876663884</v>
      </c>
      <c r="DA209" s="63" t="s">
        <v>2484</v>
      </c>
    </row>
    <row r="210" spans="1:105" ht="12" customHeight="1" x14ac:dyDescent="0.25">
      <c r="A210" s="109" t="s">
        <v>120</v>
      </c>
      <c r="B210" s="33">
        <v>190.77346096989197</v>
      </c>
      <c r="C210" s="33">
        <v>213.39460088685462</v>
      </c>
      <c r="D210" s="33">
        <v>191.79428869264325</v>
      </c>
      <c r="E210" s="33">
        <v>212.74171035295902</v>
      </c>
      <c r="F210" s="33">
        <v>223.89085680256861</v>
      </c>
      <c r="G210" s="33">
        <v>217.611757429183</v>
      </c>
      <c r="H210" s="33">
        <v>194.47704719788567</v>
      </c>
      <c r="I210" s="33">
        <v>219.02910621503804</v>
      </c>
      <c r="J210" s="33">
        <v>183.99003926741455</v>
      </c>
      <c r="K210" s="33">
        <v>170.83252064035332</v>
      </c>
      <c r="L210" s="33">
        <v>153.15782062513128</v>
      </c>
      <c r="M210" s="33">
        <v>172.91303549956959</v>
      </c>
      <c r="N210" s="33">
        <v>179.17967329533394</v>
      </c>
      <c r="O210" s="33">
        <v>174.65168007692733</v>
      </c>
      <c r="P210" s="33">
        <v>204.3471643867307</v>
      </c>
      <c r="Q210" s="33">
        <v>217.07056508549627</v>
      </c>
      <c r="R210" s="33">
        <v>223.63079902606123</v>
      </c>
      <c r="S210" s="33">
        <v>271.06722671156803</v>
      </c>
      <c r="T210" s="33">
        <v>268.0217513222799</v>
      </c>
      <c r="U210" s="33">
        <v>281.38824951295663</v>
      </c>
      <c r="V210" s="33">
        <v>305.87284668517827</v>
      </c>
      <c r="W210" s="33">
        <v>353.12034793789456</v>
      </c>
      <c r="X210" s="33">
        <v>392.99991893168067</v>
      </c>
      <c r="Y210" s="33">
        <v>392.66984269102289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4025.1008718609614</v>
      </c>
      <c r="C212" s="117">
        <f t="shared" si="101"/>
        <v>4012.7747782491306</v>
      </c>
      <c r="D212" s="117">
        <f t="shared" si="101"/>
        <v>3855.3941609202457</v>
      </c>
      <c r="E212" s="117">
        <f t="shared" si="101"/>
        <v>3837.1762384157878</v>
      </c>
      <c r="F212" s="117">
        <f t="shared" si="101"/>
        <v>3471.2194802072181</v>
      </c>
      <c r="G212" s="117">
        <f t="shared" si="101"/>
        <v>3284.406580528313</v>
      </c>
      <c r="H212" s="117">
        <f t="shared" si="101"/>
        <v>2919.8298369472568</v>
      </c>
      <c r="I212" s="117">
        <f t="shared" si="101"/>
        <v>2441.6478251587964</v>
      </c>
      <c r="J212" s="117">
        <f t="shared" si="101"/>
        <v>2654.5003360250375</v>
      </c>
      <c r="K212" s="117">
        <f t="shared" si="101"/>
        <v>2787.7395828412164</v>
      </c>
      <c r="L212" s="117">
        <f t="shared" si="101"/>
        <v>3521.7599138304563</v>
      </c>
      <c r="M212" s="117">
        <f t="shared" si="101"/>
        <v>3175.6562100093374</v>
      </c>
      <c r="N212" s="117">
        <f t="shared" si="101"/>
        <v>3123.3999732524244</v>
      </c>
      <c r="O212" s="117">
        <f t="shared" si="101"/>
        <v>3349.958247673158</v>
      </c>
      <c r="P212" s="117">
        <f t="shared" si="101"/>
        <v>3013.0382604371653</v>
      </c>
      <c r="Q212" s="117">
        <f t="shared" si="101"/>
        <v>3045.5816976038955</v>
      </c>
      <c r="R212" s="117">
        <f t="shared" ref="R212:V212" si="102">R213+R216+R218+R227</f>
        <v>3097.4515358256417</v>
      </c>
      <c r="S212" s="117">
        <f t="shared" si="102"/>
        <v>3253.1961036286425</v>
      </c>
      <c r="T212" s="117">
        <f t="shared" si="102"/>
        <v>3111.1395604783334</v>
      </c>
      <c r="U212" s="117">
        <f t="shared" si="102"/>
        <v>3024.3400118874197</v>
      </c>
      <c r="V212" s="117">
        <f t="shared" si="102"/>
        <v>3081.5551446805871</v>
      </c>
      <c r="W212" s="117">
        <f t="shared" ref="W212:Y212" si="103">W213+W216+W218+W227</f>
        <v>3277.4234714386184</v>
      </c>
      <c r="X212" s="117">
        <f t="shared" si="103"/>
        <v>3086.2677459946899</v>
      </c>
      <c r="Y212" s="117">
        <f t="shared" si="103"/>
        <v>2963.9196631111236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3679.7344541415637</v>
      </c>
      <c r="C213" s="122">
        <f t="shared" si="104"/>
        <v>3765.2442336558197</v>
      </c>
      <c r="D213" s="122">
        <f t="shared" si="104"/>
        <v>3608.0912547541734</v>
      </c>
      <c r="E213" s="122">
        <f t="shared" si="104"/>
        <v>3560.362166869973</v>
      </c>
      <c r="F213" s="122">
        <f t="shared" si="104"/>
        <v>3196.8005111541725</v>
      </c>
      <c r="G213" s="122">
        <f t="shared" si="104"/>
        <v>3007.744593009194</v>
      </c>
      <c r="H213" s="122">
        <f t="shared" si="104"/>
        <v>2643.0880151820088</v>
      </c>
      <c r="I213" s="122">
        <f t="shared" si="104"/>
        <v>2165.0117733804291</v>
      </c>
      <c r="J213" s="122">
        <f t="shared" si="104"/>
        <v>2362.8023622010637</v>
      </c>
      <c r="K213" s="122">
        <f t="shared" si="104"/>
        <v>2480.3854883896347</v>
      </c>
      <c r="L213" s="122">
        <f t="shared" si="104"/>
        <v>3332.0404806275401</v>
      </c>
      <c r="M213" s="122">
        <f t="shared" si="104"/>
        <v>2961.0889415465745</v>
      </c>
      <c r="N213" s="122">
        <f t="shared" si="104"/>
        <v>2904.1235111008828</v>
      </c>
      <c r="O213" s="122">
        <f t="shared" si="104"/>
        <v>3080.3041684695422</v>
      </c>
      <c r="P213" s="122">
        <f t="shared" si="104"/>
        <v>2634.3224143466823</v>
      </c>
      <c r="Q213" s="122">
        <f t="shared" si="104"/>
        <v>2714.8441028354732</v>
      </c>
      <c r="R213" s="122">
        <f t="shared" ref="R213:V213" si="105">SUM(R214:R215)</f>
        <v>2779.4002997963203</v>
      </c>
      <c r="S213" s="122">
        <f t="shared" si="105"/>
        <v>2878.736638068799</v>
      </c>
      <c r="T213" s="122">
        <f t="shared" si="105"/>
        <v>2626.0589540609535</v>
      </c>
      <c r="U213" s="122">
        <f t="shared" si="105"/>
        <v>2543.6524603815801</v>
      </c>
      <c r="V213" s="122">
        <f t="shared" si="105"/>
        <v>2579.930395722301</v>
      </c>
      <c r="W213" s="122">
        <f t="shared" ref="W213:Y213" si="106">SUM(W214:W215)</f>
        <v>2840.220710262623</v>
      </c>
      <c r="X213" s="122">
        <f t="shared" si="106"/>
        <v>2582.4738878621183</v>
      </c>
      <c r="Y213" s="122">
        <f t="shared" si="106"/>
        <v>2449.4097232400886</v>
      </c>
      <c r="DA213" s="130" t="s">
        <v>2637</v>
      </c>
    </row>
    <row r="214" spans="1:105" ht="12" customHeight="1" x14ac:dyDescent="0.25">
      <c r="A214" s="97" t="s">
        <v>212</v>
      </c>
      <c r="B214" s="98">
        <v>3679.7344541415637</v>
      </c>
      <c r="C214" s="98">
        <v>3765.2442336558197</v>
      </c>
      <c r="D214" s="98">
        <v>3608.0912547541734</v>
      </c>
      <c r="E214" s="98">
        <v>3560.362166869973</v>
      </c>
      <c r="F214" s="98">
        <v>3196.8005111541725</v>
      </c>
      <c r="G214" s="98">
        <v>3007.744593009194</v>
      </c>
      <c r="H214" s="98">
        <v>2643.0880151820088</v>
      </c>
      <c r="I214" s="98">
        <v>2165.0117733804291</v>
      </c>
      <c r="J214" s="98">
        <v>2362.8023622010637</v>
      </c>
      <c r="K214" s="98">
        <v>2480.3854883896347</v>
      </c>
      <c r="L214" s="98">
        <v>3332.0404806275401</v>
      </c>
      <c r="M214" s="98">
        <v>2961.0889415465745</v>
      </c>
      <c r="N214" s="98">
        <v>2904.1235111008828</v>
      </c>
      <c r="O214" s="98">
        <v>3080.3041684695422</v>
      </c>
      <c r="P214" s="98">
        <v>2634.3224143466823</v>
      </c>
      <c r="Q214" s="98">
        <v>2714.8441028354732</v>
      </c>
      <c r="R214" s="98">
        <v>2779.4002997963203</v>
      </c>
      <c r="S214" s="98">
        <v>2878.736638068799</v>
      </c>
      <c r="T214" s="98">
        <v>2626.0589540609535</v>
      </c>
      <c r="U214" s="98">
        <v>2543.6524603815801</v>
      </c>
      <c r="V214" s="98">
        <v>2579.930395722301</v>
      </c>
      <c r="W214" s="98">
        <v>2840.220710262623</v>
      </c>
      <c r="X214" s="98">
        <v>2582.4738878621183</v>
      </c>
      <c r="Y214" s="98">
        <v>2449.4097232400886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245.0620758777693</v>
      </c>
      <c r="C218" s="122">
        <v>183.39588058507678</v>
      </c>
      <c r="D218" s="122">
        <v>186.73737867230747</v>
      </c>
      <c r="E218" s="122">
        <v>200.95167291082748</v>
      </c>
      <c r="F218" s="122">
        <v>197.25085111037126</v>
      </c>
      <c r="G218" s="122">
        <v>202.82091463897092</v>
      </c>
      <c r="H218" s="122">
        <v>209.49458081479654</v>
      </c>
      <c r="I218" s="122">
        <v>207.03244132807089</v>
      </c>
      <c r="J218" s="122">
        <v>223.28064044315673</v>
      </c>
      <c r="K218" s="122">
        <v>237.03161475257605</v>
      </c>
      <c r="L218" s="122">
        <v>144.58497506557498</v>
      </c>
      <c r="M218" s="122">
        <v>162.2015321666629</v>
      </c>
      <c r="N218" s="122">
        <v>168.04898666657334</v>
      </c>
      <c r="O218" s="122">
        <v>214.53038884914125</v>
      </c>
      <c r="P218" s="122">
        <v>301.46956732444374</v>
      </c>
      <c r="Q218" s="122">
        <v>261.13673229683172</v>
      </c>
      <c r="R218" s="122">
        <v>248.17081523731346</v>
      </c>
      <c r="S218" s="122">
        <v>284.32792890976043</v>
      </c>
      <c r="T218" s="122">
        <v>390.61472742729711</v>
      </c>
      <c r="U218" s="122">
        <v>385.00862358319358</v>
      </c>
      <c r="V218" s="122">
        <v>403.82786207569484</v>
      </c>
      <c r="W218" s="122">
        <v>321.03885294769111</v>
      </c>
      <c r="X218" s="122">
        <v>377.04909656210435</v>
      </c>
      <c r="Y218" s="122">
        <v>398.49915462351885</v>
      </c>
      <c r="DA218" s="130" t="s">
        <v>2642</v>
      </c>
    </row>
    <row r="219" spans="1:105" ht="12" customHeight="1" x14ac:dyDescent="0.25">
      <c r="A219" s="97" t="s">
        <v>134</v>
      </c>
      <c r="B219" s="98">
        <v>370.25519416539788</v>
      </c>
      <c r="C219" s="98">
        <v>261.83458768508262</v>
      </c>
      <c r="D219" s="98">
        <v>263.11148948602522</v>
      </c>
      <c r="E219" s="98">
        <v>275.54386469218616</v>
      </c>
      <c r="F219" s="98">
        <v>264.33654724266086</v>
      </c>
      <c r="G219" s="98">
        <v>264.42918648909932</v>
      </c>
      <c r="H219" s="98">
        <v>268.2147554556949</v>
      </c>
      <c r="I219" s="98">
        <v>259.46336275859494</v>
      </c>
      <c r="J219" s="98">
        <v>272.90032876732232</v>
      </c>
      <c r="K219" s="98">
        <v>284.57775953420361</v>
      </c>
      <c r="L219" s="98">
        <v>157.1371732439305</v>
      </c>
      <c r="M219" s="98">
        <v>180.16910318349269</v>
      </c>
      <c r="N219" s="98">
        <v>183.956226127695</v>
      </c>
      <c r="O219" s="98">
        <v>226.67732334111207</v>
      </c>
      <c r="P219" s="98">
        <v>308.70968535069107</v>
      </c>
      <c r="Q219" s="98">
        <v>269.02559592724413</v>
      </c>
      <c r="R219" s="98">
        <v>254.45558053787121</v>
      </c>
      <c r="S219" s="98">
        <v>290.84226001253768</v>
      </c>
      <c r="T219" s="98">
        <v>408.21242194053264</v>
      </c>
      <c r="U219" s="98">
        <v>421.08822232790351</v>
      </c>
      <c r="V219" s="98">
        <v>444.87773819611436</v>
      </c>
      <c r="W219" s="98">
        <v>360.87213046352525</v>
      </c>
      <c r="X219" s="98">
        <v>405.03467020551363</v>
      </c>
      <c r="Y219" s="98">
        <v>405.91715206751076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47.776640023538697</v>
      </c>
      <c r="M220" s="98">
        <v>48.487613052319382</v>
      </c>
      <c r="N220" s="98">
        <v>54.284126739334731</v>
      </c>
      <c r="O220" s="98">
        <v>77.749359558997057</v>
      </c>
      <c r="P220" s="98">
        <v>91.455008464616995</v>
      </c>
      <c r="Q220" s="98">
        <v>81.896164603531574</v>
      </c>
      <c r="R220" s="98">
        <v>79.420070939662025</v>
      </c>
      <c r="S220" s="98">
        <v>81.348065338069745</v>
      </c>
      <c r="T220" s="98">
        <v>119.34111456359337</v>
      </c>
      <c r="U220" s="98">
        <v>116.2675182570774</v>
      </c>
      <c r="V220" s="98">
        <v>125.54999885966568</v>
      </c>
      <c r="W220" s="98">
        <v>139.68049078886298</v>
      </c>
      <c r="X220" s="98">
        <v>92.924628829707132</v>
      </c>
      <c r="Y220" s="98">
        <v>150.22665719671923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47.776640023538697</v>
      </c>
      <c r="M221" s="101">
        <v>48.487613052319382</v>
      </c>
      <c r="N221" s="101">
        <v>54.284126739334731</v>
      </c>
      <c r="O221" s="101">
        <v>77.749359558997057</v>
      </c>
      <c r="P221" s="101">
        <v>91.455008464616995</v>
      </c>
      <c r="Q221" s="101">
        <v>81.896164603531574</v>
      </c>
      <c r="R221" s="101">
        <v>79.420070939662025</v>
      </c>
      <c r="S221" s="101">
        <v>81.348065338069745</v>
      </c>
      <c r="T221" s="101">
        <v>119.34111456359337</v>
      </c>
      <c r="U221" s="101">
        <v>116.2675182570774</v>
      </c>
      <c r="V221" s="101">
        <v>125.54999885966568</v>
      </c>
      <c r="W221" s="101">
        <v>139.68049078886298</v>
      </c>
      <c r="X221" s="101">
        <v>92.924628829707132</v>
      </c>
      <c r="Y221" s="101">
        <v>150.22665719671923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100.30434184162866</v>
      </c>
      <c r="C227" s="122">
        <v>64.134664008234253</v>
      </c>
      <c r="D227" s="122">
        <v>60.565527493764847</v>
      </c>
      <c r="E227" s="122">
        <v>75.862398634986988</v>
      </c>
      <c r="F227" s="122">
        <v>77.168117942674712</v>
      </c>
      <c r="G227" s="122">
        <v>73.841072880148289</v>
      </c>
      <c r="H227" s="122">
        <v>67.247240950451655</v>
      </c>
      <c r="I227" s="122">
        <v>69.60361045029623</v>
      </c>
      <c r="J227" s="122">
        <v>68.417333380817212</v>
      </c>
      <c r="K227" s="122">
        <v>70.322479699005768</v>
      </c>
      <c r="L227" s="122">
        <v>45.134458137341326</v>
      </c>
      <c r="M227" s="122">
        <v>52.365736296099847</v>
      </c>
      <c r="N227" s="122">
        <v>51.227475484967968</v>
      </c>
      <c r="O227" s="122">
        <v>55.123690354474618</v>
      </c>
      <c r="P227" s="122">
        <v>77.246278766039211</v>
      </c>
      <c r="Q227" s="122">
        <v>69.600862471590389</v>
      </c>
      <c r="R227" s="122">
        <v>69.880420792007797</v>
      </c>
      <c r="S227" s="122">
        <v>90.131536650083021</v>
      </c>
      <c r="T227" s="122">
        <v>94.4658789900827</v>
      </c>
      <c r="U227" s="122">
        <v>95.678927922645755</v>
      </c>
      <c r="V227" s="122">
        <v>97.796886882591593</v>
      </c>
      <c r="W227" s="122">
        <v>116.16390822830436</v>
      </c>
      <c r="X227" s="122">
        <v>126.74476157046719</v>
      </c>
      <c r="Y227" s="122">
        <v>116.01078524751611</v>
      </c>
      <c r="DA227" s="130" t="s">
        <v>2651</v>
      </c>
    </row>
    <row r="228" spans="1:105" ht="12" customHeight="1" x14ac:dyDescent="0.25">
      <c r="A228" s="97" t="s">
        <v>175</v>
      </c>
      <c r="B228" s="98">
        <v>101.53542422658178</v>
      </c>
      <c r="C228" s="98">
        <v>65.502901694250738</v>
      </c>
      <c r="D228" s="98">
        <v>62.596677339143532</v>
      </c>
      <c r="E228" s="98">
        <v>78.032011904778201</v>
      </c>
      <c r="F228" s="98">
        <v>79.225426443738371</v>
      </c>
      <c r="G228" s="98">
        <v>75.087848277454157</v>
      </c>
      <c r="H228" s="98">
        <v>68.463975649992449</v>
      </c>
      <c r="I228" s="98">
        <v>70.9220706774245</v>
      </c>
      <c r="J228" s="98">
        <v>70.173528136812962</v>
      </c>
      <c r="K228" s="98">
        <v>72.058160396336874</v>
      </c>
      <c r="L228" s="98">
        <v>46.220680359201019</v>
      </c>
      <c r="M228" s="98">
        <v>57.339249698763176</v>
      </c>
      <c r="N228" s="98">
        <v>55.746559097634425</v>
      </c>
      <c r="O228" s="98">
        <v>57.961879025793323</v>
      </c>
      <c r="P228" s="98">
        <v>79.108441292553209</v>
      </c>
      <c r="Q228" s="98">
        <v>71.873944531110638</v>
      </c>
      <c r="R228" s="98">
        <v>71.757324629633075</v>
      </c>
      <c r="S228" s="98">
        <v>92.385909916013929</v>
      </c>
      <c r="T228" s="98">
        <v>95.294055998103474</v>
      </c>
      <c r="U228" s="98">
        <v>98.057001312747943</v>
      </c>
      <c r="V228" s="98">
        <v>101.33697044506864</v>
      </c>
      <c r="W228" s="98">
        <v>123.50728348756934</v>
      </c>
      <c r="X228" s="98">
        <v>132.57684301020851</v>
      </c>
      <c r="Y228" s="98">
        <v>123.91924032440143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236.26215215769366</v>
      </c>
      <c r="C231" s="118">
        <f t="shared" si="108"/>
        <v>234.08725650485434</v>
      </c>
      <c r="D231" s="118">
        <f t="shared" si="108"/>
        <v>224.96654810615206</v>
      </c>
      <c r="E231" s="118">
        <f t="shared" si="108"/>
        <v>223.70206871120311</v>
      </c>
      <c r="F231" s="118">
        <f t="shared" si="108"/>
        <v>202.30626883338593</v>
      </c>
      <c r="G231" s="118">
        <f t="shared" si="108"/>
        <v>191.22742321826283</v>
      </c>
      <c r="H231" s="118">
        <f t="shared" si="108"/>
        <v>170.11880886962894</v>
      </c>
      <c r="I231" s="118">
        <f t="shared" si="108"/>
        <v>142.69953115136397</v>
      </c>
      <c r="J231" s="118">
        <f t="shared" si="108"/>
        <v>154.33251701346131</v>
      </c>
      <c r="K231" s="118">
        <f t="shared" si="108"/>
        <v>161.26065780764878</v>
      </c>
      <c r="L231" s="118">
        <f t="shared" si="108"/>
        <v>202.3134925890883</v>
      </c>
      <c r="M231" s="118">
        <f t="shared" si="108"/>
        <v>182.83297673243007</v>
      </c>
      <c r="N231" s="118">
        <f t="shared" si="108"/>
        <v>179.79561328767446</v>
      </c>
      <c r="O231" s="118">
        <f t="shared" si="108"/>
        <v>192.39688215413125</v>
      </c>
      <c r="P231" s="118">
        <f t="shared" si="108"/>
        <v>172.53700261274588</v>
      </c>
      <c r="Q231" s="118">
        <f t="shared" si="108"/>
        <v>174.55331287082194</v>
      </c>
      <c r="R231" s="118">
        <f t="shared" ref="R231:V231" si="109">R232+R235+R237+R246</f>
        <v>177.41928756137017</v>
      </c>
      <c r="S231" s="118">
        <f t="shared" si="109"/>
        <v>186.28858514513178</v>
      </c>
      <c r="T231" s="118">
        <f t="shared" si="109"/>
        <v>178.47114190491013</v>
      </c>
      <c r="U231" s="118">
        <f t="shared" si="109"/>
        <v>174.6468985571569</v>
      </c>
      <c r="V231" s="118">
        <f t="shared" si="109"/>
        <v>177.92605338265778</v>
      </c>
      <c r="W231" s="118">
        <f t="shared" ref="W231:Y231" si="110">W232+W235+W237+W246</f>
        <v>190.25896923738753</v>
      </c>
      <c r="X231" s="118">
        <f t="shared" si="110"/>
        <v>177.71177759006457</v>
      </c>
      <c r="Y231" s="118">
        <f t="shared" si="110"/>
        <v>169.49646599707097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211.34702698347741</v>
      </c>
      <c r="C232" s="123">
        <f t="shared" si="111"/>
        <v>216.19889338682762</v>
      </c>
      <c r="D232" s="123">
        <f t="shared" si="111"/>
        <v>207.09856871694126</v>
      </c>
      <c r="E232" s="123">
        <f t="shared" si="111"/>
        <v>204.29567497015199</v>
      </c>
      <c r="F232" s="123">
        <f t="shared" si="111"/>
        <v>183.37712596559723</v>
      </c>
      <c r="G232" s="123">
        <f t="shared" si="111"/>
        <v>172.47553108930578</v>
      </c>
      <c r="H232" s="123">
        <f t="shared" si="111"/>
        <v>151.508007160723</v>
      </c>
      <c r="I232" s="123">
        <f t="shared" si="111"/>
        <v>124.05302778463738</v>
      </c>
      <c r="J232" s="123">
        <f t="shared" si="111"/>
        <v>135.34689757271622</v>
      </c>
      <c r="K232" s="123">
        <f t="shared" si="111"/>
        <v>142.03261613376483</v>
      </c>
      <c r="L232" s="123">
        <f t="shared" si="111"/>
        <v>190.68446352285639</v>
      </c>
      <c r="M232" s="123">
        <f t="shared" si="111"/>
        <v>169.40524710062115</v>
      </c>
      <c r="N232" s="123">
        <f t="shared" si="111"/>
        <v>166.09413634307609</v>
      </c>
      <c r="O232" s="123">
        <f t="shared" si="111"/>
        <v>176.17181984168218</v>
      </c>
      <c r="P232" s="123">
        <f t="shared" si="111"/>
        <v>150.62749504258241</v>
      </c>
      <c r="Q232" s="123">
        <f t="shared" si="111"/>
        <v>155.15413178804243</v>
      </c>
      <c r="R232" s="123">
        <f t="shared" ref="R232:V232" si="112">SUM(R233:R234)</f>
        <v>158.80739999420987</v>
      </c>
      <c r="S232" s="123">
        <f t="shared" si="112"/>
        <v>164.48640575990115</v>
      </c>
      <c r="T232" s="123">
        <f t="shared" si="112"/>
        <v>150.08990030716839</v>
      </c>
      <c r="U232" s="123">
        <f t="shared" si="112"/>
        <v>145.37782470202922</v>
      </c>
      <c r="V232" s="123">
        <f t="shared" si="112"/>
        <v>147.43410351654822</v>
      </c>
      <c r="W232" s="123">
        <f t="shared" ref="W232:Y232" si="113">SUM(W233:W234)</f>
        <v>162.24045795390364</v>
      </c>
      <c r="X232" s="123">
        <f t="shared" si="113"/>
        <v>147.45079284954272</v>
      </c>
      <c r="Y232" s="123">
        <f t="shared" si="113"/>
        <v>139.62266827996697</v>
      </c>
      <c r="DA232" s="130" t="s">
        <v>2805</v>
      </c>
    </row>
    <row r="233" spans="1:105" ht="12" customHeight="1" x14ac:dyDescent="0.25">
      <c r="A233" s="97" t="s">
        <v>212</v>
      </c>
      <c r="B233" s="99">
        <v>209.13464731353858</v>
      </c>
      <c r="C233" s="99">
        <v>213.95874280504265</v>
      </c>
      <c r="D233" s="99">
        <v>204.98561425365779</v>
      </c>
      <c r="E233" s="99">
        <v>202.22896386612939</v>
      </c>
      <c r="F233" s="99">
        <v>181.53634925518134</v>
      </c>
      <c r="G233" s="99">
        <v>170.75745065401358</v>
      </c>
      <c r="H233" s="99">
        <v>150.01451213959467</v>
      </c>
      <c r="I233" s="99">
        <v>122.83637993240528</v>
      </c>
      <c r="J233" s="99">
        <v>134.02485566298097</v>
      </c>
      <c r="K233" s="99">
        <v>140.64710319061541</v>
      </c>
      <c r="L233" s="99">
        <v>188.89075887091937</v>
      </c>
      <c r="M233" s="99">
        <v>167.80860385489913</v>
      </c>
      <c r="N233" s="99">
        <v>164.5274202461689</v>
      </c>
      <c r="O233" s="99">
        <v>174.4510136426139</v>
      </c>
      <c r="P233" s="99">
        <v>149.1411019882396</v>
      </c>
      <c r="Q233" s="99">
        <v>153.64585778551998</v>
      </c>
      <c r="R233" s="99">
        <v>157.24206520942835</v>
      </c>
      <c r="S233" s="99">
        <v>162.79965873209701</v>
      </c>
      <c r="T233" s="99">
        <v>148.43991595228678</v>
      </c>
      <c r="U233" s="99">
        <v>143.72446097772689</v>
      </c>
      <c r="V233" s="99">
        <v>145.71033251748113</v>
      </c>
      <c r="W233" s="99">
        <v>160.34313832538146</v>
      </c>
      <c r="X233" s="99">
        <v>145.70099054587547</v>
      </c>
      <c r="Y233" s="99">
        <v>138.11161344788226</v>
      </c>
      <c r="DA233" s="63" t="s">
        <v>2806</v>
      </c>
    </row>
    <row r="234" spans="1:105" ht="12" customHeight="1" x14ac:dyDescent="0.25">
      <c r="A234" s="97" t="s">
        <v>53</v>
      </c>
      <c r="B234" s="99">
        <v>2.2123796699388305</v>
      </c>
      <c r="C234" s="99">
        <v>2.2401505817849841</v>
      </c>
      <c r="D234" s="99">
        <v>2.1129544632834674</v>
      </c>
      <c r="E234" s="99">
        <v>2.0667111040226147</v>
      </c>
      <c r="F234" s="99">
        <v>1.840776710415901</v>
      </c>
      <c r="G234" s="99">
        <v>1.718080435292187</v>
      </c>
      <c r="H234" s="99">
        <v>1.4934950211283269</v>
      </c>
      <c r="I234" s="99">
        <v>1.216647852232104</v>
      </c>
      <c r="J234" s="99">
        <v>1.322041909735246</v>
      </c>
      <c r="K234" s="99">
        <v>1.385512943149436</v>
      </c>
      <c r="L234" s="99">
        <v>1.7937046519370181</v>
      </c>
      <c r="M234" s="99">
        <v>1.5966432457220101</v>
      </c>
      <c r="N234" s="99">
        <v>1.5667160969071812</v>
      </c>
      <c r="O234" s="99">
        <v>1.7208061990682777</v>
      </c>
      <c r="P234" s="99">
        <v>1.4863930543428012</v>
      </c>
      <c r="Q234" s="99">
        <v>1.508274002522469</v>
      </c>
      <c r="R234" s="99">
        <v>1.5653347847815153</v>
      </c>
      <c r="S234" s="99">
        <v>1.686747027804145</v>
      </c>
      <c r="T234" s="99">
        <v>1.6499843548815991</v>
      </c>
      <c r="U234" s="99">
        <v>1.6533637243023238</v>
      </c>
      <c r="V234" s="99">
        <v>1.7237709990670891</v>
      </c>
      <c r="W234" s="99">
        <v>1.8973196285221967</v>
      </c>
      <c r="X234" s="99">
        <v>1.749802303667261</v>
      </c>
      <c r="Y234" s="99">
        <v>1.5110548320847075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6.3416843202594919E-3</v>
      </c>
      <c r="C235" s="123">
        <f t="shared" si="114"/>
        <v>1.1554097890111749E-2</v>
      </c>
      <c r="D235" s="123">
        <f t="shared" si="114"/>
        <v>1.9097744931096974E-2</v>
      </c>
      <c r="E235" s="123">
        <f t="shared" si="114"/>
        <v>2.8592704927883645E-2</v>
      </c>
      <c r="F235" s="123">
        <f t="shared" si="114"/>
        <v>3.2353298937178462E-2</v>
      </c>
      <c r="G235" s="123">
        <f t="shared" si="114"/>
        <v>4.3056772571748815E-2</v>
      </c>
      <c r="H235" s="123">
        <f t="shared" si="114"/>
        <v>5.7517654781524444E-2</v>
      </c>
      <c r="I235" s="123">
        <f t="shared" si="114"/>
        <v>8.0840442681203009E-2</v>
      </c>
      <c r="J235" s="123">
        <f t="shared" si="114"/>
        <v>6.800792052449689E-2</v>
      </c>
      <c r="K235" s="123">
        <f t="shared" si="114"/>
        <v>8.1562560231384612E-2</v>
      </c>
      <c r="L235" s="123">
        <f t="shared" si="114"/>
        <v>0.10743796431539664</v>
      </c>
      <c r="M235" s="123">
        <f t="shared" si="114"/>
        <v>9.2873156724360223E-2</v>
      </c>
      <c r="N235" s="123">
        <f t="shared" si="114"/>
        <v>0.14004052343318835</v>
      </c>
      <c r="O235" s="123">
        <f t="shared" si="114"/>
        <v>0.12127456758784419</v>
      </c>
      <c r="P235" s="123">
        <f t="shared" si="114"/>
        <v>8.9010240252014539E-2</v>
      </c>
      <c r="Q235" s="123">
        <f t="shared" si="114"/>
        <v>0.14490512828335092</v>
      </c>
      <c r="R235" s="123">
        <f t="shared" si="114"/>
        <v>0.154113859603733</v>
      </c>
      <c r="S235" s="123">
        <f t="shared" si="114"/>
        <v>0.16713311279956036</v>
      </c>
      <c r="T235" s="123">
        <f t="shared" si="114"/>
        <v>0.20233224790830606</v>
      </c>
      <c r="U235" s="123">
        <f t="shared" si="114"/>
        <v>0.21697383289135358</v>
      </c>
      <c r="V235" s="123">
        <f t="shared" si="114"/>
        <v>0.24422318147673153</v>
      </c>
      <c r="W235" s="123">
        <f t="shared" si="114"/>
        <v>0.24070739987795117</v>
      </c>
      <c r="X235" s="123">
        <f t="shared" si="114"/>
        <v>0.25406106037729298</v>
      </c>
      <c r="Y235" s="123">
        <f t="shared" si="114"/>
        <v>0.14907213740300734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6.3416843202594919E-3</v>
      </c>
      <c r="C236" s="99">
        <f>RES_hhdet_fecs!C67</f>
        <v>1.1554097890111749E-2</v>
      </c>
      <c r="D236" s="99">
        <f>RES_hhdet_fecs!D67</f>
        <v>1.9097744931096974E-2</v>
      </c>
      <c r="E236" s="99">
        <f>RES_hhdet_fecs!E67</f>
        <v>2.8592704927883645E-2</v>
      </c>
      <c r="F236" s="99">
        <f>RES_hhdet_fecs!F67</f>
        <v>3.2353298937178462E-2</v>
      </c>
      <c r="G236" s="99">
        <f>RES_hhdet_fecs!G67</f>
        <v>4.3056772571748815E-2</v>
      </c>
      <c r="H236" s="99">
        <f>RES_hhdet_fecs!H67</f>
        <v>5.7517654781524444E-2</v>
      </c>
      <c r="I236" s="99">
        <f>RES_hhdet_fecs!I67</f>
        <v>8.0840442681203009E-2</v>
      </c>
      <c r="J236" s="99">
        <f>RES_hhdet_fecs!J67</f>
        <v>6.800792052449689E-2</v>
      </c>
      <c r="K236" s="99">
        <f>RES_hhdet_fecs!K67</f>
        <v>8.1562560231384612E-2</v>
      </c>
      <c r="L236" s="99">
        <f>RES_hhdet_fecs!L67</f>
        <v>0.10743796431539664</v>
      </c>
      <c r="M236" s="99">
        <f>RES_hhdet_fecs!M67</f>
        <v>9.2873156724360223E-2</v>
      </c>
      <c r="N236" s="99">
        <f>RES_hhdet_fecs!N67</f>
        <v>0.14004052343318835</v>
      </c>
      <c r="O236" s="99">
        <f>RES_hhdet_fecs!O67</f>
        <v>0.12127456758784419</v>
      </c>
      <c r="P236" s="99">
        <f>RES_hhdet_fecs!P67</f>
        <v>8.9010240252014539E-2</v>
      </c>
      <c r="Q236" s="99">
        <f>RES_hhdet_fecs!Q67</f>
        <v>0.14490512828335092</v>
      </c>
      <c r="R236" s="99">
        <f>RES_hhdet_fecs!R67</f>
        <v>0.154113859603733</v>
      </c>
      <c r="S236" s="99">
        <f>RES_hhdet_fecs!S67</f>
        <v>0.16713311279956036</v>
      </c>
      <c r="T236" s="99">
        <f>RES_hhdet_fecs!T67</f>
        <v>0.20233224790830606</v>
      </c>
      <c r="U236" s="99">
        <f>RES_hhdet_fecs!U67</f>
        <v>0.21697383289135358</v>
      </c>
      <c r="V236" s="99">
        <f>RES_hhdet_fecs!V67</f>
        <v>0.24422318147673153</v>
      </c>
      <c r="W236" s="99">
        <f>RES_hhdet_fecs!W67</f>
        <v>0.24070739987795117</v>
      </c>
      <c r="X236" s="99">
        <f>RES_hhdet_fecs!X67</f>
        <v>0.25406106037729298</v>
      </c>
      <c r="Y236" s="99">
        <f>RES_hhdet_fecs!Y67</f>
        <v>0.14907213740300734</v>
      </c>
      <c r="DA236" s="63" t="s">
        <v>2809</v>
      </c>
    </row>
    <row r="237" spans="1:105" ht="12" customHeight="1" x14ac:dyDescent="0.25">
      <c r="A237" s="121" t="s">
        <v>55</v>
      </c>
      <c r="B237" s="123">
        <v>19.172044195071738</v>
      </c>
      <c r="C237" s="123">
        <v>14.163568624719067</v>
      </c>
      <c r="D237" s="123">
        <v>14.312378604249933</v>
      </c>
      <c r="E237" s="123">
        <v>14.978397895378139</v>
      </c>
      <c r="F237" s="123">
        <v>14.425969213096611</v>
      </c>
      <c r="G237" s="123">
        <v>14.461692902399403</v>
      </c>
      <c r="H237" s="123">
        <v>14.683942768973738</v>
      </c>
      <c r="I237" s="123">
        <v>14.554684735592053</v>
      </c>
      <c r="J237" s="123">
        <v>14.966969526292589</v>
      </c>
      <c r="K237" s="123">
        <v>15.096586903249134</v>
      </c>
      <c r="L237" s="123">
        <v>8.9084586598738351</v>
      </c>
      <c r="M237" s="123">
        <v>10.142348027529268</v>
      </c>
      <c r="N237" s="123">
        <v>10.44185438727218</v>
      </c>
      <c r="O237" s="123">
        <v>12.855455051754841</v>
      </c>
      <c r="P237" s="123">
        <v>17.376742161907345</v>
      </c>
      <c r="Q237" s="123">
        <v>15.214954825282149</v>
      </c>
      <c r="R237" s="123">
        <v>14.420462712658118</v>
      </c>
      <c r="S237" s="123">
        <v>16.443978191686142</v>
      </c>
      <c r="T237" s="123">
        <v>22.806652908549189</v>
      </c>
      <c r="U237" s="123">
        <v>23.552767919543928</v>
      </c>
      <c r="V237" s="123">
        <v>24.579701579291001</v>
      </c>
      <c r="W237" s="123">
        <v>20.939312837292636</v>
      </c>
      <c r="X237" s="123">
        <v>22.628567164511328</v>
      </c>
      <c r="Y237" s="123">
        <v>22.855629451651374</v>
      </c>
      <c r="DA237" s="130" t="s">
        <v>2810</v>
      </c>
    </row>
    <row r="238" spans="1:105" ht="12" customHeight="1" x14ac:dyDescent="0.25">
      <c r="A238" s="97" t="s">
        <v>134</v>
      </c>
      <c r="B238" s="99">
        <v>21.043146023929722</v>
      </c>
      <c r="C238" s="99">
        <v>14.87866277125489</v>
      </c>
      <c r="D238" s="99">
        <v>14.948089303013575</v>
      </c>
      <c r="E238" s="99">
        <v>15.650921913193335</v>
      </c>
      <c r="F238" s="99">
        <v>15.010849627219097</v>
      </c>
      <c r="G238" s="99">
        <v>15.012329793008895</v>
      </c>
      <c r="H238" s="99">
        <v>15.223142573084543</v>
      </c>
      <c r="I238" s="99">
        <v>14.72118562966997</v>
      </c>
      <c r="J238" s="99">
        <v>15.479681144109177</v>
      </c>
      <c r="K238" s="99">
        <v>16.136619770722469</v>
      </c>
      <c r="L238" s="99">
        <v>8.9079829832340582</v>
      </c>
      <c r="M238" s="99">
        <v>10.21040781274878</v>
      </c>
      <c r="N238" s="99">
        <v>10.421679108109801</v>
      </c>
      <c r="O238" s="99">
        <v>12.837722076745143</v>
      </c>
      <c r="P238" s="99">
        <v>17.477474441587333</v>
      </c>
      <c r="Q238" s="99">
        <v>15.225429854086579</v>
      </c>
      <c r="R238" s="99">
        <v>14.395594974488194</v>
      </c>
      <c r="S238" s="99">
        <v>16.447847312172694</v>
      </c>
      <c r="T238" s="99">
        <v>23.074507718049357</v>
      </c>
      <c r="U238" s="99">
        <v>23.792824971485413</v>
      </c>
      <c r="V238" s="99">
        <v>25.125981410065229</v>
      </c>
      <c r="W238" s="99">
        <v>20.37284275958179</v>
      </c>
      <c r="X238" s="99">
        <v>22.851713208693699</v>
      </c>
      <c r="Y238" s="99">
        <v>22.88791142873983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5.8483083813607415</v>
      </c>
      <c r="M239" s="99">
        <v>6.6342967437995224</v>
      </c>
      <c r="N239" s="99">
        <v>7.0093237802585939</v>
      </c>
      <c r="O239" s="99">
        <v>9.1089225969589318</v>
      </c>
      <c r="P239" s="99">
        <v>12.130989771159527</v>
      </c>
      <c r="Q239" s="99">
        <v>10.761938320256609</v>
      </c>
      <c r="R239" s="99">
        <v>10.4164196007121</v>
      </c>
      <c r="S239" s="99">
        <v>11.893971050289334</v>
      </c>
      <c r="T239" s="99">
        <v>16.856224781386455</v>
      </c>
      <c r="U239" s="99">
        <v>17.511429783355894</v>
      </c>
      <c r="V239" s="99">
        <v>18.640930484545844</v>
      </c>
      <c r="W239" s="99">
        <v>15.92312019973526</v>
      </c>
      <c r="X239" s="99">
        <v>17.317706512757972</v>
      </c>
      <c r="Y239" s="99">
        <v>18.49399981521039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2.708420213625172</v>
      </c>
      <c r="M240" s="102">
        <v>2.7478535130783803</v>
      </c>
      <c r="N240" s="102">
        <v>3.0753607064574227</v>
      </c>
      <c r="O240" s="102">
        <v>4.4032841704298722</v>
      </c>
      <c r="P240" s="102">
        <v>5.177688452436235</v>
      </c>
      <c r="Q240" s="102">
        <v>4.6348909857150327</v>
      </c>
      <c r="R240" s="102">
        <v>4.4931188841517065</v>
      </c>
      <c r="S240" s="102">
        <v>4.6004337807151563</v>
      </c>
      <c r="T240" s="102">
        <v>6.7458443718780448</v>
      </c>
      <c r="U240" s="102">
        <v>6.56948488482176</v>
      </c>
      <c r="V240" s="102">
        <v>7.0908626495287805</v>
      </c>
      <c r="W240" s="102">
        <v>7.8855872626338579</v>
      </c>
      <c r="X240" s="102">
        <v>5.2427288927225071</v>
      </c>
      <c r="Y240" s="102">
        <v>8.4706310305959001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3.139888167735569</v>
      </c>
      <c r="M241" s="105">
        <v>3.8864432307211421</v>
      </c>
      <c r="N241" s="105">
        <v>3.9339630738011717</v>
      </c>
      <c r="O241" s="105">
        <v>4.7056384265290605</v>
      </c>
      <c r="P241" s="105">
        <v>6.9533013187232902</v>
      </c>
      <c r="Q241" s="105">
        <v>6.1270473345415759</v>
      </c>
      <c r="R241" s="105">
        <v>5.9233007165603926</v>
      </c>
      <c r="S241" s="105">
        <v>7.2935372695741796</v>
      </c>
      <c r="T241" s="105">
        <v>10.110380409508409</v>
      </c>
      <c r="U241" s="105">
        <v>10.941944898534137</v>
      </c>
      <c r="V241" s="105">
        <v>11.550067835017064</v>
      </c>
      <c r="W241" s="105">
        <v>8.0375329371014033</v>
      </c>
      <c r="X241" s="105">
        <v>12.074977620035471</v>
      </c>
      <c r="Y241" s="105">
        <v>10.023368784614494</v>
      </c>
      <c r="DA241" s="132" t="s">
        <v>2814</v>
      </c>
    </row>
    <row r="242" spans="1:105" ht="12" customHeight="1" x14ac:dyDescent="0.25">
      <c r="A242" s="106" t="s">
        <v>122</v>
      </c>
      <c r="B242" s="102">
        <v>15.509413975212921</v>
      </c>
      <c r="C242" s="102">
        <v>12.491622138681675</v>
      </c>
      <c r="D242" s="102">
        <v>12.758043657285928</v>
      </c>
      <c r="E242" s="102">
        <v>13.166615412181974</v>
      </c>
      <c r="F242" s="102">
        <v>12.706255978609985</v>
      </c>
      <c r="G242" s="102">
        <v>12.64893830900556</v>
      </c>
      <c r="H242" s="102">
        <v>12.760252357144861</v>
      </c>
      <c r="I242" s="102">
        <v>13.897227539652162</v>
      </c>
      <c r="J242" s="102">
        <v>12.659849464577455</v>
      </c>
      <c r="K242" s="102">
        <v>9.9117150044823834</v>
      </c>
      <c r="L242" s="102">
        <v>9.0108237626001841</v>
      </c>
      <c r="M242" s="102">
        <v>9.6371155071966559</v>
      </c>
      <c r="N242" s="102">
        <v>10.80266577892259</v>
      </c>
      <c r="O242" s="102">
        <v>13.421123073999054</v>
      </c>
      <c r="P242" s="102">
        <v>13.547162634660248</v>
      </c>
      <c r="Q242" s="102">
        <v>15.243660843527438</v>
      </c>
      <c r="R242" s="102">
        <v>15.837408057890652</v>
      </c>
      <c r="S242" s="102">
        <v>16.768908335239839</v>
      </c>
      <c r="T242" s="102">
        <v>19.551922936530104</v>
      </c>
      <c r="U242" s="102">
        <v>22.039885164772496</v>
      </c>
      <c r="V242" s="102">
        <v>20.171523279324223</v>
      </c>
      <c r="W242" s="102">
        <v>26.501743549758256</v>
      </c>
      <c r="X242" s="102">
        <v>19.997642035283533</v>
      </c>
      <c r="Y242" s="102">
        <v>22.029310231078156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6.7012233095322618</v>
      </c>
      <c r="N243" s="105">
        <v>7.6059548963582051</v>
      </c>
      <c r="O243" s="105">
        <v>9.7292464428543894</v>
      </c>
      <c r="P243" s="105">
        <v>9.6731659997954669</v>
      </c>
      <c r="Q243" s="105">
        <v>11.13180049115344</v>
      </c>
      <c r="R243" s="105">
        <v>11.615497981283541</v>
      </c>
      <c r="S243" s="105">
        <v>12.158976387645287</v>
      </c>
      <c r="T243" s="105">
        <v>14.230710264235732</v>
      </c>
      <c r="U243" s="105">
        <v>17.273117739585306</v>
      </c>
      <c r="V243" s="105">
        <v>15.876787733925923</v>
      </c>
      <c r="W243" s="105">
        <v>21.944646804653292</v>
      </c>
      <c r="X243" s="105">
        <v>15.410906673344934</v>
      </c>
      <c r="Y243" s="105">
        <v>18.211918081069062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2.7180545662061464</v>
      </c>
      <c r="N244" s="99">
        <v>3.2608572503987809</v>
      </c>
      <c r="O244" s="99">
        <v>4.6139128541481664</v>
      </c>
      <c r="P244" s="99">
        <v>4.0791509883112651</v>
      </c>
      <c r="Q244" s="99">
        <v>4.7513068097981179</v>
      </c>
      <c r="R244" s="99">
        <v>4.9833282176323133</v>
      </c>
      <c r="S244" s="99">
        <v>4.7980073665292071</v>
      </c>
      <c r="T244" s="99">
        <v>5.5522409312742065</v>
      </c>
      <c r="U244" s="99">
        <v>6.4713557789298743</v>
      </c>
      <c r="V244" s="99">
        <v>6.1386394520904926</v>
      </c>
      <c r="W244" s="99">
        <v>11.191753138062365</v>
      </c>
      <c r="X244" s="99">
        <v>4.7210339994771315</v>
      </c>
      <c r="Y244" s="99">
        <v>8.5459034352382819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3.9831687433261163</v>
      </c>
      <c r="N245" s="99">
        <v>4.3450976459594246</v>
      </c>
      <c r="O245" s="99">
        <v>5.1153335887062248</v>
      </c>
      <c r="P245" s="99">
        <v>5.5940150114842027</v>
      </c>
      <c r="Q245" s="99">
        <v>6.3804936813553246</v>
      </c>
      <c r="R245" s="99">
        <v>6.6321697636512278</v>
      </c>
      <c r="S245" s="99">
        <v>7.3609690211160821</v>
      </c>
      <c r="T245" s="99">
        <v>8.6784693329615283</v>
      </c>
      <c r="U245" s="99">
        <v>10.801761960655432</v>
      </c>
      <c r="V245" s="99">
        <v>9.7381482818354286</v>
      </c>
      <c r="W245" s="99">
        <v>10.752893666590927</v>
      </c>
      <c r="X245" s="99">
        <v>10.689872673867805</v>
      </c>
      <c r="Y245" s="99">
        <v>9.6660146458307779</v>
      </c>
      <c r="DA245" s="63" t="s">
        <v>2818</v>
      </c>
    </row>
    <row r="246" spans="1:105" ht="12" customHeight="1" x14ac:dyDescent="0.25">
      <c r="A246" s="121" t="s">
        <v>54</v>
      </c>
      <c r="B246" s="123">
        <v>5.7367392948242442</v>
      </c>
      <c r="C246" s="123">
        <v>3.7132403954175515</v>
      </c>
      <c r="D246" s="123">
        <v>3.5365030400297672</v>
      </c>
      <c r="E246" s="123">
        <v>4.3994031407450729</v>
      </c>
      <c r="F246" s="123">
        <v>4.4708203557548991</v>
      </c>
      <c r="G246" s="123">
        <v>4.2471424539859086</v>
      </c>
      <c r="H246" s="123">
        <v>3.869341285150671</v>
      </c>
      <c r="I246" s="123">
        <v>4.0109781884533353</v>
      </c>
      <c r="J246" s="123">
        <v>3.9506419939280022</v>
      </c>
      <c r="K246" s="123">
        <v>4.0498922104034056</v>
      </c>
      <c r="L246" s="123">
        <v>2.6131324420426516</v>
      </c>
      <c r="M246" s="123">
        <v>3.1925084475552925</v>
      </c>
      <c r="N246" s="123">
        <v>3.119582033893014</v>
      </c>
      <c r="O246" s="123">
        <v>3.2483326931063909</v>
      </c>
      <c r="P246" s="123">
        <v>4.4437551680041159</v>
      </c>
      <c r="Q246" s="123">
        <v>4.0393211292140077</v>
      </c>
      <c r="R246" s="123">
        <v>4.0373109948984212</v>
      </c>
      <c r="S246" s="123">
        <v>5.1910680807449552</v>
      </c>
      <c r="T246" s="123">
        <v>5.3722564412842235</v>
      </c>
      <c r="U246" s="123">
        <v>5.4993321026924304</v>
      </c>
      <c r="V246" s="123">
        <v>5.6680251053418278</v>
      </c>
      <c r="W246" s="123">
        <v>6.8384910463133064</v>
      </c>
      <c r="X246" s="123">
        <v>7.3783565156332038</v>
      </c>
      <c r="Y246" s="123">
        <v>6.8690961280496321</v>
      </c>
      <c r="DA246" s="130" t="s">
        <v>2819</v>
      </c>
    </row>
    <row r="247" spans="1:105" ht="12" customHeight="1" x14ac:dyDescent="0.25">
      <c r="A247" s="97" t="s">
        <v>175</v>
      </c>
      <c r="B247" s="99">
        <v>5.7706813902174545</v>
      </c>
      <c r="C247" s="99">
        <v>3.722180455469835</v>
      </c>
      <c r="D247" s="99">
        <v>3.5562898631499791</v>
      </c>
      <c r="E247" s="99">
        <v>4.4322268848749617</v>
      </c>
      <c r="F247" s="99">
        <v>4.4989653356845176</v>
      </c>
      <c r="G247" s="99">
        <v>4.262931625495983</v>
      </c>
      <c r="H247" s="99">
        <v>3.8858296989264085</v>
      </c>
      <c r="I247" s="99">
        <v>4.0239090273964093</v>
      </c>
      <c r="J247" s="99">
        <v>3.9804416697540823</v>
      </c>
      <c r="K247" s="99">
        <v>4.0859663017821504</v>
      </c>
      <c r="L247" s="99">
        <v>2.6202140818335402</v>
      </c>
      <c r="M247" s="99">
        <v>3.2494868029905648</v>
      </c>
      <c r="N247" s="99">
        <v>3.1582119427343396</v>
      </c>
      <c r="O247" s="99">
        <v>3.2826331412927101</v>
      </c>
      <c r="P247" s="99">
        <v>4.4786925270380591</v>
      </c>
      <c r="Q247" s="99">
        <v>4.0676861880862933</v>
      </c>
      <c r="R247" s="99">
        <v>4.0596059227214374</v>
      </c>
      <c r="S247" s="99">
        <v>5.2246511219835572</v>
      </c>
      <c r="T247" s="99">
        <v>5.3865666805523897</v>
      </c>
      <c r="U247" s="99">
        <v>5.5405327096661621</v>
      </c>
      <c r="V247" s="99">
        <v>5.7233496238301163</v>
      </c>
      <c r="W247" s="99">
        <v>6.9725375105120904</v>
      </c>
      <c r="X247" s="99">
        <v>7.4798732489889748</v>
      </c>
      <c r="Y247" s="99">
        <v>6.9872696495217559</v>
      </c>
      <c r="DA247" s="63" t="s">
        <v>2820</v>
      </c>
    </row>
    <row r="248" spans="1:105" ht="12" customHeight="1" x14ac:dyDescent="0.25">
      <c r="A248" s="109" t="s">
        <v>120</v>
      </c>
      <c r="B248" s="110">
        <v>2.9712545630519087</v>
      </c>
      <c r="C248" s="110">
        <v>3.2941847346018376</v>
      </c>
      <c r="D248" s="110">
        <v>2.9464927153714986</v>
      </c>
      <c r="E248" s="110">
        <v>3.2516926263665833</v>
      </c>
      <c r="F248" s="110">
        <v>3.4151230067281682</v>
      </c>
      <c r="G248" s="110">
        <v>3.3120186404170071</v>
      </c>
      <c r="H248" s="110">
        <v>2.9580495019161721</v>
      </c>
      <c r="I248" s="110">
        <v>3.3283386532816874</v>
      </c>
      <c r="J248" s="110">
        <v>2.7897147398905018</v>
      </c>
      <c r="K248" s="110">
        <v>2.5883217945183254</v>
      </c>
      <c r="L248" s="110">
        <v>2.3188777598484611</v>
      </c>
      <c r="M248" s="110">
        <v>2.5925877690041625</v>
      </c>
      <c r="N248" s="110">
        <v>2.6816807074805404</v>
      </c>
      <c r="O248" s="110">
        <v>2.5821446753930042</v>
      </c>
      <c r="P248" s="110">
        <v>2.9944826491669043</v>
      </c>
      <c r="Q248" s="110">
        <v>3.1707943845239548</v>
      </c>
      <c r="R248" s="110">
        <v>3.2072317406671549</v>
      </c>
      <c r="S248" s="110">
        <v>3.8483928645498735</v>
      </c>
      <c r="T248" s="110">
        <v>3.7399612701633309</v>
      </c>
      <c r="U248" s="110">
        <v>3.8416751433167771</v>
      </c>
      <c r="V248" s="110">
        <v>4.1396527997323975</v>
      </c>
      <c r="W248" s="110">
        <v>4.7180272792097204</v>
      </c>
      <c r="X248" s="110">
        <v>5.172160614987372</v>
      </c>
      <c r="Y248" s="110">
        <v>5.1355839707238955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104.95200032972973</v>
      </c>
      <c r="C250" s="118">
        <f t="shared" si="115"/>
        <v>104.31335026232617</v>
      </c>
      <c r="D250" s="118">
        <f t="shared" si="115"/>
        <v>101.09738221931286</v>
      </c>
      <c r="E250" s="118">
        <f t="shared" si="115"/>
        <v>101.5750671835023</v>
      </c>
      <c r="F250" s="118">
        <f t="shared" si="115"/>
        <v>92.940822205148578</v>
      </c>
      <c r="G250" s="118">
        <f t="shared" si="115"/>
        <v>88.777065872167569</v>
      </c>
      <c r="H250" s="118">
        <f t="shared" si="115"/>
        <v>80.019835312541858</v>
      </c>
      <c r="I250" s="118">
        <f t="shared" si="115"/>
        <v>68.298317577902694</v>
      </c>
      <c r="J250" s="118">
        <f t="shared" si="115"/>
        <v>74.46650400893958</v>
      </c>
      <c r="K250" s="118">
        <f t="shared" si="115"/>
        <v>78.621857042659201</v>
      </c>
      <c r="L250" s="118">
        <f t="shared" si="115"/>
        <v>98.688017305521001</v>
      </c>
      <c r="M250" s="118">
        <f t="shared" si="115"/>
        <v>90.701104095279334</v>
      </c>
      <c r="N250" s="118">
        <f t="shared" si="115"/>
        <v>91.019304841393961</v>
      </c>
      <c r="O250" s="118">
        <f t="shared" si="115"/>
        <v>100.14423011885506</v>
      </c>
      <c r="P250" s="118">
        <f t="shared" si="115"/>
        <v>91.335664988306945</v>
      </c>
      <c r="Q250" s="118">
        <f t="shared" si="115"/>
        <v>94.024306142639077</v>
      </c>
      <c r="R250" s="118">
        <f t="shared" ref="R250:V250" si="116">R251+R254+R256+R265</f>
        <v>97.774723684739925</v>
      </c>
      <c r="S250" s="118">
        <f t="shared" si="116"/>
        <v>106.43581885063819</v>
      </c>
      <c r="T250" s="118">
        <f t="shared" si="116"/>
        <v>105.88887479764776</v>
      </c>
      <c r="U250" s="118">
        <f t="shared" si="116"/>
        <v>107.31343568135745</v>
      </c>
      <c r="V250" s="118">
        <f t="shared" si="116"/>
        <v>112.66605997393953</v>
      </c>
      <c r="W250" s="118">
        <f t="shared" ref="W250:Y250" si="117">W251+W254+W256+W265</f>
        <v>123.576387070187</v>
      </c>
      <c r="X250" s="118">
        <f t="shared" si="117"/>
        <v>118.07411667906554</v>
      </c>
      <c r="Y250" s="118">
        <f t="shared" si="117"/>
        <v>114.74327418196884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92.339438577879022</v>
      </c>
      <c r="C251" s="123">
        <f t="shared" si="118"/>
        <v>95.217691645325743</v>
      </c>
      <c r="D251" s="123">
        <f t="shared" si="118"/>
        <v>91.95431114188203</v>
      </c>
      <c r="E251" s="123">
        <f t="shared" si="118"/>
        <v>91.531536732210554</v>
      </c>
      <c r="F251" s="123">
        <f t="shared" si="118"/>
        <v>83.048416010602963</v>
      </c>
      <c r="G251" s="123">
        <f t="shared" si="118"/>
        <v>78.909129484778902</v>
      </c>
      <c r="H251" s="123">
        <f t="shared" si="118"/>
        <v>70.13796485757949</v>
      </c>
      <c r="I251" s="123">
        <f t="shared" si="118"/>
        <v>58.223753782934772</v>
      </c>
      <c r="J251" s="123">
        <f t="shared" si="118"/>
        <v>64.180433471335803</v>
      </c>
      <c r="K251" s="123">
        <f t="shared" si="118"/>
        <v>68.104294219138012</v>
      </c>
      <c r="L251" s="123">
        <f t="shared" si="118"/>
        <v>92.117771055043875</v>
      </c>
      <c r="M251" s="123">
        <f t="shared" si="118"/>
        <v>83.051933955537123</v>
      </c>
      <c r="N251" s="123">
        <f t="shared" si="118"/>
        <v>82.997298863446716</v>
      </c>
      <c r="O251" s="123">
        <f t="shared" si="118"/>
        <v>90.588629732644804</v>
      </c>
      <c r="P251" s="123">
        <f t="shared" si="118"/>
        <v>78.466240177275736</v>
      </c>
      <c r="Q251" s="123">
        <f t="shared" si="118"/>
        <v>82.26744905139897</v>
      </c>
      <c r="R251" s="123">
        <f t="shared" ref="R251:V251" si="119">SUM(R252:R253)</f>
        <v>86.233948681130869</v>
      </c>
      <c r="S251" s="123">
        <f t="shared" si="119"/>
        <v>92.60924245610515</v>
      </c>
      <c r="T251" s="123">
        <f t="shared" si="119"/>
        <v>87.432907694536922</v>
      </c>
      <c r="U251" s="123">
        <f t="shared" si="119"/>
        <v>87.769883751769157</v>
      </c>
      <c r="V251" s="123">
        <f t="shared" si="119"/>
        <v>91.794903487255269</v>
      </c>
      <c r="W251" s="123">
        <f t="shared" ref="W251:Y251" si="120">SUM(W252:W253)</f>
        <v>104.03634677226492</v>
      </c>
      <c r="X251" s="123">
        <f t="shared" si="120"/>
        <v>96.69277683209846</v>
      </c>
      <c r="Y251" s="123">
        <f t="shared" si="120"/>
        <v>93.507975207749595</v>
      </c>
      <c r="DA251" s="130" t="s">
        <v>2973</v>
      </c>
    </row>
    <row r="252" spans="1:105" ht="12" customHeight="1" x14ac:dyDescent="0.25">
      <c r="A252" s="97" t="s">
        <v>212</v>
      </c>
      <c r="B252" s="99">
        <v>90.127058907940196</v>
      </c>
      <c r="C252" s="99">
        <v>92.977541063540755</v>
      </c>
      <c r="D252" s="99">
        <v>89.841356678598558</v>
      </c>
      <c r="E252" s="99">
        <v>89.464825628187938</v>
      </c>
      <c r="F252" s="99">
        <v>81.207639300187068</v>
      </c>
      <c r="G252" s="99">
        <v>77.191049049486708</v>
      </c>
      <c r="H252" s="99">
        <v>68.644469836451165</v>
      </c>
      <c r="I252" s="99">
        <v>57.007105930702664</v>
      </c>
      <c r="J252" s="99">
        <v>62.858391561600563</v>
      </c>
      <c r="K252" s="99">
        <v>66.718781275988576</v>
      </c>
      <c r="L252" s="99">
        <v>90.324066403106855</v>
      </c>
      <c r="M252" s="99">
        <v>81.455290709815117</v>
      </c>
      <c r="N252" s="99">
        <v>81.43058276653953</v>
      </c>
      <c r="O252" s="99">
        <v>88.867823533576527</v>
      </c>
      <c r="P252" s="99">
        <v>76.979847122932938</v>
      </c>
      <c r="Q252" s="99">
        <v>80.7591750488765</v>
      </c>
      <c r="R252" s="99">
        <v>84.668613896349356</v>
      </c>
      <c r="S252" s="99">
        <v>90.922495428301005</v>
      </c>
      <c r="T252" s="99">
        <v>85.782923339655326</v>
      </c>
      <c r="U252" s="99">
        <v>86.116520027466834</v>
      </c>
      <c r="V252" s="99">
        <v>90.071132488188184</v>
      </c>
      <c r="W252" s="99">
        <v>102.13902714374272</v>
      </c>
      <c r="X252" s="99">
        <v>94.942974528431193</v>
      </c>
      <c r="Y252" s="99">
        <v>91.996920375664885</v>
      </c>
      <c r="DA252" s="63" t="s">
        <v>2974</v>
      </c>
    </row>
    <row r="253" spans="1:105" ht="12" customHeight="1" x14ac:dyDescent="0.25">
      <c r="A253" s="97" t="s">
        <v>53</v>
      </c>
      <c r="B253" s="99">
        <v>2.2123796699388305</v>
      </c>
      <c r="C253" s="99">
        <v>2.2401505817849841</v>
      </c>
      <c r="D253" s="99">
        <v>2.1129544632834674</v>
      </c>
      <c r="E253" s="99">
        <v>2.0667111040226147</v>
      </c>
      <c r="F253" s="99">
        <v>1.840776710415901</v>
      </c>
      <c r="G253" s="99">
        <v>1.718080435292187</v>
      </c>
      <c r="H253" s="99">
        <v>1.4934950211283269</v>
      </c>
      <c r="I253" s="99">
        <v>1.216647852232104</v>
      </c>
      <c r="J253" s="99">
        <v>1.322041909735246</v>
      </c>
      <c r="K253" s="99">
        <v>1.385512943149436</v>
      </c>
      <c r="L253" s="99">
        <v>1.7937046519370181</v>
      </c>
      <c r="M253" s="99">
        <v>1.5966432457220101</v>
      </c>
      <c r="N253" s="99">
        <v>1.5667160969071812</v>
      </c>
      <c r="O253" s="99">
        <v>1.7208061990682777</v>
      </c>
      <c r="P253" s="99">
        <v>1.4863930543428012</v>
      </c>
      <c r="Q253" s="99">
        <v>1.508274002522469</v>
      </c>
      <c r="R253" s="99">
        <v>1.5653347847815153</v>
      </c>
      <c r="S253" s="99">
        <v>1.686747027804145</v>
      </c>
      <c r="T253" s="99">
        <v>1.6499843548815991</v>
      </c>
      <c r="U253" s="99">
        <v>1.6533637243023238</v>
      </c>
      <c r="V253" s="99">
        <v>1.7237709990670891</v>
      </c>
      <c r="W253" s="99">
        <v>1.8973196285221967</v>
      </c>
      <c r="X253" s="99">
        <v>1.749802303667261</v>
      </c>
      <c r="Y253" s="99">
        <v>1.5110548320847075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1.0662203530567613E-2</v>
      </c>
      <c r="C254" s="123">
        <f t="shared" si="121"/>
        <v>2.2650153536720008E-2</v>
      </c>
      <c r="D254" s="123">
        <f t="shared" si="121"/>
        <v>4.0027735531857303E-2</v>
      </c>
      <c r="E254" s="123">
        <f t="shared" si="121"/>
        <v>6.2993625258423752E-2</v>
      </c>
      <c r="F254" s="123">
        <f t="shared" si="121"/>
        <v>7.4027089489593925E-2</v>
      </c>
      <c r="G254" s="123">
        <f t="shared" si="121"/>
        <v>0.10209947429501802</v>
      </c>
      <c r="H254" s="123">
        <f t="shared" si="121"/>
        <v>0.1405533563561612</v>
      </c>
      <c r="I254" s="123">
        <f t="shared" si="121"/>
        <v>0.20436374494650461</v>
      </c>
      <c r="J254" s="123">
        <f t="shared" si="121"/>
        <v>0.1761400284011303</v>
      </c>
      <c r="K254" s="123">
        <f t="shared" si="121"/>
        <v>0.21895607720002058</v>
      </c>
      <c r="L254" s="123">
        <f t="shared" si="121"/>
        <v>0.29498167211447024</v>
      </c>
      <c r="M254" s="123">
        <f t="shared" si="121"/>
        <v>0.26059691494611792</v>
      </c>
      <c r="N254" s="123">
        <f t="shared" si="121"/>
        <v>0.40540084422370926</v>
      </c>
      <c r="O254" s="123">
        <f t="shared" si="121"/>
        <v>0.36577063440271501</v>
      </c>
      <c r="P254" s="123">
        <f t="shared" si="121"/>
        <v>0.28269034672309173</v>
      </c>
      <c r="Q254" s="123">
        <f t="shared" si="121"/>
        <v>0.49108528290793374</v>
      </c>
      <c r="R254" s="123">
        <f t="shared" si="121"/>
        <v>0.54384348683944161</v>
      </c>
      <c r="S254" s="123">
        <f t="shared" si="121"/>
        <v>0.60686667004240846</v>
      </c>
      <c r="T254" s="123">
        <f t="shared" si="121"/>
        <v>0.74556495455376215</v>
      </c>
      <c r="U254" s="123">
        <f t="shared" si="121"/>
        <v>0.80634791686524587</v>
      </c>
      <c r="V254" s="123">
        <f t="shared" si="121"/>
        <v>0.91360025381203269</v>
      </c>
      <c r="W254" s="123">
        <f t="shared" si="121"/>
        <v>0.90479810011848405</v>
      </c>
      <c r="X254" s="123">
        <f t="shared" si="121"/>
        <v>0.95909978882756386</v>
      </c>
      <c r="Y254" s="123">
        <f t="shared" si="121"/>
        <v>0.56495883390675583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1.0662203530567613E-2</v>
      </c>
      <c r="C255" s="99">
        <f>RES_hhdet_tess!C67</f>
        <v>2.2650153536720008E-2</v>
      </c>
      <c r="D255" s="99">
        <f>RES_hhdet_tess!D67</f>
        <v>4.0027735531857303E-2</v>
      </c>
      <c r="E255" s="99">
        <f>RES_hhdet_tess!E67</f>
        <v>6.2993625258423752E-2</v>
      </c>
      <c r="F255" s="99">
        <f>RES_hhdet_tess!F67</f>
        <v>7.4027089489593925E-2</v>
      </c>
      <c r="G255" s="99">
        <f>RES_hhdet_tess!G67</f>
        <v>0.10209947429501802</v>
      </c>
      <c r="H255" s="99">
        <f>RES_hhdet_tess!H67</f>
        <v>0.1405533563561612</v>
      </c>
      <c r="I255" s="99">
        <f>RES_hhdet_tess!I67</f>
        <v>0.20436374494650461</v>
      </c>
      <c r="J255" s="99">
        <f>RES_hhdet_tess!J67</f>
        <v>0.1761400284011303</v>
      </c>
      <c r="K255" s="99">
        <f>RES_hhdet_tess!K67</f>
        <v>0.21895607720002058</v>
      </c>
      <c r="L255" s="99">
        <f>RES_hhdet_tess!L67</f>
        <v>0.29498167211447024</v>
      </c>
      <c r="M255" s="99">
        <f>RES_hhdet_tess!M67</f>
        <v>0.26059691494611792</v>
      </c>
      <c r="N255" s="99">
        <f>RES_hhdet_tess!N67</f>
        <v>0.40540084422370926</v>
      </c>
      <c r="O255" s="99">
        <f>RES_hhdet_tess!O67</f>
        <v>0.36577063440271501</v>
      </c>
      <c r="P255" s="99">
        <f>RES_hhdet_tess!P67</f>
        <v>0.28269034672309173</v>
      </c>
      <c r="Q255" s="99">
        <f>RES_hhdet_tess!Q67</f>
        <v>0.49108528290793374</v>
      </c>
      <c r="R255" s="99">
        <f>RES_hhdet_tess!R67</f>
        <v>0.54384348683944161</v>
      </c>
      <c r="S255" s="99">
        <f>RES_hhdet_tess!S67</f>
        <v>0.60686667004240846</v>
      </c>
      <c r="T255" s="99">
        <f>RES_hhdet_tess!T67</f>
        <v>0.74556495455376215</v>
      </c>
      <c r="U255" s="99">
        <f>RES_hhdet_tess!U67</f>
        <v>0.80634791686524587</v>
      </c>
      <c r="V255" s="99">
        <f>RES_hhdet_tess!V67</f>
        <v>0.91360025381203269</v>
      </c>
      <c r="W255" s="99">
        <f>RES_hhdet_tess!W67</f>
        <v>0.90479810011848405</v>
      </c>
      <c r="X255" s="99">
        <f>RES_hhdet_tess!X67</f>
        <v>0.95909978882756386</v>
      </c>
      <c r="Y255" s="99">
        <f>RES_hhdet_tess!Y67</f>
        <v>0.56495883390675583</v>
      </c>
      <c r="DA255" s="63" t="s">
        <v>2977</v>
      </c>
    </row>
    <row r="256" spans="1:105" ht="12" customHeight="1" x14ac:dyDescent="0.25">
      <c r="A256" s="121" t="s">
        <v>55</v>
      </c>
      <c r="B256" s="123">
        <v>9.2862144490289165</v>
      </c>
      <c r="C256" s="123">
        <v>6.9155201363026881</v>
      </c>
      <c r="D256" s="123">
        <v>7.0394137726910202</v>
      </c>
      <c r="E256" s="123">
        <v>7.412744396337474</v>
      </c>
      <c r="F256" s="123">
        <v>7.2037397910544181</v>
      </c>
      <c r="G256" s="123">
        <v>7.2814348250127132</v>
      </c>
      <c r="H256" s="123">
        <v>7.4721805058956203</v>
      </c>
      <c r="I256" s="123">
        <v>7.5138643742757489</v>
      </c>
      <c r="J256" s="123">
        <v>7.7864110164906943</v>
      </c>
      <c r="K256" s="123">
        <v>7.9166288651290007</v>
      </c>
      <c r="L256" s="123">
        <v>4.735089641176538</v>
      </c>
      <c r="M256" s="123">
        <v>5.477127518820355</v>
      </c>
      <c r="N256" s="123">
        <v>5.7473813736378228</v>
      </c>
      <c r="O256" s="123">
        <v>7.2582917796898405</v>
      </c>
      <c r="P256" s="123">
        <v>9.9614195516163466</v>
      </c>
      <c r="Q256" s="123">
        <v>8.8704180646850119</v>
      </c>
      <c r="R256" s="123">
        <v>8.6013827246431021</v>
      </c>
      <c r="S256" s="123">
        <v>10.132834848238232</v>
      </c>
      <c r="T256" s="123">
        <v>14.516409688548915</v>
      </c>
      <c r="U256" s="123">
        <v>15.435411536642233</v>
      </c>
      <c r="V256" s="123">
        <v>16.521280369882813</v>
      </c>
      <c r="W256" s="123">
        <v>14.436348604220763</v>
      </c>
      <c r="X256" s="123">
        <v>15.885582546239583</v>
      </c>
      <c r="Y256" s="123">
        <v>16.398964536251789</v>
      </c>
      <c r="DA256" s="130" t="s">
        <v>2978</v>
      </c>
    </row>
    <row r="257" spans="1:105" ht="12" customHeight="1" x14ac:dyDescent="0.25">
      <c r="A257" s="97" t="s">
        <v>134</v>
      </c>
      <c r="B257" s="99">
        <v>9.6416622385695074</v>
      </c>
      <c r="C257" s="99">
        <v>6.908729109067572</v>
      </c>
      <c r="D257" s="99">
        <v>7.0082824089158633</v>
      </c>
      <c r="E257" s="99">
        <v>7.4249280555445489</v>
      </c>
      <c r="F257" s="99">
        <v>7.2158243935503243</v>
      </c>
      <c r="G257" s="99">
        <v>7.3101042675837125</v>
      </c>
      <c r="H257" s="99">
        <v>7.5149115866061296</v>
      </c>
      <c r="I257" s="99">
        <v>7.388271064635096</v>
      </c>
      <c r="J257" s="99">
        <v>7.8940519358728212</v>
      </c>
      <c r="K257" s="99">
        <v>8.3564087640100073</v>
      </c>
      <c r="L257" s="99">
        <v>4.6932821906243145</v>
      </c>
      <c r="M257" s="99">
        <v>5.4612679679248544</v>
      </c>
      <c r="N257" s="99">
        <v>5.6949760773968086</v>
      </c>
      <c r="O257" s="99">
        <v>7.2236775638148201</v>
      </c>
      <c r="P257" s="99">
        <v>10.004382086324975</v>
      </c>
      <c r="Q257" s="99">
        <v>8.8599945254293324</v>
      </c>
      <c r="R257" s="99">
        <v>8.5766004746598075</v>
      </c>
      <c r="S257" s="99">
        <v>10.131054841760871</v>
      </c>
      <c r="T257" s="99">
        <v>14.605415684397057</v>
      </c>
      <c r="U257" s="99">
        <v>15.456810073477357</v>
      </c>
      <c r="V257" s="99">
        <v>16.777691171227794</v>
      </c>
      <c r="W257" s="99">
        <v>13.94416110859191</v>
      </c>
      <c r="X257" s="99">
        <v>16.018245561419047</v>
      </c>
      <c r="Y257" s="99">
        <v>16.40974488798318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4.694085421915057</v>
      </c>
      <c r="M258" s="99">
        <v>5.4632688515865304</v>
      </c>
      <c r="N258" s="99">
        <v>5.6987251079723933</v>
      </c>
      <c r="O258" s="99">
        <v>7.2324147859087287</v>
      </c>
      <c r="P258" s="99">
        <v>10.00750339926034</v>
      </c>
      <c r="Q258" s="99">
        <v>8.8669963750247316</v>
      </c>
      <c r="R258" s="99">
        <v>8.5877122251969684</v>
      </c>
      <c r="S258" s="99">
        <v>10.138511451083215</v>
      </c>
      <c r="T258" s="99">
        <v>14.591115134354254</v>
      </c>
      <c r="U258" s="99">
        <v>15.438128155681964</v>
      </c>
      <c r="V258" s="99">
        <v>16.728276105742879</v>
      </c>
      <c r="W258" s="99">
        <v>13.892944695587953</v>
      </c>
      <c r="X258" s="99">
        <v>15.990321284126008</v>
      </c>
      <c r="Y258" s="99">
        <v>16.376182295991885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1.554197254179488</v>
      </c>
      <c r="M259" s="102">
        <v>1.5768256208653881</v>
      </c>
      <c r="N259" s="102">
        <v>1.7647620341712222</v>
      </c>
      <c r="O259" s="102">
        <v>2.5267763593796677</v>
      </c>
      <c r="P259" s="102">
        <v>3.05420208053705</v>
      </c>
      <c r="Q259" s="102">
        <v>2.7399490404831557</v>
      </c>
      <c r="R259" s="102">
        <v>2.6644115086365754</v>
      </c>
      <c r="S259" s="102">
        <v>2.844974181509035</v>
      </c>
      <c r="T259" s="102">
        <v>4.4807347248458438</v>
      </c>
      <c r="U259" s="102">
        <v>4.496183257147826</v>
      </c>
      <c r="V259" s="102">
        <v>5.1782082707258121</v>
      </c>
      <c r="W259" s="102">
        <v>5.8554117584865466</v>
      </c>
      <c r="X259" s="102">
        <v>3.9153436640905341</v>
      </c>
      <c r="Y259" s="102">
        <v>6.3528135113773923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3.139888167735569</v>
      </c>
      <c r="M260" s="105">
        <v>3.8864432307211421</v>
      </c>
      <c r="N260" s="105">
        <v>3.9339630738011717</v>
      </c>
      <c r="O260" s="105">
        <v>4.7056384265290605</v>
      </c>
      <c r="P260" s="105">
        <v>6.9533013187232902</v>
      </c>
      <c r="Q260" s="105">
        <v>6.1270473345415759</v>
      </c>
      <c r="R260" s="105">
        <v>5.9233007165603926</v>
      </c>
      <c r="S260" s="105">
        <v>7.2935372695741796</v>
      </c>
      <c r="T260" s="105">
        <v>10.110380409508409</v>
      </c>
      <c r="U260" s="105">
        <v>10.941944898534137</v>
      </c>
      <c r="V260" s="105">
        <v>11.550067835017064</v>
      </c>
      <c r="W260" s="105">
        <v>8.0375329371014033</v>
      </c>
      <c r="X260" s="105">
        <v>12.074977620035471</v>
      </c>
      <c r="Y260" s="105">
        <v>10.023368784614494</v>
      </c>
      <c r="DA260" s="132" t="s">
        <v>2982</v>
      </c>
    </row>
    <row r="261" spans="1:105" ht="12" customHeight="1" x14ac:dyDescent="0.25">
      <c r="A261" s="106" t="s">
        <v>122</v>
      </c>
      <c r="B261" s="102">
        <v>8.5904352052301043</v>
      </c>
      <c r="C261" s="102">
        <v>6.9313980933204293</v>
      </c>
      <c r="D261" s="102">
        <v>7.115531048609899</v>
      </c>
      <c r="E261" s="102">
        <v>7.3799215680847148</v>
      </c>
      <c r="F261" s="102">
        <v>7.1682076543236972</v>
      </c>
      <c r="G261" s="102">
        <v>7.1870520028718072</v>
      </c>
      <c r="H261" s="102">
        <v>7.3197298380296516</v>
      </c>
      <c r="I261" s="102">
        <v>8.0097909916218093</v>
      </c>
      <c r="J261" s="102">
        <v>7.3020441405740897</v>
      </c>
      <c r="K261" s="102">
        <v>5.724195807806332</v>
      </c>
      <c r="L261" s="102">
        <v>5.2281500205041702</v>
      </c>
      <c r="M261" s="102">
        <v>5.6234990660774216</v>
      </c>
      <c r="N261" s="102">
        <v>6.3141740327367328</v>
      </c>
      <c r="O261" s="102">
        <v>7.8892245972654091</v>
      </c>
      <c r="P261" s="102">
        <v>8.0419991832204225</v>
      </c>
      <c r="Q261" s="102">
        <v>9.2314866472945205</v>
      </c>
      <c r="R261" s="102">
        <v>9.6281454851835324</v>
      </c>
      <c r="S261" s="102">
        <v>10.214121102157057</v>
      </c>
      <c r="T261" s="102">
        <v>12.463424757485482</v>
      </c>
      <c r="U261" s="102">
        <v>15.198400938044458</v>
      </c>
      <c r="V261" s="102">
        <v>13.940129223746382</v>
      </c>
      <c r="W261" s="102">
        <v>18.469489869149218</v>
      </c>
      <c r="X261" s="102">
        <v>14.034157151627328</v>
      </c>
      <c r="Y261" s="102">
        <v>15.750026028607783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5.5966868792532241</v>
      </c>
      <c r="N262" s="105">
        <v>6.2808396202391226</v>
      </c>
      <c r="O262" s="105">
        <v>7.8542896642446465</v>
      </c>
      <c r="P262" s="105">
        <v>8.0155205179067792</v>
      </c>
      <c r="Q262" s="105">
        <v>9.2166640776671791</v>
      </c>
      <c r="R262" s="105">
        <v>9.6093401978354187</v>
      </c>
      <c r="S262" s="105">
        <v>10.232775734541907</v>
      </c>
      <c r="T262" s="105">
        <v>12.462572681548105</v>
      </c>
      <c r="U262" s="105">
        <v>15.224847442934099</v>
      </c>
      <c r="V262" s="105">
        <v>13.947077283179949</v>
      </c>
      <c r="W262" s="105">
        <v>18.4482851793544</v>
      </c>
      <c r="X262" s="105">
        <v>14.034610343755029</v>
      </c>
      <c r="Y262" s="105">
        <v>15.775974518885967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1.6135181359271078</v>
      </c>
      <c r="N263" s="99">
        <v>1.9357419742796986</v>
      </c>
      <c r="O263" s="99">
        <v>2.7389560755384204</v>
      </c>
      <c r="P263" s="99">
        <v>2.4215055064225766</v>
      </c>
      <c r="Q263" s="99">
        <v>2.8361703963118567</v>
      </c>
      <c r="R263" s="99">
        <v>2.9771704341841905</v>
      </c>
      <c r="S263" s="99">
        <v>2.8718067134258236</v>
      </c>
      <c r="T263" s="99">
        <v>3.7841033485865747</v>
      </c>
      <c r="U263" s="99">
        <v>4.4230854822786627</v>
      </c>
      <c r="V263" s="99">
        <v>4.2089290013445231</v>
      </c>
      <c r="W263" s="99">
        <v>7.6953915127634751</v>
      </c>
      <c r="X263" s="99">
        <v>3.3447376698872255</v>
      </c>
      <c r="Y263" s="99">
        <v>6.109959873055189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3.9831687433261163</v>
      </c>
      <c r="N264" s="99">
        <v>4.3450976459594246</v>
      </c>
      <c r="O264" s="99">
        <v>5.1153335887062248</v>
      </c>
      <c r="P264" s="99">
        <v>5.5940150114842027</v>
      </c>
      <c r="Q264" s="99">
        <v>6.3804936813553246</v>
      </c>
      <c r="R264" s="99">
        <v>6.6321697636512278</v>
      </c>
      <c r="S264" s="99">
        <v>7.3609690211160821</v>
      </c>
      <c r="T264" s="99">
        <v>8.6784693329615283</v>
      </c>
      <c r="U264" s="99">
        <v>10.801761960655432</v>
      </c>
      <c r="V264" s="99">
        <v>9.7381482818354286</v>
      </c>
      <c r="W264" s="99">
        <v>10.752893666590927</v>
      </c>
      <c r="X264" s="99">
        <v>10.689872673867805</v>
      </c>
      <c r="Y264" s="99">
        <v>9.6660146458307779</v>
      </c>
      <c r="DA264" s="63" t="s">
        <v>2986</v>
      </c>
    </row>
    <row r="265" spans="1:105" ht="12" customHeight="1" x14ac:dyDescent="0.25">
      <c r="A265" s="121" t="s">
        <v>54</v>
      </c>
      <c r="B265" s="123">
        <v>3.3156850992912088</v>
      </c>
      <c r="C265" s="123">
        <v>2.1574883271610181</v>
      </c>
      <c r="D265" s="123">
        <v>2.0636295692079596</v>
      </c>
      <c r="E265" s="123">
        <v>2.5677924296958365</v>
      </c>
      <c r="F265" s="123">
        <v>2.6146393140016069</v>
      </c>
      <c r="G265" s="123">
        <v>2.4844020880809441</v>
      </c>
      <c r="H265" s="123">
        <v>2.269136592710578</v>
      </c>
      <c r="I265" s="123">
        <v>2.3563356757456657</v>
      </c>
      <c r="J265" s="123">
        <v>2.3235194927119531</v>
      </c>
      <c r="K265" s="123">
        <v>2.3819778811921775</v>
      </c>
      <c r="L265" s="123">
        <v>1.5401749371861113</v>
      </c>
      <c r="M265" s="123">
        <v>1.9114457059757435</v>
      </c>
      <c r="N265" s="123">
        <v>1.8692237600857102</v>
      </c>
      <c r="O265" s="123">
        <v>1.9315379721176926</v>
      </c>
      <c r="P265" s="123">
        <v>2.6253149126917763</v>
      </c>
      <c r="Q265" s="123">
        <v>2.3953537436471577</v>
      </c>
      <c r="R265" s="123">
        <v>2.3955487921265166</v>
      </c>
      <c r="S265" s="123">
        <v>3.0868748762523923</v>
      </c>
      <c r="T265" s="123">
        <v>3.1939924600081646</v>
      </c>
      <c r="U265" s="123">
        <v>3.3017924760808044</v>
      </c>
      <c r="V265" s="123">
        <v>3.4362758629894081</v>
      </c>
      <c r="W265" s="123">
        <v>4.1988935935828247</v>
      </c>
      <c r="X265" s="123">
        <v>4.5366575118999473</v>
      </c>
      <c r="Y265" s="123">
        <v>4.2713756040606929</v>
      </c>
      <c r="DA265" s="130" t="s">
        <v>2987</v>
      </c>
    </row>
    <row r="266" spans="1:105" ht="12" customHeight="1" x14ac:dyDescent="0.25">
      <c r="A266" s="97" t="s">
        <v>175</v>
      </c>
      <c r="B266" s="99">
        <v>3.329504336093005</v>
      </c>
      <c r="C266" s="99">
        <v>2.1512696424269331</v>
      </c>
      <c r="D266" s="99">
        <v>2.0590350891835363</v>
      </c>
      <c r="E266" s="99">
        <v>2.5714347751973161</v>
      </c>
      <c r="F266" s="99">
        <v>2.6158898530076318</v>
      </c>
      <c r="G266" s="99">
        <v>2.4842216067903142</v>
      </c>
      <c r="H266" s="99">
        <v>2.269858595814263</v>
      </c>
      <c r="I266" s="99">
        <v>2.3534292579110834</v>
      </c>
      <c r="J266" s="99">
        <v>2.3290582323772764</v>
      </c>
      <c r="K266" s="99">
        <v>2.3924830076641812</v>
      </c>
      <c r="L266" s="99">
        <v>1.5350410554951508</v>
      </c>
      <c r="M266" s="99">
        <v>1.9050252766008193</v>
      </c>
      <c r="N266" s="99">
        <v>1.8532666374532702</v>
      </c>
      <c r="O266" s="99">
        <v>1.9281343458121361</v>
      </c>
      <c r="P266" s="99">
        <v>2.6322777625459417</v>
      </c>
      <c r="Q266" s="99">
        <v>2.3925537469455715</v>
      </c>
      <c r="R266" s="99">
        <v>2.3912623780099147</v>
      </c>
      <c r="S266" s="99">
        <v>3.0866478904595058</v>
      </c>
      <c r="T266" s="99">
        <v>3.1951696224199257</v>
      </c>
      <c r="U266" s="99">
        <v>3.3040483759493862</v>
      </c>
      <c r="V266" s="99">
        <v>3.4343709208996178</v>
      </c>
      <c r="W266" s="99">
        <v>4.2098157733490167</v>
      </c>
      <c r="X266" s="99">
        <v>4.5393564590172506</v>
      </c>
      <c r="Y266" s="99">
        <v>4.257727202659896</v>
      </c>
      <c r="DA266" s="63" t="s">
        <v>2988</v>
      </c>
    </row>
    <row r="267" spans="1:105" ht="12" customHeight="1" x14ac:dyDescent="0.25">
      <c r="A267" s="109" t="s">
        <v>120</v>
      </c>
      <c r="B267" s="110">
        <v>2.189741402021474</v>
      </c>
      <c r="C267" s="110">
        <v>2.4489824586776403</v>
      </c>
      <c r="D267" s="110">
        <v>2.200629361159224</v>
      </c>
      <c r="E267" s="110">
        <v>2.4404346787791518</v>
      </c>
      <c r="F267" s="110">
        <v>2.567732522210795</v>
      </c>
      <c r="G267" s="110">
        <v>2.4950912083215888</v>
      </c>
      <c r="H267" s="110">
        <v>2.2292324815688662</v>
      </c>
      <c r="I267" s="110">
        <v>2.5097700915904455</v>
      </c>
      <c r="J267" s="110">
        <v>2.1077428558109466</v>
      </c>
      <c r="K267" s="110">
        <v>1.956354352510371</v>
      </c>
      <c r="L267" s="110">
        <v>1.7534968188412428</v>
      </c>
      <c r="M267" s="110">
        <v>1.9790459081537435</v>
      </c>
      <c r="N267" s="110">
        <v>2.0501106784363148</v>
      </c>
      <c r="O267" s="110">
        <v>1.9976436698980493</v>
      </c>
      <c r="P267" s="110">
        <v>2.3364817774617328</v>
      </c>
      <c r="Q267" s="110">
        <v>2.4810885214708498</v>
      </c>
      <c r="R267" s="110">
        <v>2.5551395053811357</v>
      </c>
      <c r="S267" s="110">
        <v>3.0959499387630212</v>
      </c>
      <c r="T267" s="110">
        <v>3.0597196163235982</v>
      </c>
      <c r="U267" s="110">
        <v>3.2110290531246011</v>
      </c>
      <c r="V267" s="110">
        <v>3.4889010066577115</v>
      </c>
      <c r="W267" s="110">
        <v>4.0261170374055935</v>
      </c>
      <c r="X267" s="110">
        <v>4.4780030825322488</v>
      </c>
      <c r="Y267" s="110">
        <v>4.4715868651080681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46.201028076005294</v>
      </c>
      <c r="C269" s="118">
        <f t="shared" si="122"/>
        <v>46.051844806358218</v>
      </c>
      <c r="D269" s="118">
        <f t="shared" si="122"/>
        <v>44.236424594265614</v>
      </c>
      <c r="E269" s="118">
        <f t="shared" si="122"/>
        <v>44.017592719738971</v>
      </c>
      <c r="F269" s="118">
        <f t="shared" si="122"/>
        <v>39.810304352533386</v>
      </c>
      <c r="G269" s="118">
        <f t="shared" si="122"/>
        <v>37.658323614690801</v>
      </c>
      <c r="H269" s="118">
        <f t="shared" si="122"/>
        <v>33.469139967729397</v>
      </c>
      <c r="I269" s="118">
        <f t="shared" si="122"/>
        <v>27.977901164259382</v>
      </c>
      <c r="J269" s="118">
        <f t="shared" si="122"/>
        <v>30.409277270019203</v>
      </c>
      <c r="K269" s="118">
        <f t="shared" si="122"/>
        <v>31.924872653717578</v>
      </c>
      <c r="L269" s="118">
        <f t="shared" si="122"/>
        <v>40.320466695195385</v>
      </c>
      <c r="M269" s="118">
        <f t="shared" si="122"/>
        <v>36.346417781426588</v>
      </c>
      <c r="N269" s="118">
        <f t="shared" si="122"/>
        <v>35.736841799226816</v>
      </c>
      <c r="O269" s="118">
        <f t="shared" si="122"/>
        <v>38.31639572513398</v>
      </c>
      <c r="P269" s="118">
        <f t="shared" si="122"/>
        <v>34.450730018368546</v>
      </c>
      <c r="Q269" s="118">
        <f t="shared" si="122"/>
        <v>34.810605427550954</v>
      </c>
      <c r="R269" s="118">
        <f t="shared" ref="R269:V269" si="123">R270+R273+R275+R284</f>
        <v>35.390567040227978</v>
      </c>
      <c r="S269" s="118">
        <f t="shared" si="123"/>
        <v>37.155846540349678</v>
      </c>
      <c r="T269" s="118">
        <f t="shared" si="123"/>
        <v>35.516575409842972</v>
      </c>
      <c r="U269" s="118">
        <f t="shared" si="123"/>
        <v>34.511901834943352</v>
      </c>
      <c r="V269" s="118">
        <f t="shared" si="123"/>
        <v>35.149379759796531</v>
      </c>
      <c r="W269" s="118">
        <f t="shared" ref="W269:Y269" si="124">W270+W273+W275+W284</f>
        <v>37.36768655278042</v>
      </c>
      <c r="X269" s="118">
        <f t="shared" si="124"/>
        <v>35.166206948980594</v>
      </c>
      <c r="Y269" s="118">
        <f t="shared" si="124"/>
        <v>33.752080740338016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42.236833371442259</v>
      </c>
      <c r="C270" s="123">
        <f t="shared" si="125"/>
        <v>43.211107696906424</v>
      </c>
      <c r="D270" s="123">
        <f t="shared" si="125"/>
        <v>41.39889465466873</v>
      </c>
      <c r="E270" s="123">
        <f t="shared" si="125"/>
        <v>40.842161542403502</v>
      </c>
      <c r="F270" s="123">
        <f t="shared" si="125"/>
        <v>36.663081095576423</v>
      </c>
      <c r="G270" s="123">
        <f t="shared" si="125"/>
        <v>34.486174734084592</v>
      </c>
      <c r="H270" s="123">
        <f t="shared" si="125"/>
        <v>30.29693087171254</v>
      </c>
      <c r="I270" s="123">
        <f t="shared" si="125"/>
        <v>24.80803529114857</v>
      </c>
      <c r="J270" s="123">
        <f t="shared" si="125"/>
        <v>27.067659849695637</v>
      </c>
      <c r="K270" s="123">
        <f t="shared" si="125"/>
        <v>28.405088960376695</v>
      </c>
      <c r="L270" s="123">
        <f t="shared" si="125"/>
        <v>38.148377661570876</v>
      </c>
      <c r="M270" s="123">
        <f t="shared" si="125"/>
        <v>33.890625634535425</v>
      </c>
      <c r="N270" s="123">
        <f t="shared" si="125"/>
        <v>33.227957792916278</v>
      </c>
      <c r="O270" s="123">
        <f t="shared" si="125"/>
        <v>35.232126715262297</v>
      </c>
      <c r="P270" s="123">
        <f t="shared" si="125"/>
        <v>30.120536957544875</v>
      </c>
      <c r="Q270" s="123">
        <f t="shared" si="125"/>
        <v>31.030317438363621</v>
      </c>
      <c r="R270" s="123">
        <f t="shared" ref="R270:V270" si="126">SUM(R271:R272)</f>
        <v>31.756607489696147</v>
      </c>
      <c r="S270" s="123">
        <f t="shared" si="126"/>
        <v>32.879019077534316</v>
      </c>
      <c r="T270" s="123">
        <f t="shared" si="126"/>
        <v>29.978925425723844</v>
      </c>
      <c r="U270" s="123">
        <f t="shared" si="126"/>
        <v>29.026592139061727</v>
      </c>
      <c r="V270" s="123">
        <f t="shared" si="126"/>
        <v>29.427658755230503</v>
      </c>
      <c r="W270" s="123">
        <f t="shared" ref="W270:Y270" si="127">SUM(W271:W272)</f>
        <v>32.382900216194045</v>
      </c>
      <c r="X270" s="123">
        <f t="shared" si="127"/>
        <v>29.425772050645019</v>
      </c>
      <c r="Y270" s="123">
        <f t="shared" si="127"/>
        <v>27.893021451934302</v>
      </c>
      <c r="DA270" s="130" t="s">
        <v>3141</v>
      </c>
    </row>
    <row r="271" spans="1:105" ht="12" customHeight="1" x14ac:dyDescent="0.25">
      <c r="A271" s="97" t="s">
        <v>212</v>
      </c>
      <c r="B271" s="99">
        <v>42.236833371442259</v>
      </c>
      <c r="C271" s="99">
        <v>43.211107696906424</v>
      </c>
      <c r="D271" s="99">
        <v>41.39889465466873</v>
      </c>
      <c r="E271" s="99">
        <v>40.842161542403502</v>
      </c>
      <c r="F271" s="99">
        <v>36.663081095576423</v>
      </c>
      <c r="G271" s="99">
        <v>34.486174734084592</v>
      </c>
      <c r="H271" s="99">
        <v>30.29693087171254</v>
      </c>
      <c r="I271" s="99">
        <v>24.80803529114857</v>
      </c>
      <c r="J271" s="99">
        <v>27.067659849695637</v>
      </c>
      <c r="K271" s="99">
        <v>28.405088960376695</v>
      </c>
      <c r="L271" s="99">
        <v>38.148377661570876</v>
      </c>
      <c r="M271" s="99">
        <v>33.890625634535425</v>
      </c>
      <c r="N271" s="99">
        <v>33.227957792916278</v>
      </c>
      <c r="O271" s="99">
        <v>35.232126715262297</v>
      </c>
      <c r="P271" s="99">
        <v>30.120536957544875</v>
      </c>
      <c r="Q271" s="99">
        <v>31.030317438363621</v>
      </c>
      <c r="R271" s="99">
        <v>31.756607489696147</v>
      </c>
      <c r="S271" s="99">
        <v>32.879019077534316</v>
      </c>
      <c r="T271" s="99">
        <v>29.978925425723844</v>
      </c>
      <c r="U271" s="99">
        <v>29.026592139061727</v>
      </c>
      <c r="V271" s="99">
        <v>29.427658755230503</v>
      </c>
      <c r="W271" s="99">
        <v>32.382900216194045</v>
      </c>
      <c r="X271" s="99">
        <v>29.425772050645019</v>
      </c>
      <c r="Y271" s="99">
        <v>27.893021451934302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2.8128785360746251</v>
      </c>
      <c r="C275" s="123">
        <v>2.1047078636480134</v>
      </c>
      <c r="D275" s="123">
        <v>2.142606858282067</v>
      </c>
      <c r="E275" s="123">
        <v>2.305187029457608</v>
      </c>
      <c r="F275" s="123">
        <v>2.2622068299845322</v>
      </c>
      <c r="G275" s="123">
        <v>2.3255024772460877</v>
      </c>
      <c r="H275" s="123">
        <v>2.4013739975689821</v>
      </c>
      <c r="I275" s="123">
        <v>2.3723049334092168</v>
      </c>
      <c r="J275" s="123">
        <v>2.5578459388823278</v>
      </c>
      <c r="K275" s="123">
        <v>2.7144587544897827</v>
      </c>
      <c r="L275" s="123">
        <v>1.6553467057373703</v>
      </c>
      <c r="M275" s="123">
        <v>1.8564492700233757</v>
      </c>
      <c r="N275" s="123">
        <v>1.9227572845145691</v>
      </c>
      <c r="O275" s="123">
        <v>2.4537712611553006</v>
      </c>
      <c r="P275" s="123">
        <v>3.4469680684180548</v>
      </c>
      <c r="Q275" s="123">
        <v>2.9847591209839508</v>
      </c>
      <c r="R275" s="123">
        <v>2.8355264876623951</v>
      </c>
      <c r="S275" s="123">
        <v>3.2474048772906245</v>
      </c>
      <c r="T275" s="123">
        <v>4.4592333944459419</v>
      </c>
      <c r="U275" s="123">
        <v>4.3934808158086334</v>
      </c>
      <c r="V275" s="123">
        <v>4.606212842300641</v>
      </c>
      <c r="W275" s="123">
        <v>3.6603384740354161</v>
      </c>
      <c r="X275" s="123">
        <v>4.2962528370511448</v>
      </c>
      <c r="Y275" s="123">
        <v>4.5379690310807108</v>
      </c>
      <c r="DA275" s="130" t="s">
        <v>3146</v>
      </c>
    </row>
    <row r="276" spans="1:105" ht="12" customHeight="1" x14ac:dyDescent="0.25">
      <c r="A276" s="97" t="s">
        <v>134</v>
      </c>
      <c r="B276" s="99">
        <v>4.2498737709928465</v>
      </c>
      <c r="C276" s="99">
        <v>3.0048947332826375</v>
      </c>
      <c r="D276" s="99">
        <v>3.0189161156366229</v>
      </c>
      <c r="E276" s="99">
        <v>3.1608601895885267</v>
      </c>
      <c r="F276" s="99">
        <v>3.0315911907131685</v>
      </c>
      <c r="G276" s="99">
        <v>3.0318901249960768</v>
      </c>
      <c r="H276" s="99">
        <v>3.074465874060154</v>
      </c>
      <c r="I276" s="99">
        <v>2.9730906497681469</v>
      </c>
      <c r="J276" s="99">
        <v>3.1262764038642894</v>
      </c>
      <c r="K276" s="99">
        <v>3.2589517288951093</v>
      </c>
      <c r="L276" s="99">
        <v>1.7990562432939505</v>
      </c>
      <c r="M276" s="99">
        <v>2.0620939618627441</v>
      </c>
      <c r="N276" s="99">
        <v>2.1047623126738557</v>
      </c>
      <c r="O276" s="99">
        <v>2.5927063506194497</v>
      </c>
      <c r="P276" s="99">
        <v>3.5297507382229782</v>
      </c>
      <c r="Q276" s="99">
        <v>3.0749278133313265</v>
      </c>
      <c r="R276" s="99">
        <v>2.9073343610476359</v>
      </c>
      <c r="S276" s="99">
        <v>3.3218072431663979</v>
      </c>
      <c r="T276" s="99">
        <v>4.6601275787372494</v>
      </c>
      <c r="U276" s="99">
        <v>4.8051989312411933</v>
      </c>
      <c r="V276" s="99">
        <v>5.0744432055767739</v>
      </c>
      <c r="W276" s="99">
        <v>4.1144993237251395</v>
      </c>
      <c r="X276" s="99">
        <v>4.6151319996277804</v>
      </c>
      <c r="Y276" s="99">
        <v>4.6224425921482961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0.54699254634373973</v>
      </c>
      <c r="M277" s="99">
        <v>0.55495649550130977</v>
      </c>
      <c r="N277" s="99">
        <v>0.62109984827614106</v>
      </c>
      <c r="O277" s="99">
        <v>0.88928727106001704</v>
      </c>
      <c r="P277" s="99">
        <v>1.045685959854022</v>
      </c>
      <c r="Q277" s="99">
        <v>0.93606258347500793</v>
      </c>
      <c r="R277" s="99">
        <v>0.90743028984327867</v>
      </c>
      <c r="S277" s="99">
        <v>0.92910360635323308</v>
      </c>
      <c r="T277" s="99">
        <v>1.3623907293444901</v>
      </c>
      <c r="U277" s="99">
        <v>1.3267731673386027</v>
      </c>
      <c r="V277" s="99">
        <v>1.4320706206988325</v>
      </c>
      <c r="W277" s="99">
        <v>1.5925732035615341</v>
      </c>
      <c r="X277" s="99">
        <v>1.0588215271742374</v>
      </c>
      <c r="Y277" s="99">
        <v>1.7107286429391477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0.54699254634373973</v>
      </c>
      <c r="M278" s="102">
        <v>0.55495649550130977</v>
      </c>
      <c r="N278" s="102">
        <v>0.62109984827614106</v>
      </c>
      <c r="O278" s="102">
        <v>0.88928727106001704</v>
      </c>
      <c r="P278" s="102">
        <v>1.045685959854022</v>
      </c>
      <c r="Q278" s="102">
        <v>0.93606258347500793</v>
      </c>
      <c r="R278" s="102">
        <v>0.90743028984327867</v>
      </c>
      <c r="S278" s="102">
        <v>0.92910360635323308</v>
      </c>
      <c r="T278" s="102">
        <v>1.3623907293444901</v>
      </c>
      <c r="U278" s="102">
        <v>1.3267731673386027</v>
      </c>
      <c r="V278" s="102">
        <v>1.4320706206988325</v>
      </c>
      <c r="W278" s="102">
        <v>1.5925732035615341</v>
      </c>
      <c r="X278" s="102">
        <v>1.0588215271742374</v>
      </c>
      <c r="Y278" s="102">
        <v>1.7107286429391477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1.1513161684884095</v>
      </c>
      <c r="C284" s="123">
        <v>0.73602924580377838</v>
      </c>
      <c r="D284" s="123">
        <v>0.69492308131481673</v>
      </c>
      <c r="E284" s="123">
        <v>0.87024414787786519</v>
      </c>
      <c r="F284" s="123">
        <v>0.88501642697242555</v>
      </c>
      <c r="G284" s="123">
        <v>0.84664640336011554</v>
      </c>
      <c r="H284" s="123">
        <v>0.77083509844787812</v>
      </c>
      <c r="I284" s="123">
        <v>0.79756093970159259</v>
      </c>
      <c r="J284" s="123">
        <v>0.7837714814412392</v>
      </c>
      <c r="K284" s="123">
        <v>0.8053249388511019</v>
      </c>
      <c r="L284" s="123">
        <v>0.51674232788713936</v>
      </c>
      <c r="M284" s="123">
        <v>0.5993428768677902</v>
      </c>
      <c r="N284" s="123">
        <v>0.58612672179597214</v>
      </c>
      <c r="O284" s="123">
        <v>0.63049774871638153</v>
      </c>
      <c r="P284" s="123">
        <v>0.88322499240561803</v>
      </c>
      <c r="Q284" s="123">
        <v>0.79552886820338542</v>
      </c>
      <c r="R284" s="123">
        <v>0.79843306286943194</v>
      </c>
      <c r="S284" s="123">
        <v>1.0294225855247339</v>
      </c>
      <c r="T284" s="123">
        <v>1.0784165896731841</v>
      </c>
      <c r="U284" s="123">
        <v>1.0918288800729887</v>
      </c>
      <c r="V284" s="123">
        <v>1.115508162265382</v>
      </c>
      <c r="W284" s="123">
        <v>1.3244478625509608</v>
      </c>
      <c r="X284" s="123">
        <v>1.4441820612844263</v>
      </c>
      <c r="Y284" s="123">
        <v>1.3210902573230014</v>
      </c>
      <c r="DA284" s="130" t="s">
        <v>3155</v>
      </c>
    </row>
    <row r="285" spans="1:105" ht="12" customHeight="1" x14ac:dyDescent="0.25">
      <c r="A285" s="97" t="s">
        <v>175</v>
      </c>
      <c r="B285" s="99">
        <v>1.1654468135683171</v>
      </c>
      <c r="C285" s="99">
        <v>0.7517315647866879</v>
      </c>
      <c r="D285" s="99">
        <v>0.71822830076176991</v>
      </c>
      <c r="E285" s="99">
        <v>0.89513254166934753</v>
      </c>
      <c r="F285" s="99">
        <v>0.9086110391948452</v>
      </c>
      <c r="G285" s="99">
        <v>0.86094167108516884</v>
      </c>
      <c r="H285" s="99">
        <v>0.78478216599517758</v>
      </c>
      <c r="I285" s="99">
        <v>0.8126686671729787</v>
      </c>
      <c r="J285" s="99">
        <v>0.80388999962353447</v>
      </c>
      <c r="K285" s="99">
        <v>0.82520175430792331</v>
      </c>
      <c r="L285" s="99">
        <v>0.52917843596710179</v>
      </c>
      <c r="M285" s="99">
        <v>0.65626635473197448</v>
      </c>
      <c r="N285" s="99">
        <v>0.63783248395462722</v>
      </c>
      <c r="O285" s="99">
        <v>0.66296058921547596</v>
      </c>
      <c r="P285" s="99">
        <v>0.90451674276060645</v>
      </c>
      <c r="Q285" s="99">
        <v>0.82150990254590772</v>
      </c>
      <c r="R285" s="99">
        <v>0.81987801215282163</v>
      </c>
      <c r="S285" s="99">
        <v>1.0551705405957994</v>
      </c>
      <c r="T285" s="99">
        <v>1.0878710068043609</v>
      </c>
      <c r="U285" s="99">
        <v>1.1189659860441783</v>
      </c>
      <c r="V285" s="99">
        <v>1.1558876900287305</v>
      </c>
      <c r="W285" s="99">
        <v>1.4081736756230221</v>
      </c>
      <c r="X285" s="99">
        <v>1.5106352013658133</v>
      </c>
      <c r="Y285" s="99">
        <v>1.4111489784174138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44.288321193874431</v>
      </c>
      <c r="D290" s="117">
        <f t="shared" si="129"/>
        <v>46.514412401384746</v>
      </c>
      <c r="E290" s="117">
        <f t="shared" si="129"/>
        <v>46.521798382508564</v>
      </c>
      <c r="F290" s="117">
        <f t="shared" si="129"/>
        <v>49.625292862697371</v>
      </c>
      <c r="G290" s="117">
        <f t="shared" si="129"/>
        <v>38.981702783768753</v>
      </c>
      <c r="H290" s="117">
        <f t="shared" si="129"/>
        <v>40.467201361205831</v>
      </c>
      <c r="I290" s="117">
        <f t="shared" si="129"/>
        <v>46.804521893432927</v>
      </c>
      <c r="J290" s="117">
        <f t="shared" si="129"/>
        <v>20.297271727271571</v>
      </c>
      <c r="K290" s="117">
        <f t="shared" si="129"/>
        <v>21.594331072291745</v>
      </c>
      <c r="L290" s="117">
        <f t="shared" si="129"/>
        <v>0</v>
      </c>
      <c r="M290" s="117">
        <f t="shared" si="129"/>
        <v>19.92349600520523</v>
      </c>
      <c r="N290" s="117">
        <f t="shared" si="129"/>
        <v>12.261160750582146</v>
      </c>
      <c r="O290" s="117">
        <f t="shared" si="129"/>
        <v>23.141538057602613</v>
      </c>
      <c r="P290" s="117">
        <f t="shared" si="129"/>
        <v>24.581410109151268</v>
      </c>
      <c r="Q290" s="117">
        <f t="shared" si="129"/>
        <v>23.916397421844216</v>
      </c>
      <c r="R290" s="117">
        <f t="shared" ref="R290:V290" si="130">R291+R294+R296+R305</f>
        <v>21.437553580598287</v>
      </c>
      <c r="S290" s="117">
        <f t="shared" si="130"/>
        <v>26.927925159234235</v>
      </c>
      <c r="T290" s="117">
        <f t="shared" si="130"/>
        <v>26.194243076130626</v>
      </c>
      <c r="U290" s="117">
        <f t="shared" si="130"/>
        <v>25.735882939840355</v>
      </c>
      <c r="V290" s="117">
        <f t="shared" si="130"/>
        <v>19.563435300864924</v>
      </c>
      <c r="W290" s="117">
        <f t="shared" ref="W290:Y290" si="131">W291+W294+W296+W305</f>
        <v>17.701338537327661</v>
      </c>
      <c r="X290" s="117">
        <f t="shared" si="131"/>
        <v>8.3596950278918847</v>
      </c>
      <c r="Y290" s="117">
        <f t="shared" si="131"/>
        <v>10.56307588872642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40.763502305090256</v>
      </c>
      <c r="D291" s="122">
        <f t="shared" si="132"/>
        <v>42.734998344362445</v>
      </c>
      <c r="E291" s="122">
        <f t="shared" si="132"/>
        <v>42.305136377277577</v>
      </c>
      <c r="F291" s="122">
        <f t="shared" si="132"/>
        <v>44.751661017462503</v>
      </c>
      <c r="G291" s="122">
        <f t="shared" si="132"/>
        <v>34.927383849320968</v>
      </c>
      <c r="H291" s="122">
        <f t="shared" si="132"/>
        <v>35.764688847228129</v>
      </c>
      <c r="I291" s="122">
        <f t="shared" si="132"/>
        <v>40.123215598398168</v>
      </c>
      <c r="J291" s="122">
        <f t="shared" si="132"/>
        <v>17.510098793122875</v>
      </c>
      <c r="K291" s="122">
        <f t="shared" si="132"/>
        <v>18.660659248787621</v>
      </c>
      <c r="L291" s="122">
        <f t="shared" si="132"/>
        <v>0</v>
      </c>
      <c r="M291" s="122">
        <f t="shared" si="132"/>
        <v>18.235793712110581</v>
      </c>
      <c r="N291" s="122">
        <f t="shared" si="132"/>
        <v>11.117324815186409</v>
      </c>
      <c r="O291" s="122">
        <f t="shared" si="132"/>
        <v>20.742817299208014</v>
      </c>
      <c r="P291" s="122">
        <f t="shared" si="132"/>
        <v>20.620765381536351</v>
      </c>
      <c r="Q291" s="122">
        <f t="shared" si="132"/>
        <v>20.334452773892739</v>
      </c>
      <c r="R291" s="122">
        <f t="shared" ref="R291:V291" si="133">SUM(R292:R293)</f>
        <v>18.361386256129812</v>
      </c>
      <c r="S291" s="122">
        <f t="shared" si="133"/>
        <v>22.531337099668558</v>
      </c>
      <c r="T291" s="122">
        <f t="shared" si="133"/>
        <v>20.552462868258704</v>
      </c>
      <c r="U291" s="122">
        <f t="shared" si="133"/>
        <v>19.517384104615086</v>
      </c>
      <c r="V291" s="122">
        <f t="shared" si="133"/>
        <v>14.670448476021106</v>
      </c>
      <c r="W291" s="122">
        <f t="shared" ref="W291:Y291" si="134">SUM(W292:W293)</f>
        <v>13.364373498232053</v>
      </c>
      <c r="X291" s="122">
        <f t="shared" si="134"/>
        <v>5.8260535512794442</v>
      </c>
      <c r="Y291" s="122">
        <f t="shared" si="134"/>
        <v>6.8289348844904989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40.301967373063995</v>
      </c>
      <c r="D292" s="98">
        <v>42.258152966478796</v>
      </c>
      <c r="E292" s="98">
        <v>41.836831218506696</v>
      </c>
      <c r="F292" s="98">
        <v>44.260755515154806</v>
      </c>
      <c r="G292" s="98">
        <v>34.547300201076098</v>
      </c>
      <c r="H292" s="98">
        <v>35.380180249110303</v>
      </c>
      <c r="I292" s="98">
        <v>39.695377493694146</v>
      </c>
      <c r="J292" s="98">
        <v>17.323887527387004</v>
      </c>
      <c r="K292" s="98">
        <v>18.462099284830796</v>
      </c>
      <c r="L292" s="98">
        <v>0</v>
      </c>
      <c r="M292" s="98">
        <v>18.044873137929699</v>
      </c>
      <c r="N292" s="98">
        <v>10.998346077264017</v>
      </c>
      <c r="O292" s="98">
        <v>20.506856576948291</v>
      </c>
      <c r="P292" s="98">
        <v>20.372204437921223</v>
      </c>
      <c r="Q292" s="98">
        <v>20.085502566607474</v>
      </c>
      <c r="R292" s="98">
        <v>18.133483348774273</v>
      </c>
      <c r="S292" s="98">
        <v>22.245681462563404</v>
      </c>
      <c r="T292" s="98">
        <v>20.278552172541346</v>
      </c>
      <c r="U292" s="98">
        <v>19.254532448890238</v>
      </c>
      <c r="V292" s="98">
        <v>14.471305285997923</v>
      </c>
      <c r="W292" s="98">
        <v>13.186755769488054</v>
      </c>
      <c r="X292" s="98">
        <v>5.7488454857888627</v>
      </c>
      <c r="Y292" s="98">
        <v>6.7478860550678181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0.461534932026264</v>
      </c>
      <c r="D293" s="98">
        <v>0.47684537788364972</v>
      </c>
      <c r="E293" s="98">
        <v>0.46830515877087853</v>
      </c>
      <c r="F293" s="98">
        <v>0.49090550230769486</v>
      </c>
      <c r="G293" s="98">
        <v>0.38008364824487167</v>
      </c>
      <c r="H293" s="98">
        <v>0.38450859811782528</v>
      </c>
      <c r="I293" s="98">
        <v>0.42783810470402039</v>
      </c>
      <c r="J293" s="98">
        <v>0.18621126573587202</v>
      </c>
      <c r="K293" s="98">
        <v>0.19855996395682399</v>
      </c>
      <c r="L293" s="98">
        <v>0</v>
      </c>
      <c r="M293" s="98">
        <v>0.19092057418088093</v>
      </c>
      <c r="N293" s="98">
        <v>0.11897873792239146</v>
      </c>
      <c r="O293" s="98">
        <v>0.23596072225972209</v>
      </c>
      <c r="P293" s="98">
        <v>0.24856094361512926</v>
      </c>
      <c r="Q293" s="98">
        <v>0.24895020728526401</v>
      </c>
      <c r="R293" s="98">
        <v>0.22790290735553817</v>
      </c>
      <c r="S293" s="98">
        <v>0.28565563710515468</v>
      </c>
      <c r="T293" s="98">
        <v>0.27391069571735871</v>
      </c>
      <c r="U293" s="98">
        <v>0.26285165572484664</v>
      </c>
      <c r="V293" s="98">
        <v>0.19914319002318298</v>
      </c>
      <c r="W293" s="98">
        <v>0.17761772874400081</v>
      </c>
      <c r="X293" s="98">
        <v>7.7208065490581179E-2</v>
      </c>
      <c r="Y293" s="98">
        <v>8.1048829422681212E-2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1.4286223794234007E-2</v>
      </c>
      <c r="D294" s="122">
        <f t="shared" si="135"/>
        <v>2.5470564447435652E-2</v>
      </c>
      <c r="E294" s="122">
        <f t="shared" si="135"/>
        <v>3.618309070887283E-2</v>
      </c>
      <c r="F294" s="122">
        <f t="shared" si="135"/>
        <v>3.8002447576560433E-2</v>
      </c>
      <c r="G294" s="122">
        <f t="shared" si="135"/>
        <v>3.5529543974006553E-2</v>
      </c>
      <c r="H294" s="122">
        <f t="shared" si="135"/>
        <v>3.458894466955173E-2</v>
      </c>
      <c r="I294" s="122">
        <f t="shared" si="135"/>
        <v>7.4089071422019467E-2</v>
      </c>
      <c r="J294" s="122">
        <f t="shared" si="135"/>
        <v>2.3369686442487009E-2</v>
      </c>
      <c r="K294" s="122">
        <f t="shared" si="135"/>
        <v>3.4984201002807774E-2</v>
      </c>
      <c r="L294" s="122">
        <f t="shared" si="135"/>
        <v>0</v>
      </c>
      <c r="M294" s="122">
        <f t="shared" si="135"/>
        <v>8.7318518616602871E-3</v>
      </c>
      <c r="N294" s="122">
        <f t="shared" si="135"/>
        <v>2.6452504001406821E-2</v>
      </c>
      <c r="O294" s="122">
        <f t="shared" si="135"/>
        <v>2.4983035235214127E-2</v>
      </c>
      <c r="P294" s="122">
        <f t="shared" si="135"/>
        <v>2.6465907495617971E-2</v>
      </c>
      <c r="Q294" s="122">
        <f t="shared" si="135"/>
        <v>6.1437009471313642E-2</v>
      </c>
      <c r="R294" s="122">
        <f t="shared" si="135"/>
        <v>5.1248451610508006E-2</v>
      </c>
      <c r="S294" s="122">
        <f t="shared" si="135"/>
        <v>4.6055534899386692E-2</v>
      </c>
      <c r="T294" s="122">
        <f t="shared" si="135"/>
        <v>7.3514598224809116E-2</v>
      </c>
      <c r="U294" s="122">
        <f t="shared" si="135"/>
        <v>4.6230804764017246E-2</v>
      </c>
      <c r="V294" s="122">
        <f t="shared" si="135"/>
        <v>3.1324488672992458E-2</v>
      </c>
      <c r="W294" s="122">
        <f t="shared" si="135"/>
        <v>1.0453179383490231E-2</v>
      </c>
      <c r="X294" s="122">
        <f t="shared" si="135"/>
        <v>6.3093310640805183E-3</v>
      </c>
      <c r="Y294" s="122">
        <f t="shared" si="135"/>
        <v>8.1445939967448484E-3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1.4286223794234007E-2</v>
      </c>
      <c r="D295" s="98">
        <v>2.5470564447435652E-2</v>
      </c>
      <c r="E295" s="98">
        <v>3.618309070887283E-2</v>
      </c>
      <c r="F295" s="98">
        <v>3.8002447576560433E-2</v>
      </c>
      <c r="G295" s="98">
        <v>3.5529543974006553E-2</v>
      </c>
      <c r="H295" s="98">
        <v>3.458894466955173E-2</v>
      </c>
      <c r="I295" s="98">
        <v>7.4089071422019467E-2</v>
      </c>
      <c r="J295" s="98">
        <v>2.3369686442487009E-2</v>
      </c>
      <c r="K295" s="98">
        <v>3.4984201002807774E-2</v>
      </c>
      <c r="L295" s="98">
        <v>0</v>
      </c>
      <c r="M295" s="98">
        <v>8.7318518616602871E-3</v>
      </c>
      <c r="N295" s="98">
        <v>2.6452504001406821E-2</v>
      </c>
      <c r="O295" s="98">
        <v>2.4983035235214127E-2</v>
      </c>
      <c r="P295" s="98">
        <v>2.6465907495617971E-2</v>
      </c>
      <c r="Q295" s="98">
        <v>6.1437009471313642E-2</v>
      </c>
      <c r="R295" s="98">
        <v>5.1248451610508006E-2</v>
      </c>
      <c r="S295" s="98">
        <v>4.6055534899386692E-2</v>
      </c>
      <c r="T295" s="98">
        <v>7.3514598224809116E-2</v>
      </c>
      <c r="U295" s="98">
        <v>4.6230804764017246E-2</v>
      </c>
      <c r="V295" s="98">
        <v>3.1324488672992458E-2</v>
      </c>
      <c r="W295" s="98">
        <v>1.0453179383490231E-2</v>
      </c>
      <c r="X295" s="98">
        <v>6.3093310640805183E-3</v>
      </c>
      <c r="Y295" s="98">
        <v>8.1445939967448484E-3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2.7573887933928072</v>
      </c>
      <c r="D296" s="122">
        <v>2.9678456831220368</v>
      </c>
      <c r="E296" s="122">
        <v>3.1687794655719985</v>
      </c>
      <c r="F296" s="122">
        <v>3.6234789515048034</v>
      </c>
      <c r="G296" s="122">
        <v>3.0392521989732062</v>
      </c>
      <c r="H296" s="122">
        <v>3.606013477225102</v>
      </c>
      <c r="I296" s="122">
        <v>5.080916572537852</v>
      </c>
      <c r="J296" s="122">
        <v>2.1647440109432448</v>
      </c>
      <c r="K296" s="122">
        <v>2.2423328704624277</v>
      </c>
      <c r="L296" s="122">
        <v>0</v>
      </c>
      <c r="M296" s="122">
        <v>1.274775303211555</v>
      </c>
      <c r="N296" s="122">
        <v>0.82815400423396168</v>
      </c>
      <c r="O296" s="122">
        <v>1.8536531429131591</v>
      </c>
      <c r="P296" s="122">
        <v>3.0459008744167964</v>
      </c>
      <c r="Q296" s="122">
        <v>2.6539403955727638</v>
      </c>
      <c r="R296" s="122">
        <v>2.2520177101809473</v>
      </c>
      <c r="S296" s="122">
        <v>3.1306858342165413</v>
      </c>
      <c r="T296" s="122">
        <v>4.2784073796584945</v>
      </c>
      <c r="U296" s="122">
        <v>4.8844301931192229</v>
      </c>
      <c r="V296" s="122">
        <v>3.8256403281644529</v>
      </c>
      <c r="W296" s="122">
        <v>3.2105908118900781</v>
      </c>
      <c r="X296" s="122">
        <v>1.8278703029897987</v>
      </c>
      <c r="Y296" s="122">
        <v>2.7706120167173092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2.2601640946241677</v>
      </c>
      <c r="D297" s="98">
        <v>1.4546701200925751</v>
      </c>
      <c r="E297" s="98">
        <v>1.9533534540475759</v>
      </c>
      <c r="F297" s="98">
        <v>2.1848067448935486</v>
      </c>
      <c r="G297" s="98">
        <v>1.8423190585765372</v>
      </c>
      <c r="H297" s="98">
        <v>1.9056357457453386</v>
      </c>
      <c r="I297" s="98">
        <v>4.0522120310701029</v>
      </c>
      <c r="J297" s="98">
        <v>2.1647440109432448</v>
      </c>
      <c r="K297" s="98">
        <v>2.065032546754539</v>
      </c>
      <c r="L297" s="98">
        <v>0</v>
      </c>
      <c r="M297" s="98">
        <v>0.73183045030181482</v>
      </c>
      <c r="N297" s="98">
        <v>0.82815400423396168</v>
      </c>
      <c r="O297" s="98">
        <v>1.8536531429131591</v>
      </c>
      <c r="P297" s="98">
        <v>3.0343162282740583</v>
      </c>
      <c r="Q297" s="98">
        <v>2.3876834641322073</v>
      </c>
      <c r="R297" s="98">
        <v>2.2520177101809473</v>
      </c>
      <c r="S297" s="98">
        <v>3.1228437313096808</v>
      </c>
      <c r="T297" s="98">
        <v>3.385385617493506</v>
      </c>
      <c r="U297" s="98">
        <v>2.5849074660477274</v>
      </c>
      <c r="V297" s="98">
        <v>3.5216086368932271</v>
      </c>
      <c r="W297" s="98">
        <v>2.2142931678245303</v>
      </c>
      <c r="X297" s="98">
        <v>1.8204534880961141</v>
      </c>
      <c r="Y297" s="98">
        <v>2.7638315199159837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1.1584646142738035E-2</v>
      </c>
      <c r="Q298" s="98">
        <v>0</v>
      </c>
      <c r="R298" s="98">
        <v>0</v>
      </c>
      <c r="S298" s="98">
        <v>7.0526529727087022E-3</v>
      </c>
      <c r="T298" s="98">
        <v>2.4951584386390637E-2</v>
      </c>
      <c r="U298" s="98">
        <v>2.8641469911147082E-3</v>
      </c>
      <c r="V298" s="98">
        <v>4.2332526354934341E-2</v>
      </c>
      <c r="W298" s="98">
        <v>0</v>
      </c>
      <c r="X298" s="98">
        <v>7.4168148936846652E-3</v>
      </c>
      <c r="Y298" s="98">
        <v>6.7804968013256296E-3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4.5856822888945712E-3</v>
      </c>
      <c r="Q299" s="101">
        <v>0</v>
      </c>
      <c r="R299" s="101">
        <v>0</v>
      </c>
      <c r="S299" s="101">
        <v>2.4521234123530992E-3</v>
      </c>
      <c r="T299" s="101">
        <v>9.3111005979371712E-3</v>
      </c>
      <c r="U299" s="101">
        <v>1.0095154606237335E-3</v>
      </c>
      <c r="V299" s="101">
        <v>1.5662393761923247E-2</v>
      </c>
      <c r="W299" s="101">
        <v>0</v>
      </c>
      <c r="X299" s="101">
        <v>2.1946633290204918E-3</v>
      </c>
      <c r="Y299" s="101">
        <v>3.0547484805264441E-3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6.9989638538434642E-3</v>
      </c>
      <c r="Q300" s="104">
        <v>0</v>
      </c>
      <c r="R300" s="104">
        <v>0</v>
      </c>
      <c r="S300" s="104">
        <v>4.600529560355603E-3</v>
      </c>
      <c r="T300" s="104">
        <v>1.5640483788453466E-2</v>
      </c>
      <c r="U300" s="104">
        <v>1.854631530490975E-3</v>
      </c>
      <c r="V300" s="104">
        <v>2.6670132593011098E-2</v>
      </c>
      <c r="W300" s="104">
        <v>0</v>
      </c>
      <c r="X300" s="104">
        <v>5.2221515646641735E-3</v>
      </c>
      <c r="Y300" s="104">
        <v>3.7257483207991859E-3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0.49722469876863956</v>
      </c>
      <c r="D301" s="101">
        <v>1.5131755630294619</v>
      </c>
      <c r="E301" s="101">
        <v>1.2154260115244226</v>
      </c>
      <c r="F301" s="101">
        <v>1.4386722066112547</v>
      </c>
      <c r="G301" s="101">
        <v>1.1969331403966688</v>
      </c>
      <c r="H301" s="101">
        <v>1.7003777314797637</v>
      </c>
      <c r="I301" s="101">
        <v>1.0287045414677487</v>
      </c>
      <c r="J301" s="101">
        <v>0</v>
      </c>
      <c r="K301" s="101">
        <v>0.17730032370788887</v>
      </c>
      <c r="L301" s="101">
        <v>0</v>
      </c>
      <c r="M301" s="101">
        <v>0.52709873355860914</v>
      </c>
      <c r="N301" s="101">
        <v>0</v>
      </c>
      <c r="O301" s="101">
        <v>0</v>
      </c>
      <c r="P301" s="101">
        <v>0</v>
      </c>
      <c r="Q301" s="101">
        <v>0.26478807975956314</v>
      </c>
      <c r="R301" s="101">
        <v>0</v>
      </c>
      <c r="S301" s="101">
        <v>5.4159645437846658E-4</v>
      </c>
      <c r="T301" s="101">
        <v>0.27977986126222554</v>
      </c>
      <c r="U301" s="101">
        <v>2.2886955807360851</v>
      </c>
      <c r="V301" s="101">
        <v>0.20079041682888629</v>
      </c>
      <c r="W301" s="101">
        <v>0.9441116160601164</v>
      </c>
      <c r="X301" s="101">
        <v>0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1.5846119351130911E-2</v>
      </c>
      <c r="N302" s="104">
        <v>0</v>
      </c>
      <c r="O302" s="104">
        <v>0</v>
      </c>
      <c r="P302" s="104">
        <v>0</v>
      </c>
      <c r="Q302" s="104">
        <v>1.4688516809935074E-3</v>
      </c>
      <c r="R302" s="104">
        <v>0</v>
      </c>
      <c r="S302" s="104">
        <v>2.4785347977354731E-4</v>
      </c>
      <c r="T302" s="104">
        <v>0.58829031651637198</v>
      </c>
      <c r="U302" s="104">
        <v>7.9629993442961611E-3</v>
      </c>
      <c r="V302" s="104">
        <v>6.0908748087405533E-2</v>
      </c>
      <c r="W302" s="104">
        <v>5.2186028005431165E-2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6.4272767925406191E-3</v>
      </c>
      <c r="N303" s="98">
        <v>0</v>
      </c>
      <c r="O303" s="98">
        <v>0</v>
      </c>
      <c r="P303" s="98">
        <v>0</v>
      </c>
      <c r="Q303" s="98">
        <v>5.9648924543452553E-4</v>
      </c>
      <c r="R303" s="98">
        <v>0</v>
      </c>
      <c r="S303" s="98">
        <v>9.0999409406120795E-5</v>
      </c>
      <c r="T303" s="98">
        <v>0.229144755753384</v>
      </c>
      <c r="U303" s="98">
        <v>2.9539300620341205E-3</v>
      </c>
      <c r="V303" s="98">
        <v>2.3146501060870781E-2</v>
      </c>
      <c r="W303" s="98">
        <v>2.6105781055336195E-2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9.4188425585902923E-3</v>
      </c>
      <c r="N304" s="98">
        <v>0</v>
      </c>
      <c r="O304" s="98">
        <v>0</v>
      </c>
      <c r="P304" s="98">
        <v>0</v>
      </c>
      <c r="Q304" s="98">
        <v>8.723624355589819E-4</v>
      </c>
      <c r="R304" s="98">
        <v>0</v>
      </c>
      <c r="S304" s="98">
        <v>1.5685407036742648E-4</v>
      </c>
      <c r="T304" s="98">
        <v>0.35914556076298798</v>
      </c>
      <c r="U304" s="98">
        <v>5.0090692822620407E-3</v>
      </c>
      <c r="V304" s="98">
        <v>3.7762247026534752E-2</v>
      </c>
      <c r="W304" s="98">
        <v>2.6080246950094969E-2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0.75314387159713336</v>
      </c>
      <c r="D305" s="122">
        <v>0.78609780945282526</v>
      </c>
      <c r="E305" s="122">
        <v>1.0116994489501083</v>
      </c>
      <c r="F305" s="122">
        <v>1.2121504461535115</v>
      </c>
      <c r="G305" s="122">
        <v>0.97953719150056928</v>
      </c>
      <c r="H305" s="122">
        <v>1.0619100920830458</v>
      </c>
      <c r="I305" s="122">
        <v>1.5263006510748818</v>
      </c>
      <c r="J305" s="122">
        <v>0.59905923676296635</v>
      </c>
      <c r="K305" s="122">
        <v>0.65635475203889171</v>
      </c>
      <c r="L305" s="122">
        <v>0</v>
      </c>
      <c r="M305" s="122">
        <v>0.40419513802143192</v>
      </c>
      <c r="N305" s="122">
        <v>0.28922942716036815</v>
      </c>
      <c r="O305" s="122">
        <v>0.52008458024622817</v>
      </c>
      <c r="P305" s="122">
        <v>0.88827794570250074</v>
      </c>
      <c r="Q305" s="122">
        <v>0.86656724290740117</v>
      </c>
      <c r="R305" s="122">
        <v>0.77290116267701969</v>
      </c>
      <c r="S305" s="122">
        <v>1.2198466904497449</v>
      </c>
      <c r="T305" s="122">
        <v>1.2898582299886154</v>
      </c>
      <c r="U305" s="122">
        <v>1.2878378373420283</v>
      </c>
      <c r="V305" s="122">
        <v>1.0360220080063731</v>
      </c>
      <c r="W305" s="122">
        <v>1.1159210478220429</v>
      </c>
      <c r="X305" s="122">
        <v>0.69946184255856014</v>
      </c>
      <c r="Y305" s="122">
        <v>0.95538439352186755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0.67126306492950283</v>
      </c>
      <c r="D306" s="98">
        <v>0.67712777611228059</v>
      </c>
      <c r="E306" s="98">
        <v>0.97681982510956444</v>
      </c>
      <c r="F306" s="98">
        <v>1.1221212125867268</v>
      </c>
      <c r="G306" s="98">
        <v>0.94445320667039634</v>
      </c>
      <c r="H306" s="98">
        <v>1.0467812931605818</v>
      </c>
      <c r="I306" s="98">
        <v>1.5023323709252467</v>
      </c>
      <c r="J306" s="98">
        <v>0.55591297835899722</v>
      </c>
      <c r="K306" s="98">
        <v>0.65405681907861113</v>
      </c>
      <c r="L306" s="98">
        <v>0</v>
      </c>
      <c r="M306" s="98">
        <v>0.19565093082760085</v>
      </c>
      <c r="N306" s="98">
        <v>0.28812709441535722</v>
      </c>
      <c r="O306" s="98">
        <v>0.3788167095618391</v>
      </c>
      <c r="P306" s="98">
        <v>0.75284892831896355</v>
      </c>
      <c r="Q306" s="98">
        <v>0.81439079769537592</v>
      </c>
      <c r="R306" s="98">
        <v>0.67012252644451986</v>
      </c>
      <c r="S306" s="98">
        <v>1.1729380600346717</v>
      </c>
      <c r="T306" s="98">
        <v>1.2752618308534287</v>
      </c>
      <c r="U306" s="98">
        <v>1.1714707050086213</v>
      </c>
      <c r="V306" s="98">
        <v>0.95538819065121594</v>
      </c>
      <c r="W306" s="98">
        <v>0.9316703480643076</v>
      </c>
      <c r="X306" s="98">
        <v>0.65098013172048463</v>
      </c>
      <c r="Y306" s="98">
        <v>0.78930270827964344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8.1880806667630562E-2</v>
      </c>
      <c r="D307" s="33">
        <v>0.10897003334054464</v>
      </c>
      <c r="E307" s="33">
        <v>3.4879623840543897E-2</v>
      </c>
      <c r="F307" s="33">
        <v>9.0029233566784633E-2</v>
      </c>
      <c r="G307" s="33">
        <v>3.5083984830172922E-2</v>
      </c>
      <c r="H307" s="33">
        <v>1.5128798922463892E-2</v>
      </c>
      <c r="I307" s="33">
        <v>2.3968280149635136E-2</v>
      </c>
      <c r="J307" s="33">
        <v>4.3146258403969143E-2</v>
      </c>
      <c r="K307" s="33">
        <v>2.2979329602805295E-3</v>
      </c>
      <c r="L307" s="33">
        <v>0</v>
      </c>
      <c r="M307" s="33">
        <v>0.2085442071938311</v>
      </c>
      <c r="N307" s="33">
        <v>1.102332745010927E-3</v>
      </c>
      <c r="O307" s="33">
        <v>0.14126787068438909</v>
      </c>
      <c r="P307" s="33">
        <v>0.13542901738353724</v>
      </c>
      <c r="Q307" s="33">
        <v>5.2176445212025219E-2</v>
      </c>
      <c r="R307" s="33">
        <v>0.1027786362324998</v>
      </c>
      <c r="S307" s="33">
        <v>4.6908630415073212E-2</v>
      </c>
      <c r="T307" s="33">
        <v>1.4596399135186646E-2</v>
      </c>
      <c r="U307" s="33">
        <v>0.1163671323334069</v>
      </c>
      <c r="V307" s="33">
        <v>8.0633817355157247E-2</v>
      </c>
      <c r="W307" s="33">
        <v>0.18425069975773523</v>
      </c>
      <c r="X307" s="33">
        <v>4.8481710838075523E-2</v>
      </c>
      <c r="Y307" s="33">
        <v>0.16608168524222411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21.530510207835807</v>
      </c>
      <c r="D309" s="117">
        <f t="shared" si="136"/>
        <v>22.89980550917933</v>
      </c>
      <c r="E309" s="117">
        <f t="shared" si="136"/>
        <v>23.135950625599925</v>
      </c>
      <c r="F309" s="117">
        <f t="shared" si="136"/>
        <v>24.943122188200384</v>
      </c>
      <c r="G309" s="117">
        <f t="shared" si="136"/>
        <v>19.800009315814336</v>
      </c>
      <c r="H309" s="117">
        <f t="shared" si="136"/>
        <v>20.787935933589594</v>
      </c>
      <c r="I309" s="117">
        <f t="shared" si="136"/>
        <v>24.394378996429598</v>
      </c>
      <c r="J309" s="117">
        <f t="shared" si="136"/>
        <v>10.668403539730292</v>
      </c>
      <c r="K309" s="117">
        <f t="shared" si="136"/>
        <v>11.518298428376028</v>
      </c>
      <c r="L309" s="117">
        <f t="shared" si="136"/>
        <v>0</v>
      </c>
      <c r="M309" s="117">
        <f t="shared" si="136"/>
        <v>10.989893453248701</v>
      </c>
      <c r="N309" s="117">
        <f t="shared" si="136"/>
        <v>7.0649356257047851</v>
      </c>
      <c r="O309" s="117">
        <f t="shared" si="136"/>
        <v>14.021693834879427</v>
      </c>
      <c r="P309" s="117">
        <f t="shared" si="136"/>
        <v>15.809887279628542</v>
      </c>
      <c r="Q309" s="117">
        <f t="shared" si="136"/>
        <v>16.172068870993833</v>
      </c>
      <c r="R309" s="117">
        <f t="shared" ref="R309:V309" si="137">R310+R313+R315+R324</f>
        <v>14.841585068963804</v>
      </c>
      <c r="S309" s="117">
        <f t="shared" si="137"/>
        <v>18.888986116907411</v>
      </c>
      <c r="T309" s="117">
        <f t="shared" si="137"/>
        <v>18.822752720001034</v>
      </c>
      <c r="U309" s="117">
        <f t="shared" si="137"/>
        <v>18.489398366944883</v>
      </c>
      <c r="V309" s="117">
        <f t="shared" si="137"/>
        <v>14.299983652222201</v>
      </c>
      <c r="W309" s="117">
        <f t="shared" ref="W309:Y309" si="138">W310+W313+W315+W324</f>
        <v>12.933694025441422</v>
      </c>
      <c r="X309" s="117">
        <f t="shared" si="138"/>
        <v>6.1446556189441717</v>
      </c>
      <c r="Y309" s="117">
        <f t="shared" si="138"/>
        <v>7.8212593002951989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19.617561068687682</v>
      </c>
      <c r="D310" s="122">
        <f t="shared" si="139"/>
        <v>20.751979754614766</v>
      </c>
      <c r="E310" s="122">
        <f t="shared" si="139"/>
        <v>20.74053347779919</v>
      </c>
      <c r="F310" s="122">
        <f t="shared" si="139"/>
        <v>22.147675025903716</v>
      </c>
      <c r="G310" s="122">
        <f t="shared" si="139"/>
        <v>17.456732058823025</v>
      </c>
      <c r="H310" s="122">
        <f t="shared" si="139"/>
        <v>18.057409071140068</v>
      </c>
      <c r="I310" s="122">
        <f t="shared" si="139"/>
        <v>20.474569055904691</v>
      </c>
      <c r="J310" s="122">
        <f t="shared" si="139"/>
        <v>9.0398947750209562</v>
      </c>
      <c r="K310" s="122">
        <f t="shared" si="139"/>
        <v>9.7601298294031515</v>
      </c>
      <c r="L310" s="122">
        <f t="shared" si="139"/>
        <v>0</v>
      </c>
      <c r="M310" s="122">
        <f t="shared" si="139"/>
        <v>9.9310368550448782</v>
      </c>
      <c r="N310" s="122">
        <f t="shared" si="139"/>
        <v>6.3029376472446232</v>
      </c>
      <c r="O310" s="122">
        <f t="shared" si="139"/>
        <v>12.421711702228285</v>
      </c>
      <c r="P310" s="122">
        <f t="shared" si="139"/>
        <v>13.121457102756999</v>
      </c>
      <c r="Q310" s="122">
        <f t="shared" si="139"/>
        <v>13.578765171264422</v>
      </c>
      <c r="R310" s="122">
        <f t="shared" ref="R310:V310" si="140">SUM(R311:R312)</f>
        <v>12.555120992804804</v>
      </c>
      <c r="S310" s="122">
        <f t="shared" si="140"/>
        <v>15.68365126456662</v>
      </c>
      <c r="T310" s="122">
        <f t="shared" si="140"/>
        <v>14.514567065043929</v>
      </c>
      <c r="U310" s="122">
        <f t="shared" si="140"/>
        <v>13.95365032377553</v>
      </c>
      <c r="V310" s="122">
        <f t="shared" si="140"/>
        <v>10.604848276375236</v>
      </c>
      <c r="W310" s="122">
        <f t="shared" ref="W310:Y310" si="141">SUM(W311:W312)</f>
        <v>9.7393709223921494</v>
      </c>
      <c r="X310" s="122">
        <f t="shared" si="141"/>
        <v>4.2664604055398581</v>
      </c>
      <c r="Y310" s="122">
        <f t="shared" si="141"/>
        <v>5.0155108678732265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19.156026136661417</v>
      </c>
      <c r="D311" s="98">
        <v>20.275134376731117</v>
      </c>
      <c r="E311" s="98">
        <v>20.272228319028311</v>
      </c>
      <c r="F311" s="98">
        <v>21.656769523596022</v>
      </c>
      <c r="G311" s="98">
        <v>17.076648410578155</v>
      </c>
      <c r="H311" s="98">
        <v>17.672900473022242</v>
      </c>
      <c r="I311" s="98">
        <v>20.046730951200672</v>
      </c>
      <c r="J311" s="98">
        <v>8.8536835092850836</v>
      </c>
      <c r="K311" s="98">
        <v>9.5615698654463284</v>
      </c>
      <c r="L311" s="98">
        <v>0</v>
      </c>
      <c r="M311" s="98">
        <v>9.7401162808639974</v>
      </c>
      <c r="N311" s="98">
        <v>6.1839589093222314</v>
      </c>
      <c r="O311" s="98">
        <v>12.185750979968562</v>
      </c>
      <c r="P311" s="98">
        <v>12.87289615914187</v>
      </c>
      <c r="Q311" s="98">
        <v>13.329814963979159</v>
      </c>
      <c r="R311" s="98">
        <v>12.327218085449266</v>
      </c>
      <c r="S311" s="98">
        <v>15.397995627461466</v>
      </c>
      <c r="T311" s="98">
        <v>14.240656369326571</v>
      </c>
      <c r="U311" s="98">
        <v>13.690798668050684</v>
      </c>
      <c r="V311" s="98">
        <v>10.405705086352054</v>
      </c>
      <c r="W311" s="98">
        <v>9.5617531936481495</v>
      </c>
      <c r="X311" s="98">
        <v>4.1892523400492765</v>
      </c>
      <c r="Y311" s="98">
        <v>4.9344620384505449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0.461534932026264</v>
      </c>
      <c r="D312" s="98">
        <v>0.47684537788364972</v>
      </c>
      <c r="E312" s="98">
        <v>0.46830515877087853</v>
      </c>
      <c r="F312" s="98">
        <v>0.49090550230769486</v>
      </c>
      <c r="G312" s="98">
        <v>0.38008364824487167</v>
      </c>
      <c r="H312" s="98">
        <v>0.38450859811782528</v>
      </c>
      <c r="I312" s="98">
        <v>0.42783810470402039</v>
      </c>
      <c r="J312" s="98">
        <v>0.18621126573587202</v>
      </c>
      <c r="K312" s="98">
        <v>0.19855996395682399</v>
      </c>
      <c r="L312" s="98">
        <v>0</v>
      </c>
      <c r="M312" s="98">
        <v>0.19092057418088093</v>
      </c>
      <c r="N312" s="98">
        <v>0.11897873792239146</v>
      </c>
      <c r="O312" s="98">
        <v>0.23596072225972209</v>
      </c>
      <c r="P312" s="98">
        <v>0.24856094361512926</v>
      </c>
      <c r="Q312" s="98">
        <v>0.24895020728526401</v>
      </c>
      <c r="R312" s="98">
        <v>0.22790290735553817</v>
      </c>
      <c r="S312" s="98">
        <v>0.28565563710515468</v>
      </c>
      <c r="T312" s="98">
        <v>0.27391069571735871</v>
      </c>
      <c r="U312" s="98">
        <v>0.26285165572484664</v>
      </c>
      <c r="V312" s="98">
        <v>0.19914319002318298</v>
      </c>
      <c r="W312" s="98">
        <v>0.17761772874400081</v>
      </c>
      <c r="X312" s="98">
        <v>7.7208065490581179E-2</v>
      </c>
      <c r="Y312" s="98">
        <v>8.1048829422681212E-2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3.1384038589500701E-2</v>
      </c>
      <c r="D313" s="122">
        <f t="shared" si="142"/>
        <v>5.8227624741529656E-2</v>
      </c>
      <c r="E313" s="122">
        <f t="shared" si="142"/>
        <v>8.599578411557271E-2</v>
      </c>
      <c r="F313" s="122">
        <f t="shared" si="142"/>
        <v>9.3790846219857782E-2</v>
      </c>
      <c r="G313" s="122">
        <f t="shared" si="142"/>
        <v>9.0977481836050186E-2</v>
      </c>
      <c r="H313" s="122">
        <f t="shared" si="142"/>
        <v>9.181228727802182E-2</v>
      </c>
      <c r="I313" s="122">
        <f t="shared" si="142"/>
        <v>0.20370305274429079</v>
      </c>
      <c r="J313" s="122">
        <f t="shared" si="142"/>
        <v>6.6516400640681872E-2</v>
      </c>
      <c r="K313" s="122">
        <f t="shared" si="142"/>
        <v>0.1030381917184566</v>
      </c>
      <c r="L313" s="122">
        <f t="shared" si="142"/>
        <v>0</v>
      </c>
      <c r="M313" s="122">
        <f t="shared" si="142"/>
        <v>2.7614702505857847E-2</v>
      </c>
      <c r="N313" s="122">
        <f t="shared" si="142"/>
        <v>8.7214777252669171E-2</v>
      </c>
      <c r="O313" s="122">
        <f t="shared" si="142"/>
        <v>8.6186423963275069E-2</v>
      </c>
      <c r="P313" s="122">
        <f t="shared" si="142"/>
        <v>9.5434825150874938E-2</v>
      </c>
      <c r="Q313" s="122">
        <f t="shared" si="142"/>
        <v>0.22890201245957401</v>
      </c>
      <c r="R313" s="122">
        <f t="shared" si="142"/>
        <v>0.1922723120380268</v>
      </c>
      <c r="S313" s="122">
        <f t="shared" si="142"/>
        <v>0.17292257863384727</v>
      </c>
      <c r="T313" s="122">
        <f t="shared" si="142"/>
        <v>0.27625753280686743</v>
      </c>
      <c r="U313" s="122">
        <f t="shared" si="142"/>
        <v>0.17389355152531533</v>
      </c>
      <c r="V313" s="122">
        <f t="shared" si="142"/>
        <v>0.11814346336485032</v>
      </c>
      <c r="W313" s="122">
        <f t="shared" si="142"/>
        <v>3.9774454150340116E-2</v>
      </c>
      <c r="X313" s="122">
        <f t="shared" si="142"/>
        <v>2.4267987495372293E-2</v>
      </c>
      <c r="Y313" s="122">
        <f t="shared" si="142"/>
        <v>3.1706727764649903E-2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3.1384038589500701E-2</v>
      </c>
      <c r="D314" s="98">
        <v>5.8227624741529656E-2</v>
      </c>
      <c r="E314" s="98">
        <v>8.599578411557271E-2</v>
      </c>
      <c r="F314" s="98">
        <v>9.3790846219857782E-2</v>
      </c>
      <c r="G314" s="98">
        <v>9.0977481836050186E-2</v>
      </c>
      <c r="H314" s="98">
        <v>9.181228727802182E-2</v>
      </c>
      <c r="I314" s="98">
        <v>0.20370305274429079</v>
      </c>
      <c r="J314" s="98">
        <v>6.6516400640681872E-2</v>
      </c>
      <c r="K314" s="98">
        <v>0.1030381917184566</v>
      </c>
      <c r="L314" s="98">
        <v>0</v>
      </c>
      <c r="M314" s="98">
        <v>2.7614702505857847E-2</v>
      </c>
      <c r="N314" s="98">
        <v>8.7214777252669171E-2</v>
      </c>
      <c r="O314" s="98">
        <v>8.6186423963275069E-2</v>
      </c>
      <c r="P314" s="98">
        <v>9.5434825150874938E-2</v>
      </c>
      <c r="Q314" s="98">
        <v>0.22890201245957401</v>
      </c>
      <c r="R314" s="98">
        <v>0.1922723120380268</v>
      </c>
      <c r="S314" s="98">
        <v>0.17292257863384727</v>
      </c>
      <c r="T314" s="98">
        <v>0.27625753280686743</v>
      </c>
      <c r="U314" s="98">
        <v>0.17389355152531533</v>
      </c>
      <c r="V314" s="98">
        <v>0.11814346336485032</v>
      </c>
      <c r="W314" s="98">
        <v>3.9774454150340116E-2</v>
      </c>
      <c r="X314" s="98">
        <v>2.4267987495372293E-2</v>
      </c>
      <c r="Y314" s="98">
        <v>3.1706727764649903E-2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1.4286650210688201</v>
      </c>
      <c r="D315" s="122">
        <v>1.6125234537304327</v>
      </c>
      <c r="E315" s="122">
        <v>1.7125322543900698</v>
      </c>
      <c r="F315" s="122">
        <v>1.9777672030993059</v>
      </c>
      <c r="G315" s="122">
        <v>1.6731910685033236</v>
      </c>
      <c r="H315" s="122">
        <v>2.0142792133769811</v>
      </c>
      <c r="I315" s="122">
        <v>2.8174799328886815</v>
      </c>
      <c r="J315" s="122">
        <v>1.2031804469830458</v>
      </c>
      <c r="K315" s="122">
        <v>1.2694474605348622</v>
      </c>
      <c r="L315" s="122">
        <v>0</v>
      </c>
      <c r="M315" s="122">
        <v>0.75667092144501347</v>
      </c>
      <c r="N315" s="122">
        <v>0.50450917802856377</v>
      </c>
      <c r="O315" s="122">
        <v>1.1816998797063776</v>
      </c>
      <c r="P315" s="122">
        <v>2.0442905405523151</v>
      </c>
      <c r="Q315" s="122">
        <v>1.8428972216141382</v>
      </c>
      <c r="R315" s="122">
        <v>1.614301896196908</v>
      </c>
      <c r="S315" s="122">
        <v>2.2923439140481743</v>
      </c>
      <c r="T315" s="122">
        <v>3.2497445069819473</v>
      </c>
      <c r="U315" s="122">
        <v>3.5502338993355935</v>
      </c>
      <c r="V315" s="122">
        <v>2.9227504882156699</v>
      </c>
      <c r="W315" s="122">
        <v>2.422644025065372</v>
      </c>
      <c r="X315" s="122">
        <v>1.41148970996265</v>
      </c>
      <c r="Y315" s="122">
        <v>2.14258281138653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1.1445817820021607</v>
      </c>
      <c r="D316" s="98">
        <v>0.74593099311348887</v>
      </c>
      <c r="E316" s="98">
        <v>1.0146505343718559</v>
      </c>
      <c r="F316" s="98">
        <v>1.1495323702892528</v>
      </c>
      <c r="G316" s="98">
        <v>0.98217691055931322</v>
      </c>
      <c r="H316" s="98">
        <v>1.0296661422904563</v>
      </c>
      <c r="I316" s="98">
        <v>2.2198797602706875</v>
      </c>
      <c r="J316" s="98">
        <v>1.2031804469830458</v>
      </c>
      <c r="K316" s="98">
        <v>1.1656419206649711</v>
      </c>
      <c r="L316" s="98">
        <v>0</v>
      </c>
      <c r="M316" s="98">
        <v>0.43053515039149909</v>
      </c>
      <c r="N316" s="98">
        <v>0.50450917802856377</v>
      </c>
      <c r="O316" s="98">
        <v>1.1816998797063776</v>
      </c>
      <c r="P316" s="98">
        <v>2.0342173175826681</v>
      </c>
      <c r="Q316" s="98">
        <v>1.6695014458258874</v>
      </c>
      <c r="R316" s="98">
        <v>1.614301896196908</v>
      </c>
      <c r="S316" s="98">
        <v>2.2853666057125412</v>
      </c>
      <c r="T316" s="98">
        <v>2.520223430295859</v>
      </c>
      <c r="U316" s="98">
        <v>1.9513678524510767</v>
      </c>
      <c r="V316" s="98">
        <v>2.6884570710900504</v>
      </c>
      <c r="W316" s="98">
        <v>1.7028993329880453</v>
      </c>
      <c r="X316" s="98">
        <v>1.404574261840011</v>
      </c>
      <c r="Y316" s="98">
        <v>2.1364956828969501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1.0073222969646783E-2</v>
      </c>
      <c r="Q317" s="98">
        <v>0</v>
      </c>
      <c r="R317" s="98">
        <v>0</v>
      </c>
      <c r="S317" s="98">
        <v>6.3950480959748699E-3</v>
      </c>
      <c r="T317" s="98">
        <v>2.2572058663559422E-2</v>
      </c>
      <c r="U317" s="98">
        <v>2.6167230336833457E-3</v>
      </c>
      <c r="V317" s="98">
        <v>3.862707545665274E-2</v>
      </c>
      <c r="W317" s="98">
        <v>0</v>
      </c>
      <c r="X317" s="98">
        <v>6.9154481226389349E-3</v>
      </c>
      <c r="Y317" s="98">
        <v>6.0871284895799372E-3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3.0742591158033176E-3</v>
      </c>
      <c r="Q318" s="101">
        <v>0</v>
      </c>
      <c r="R318" s="101">
        <v>0</v>
      </c>
      <c r="S318" s="101">
        <v>1.7945185356192672E-3</v>
      </c>
      <c r="T318" s="101">
        <v>6.9315748751059541E-3</v>
      </c>
      <c r="U318" s="101">
        <v>7.6209150319237059E-4</v>
      </c>
      <c r="V318" s="101">
        <v>1.1956942863641642E-2</v>
      </c>
      <c r="W318" s="101">
        <v>0</v>
      </c>
      <c r="X318" s="101">
        <v>1.6932965579747616E-3</v>
      </c>
      <c r="Y318" s="101">
        <v>2.3613801687807513E-3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6.9989638538434642E-3</v>
      </c>
      <c r="Q319" s="104">
        <v>0</v>
      </c>
      <c r="R319" s="104">
        <v>0</v>
      </c>
      <c r="S319" s="104">
        <v>4.600529560355603E-3</v>
      </c>
      <c r="T319" s="104">
        <v>1.5640483788453466E-2</v>
      </c>
      <c r="U319" s="104">
        <v>1.854631530490975E-3</v>
      </c>
      <c r="V319" s="104">
        <v>2.6670132593011098E-2</v>
      </c>
      <c r="W319" s="104">
        <v>0</v>
      </c>
      <c r="X319" s="104">
        <v>5.2221515646641735E-3</v>
      </c>
      <c r="Y319" s="104">
        <v>3.7257483207991859E-3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0.2840832390666595</v>
      </c>
      <c r="D320" s="101">
        <v>0.86659246061694373</v>
      </c>
      <c r="E320" s="101">
        <v>0.69788172001821391</v>
      </c>
      <c r="F320" s="101">
        <v>0.82823483281005306</v>
      </c>
      <c r="G320" s="101">
        <v>0.69101415794401022</v>
      </c>
      <c r="H320" s="101">
        <v>0.98461307108652507</v>
      </c>
      <c r="I320" s="101">
        <v>0.59760017261799403</v>
      </c>
      <c r="J320" s="101">
        <v>0</v>
      </c>
      <c r="K320" s="101">
        <v>0.10380553986989126</v>
      </c>
      <c r="L320" s="101">
        <v>0</v>
      </c>
      <c r="M320" s="101">
        <v>0.31290150558240221</v>
      </c>
      <c r="N320" s="101">
        <v>0</v>
      </c>
      <c r="O320" s="101">
        <v>0</v>
      </c>
      <c r="P320" s="101">
        <v>0</v>
      </c>
      <c r="Q320" s="101">
        <v>0.17213564265058801</v>
      </c>
      <c r="R320" s="101">
        <v>0</v>
      </c>
      <c r="S320" s="101">
        <v>3.6421115936537932E-4</v>
      </c>
      <c r="T320" s="101">
        <v>0.19120396177576165</v>
      </c>
      <c r="U320" s="101">
        <v>1.5891891501559026</v>
      </c>
      <c r="V320" s="101">
        <v>0.14158285860596811</v>
      </c>
      <c r="W320" s="101">
        <v>0.67499991469910126</v>
      </c>
      <c r="X320" s="101">
        <v>0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1.3234265471112191E-2</v>
      </c>
      <c r="N321" s="104">
        <v>0</v>
      </c>
      <c r="O321" s="104">
        <v>0</v>
      </c>
      <c r="P321" s="104">
        <v>0</v>
      </c>
      <c r="Q321" s="104">
        <v>1.2601331376626067E-3</v>
      </c>
      <c r="R321" s="104">
        <v>0</v>
      </c>
      <c r="S321" s="104">
        <v>2.1804908029304131E-4</v>
      </c>
      <c r="T321" s="104">
        <v>0.51574505624676725</v>
      </c>
      <c r="U321" s="104">
        <v>7.0601736949311069E-3</v>
      </c>
      <c r="V321" s="104">
        <v>5.4083483062998317E-2</v>
      </c>
      <c r="W321" s="104">
        <v>4.4744777378225305E-2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3.8154229125218985E-3</v>
      </c>
      <c r="N322" s="98">
        <v>0</v>
      </c>
      <c r="O322" s="98">
        <v>0</v>
      </c>
      <c r="P322" s="98">
        <v>0</v>
      </c>
      <c r="Q322" s="98">
        <v>3.8777070210362465E-4</v>
      </c>
      <c r="R322" s="98">
        <v>0</v>
      </c>
      <c r="S322" s="98">
        <v>6.1195009925614827E-5</v>
      </c>
      <c r="T322" s="98">
        <v>0.15659949548377927</v>
      </c>
      <c r="U322" s="98">
        <v>2.0511044126690667E-3</v>
      </c>
      <c r="V322" s="98">
        <v>1.6321236036463564E-2</v>
      </c>
      <c r="W322" s="98">
        <v>1.8664530428130335E-2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9.4188425585902923E-3</v>
      </c>
      <c r="N323" s="98">
        <v>0</v>
      </c>
      <c r="O323" s="98">
        <v>0</v>
      </c>
      <c r="P323" s="98">
        <v>0</v>
      </c>
      <c r="Q323" s="98">
        <v>8.723624355589819E-4</v>
      </c>
      <c r="R323" s="98">
        <v>0</v>
      </c>
      <c r="S323" s="98">
        <v>1.5685407036742648E-4</v>
      </c>
      <c r="T323" s="98">
        <v>0.35914556076298798</v>
      </c>
      <c r="U323" s="98">
        <v>5.0090692822620407E-3</v>
      </c>
      <c r="V323" s="98">
        <v>3.7762247026534752E-2</v>
      </c>
      <c r="W323" s="98">
        <v>2.6080246950094969E-2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0.4529000794898046</v>
      </c>
      <c r="D324" s="122">
        <v>0.47707467609260379</v>
      </c>
      <c r="E324" s="122">
        <v>0.59688910929509298</v>
      </c>
      <c r="F324" s="122">
        <v>0.72388911297750758</v>
      </c>
      <c r="G324" s="122">
        <v>0.57910870665193681</v>
      </c>
      <c r="H324" s="122">
        <v>0.62443536179452497</v>
      </c>
      <c r="I324" s="122">
        <v>0.89862695489193556</v>
      </c>
      <c r="J324" s="122">
        <v>0.35881191708560772</v>
      </c>
      <c r="K324" s="122">
        <v>0.38568294671955966</v>
      </c>
      <c r="L324" s="122">
        <v>0</v>
      </c>
      <c r="M324" s="122">
        <v>0.27457097425295007</v>
      </c>
      <c r="N324" s="122">
        <v>0.17027402317892898</v>
      </c>
      <c r="O324" s="122">
        <v>0.33209582898149087</v>
      </c>
      <c r="P324" s="122">
        <v>0.54870481116835512</v>
      </c>
      <c r="Q324" s="122">
        <v>0.52150446565569808</v>
      </c>
      <c r="R324" s="122">
        <v>0.47988986792406463</v>
      </c>
      <c r="S324" s="122">
        <v>0.74006835965877271</v>
      </c>
      <c r="T324" s="122">
        <v>0.78218361516829082</v>
      </c>
      <c r="U324" s="122">
        <v>0.81162059230844485</v>
      </c>
      <c r="V324" s="122">
        <v>0.65424142426644538</v>
      </c>
      <c r="W324" s="122">
        <v>0.73190462383356003</v>
      </c>
      <c r="X324" s="122">
        <v>0.44243751594629122</v>
      </c>
      <c r="Y324" s="122">
        <v>0.63145889327079185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0.39152390236456563</v>
      </c>
      <c r="D325" s="98">
        <v>0.39526113643618049</v>
      </c>
      <c r="E325" s="98">
        <v>0.57065767226618991</v>
      </c>
      <c r="F325" s="98">
        <v>0.65606731688847497</v>
      </c>
      <c r="G325" s="98">
        <v>0.55263229764400101</v>
      </c>
      <c r="H325" s="98">
        <v>0.61299750278477827</v>
      </c>
      <c r="I325" s="98">
        <v>0.88047183379208205</v>
      </c>
      <c r="J325" s="98">
        <v>0.32606390493740928</v>
      </c>
      <c r="K325" s="98">
        <v>0.38393496134069449</v>
      </c>
      <c r="L325" s="98">
        <v>0</v>
      </c>
      <c r="M325" s="98">
        <v>0.11500926342050105</v>
      </c>
      <c r="N325" s="98">
        <v>0.16942665585036118</v>
      </c>
      <c r="O325" s="98">
        <v>0.2227996185257835</v>
      </c>
      <c r="P325" s="98">
        <v>0.44303466098591332</v>
      </c>
      <c r="Q325" s="98">
        <v>0.48034878242151757</v>
      </c>
      <c r="R325" s="98">
        <v>0.39762911485153751</v>
      </c>
      <c r="S325" s="98">
        <v>0.70184391840279925</v>
      </c>
      <c r="T325" s="98">
        <v>0.77006156519447144</v>
      </c>
      <c r="U325" s="98">
        <v>0.71324358263349363</v>
      </c>
      <c r="V325" s="98">
        <v>0.58507155437977143</v>
      </c>
      <c r="W325" s="98">
        <v>0.57213512505030983</v>
      </c>
      <c r="X325" s="98">
        <v>0.40002866828857331</v>
      </c>
      <c r="Y325" s="98">
        <v>0.48506023136982218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6.1376177125238941E-2</v>
      </c>
      <c r="D326" s="33">
        <v>8.1813539656423295E-2</v>
      </c>
      <c r="E326" s="33">
        <v>2.6231437028903116E-2</v>
      </c>
      <c r="F326" s="33">
        <v>6.7821796089032618E-2</v>
      </c>
      <c r="G326" s="33">
        <v>2.6476409007935849E-2</v>
      </c>
      <c r="H326" s="33">
        <v>1.1437859009746674E-2</v>
      </c>
      <c r="I326" s="33">
        <v>1.8155121099853538E-2</v>
      </c>
      <c r="J326" s="33">
        <v>3.2748012148198453E-2</v>
      </c>
      <c r="K326" s="33">
        <v>1.7479853788651787E-3</v>
      </c>
      <c r="L326" s="33">
        <v>0</v>
      </c>
      <c r="M326" s="33">
        <v>0.15956171083244905</v>
      </c>
      <c r="N326" s="33">
        <v>8.4736732856778715E-4</v>
      </c>
      <c r="O326" s="33">
        <v>0.10929621045570738</v>
      </c>
      <c r="P326" s="33">
        <v>0.10567015018244182</v>
      </c>
      <c r="Q326" s="33">
        <v>4.1155683234180493E-2</v>
      </c>
      <c r="R326" s="33">
        <v>8.2260753072527129E-2</v>
      </c>
      <c r="S326" s="33">
        <v>3.8224441255973483E-2</v>
      </c>
      <c r="T326" s="33">
        <v>1.2122049973819363E-2</v>
      </c>
      <c r="U326" s="33">
        <v>9.837700967495118E-2</v>
      </c>
      <c r="V326" s="33">
        <v>6.9169869886674007E-2</v>
      </c>
      <c r="W326" s="33">
        <v>0.1597694987832502</v>
      </c>
      <c r="X326" s="33">
        <v>4.2408847657717887E-2</v>
      </c>
      <c r="Y326" s="33">
        <v>0.14639866190096962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0.48614419394189445</v>
      </c>
      <c r="D328" s="119">
        <f t="shared" si="143"/>
        <v>0.49231634512699118</v>
      </c>
      <c r="E328" s="119">
        <f t="shared" si="143"/>
        <v>0.49731419313099179</v>
      </c>
      <c r="F328" s="119">
        <f t="shared" si="143"/>
        <v>0.502629218878621</v>
      </c>
      <c r="G328" s="119">
        <f t="shared" si="143"/>
        <v>0.50793084708599967</v>
      </c>
      <c r="H328" s="119">
        <f t="shared" si="143"/>
        <v>0.51369838373646703</v>
      </c>
      <c r="I328" s="119">
        <f t="shared" si="143"/>
        <v>0.52119705553177198</v>
      </c>
      <c r="J328" s="119">
        <f t="shared" si="143"/>
        <v>0.52560776064283277</v>
      </c>
      <c r="K328" s="119">
        <f t="shared" si="143"/>
        <v>0.53339454645832762</v>
      </c>
      <c r="L328" s="119" t="str">
        <f t="shared" si="143"/>
        <v/>
      </c>
      <c r="M328" s="119">
        <f t="shared" si="143"/>
        <v>0.55160467070525532</v>
      </c>
      <c r="N328" s="119">
        <f t="shared" si="143"/>
        <v>0.57620446949685</v>
      </c>
      <c r="O328" s="119">
        <f t="shared" si="143"/>
        <v>0.60591019490482512</v>
      </c>
      <c r="P328" s="119">
        <f t="shared" si="143"/>
        <v>0.64316437541322224</v>
      </c>
      <c r="Q328" s="119">
        <f t="shared" si="143"/>
        <v>0.67619167660355717</v>
      </c>
      <c r="R328" s="119">
        <f t="shared" ref="R328:V328" si="144">IF(R309=0,"",R309/R290)</f>
        <v>0.69231710666817603</v>
      </c>
      <c r="S328" s="119">
        <f t="shared" si="144"/>
        <v>0.70146459503323155</v>
      </c>
      <c r="T328" s="119">
        <f t="shared" si="144"/>
        <v>0.71858357064545886</v>
      </c>
      <c r="U328" s="119">
        <f t="shared" si="144"/>
        <v>0.7184287560743613</v>
      </c>
      <c r="V328" s="119">
        <f t="shared" si="144"/>
        <v>0.73095463206249778</v>
      </c>
      <c r="W328" s="119">
        <f t="shared" ref="W328:Y328" si="145">IF(W309=0,"",W309/W290)</f>
        <v>0.7306619213099349</v>
      </c>
      <c r="X328" s="119">
        <f t="shared" si="145"/>
        <v>0.73503346694379434</v>
      </c>
      <c r="Y328" s="119">
        <f t="shared" si="145"/>
        <v>0.74043388333908866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0.48125308080405005</v>
      </c>
      <c r="D329" s="124">
        <f t="shared" si="146"/>
        <v>0.48559683066776915</v>
      </c>
      <c r="E329" s="124">
        <f t="shared" si="146"/>
        <v>0.49026040934686821</v>
      </c>
      <c r="F329" s="124">
        <f t="shared" si="146"/>
        <v>0.49490174269199733</v>
      </c>
      <c r="G329" s="124">
        <f t="shared" si="146"/>
        <v>0.49980073326225966</v>
      </c>
      <c r="H329" s="124">
        <f t="shared" si="146"/>
        <v>0.50489490201561116</v>
      </c>
      <c r="I329" s="124">
        <f t="shared" si="146"/>
        <v>0.51029232703677152</v>
      </c>
      <c r="J329" s="124">
        <f t="shared" si="146"/>
        <v>0.51626749122462934</v>
      </c>
      <c r="K329" s="124">
        <f t="shared" si="146"/>
        <v>0.52303242341436917</v>
      </c>
      <c r="L329" s="124" t="str">
        <f t="shared" si="146"/>
        <v/>
      </c>
      <c r="M329" s="124">
        <f t="shared" si="146"/>
        <v>0.5445903266853459</v>
      </c>
      <c r="N329" s="124">
        <f t="shared" si="146"/>
        <v>0.56694733238654038</v>
      </c>
      <c r="O329" s="124">
        <f t="shared" si="146"/>
        <v>0.59884400094015011</v>
      </c>
      <c r="P329" s="124">
        <f t="shared" si="146"/>
        <v>0.63632250597767981</v>
      </c>
      <c r="Q329" s="124">
        <f t="shared" si="146"/>
        <v>0.66777135938952359</v>
      </c>
      <c r="R329" s="124">
        <f t="shared" ref="R329:V329" si="147">IF(R310=0,"",R310/R291)</f>
        <v>0.68377849132242785</v>
      </c>
      <c r="S329" s="124">
        <f t="shared" si="147"/>
        <v>0.69608169258615948</v>
      </c>
      <c r="T329" s="124">
        <f t="shared" si="147"/>
        <v>0.70622032785473499</v>
      </c>
      <c r="U329" s="124">
        <f t="shared" si="147"/>
        <v>0.71493445274134082</v>
      </c>
      <c r="V329" s="124">
        <f t="shared" si="147"/>
        <v>0.72287144416265758</v>
      </c>
      <c r="W329" s="124">
        <f t="shared" ref="W329:Y329" si="148">IF(W310=0,"",W310/W291)</f>
        <v>0.72875626558031703</v>
      </c>
      <c r="X329" s="124">
        <f t="shared" si="148"/>
        <v>0.73230710428381007</v>
      </c>
      <c r="Y329" s="124">
        <f t="shared" si="148"/>
        <v>0.73444994757003446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0.47531243225273501</v>
      </c>
      <c r="D330" s="111">
        <f t="shared" si="149"/>
        <v>0.47979225199015041</v>
      </c>
      <c r="E330" s="111">
        <f t="shared" si="149"/>
        <v>0.48455458333232482</v>
      </c>
      <c r="F330" s="111">
        <f t="shared" si="149"/>
        <v>0.48929958993087641</v>
      </c>
      <c r="G330" s="111">
        <f t="shared" si="149"/>
        <v>0.49429762416127215</v>
      </c>
      <c r="H330" s="111">
        <f t="shared" si="149"/>
        <v>0.49951414460265953</v>
      </c>
      <c r="I330" s="111">
        <f t="shared" si="149"/>
        <v>0.50501424137823647</v>
      </c>
      <c r="J330" s="111">
        <f t="shared" si="149"/>
        <v>0.51106793987714727</v>
      </c>
      <c r="K330" s="111">
        <f t="shared" si="149"/>
        <v>0.51790263490254862</v>
      </c>
      <c r="L330" s="111" t="str">
        <f t="shared" si="149"/>
        <v/>
      </c>
      <c r="M330" s="111">
        <f t="shared" si="149"/>
        <v>0.5397719455500416</v>
      </c>
      <c r="N330" s="111">
        <f t="shared" si="149"/>
        <v>0.56226262256884463</v>
      </c>
      <c r="O330" s="111">
        <f t="shared" si="149"/>
        <v>0.59422812727263796</v>
      </c>
      <c r="P330" s="111">
        <f t="shared" si="149"/>
        <v>0.63188528263441179</v>
      </c>
      <c r="Q330" s="111">
        <f t="shared" si="149"/>
        <v>0.66365354413089106</v>
      </c>
      <c r="R330" s="111">
        <f t="shared" ref="R330:V330" si="150">IF(R311=0,"",R311/R292)</f>
        <v>0.67980419692957228</v>
      </c>
      <c r="S330" s="111">
        <f t="shared" si="150"/>
        <v>0.69217909342873107</v>
      </c>
      <c r="T330" s="111">
        <f t="shared" si="150"/>
        <v>0.70225212570202467</v>
      </c>
      <c r="U330" s="111">
        <f t="shared" si="150"/>
        <v>0.71104290402230841</v>
      </c>
      <c r="V330" s="111">
        <f t="shared" si="150"/>
        <v>0.71905780996966162</v>
      </c>
      <c r="W330" s="111">
        <f t="shared" ref="W330:Y330" si="151">IF(W311=0,"",W311/W292)</f>
        <v>0.72510277438916759</v>
      </c>
      <c r="X330" s="111">
        <f t="shared" si="151"/>
        <v>0.72871193884147734</v>
      </c>
      <c r="Y330" s="111">
        <f t="shared" si="151"/>
        <v>0.73126042707028971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2.1968043509277417</v>
      </c>
      <c r="D332" s="124">
        <f t="shared" si="155"/>
        <v>2.2860751618479327</v>
      </c>
      <c r="E332" s="124">
        <f t="shared" si="155"/>
        <v>2.3766843138826941</v>
      </c>
      <c r="F332" s="124">
        <f t="shared" si="155"/>
        <v>2.4680211986584553</v>
      </c>
      <c r="G332" s="124">
        <f t="shared" si="155"/>
        <v>2.5606149604005441</v>
      </c>
      <c r="H332" s="124">
        <f t="shared" si="155"/>
        <v>2.6543824379482492</v>
      </c>
      <c r="I332" s="124">
        <f t="shared" si="155"/>
        <v>2.7494345499888357</v>
      </c>
      <c r="J332" s="124">
        <f t="shared" si="155"/>
        <v>2.8462684257394417</v>
      </c>
      <c r="K332" s="124">
        <f t="shared" si="155"/>
        <v>2.9452778329905813</v>
      </c>
      <c r="L332" s="124" t="str">
        <f t="shared" si="155"/>
        <v/>
      </c>
      <c r="M332" s="124">
        <f t="shared" si="155"/>
        <v>3.162525308876134</v>
      </c>
      <c r="N332" s="124">
        <f t="shared" si="155"/>
        <v>3.2970329481107283</v>
      </c>
      <c r="O332" s="124">
        <f t="shared" si="155"/>
        <v>3.4497979589683099</v>
      </c>
      <c r="P332" s="124">
        <f t="shared" si="155"/>
        <v>3.6059532501077598</v>
      </c>
      <c r="Q332" s="124">
        <f t="shared" si="155"/>
        <v>3.7258000418534962</v>
      </c>
      <c r="R332" s="124">
        <f t="shared" ref="R332:V332" si="156">IF(R313=0,"",R313/R294)</f>
        <v>3.7517682192490516</v>
      </c>
      <c r="S332" s="124">
        <f t="shared" si="156"/>
        <v>3.7546535722930021</v>
      </c>
      <c r="T332" s="124">
        <f t="shared" si="156"/>
        <v>3.7578595201196143</v>
      </c>
      <c r="U332" s="124">
        <f t="shared" si="156"/>
        <v>3.7614216843714052</v>
      </c>
      <c r="V332" s="124">
        <f t="shared" si="156"/>
        <v>3.7716006986799431</v>
      </c>
      <c r="W332" s="124">
        <f t="shared" ref="W332:Y332" si="157">IF(W313=0,"",W313/W294)</f>
        <v>3.8050101974868964</v>
      </c>
      <c r="X332" s="124">
        <f t="shared" si="157"/>
        <v>3.8463645747695372</v>
      </c>
      <c r="Y332" s="124">
        <f t="shared" si="157"/>
        <v>3.8929783089644663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2.1968043509277417</v>
      </c>
      <c r="D333" s="111">
        <f t="shared" si="158"/>
        <v>2.2860751618479327</v>
      </c>
      <c r="E333" s="111">
        <f t="shared" si="158"/>
        <v>2.3766843138826941</v>
      </c>
      <c r="F333" s="111">
        <f t="shared" si="158"/>
        <v>2.4680211986584553</v>
      </c>
      <c r="G333" s="111">
        <f t="shared" si="158"/>
        <v>2.5606149604005441</v>
      </c>
      <c r="H333" s="111">
        <f t="shared" si="158"/>
        <v>2.6543824379482492</v>
      </c>
      <c r="I333" s="111">
        <f t="shared" si="158"/>
        <v>2.7494345499888357</v>
      </c>
      <c r="J333" s="111">
        <f t="shared" si="158"/>
        <v>2.8462684257394417</v>
      </c>
      <c r="K333" s="111">
        <f t="shared" si="158"/>
        <v>2.9452778329905813</v>
      </c>
      <c r="L333" s="111" t="str">
        <f t="shared" si="158"/>
        <v/>
      </c>
      <c r="M333" s="111">
        <f t="shared" si="158"/>
        <v>3.162525308876134</v>
      </c>
      <c r="N333" s="111">
        <f t="shared" si="158"/>
        <v>3.2970329481107283</v>
      </c>
      <c r="O333" s="111">
        <f t="shared" si="158"/>
        <v>3.4497979589683099</v>
      </c>
      <c r="P333" s="111">
        <f t="shared" si="158"/>
        <v>3.6059532501077598</v>
      </c>
      <c r="Q333" s="111">
        <f t="shared" si="158"/>
        <v>3.7258000418534962</v>
      </c>
      <c r="R333" s="111">
        <f t="shared" ref="R333:V333" si="159">IF(R314=0,"",R314/R295)</f>
        <v>3.7517682192490516</v>
      </c>
      <c r="S333" s="111">
        <f t="shared" si="159"/>
        <v>3.7546535722930021</v>
      </c>
      <c r="T333" s="111">
        <f t="shared" si="159"/>
        <v>3.7578595201196143</v>
      </c>
      <c r="U333" s="111">
        <f t="shared" si="159"/>
        <v>3.7614216843714052</v>
      </c>
      <c r="V333" s="111">
        <f t="shared" si="159"/>
        <v>3.7716006986799431</v>
      </c>
      <c r="W333" s="111">
        <f t="shared" ref="W333:Y333" si="160">IF(W314=0,"",W314/W295)</f>
        <v>3.8050101974868964</v>
      </c>
      <c r="X333" s="111">
        <f t="shared" si="160"/>
        <v>3.8463645747695372</v>
      </c>
      <c r="Y333" s="111">
        <f t="shared" si="160"/>
        <v>3.8929783089644663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0.51812244413705999</v>
      </c>
      <c r="D334" s="124">
        <f t="shared" si="161"/>
        <v>0.54333130017532871</v>
      </c>
      <c r="E334" s="124">
        <f t="shared" si="161"/>
        <v>0.54043907851471118</v>
      </c>
      <c r="F334" s="124">
        <f t="shared" si="161"/>
        <v>0.54581997841548224</v>
      </c>
      <c r="G334" s="124">
        <f t="shared" si="161"/>
        <v>0.55052722148843114</v>
      </c>
      <c r="H334" s="124">
        <f t="shared" si="161"/>
        <v>0.55858893098952267</v>
      </c>
      <c r="I334" s="124">
        <f t="shared" si="161"/>
        <v>0.55452198292667232</v>
      </c>
      <c r="J334" s="124">
        <f t="shared" si="161"/>
        <v>0.55580726446208462</v>
      </c>
      <c r="K334" s="124">
        <f t="shared" si="161"/>
        <v>0.5661280166102497</v>
      </c>
      <c r="L334" s="124" t="str">
        <f t="shared" si="161"/>
        <v/>
      </c>
      <c r="M334" s="124">
        <f t="shared" si="161"/>
        <v>0.59357199620884116</v>
      </c>
      <c r="N334" s="124">
        <f t="shared" si="161"/>
        <v>0.60919729355801666</v>
      </c>
      <c r="O334" s="124">
        <f t="shared" si="161"/>
        <v>0.63749784269199627</v>
      </c>
      <c r="P334" s="124">
        <f t="shared" si="161"/>
        <v>0.6711612179249723</v>
      </c>
      <c r="Q334" s="124">
        <f t="shared" si="161"/>
        <v>0.6944003809160193</v>
      </c>
      <c r="R334" s="124">
        <f t="shared" ref="R334:V334" si="162">IF(R315=0,"",R315/R296)</f>
        <v>0.71682468965450563</v>
      </c>
      <c r="S334" s="124">
        <f t="shared" si="162"/>
        <v>0.73221780639699241</v>
      </c>
      <c r="T334" s="124">
        <f t="shared" si="162"/>
        <v>0.75956874103029992</v>
      </c>
      <c r="U334" s="124">
        <f t="shared" si="162"/>
        <v>0.7268470955602695</v>
      </c>
      <c r="V334" s="124">
        <f t="shared" si="162"/>
        <v>0.76398987816452923</v>
      </c>
      <c r="W334" s="124">
        <f t="shared" ref="W334:Y334" si="163">IF(W315=0,"",W315/W296)</f>
        <v>0.75457888189717925</v>
      </c>
      <c r="X334" s="124">
        <f t="shared" si="163"/>
        <v>0.77220452001102813</v>
      </c>
      <c r="Y334" s="124">
        <f t="shared" si="163"/>
        <v>0.77332473780472377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0.50641534600278126</v>
      </c>
      <c r="D335" s="111">
        <f t="shared" si="164"/>
        <v>0.51278360833177616</v>
      </c>
      <c r="E335" s="111">
        <f t="shared" si="164"/>
        <v>0.51944031545820946</v>
      </c>
      <c r="F335" s="111">
        <f t="shared" si="164"/>
        <v>0.52614830715622951</v>
      </c>
      <c r="G335" s="111">
        <f t="shared" si="164"/>
        <v>0.53311987735619992</v>
      </c>
      <c r="H335" s="111">
        <f t="shared" si="164"/>
        <v>0.54032684084005245</v>
      </c>
      <c r="I335" s="111">
        <f t="shared" si="164"/>
        <v>0.5478192511275044</v>
      </c>
      <c r="J335" s="111">
        <f t="shared" si="164"/>
        <v>0.55580726446208462</v>
      </c>
      <c r="K335" s="111">
        <f t="shared" si="164"/>
        <v>0.5644666097379073</v>
      </c>
      <c r="L335" s="111" t="str">
        <f t="shared" si="164"/>
        <v/>
      </c>
      <c r="M335" s="111">
        <f t="shared" si="164"/>
        <v>0.58829903868299238</v>
      </c>
      <c r="N335" s="111">
        <f t="shared" si="164"/>
        <v>0.60919729355801666</v>
      </c>
      <c r="O335" s="111">
        <f t="shared" si="164"/>
        <v>0.63749784269199627</v>
      </c>
      <c r="P335" s="111">
        <f t="shared" si="164"/>
        <v>0.67040386187426027</v>
      </c>
      <c r="Q335" s="111">
        <f t="shared" si="164"/>
        <v>0.69921389116486599</v>
      </c>
      <c r="R335" s="111">
        <f t="shared" ref="R335:V335" si="165">IF(R316=0,"",R316/R297)</f>
        <v>0.71682468965450563</v>
      </c>
      <c r="S335" s="111">
        <f t="shared" si="165"/>
        <v>0.73182227557511748</v>
      </c>
      <c r="T335" s="111">
        <f t="shared" si="165"/>
        <v>0.74444205625289994</v>
      </c>
      <c r="U335" s="111">
        <f t="shared" si="165"/>
        <v>0.75490820390359259</v>
      </c>
      <c r="V335" s="111">
        <f t="shared" si="165"/>
        <v>0.76341733233077669</v>
      </c>
      <c r="W335" s="111">
        <f t="shared" ref="W335:Y335" si="166">IF(W316=0,"",W316/W297)</f>
        <v>0.7690487229661136</v>
      </c>
      <c r="X335" s="111">
        <f t="shared" si="166"/>
        <v>0.77155185288966521</v>
      </c>
      <c r="Y335" s="111">
        <f t="shared" si="166"/>
        <v>0.77301950842571487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>
        <f t="shared" si="167"/>
        <v>0.86953221061148211</v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0.90675780032300857</v>
      </c>
      <c r="T336" s="111">
        <f t="shared" si="168"/>
        <v>0.9046342834994846</v>
      </c>
      <c r="U336" s="111">
        <f t="shared" si="168"/>
        <v>0.91361338709258544</v>
      </c>
      <c r="V336" s="111">
        <f t="shared" si="168"/>
        <v>0.91246799524286626</v>
      </c>
      <c r="W336" s="111" t="str">
        <f t="shared" ref="W336:Y336" si="169">IF(W317=0,"",W317/W298)</f>
        <v/>
      </c>
      <c r="X336" s="111">
        <f t="shared" si="169"/>
        <v>0.93240133693067651</v>
      </c>
      <c r="Y336" s="111">
        <f t="shared" si="169"/>
        <v>0.89774078034958527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>
        <f t="shared" si="170"/>
        <v>0.67040386187426027</v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0.73182227557511748</v>
      </c>
      <c r="T337" s="112">
        <f t="shared" si="171"/>
        <v>0.74444205625289994</v>
      </c>
      <c r="U337" s="112">
        <f t="shared" si="171"/>
        <v>0.75490820390359259</v>
      </c>
      <c r="V337" s="112">
        <f t="shared" si="171"/>
        <v>0.76341733233077669</v>
      </c>
      <c r="W337" s="112" t="str">
        <f t="shared" ref="W337:Y337" si="172">IF(W318=0,"",W318/W299)</f>
        <v/>
      </c>
      <c r="X337" s="112">
        <f t="shared" si="172"/>
        <v>0.77155185288966532</v>
      </c>
      <c r="Y337" s="112">
        <f t="shared" si="172"/>
        <v>0.77301950842571487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0.57133774683796323</v>
      </c>
      <c r="D339" s="112">
        <f t="shared" si="176"/>
        <v>0.57269789559777007</v>
      </c>
      <c r="E339" s="112">
        <f t="shared" si="176"/>
        <v>0.57418692162339879</v>
      </c>
      <c r="F339" s="112">
        <f t="shared" si="176"/>
        <v>0.57569391345992083</v>
      </c>
      <c r="G339" s="112">
        <f t="shared" si="176"/>
        <v>0.57732059930682944</v>
      </c>
      <c r="H339" s="112">
        <f t="shared" si="176"/>
        <v>0.57905549623356911</v>
      </c>
      <c r="I339" s="112">
        <f t="shared" si="176"/>
        <v>0.58092498723233221</v>
      </c>
      <c r="J339" s="112" t="str">
        <f t="shared" si="176"/>
        <v/>
      </c>
      <c r="K339" s="112">
        <f t="shared" si="176"/>
        <v>0.58547856935058995</v>
      </c>
      <c r="L339" s="112" t="str">
        <f t="shared" si="176"/>
        <v/>
      </c>
      <c r="M339" s="112">
        <f t="shared" si="176"/>
        <v>0.59362978064831584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>
        <f t="shared" si="176"/>
        <v>0.65008833783942688</v>
      </c>
      <c r="R339" s="112" t="str">
        <f t="shared" ref="R339:V339" si="177">IF(R320=0,"",R320/R301)</f>
        <v/>
      </c>
      <c r="S339" s="112">
        <f t="shared" si="177"/>
        <v>0.67247700094962082</v>
      </c>
      <c r="T339" s="112">
        <f t="shared" si="177"/>
        <v>0.68340859457555625</v>
      </c>
      <c r="U339" s="112">
        <f t="shared" si="177"/>
        <v>0.69436458196191875</v>
      </c>
      <c r="V339" s="112">
        <f t="shared" si="177"/>
        <v>0.70512756954245037</v>
      </c>
      <c r="W339" s="112">
        <f t="shared" ref="W339:Y339" si="178">IF(W320=0,"",W320/W301)</f>
        <v>0.71495774780947152</v>
      </c>
      <c r="X339" s="112" t="str">
        <f t="shared" si="178"/>
        <v/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0.83517391090252535</v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0.85790359501122204</v>
      </c>
      <c r="R340" s="113" t="str">
        <f t="shared" ref="R340:V340" si="180">IF(R321=0,"",R321/R302)</f>
        <v/>
      </c>
      <c r="S340" s="113">
        <f t="shared" si="180"/>
        <v>0.87974992520687245</v>
      </c>
      <c r="T340" s="113">
        <f t="shared" si="180"/>
        <v>0.87668459222788209</v>
      </c>
      <c r="U340" s="113">
        <f t="shared" si="180"/>
        <v>0.88662241319764246</v>
      </c>
      <c r="V340" s="113">
        <f t="shared" si="180"/>
        <v>0.88794277934242227</v>
      </c>
      <c r="W340" s="113">
        <f t="shared" ref="W340:Y340" si="181">IF(W321=0,"",W321/W302)</f>
        <v>0.85740913973312116</v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0.59362978064831584</v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0.65008833783942688</v>
      </c>
      <c r="R341" s="111" t="str">
        <f t="shared" ref="R341:V341" si="183">IF(R322=0,"",R322/R303)</f>
        <v/>
      </c>
      <c r="S341" s="111">
        <f t="shared" si="183"/>
        <v>0.67247700094962082</v>
      </c>
      <c r="T341" s="111">
        <f t="shared" si="183"/>
        <v>0.68340859457555625</v>
      </c>
      <c r="U341" s="111">
        <f t="shared" si="183"/>
        <v>0.69436458196191875</v>
      </c>
      <c r="V341" s="111">
        <f t="shared" si="183"/>
        <v>0.70512756954245048</v>
      </c>
      <c r="W341" s="111">
        <f t="shared" ref="W341:Y341" si="184">IF(W322=0,"",W322/W303)</f>
        <v>0.71495774780947152</v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0.60134603303532796</v>
      </c>
      <c r="D343" s="124">
        <f t="shared" si="188"/>
        <v>0.60688971570176298</v>
      </c>
      <c r="E343" s="124">
        <f t="shared" si="188"/>
        <v>0.58998659128905817</v>
      </c>
      <c r="F343" s="124">
        <f t="shared" si="188"/>
        <v>0.59719411503300424</v>
      </c>
      <c r="G343" s="124">
        <f t="shared" si="188"/>
        <v>0.59120645104326319</v>
      </c>
      <c r="H343" s="124">
        <f t="shared" si="188"/>
        <v>0.58803034875544957</v>
      </c>
      <c r="I343" s="124">
        <f t="shared" si="188"/>
        <v>0.58876143062579878</v>
      </c>
      <c r="J343" s="124">
        <f t="shared" si="188"/>
        <v>0.59895899281089149</v>
      </c>
      <c r="K343" s="124">
        <f t="shared" si="188"/>
        <v>0.58761355124112269</v>
      </c>
      <c r="L343" s="124" t="str">
        <f t="shared" si="188"/>
        <v/>
      </c>
      <c r="M343" s="124">
        <f t="shared" si="188"/>
        <v>0.67930301090952583</v>
      </c>
      <c r="N343" s="124">
        <f t="shared" si="188"/>
        <v>0.58871610973567245</v>
      </c>
      <c r="O343" s="124">
        <f t="shared" si="188"/>
        <v>0.6385419633557754</v>
      </c>
      <c r="P343" s="124">
        <f t="shared" si="188"/>
        <v>0.61771747663329424</v>
      </c>
      <c r="Q343" s="124">
        <f t="shared" si="188"/>
        <v>0.6018049608083611</v>
      </c>
      <c r="R343" s="124">
        <f t="shared" ref="R343:V343" si="189">IF(R324=0,"",R324/R305)</f>
        <v>0.62089422438170305</v>
      </c>
      <c r="S343" s="124">
        <f t="shared" si="189"/>
        <v>0.60668964834090511</v>
      </c>
      <c r="T343" s="124">
        <f t="shared" si="189"/>
        <v>0.60641053178006588</v>
      </c>
      <c r="U343" s="124">
        <f t="shared" si="189"/>
        <v>0.63021955775390992</v>
      </c>
      <c r="V343" s="124">
        <f t="shared" si="189"/>
        <v>0.63149375130110252</v>
      </c>
      <c r="W343" s="124">
        <f t="shared" ref="W343:Y343" si="190">IF(W324=0,"",W324/W305)</f>
        <v>0.65587491629629846</v>
      </c>
      <c r="X343" s="124">
        <f t="shared" si="190"/>
        <v>0.63253988856332732</v>
      </c>
      <c r="Y343" s="124">
        <f t="shared" si="190"/>
        <v>0.66094746528465098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0.58326447978436613</v>
      </c>
      <c r="D344" s="111">
        <f t="shared" si="191"/>
        <v>0.58373197848353919</v>
      </c>
      <c r="E344" s="111">
        <f t="shared" si="191"/>
        <v>0.58419951929434111</v>
      </c>
      <c r="F344" s="111">
        <f t="shared" si="191"/>
        <v>0.58466706584763783</v>
      </c>
      <c r="G344" s="111">
        <f t="shared" si="191"/>
        <v>0.58513465118326768</v>
      </c>
      <c r="H344" s="111">
        <f t="shared" si="191"/>
        <v>0.58560227125757514</v>
      </c>
      <c r="I344" s="111">
        <f t="shared" si="191"/>
        <v>0.58606993421157716</v>
      </c>
      <c r="J344" s="111">
        <f t="shared" si="191"/>
        <v>0.58653767339614782</v>
      </c>
      <c r="K344" s="111">
        <f t="shared" si="191"/>
        <v>0.58700551716830174</v>
      </c>
      <c r="L344" s="111" t="str">
        <f t="shared" si="191"/>
        <v/>
      </c>
      <c r="M344" s="111">
        <f t="shared" si="191"/>
        <v>0.58782885894799164</v>
      </c>
      <c r="N344" s="111">
        <f t="shared" si="191"/>
        <v>0.58802750291202988</v>
      </c>
      <c r="O344" s="111">
        <f t="shared" si="191"/>
        <v>0.58814622719120857</v>
      </c>
      <c r="P344" s="111">
        <f t="shared" si="191"/>
        <v>0.58847750766566864</v>
      </c>
      <c r="Q344" s="111">
        <f t="shared" si="191"/>
        <v>0.58982589658533047</v>
      </c>
      <c r="R344" s="111">
        <f t="shared" ref="R344:V344" si="192">IF(R325=0,"",R325/R306)</f>
        <v>0.59336777851842237</v>
      </c>
      <c r="S344" s="111">
        <f t="shared" si="192"/>
        <v>0.59836400771414389</v>
      </c>
      <c r="T344" s="111">
        <f t="shared" si="192"/>
        <v>0.60384585076080577</v>
      </c>
      <c r="U344" s="111">
        <f t="shared" si="192"/>
        <v>0.60884457424673255</v>
      </c>
      <c r="V344" s="111">
        <f t="shared" si="192"/>
        <v>0.61239144476024177</v>
      </c>
      <c r="W344" s="111">
        <f t="shared" ref="W344:Y344" si="193">IF(W325=0,"",W325/W306)</f>
        <v>0.61409609765837347</v>
      </c>
      <c r="X344" s="111">
        <f t="shared" si="193"/>
        <v>0.6145021158039522</v>
      </c>
      <c r="Y344" s="111">
        <f t="shared" si="193"/>
        <v>0.61454271761851009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0.74957953668405186</v>
      </c>
      <c r="D345" s="45">
        <f t="shared" si="194"/>
        <v>0.75078934224738658</v>
      </c>
      <c r="E345" s="45">
        <f t="shared" si="194"/>
        <v>0.75205619042289751</v>
      </c>
      <c r="F345" s="45">
        <f t="shared" si="194"/>
        <v>0.75333081713643268</v>
      </c>
      <c r="G345" s="45">
        <f t="shared" si="194"/>
        <v>0.75465797674058999</v>
      </c>
      <c r="H345" s="45">
        <f t="shared" si="194"/>
        <v>0.75603219187236659</v>
      </c>
      <c r="I345" s="45">
        <f t="shared" si="194"/>
        <v>0.75746449000555049</v>
      </c>
      <c r="J345" s="45">
        <f t="shared" si="194"/>
        <v>0.7590000468079029</v>
      </c>
      <c r="K345" s="45">
        <f t="shared" si="194"/>
        <v>0.76067727347963465</v>
      </c>
      <c r="L345" s="45" t="str">
        <f t="shared" si="194"/>
        <v/>
      </c>
      <c r="M345" s="45">
        <f t="shared" si="194"/>
        <v>0.7651217599352671</v>
      </c>
      <c r="N345" s="45">
        <f t="shared" si="194"/>
        <v>0.76870376245548933</v>
      </c>
      <c r="O345" s="45">
        <f t="shared" si="194"/>
        <v>0.77368059648813858</v>
      </c>
      <c r="P345" s="45">
        <f t="shared" si="194"/>
        <v>0.78026225268387039</v>
      </c>
      <c r="Q345" s="45">
        <f t="shared" si="194"/>
        <v>0.78877897999642288</v>
      </c>
      <c r="R345" s="45">
        <f t="shared" ref="R345:V345" si="195">IF(R326=0,"",R326/R307)</f>
        <v>0.80036820965829591</v>
      </c>
      <c r="S345" s="45">
        <f t="shared" si="195"/>
        <v>0.81487011916022123</v>
      </c>
      <c r="T345" s="45">
        <f t="shared" si="195"/>
        <v>0.83048222109776915</v>
      </c>
      <c r="U345" s="45">
        <f t="shared" si="195"/>
        <v>0.84540202806655329</v>
      </c>
      <c r="V345" s="45">
        <f t="shared" si="195"/>
        <v>0.85782705266216674</v>
      </c>
      <c r="W345" s="45">
        <f t="shared" ref="W345:Y345" si="196">IF(W326=0,"",W326/W307)</f>
        <v>0.86713102850260815</v>
      </c>
      <c r="X345" s="45">
        <f t="shared" si="196"/>
        <v>0.87473909077506684</v>
      </c>
      <c r="Y345" s="45">
        <f t="shared" si="196"/>
        <v>0.8814858886303597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101.54637226456082</v>
      </c>
      <c r="D347" s="117">
        <f t="shared" si="197"/>
        <v>104.26288575852691</v>
      </c>
      <c r="E347" s="117">
        <f t="shared" si="197"/>
        <v>105.14850737568945</v>
      </c>
      <c r="F347" s="117">
        <f t="shared" si="197"/>
        <v>111.72672758857122</v>
      </c>
      <c r="G347" s="117">
        <f t="shared" si="197"/>
        <v>87.690075271722733</v>
      </c>
      <c r="H347" s="117">
        <f t="shared" si="197"/>
        <v>90.035405180586622</v>
      </c>
      <c r="I347" s="117">
        <f t="shared" si="197"/>
        <v>106.28278124900164</v>
      </c>
      <c r="J347" s="117">
        <f t="shared" si="197"/>
        <v>47.080521929168228</v>
      </c>
      <c r="K347" s="117">
        <f t="shared" si="197"/>
        <v>49.750265760498493</v>
      </c>
      <c r="L347" s="117">
        <f t="shared" si="197"/>
        <v>0</v>
      </c>
      <c r="M347" s="117">
        <f t="shared" si="197"/>
        <v>44.562167638122553</v>
      </c>
      <c r="N347" s="117">
        <f t="shared" si="197"/>
        <v>28.454773314723933</v>
      </c>
      <c r="O347" s="117">
        <f t="shared" si="197"/>
        <v>53.410011672931994</v>
      </c>
      <c r="P347" s="117">
        <f t="shared" si="197"/>
        <v>56.756172501587784</v>
      </c>
      <c r="Q347" s="117">
        <f t="shared" si="197"/>
        <v>54.697739359228756</v>
      </c>
      <c r="R347" s="117">
        <f t="shared" ref="R347:V347" si="198">R348+R351+R353+R362</f>
        <v>49.455339188144272</v>
      </c>
      <c r="S347" s="117">
        <f t="shared" si="198"/>
        <v>62.346210409889522</v>
      </c>
      <c r="T347" s="117">
        <f t="shared" si="198"/>
        <v>58.598932250371085</v>
      </c>
      <c r="U347" s="117">
        <f t="shared" si="198"/>
        <v>54.050278352059763</v>
      </c>
      <c r="V347" s="117">
        <f t="shared" si="198"/>
        <v>44.542461222140886</v>
      </c>
      <c r="W347" s="117">
        <f t="shared" ref="W347:Y347" si="199">W348+W351+W353+W362</f>
        <v>38.36220612735297</v>
      </c>
      <c r="X347" s="117">
        <f t="shared" si="199"/>
        <v>19.312903631609718</v>
      </c>
      <c r="Y347" s="117">
        <f t="shared" si="199"/>
        <v>24.202157853370078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94.66105139562238</v>
      </c>
      <c r="D348" s="122">
        <f t="shared" si="200"/>
        <v>99.255729945269991</v>
      </c>
      <c r="E348" s="122">
        <f t="shared" si="200"/>
        <v>98.266131614506207</v>
      </c>
      <c r="F348" s="122">
        <f t="shared" si="200"/>
        <v>103.95943239806694</v>
      </c>
      <c r="G348" s="122">
        <f t="shared" si="200"/>
        <v>81.144519066326509</v>
      </c>
      <c r="H348" s="122">
        <f t="shared" si="200"/>
        <v>83.100783392173</v>
      </c>
      <c r="I348" s="122">
        <f t="shared" si="200"/>
        <v>93.236296241225858</v>
      </c>
      <c r="J348" s="122">
        <f t="shared" si="200"/>
        <v>40.69025694011146</v>
      </c>
      <c r="K348" s="122">
        <f t="shared" si="200"/>
        <v>43.363682797294295</v>
      </c>
      <c r="L348" s="122">
        <f t="shared" si="200"/>
        <v>0</v>
      </c>
      <c r="M348" s="122">
        <f t="shared" si="200"/>
        <v>42.383704193028962</v>
      </c>
      <c r="N348" s="122">
        <f t="shared" si="200"/>
        <v>25.832858074878125</v>
      </c>
      <c r="O348" s="122">
        <f t="shared" si="200"/>
        <v>48.166398092281952</v>
      </c>
      <c r="P348" s="122">
        <f t="shared" si="200"/>
        <v>47.850127848326295</v>
      </c>
      <c r="Q348" s="122">
        <f t="shared" si="200"/>
        <v>47.176723983834293</v>
      </c>
      <c r="R348" s="122">
        <f t="shared" ref="R348:V348" si="201">SUM(R349:R350)</f>
        <v>42.591831395487603</v>
      </c>
      <c r="S348" s="122">
        <f t="shared" si="201"/>
        <v>52.250540941725326</v>
      </c>
      <c r="T348" s="122">
        <f t="shared" si="201"/>
        <v>47.630157894393825</v>
      </c>
      <c r="U348" s="122">
        <f t="shared" si="201"/>
        <v>45.224945692384665</v>
      </c>
      <c r="V348" s="122">
        <f t="shared" si="201"/>
        <v>33.990126604964438</v>
      </c>
      <c r="W348" s="122">
        <f t="shared" ref="W348:Y348" si="202">SUM(W349:W350)</f>
        <v>30.972983380243544</v>
      </c>
      <c r="X348" s="122">
        <f t="shared" si="202"/>
        <v>13.502858383024357</v>
      </c>
      <c r="Y348" s="122">
        <f t="shared" si="202"/>
        <v>15.849399677135807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94.66105139562238</v>
      </c>
      <c r="D349" s="98">
        <v>99.255729945269991</v>
      </c>
      <c r="E349" s="98">
        <v>98.266131614506207</v>
      </c>
      <c r="F349" s="98">
        <v>103.95943239806694</v>
      </c>
      <c r="G349" s="98">
        <v>81.144519066326509</v>
      </c>
      <c r="H349" s="98">
        <v>83.100783392173</v>
      </c>
      <c r="I349" s="98">
        <v>93.236296241225858</v>
      </c>
      <c r="J349" s="98">
        <v>40.69025694011146</v>
      </c>
      <c r="K349" s="98">
        <v>43.363682797294295</v>
      </c>
      <c r="L349" s="98">
        <v>0</v>
      </c>
      <c r="M349" s="98">
        <v>42.383704193028962</v>
      </c>
      <c r="N349" s="98">
        <v>25.832858074878125</v>
      </c>
      <c r="O349" s="98">
        <v>48.166398092281952</v>
      </c>
      <c r="P349" s="98">
        <v>47.850127848326295</v>
      </c>
      <c r="Q349" s="98">
        <v>47.176723983834293</v>
      </c>
      <c r="R349" s="98">
        <v>42.591831395487603</v>
      </c>
      <c r="S349" s="98">
        <v>52.250540941725326</v>
      </c>
      <c r="T349" s="98">
        <v>47.630157894393825</v>
      </c>
      <c r="U349" s="98">
        <v>45.224945692384665</v>
      </c>
      <c r="V349" s="98">
        <v>33.990126604964438</v>
      </c>
      <c r="W349" s="98">
        <v>30.972983380243544</v>
      </c>
      <c r="X349" s="98">
        <v>13.502858383024357</v>
      </c>
      <c r="Y349" s="98">
        <v>15.849399677135807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5.3086616725999534</v>
      </c>
      <c r="D353" s="122">
        <v>3.4167216137888166</v>
      </c>
      <c r="E353" s="122">
        <v>4.5880264354289855</v>
      </c>
      <c r="F353" s="122">
        <v>5.1316627214108941</v>
      </c>
      <c r="G353" s="122">
        <v>4.3272294247254663</v>
      </c>
      <c r="H353" s="122">
        <v>4.475947330300774</v>
      </c>
      <c r="I353" s="122">
        <v>9.5178145470748969</v>
      </c>
      <c r="J353" s="122">
        <v>5.084539476234637</v>
      </c>
      <c r="K353" s="122">
        <v>4.8503377076478182</v>
      </c>
      <c r="L353" s="122">
        <v>0</v>
      </c>
      <c r="M353" s="122">
        <v>1.7189195561505612</v>
      </c>
      <c r="N353" s="122">
        <v>1.9451638187439075</v>
      </c>
      <c r="O353" s="122">
        <v>4.353850863078085</v>
      </c>
      <c r="P353" s="122">
        <v>7.1377570052403296</v>
      </c>
      <c r="Q353" s="122">
        <v>5.6081785045997155</v>
      </c>
      <c r="R353" s="122">
        <v>5.2895274871809166</v>
      </c>
      <c r="S353" s="122">
        <v>7.3406786520326701</v>
      </c>
      <c r="T353" s="122">
        <v>7.9734459990302486</v>
      </c>
      <c r="U353" s="122">
        <v>6.0737883593985122</v>
      </c>
      <c r="V353" s="122">
        <v>8.3083238029934599</v>
      </c>
      <c r="W353" s="122">
        <v>5.2009202782617852</v>
      </c>
      <c r="X353" s="122">
        <v>4.281026500296969</v>
      </c>
      <c r="Y353" s="122">
        <v>6.4988480794011281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5.3086616725999534</v>
      </c>
      <c r="D354" s="98">
        <v>3.4167216137888166</v>
      </c>
      <c r="E354" s="98">
        <v>4.5880264354289855</v>
      </c>
      <c r="F354" s="98">
        <v>5.1316627214108941</v>
      </c>
      <c r="G354" s="98">
        <v>4.3272294247254663</v>
      </c>
      <c r="H354" s="98">
        <v>4.475947330300774</v>
      </c>
      <c r="I354" s="98">
        <v>9.5178145470748969</v>
      </c>
      <c r="J354" s="98">
        <v>5.084539476234637</v>
      </c>
      <c r="K354" s="98">
        <v>4.8503377076478182</v>
      </c>
      <c r="L354" s="98">
        <v>0</v>
      </c>
      <c r="M354" s="98">
        <v>1.7189195561505612</v>
      </c>
      <c r="N354" s="98">
        <v>1.9451638187439075</v>
      </c>
      <c r="O354" s="98">
        <v>4.353850863078085</v>
      </c>
      <c r="P354" s="98">
        <v>7.1269861785257218</v>
      </c>
      <c r="Q354" s="98">
        <v>5.6081785045997155</v>
      </c>
      <c r="R354" s="98">
        <v>5.2895274871809166</v>
      </c>
      <c r="S354" s="98">
        <v>7.3349191173127766</v>
      </c>
      <c r="T354" s="98">
        <v>7.9515761343635365</v>
      </c>
      <c r="U354" s="98">
        <v>6.0714172147340797</v>
      </c>
      <c r="V354" s="98">
        <v>8.2715360539699017</v>
      </c>
      <c r="W354" s="98">
        <v>5.2009202782617852</v>
      </c>
      <c r="X354" s="98">
        <v>4.2758716864820148</v>
      </c>
      <c r="Y354" s="98">
        <v>6.4916731020547598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1.0770826714607669E-2</v>
      </c>
      <c r="Q355" s="98">
        <v>0</v>
      </c>
      <c r="R355" s="98">
        <v>0</v>
      </c>
      <c r="S355" s="98">
        <v>5.7595347198932155E-3</v>
      </c>
      <c r="T355" s="98">
        <v>2.186986466671172E-2</v>
      </c>
      <c r="U355" s="98">
        <v>2.3711446644326304E-3</v>
      </c>
      <c r="V355" s="98">
        <v>3.6787749023557761E-2</v>
      </c>
      <c r="W355" s="98">
        <v>0</v>
      </c>
      <c r="X355" s="98">
        <v>5.1548138149540203E-3</v>
      </c>
      <c r="Y355" s="98">
        <v>7.1749773463684139E-3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1.0770826714607669E-2</v>
      </c>
      <c r="Q356" s="101">
        <v>0</v>
      </c>
      <c r="R356" s="101">
        <v>0</v>
      </c>
      <c r="S356" s="101">
        <v>5.7595347198932155E-3</v>
      </c>
      <c r="T356" s="101">
        <v>2.186986466671172E-2</v>
      </c>
      <c r="U356" s="101">
        <v>2.3711446644326304E-3</v>
      </c>
      <c r="V356" s="101">
        <v>3.6787749023557761E-2</v>
      </c>
      <c r="W356" s="101">
        <v>0</v>
      </c>
      <c r="X356" s="101">
        <v>5.1548138149540203E-3</v>
      </c>
      <c r="Y356" s="101">
        <v>7.1749773463684139E-3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1.5766591963384788</v>
      </c>
      <c r="D362" s="122">
        <v>1.5904341994680891</v>
      </c>
      <c r="E362" s="122">
        <v>2.2943493257542547</v>
      </c>
      <c r="F362" s="122">
        <v>2.635632469093399</v>
      </c>
      <c r="G362" s="122">
        <v>2.2183267806707527</v>
      </c>
      <c r="H362" s="122">
        <v>2.4586744581128501</v>
      </c>
      <c r="I362" s="122">
        <v>3.5286704607008912</v>
      </c>
      <c r="J362" s="122">
        <v>1.3057255128221255</v>
      </c>
      <c r="K362" s="122">
        <v>1.5362452555563828</v>
      </c>
      <c r="L362" s="122">
        <v>0</v>
      </c>
      <c r="M362" s="122">
        <v>0.45954388894302861</v>
      </c>
      <c r="N362" s="122">
        <v>0.67675142110190012</v>
      </c>
      <c r="O362" s="122">
        <v>0.88976271757195813</v>
      </c>
      <c r="P362" s="122">
        <v>1.7682876480211545</v>
      </c>
      <c r="Q362" s="122">
        <v>1.9128368707947512</v>
      </c>
      <c r="R362" s="122">
        <v>1.5739803054757509</v>
      </c>
      <c r="S362" s="122">
        <v>2.7549908161315253</v>
      </c>
      <c r="T362" s="122">
        <v>2.9953283569470135</v>
      </c>
      <c r="U362" s="122">
        <v>2.751544300276584</v>
      </c>
      <c r="V362" s="122">
        <v>2.2440108141829849</v>
      </c>
      <c r="W362" s="122">
        <v>2.188302468847636</v>
      </c>
      <c r="X362" s="122">
        <v>1.5290187482883895</v>
      </c>
      <c r="Y362" s="122">
        <v>1.8539100968331437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1.5766591963384788</v>
      </c>
      <c r="D363" s="98">
        <v>1.5904341994680891</v>
      </c>
      <c r="E363" s="98">
        <v>2.2943493257542547</v>
      </c>
      <c r="F363" s="98">
        <v>2.635632469093399</v>
      </c>
      <c r="G363" s="98">
        <v>2.2183267806707527</v>
      </c>
      <c r="H363" s="98">
        <v>2.4586744581128501</v>
      </c>
      <c r="I363" s="98">
        <v>3.5286704607008912</v>
      </c>
      <c r="J363" s="98">
        <v>1.3057255128221255</v>
      </c>
      <c r="K363" s="98">
        <v>1.5362452555563828</v>
      </c>
      <c r="L363" s="98">
        <v>0</v>
      </c>
      <c r="M363" s="98">
        <v>0.45954388894302861</v>
      </c>
      <c r="N363" s="98">
        <v>0.67675142110190012</v>
      </c>
      <c r="O363" s="98">
        <v>0.88976271757195813</v>
      </c>
      <c r="P363" s="98">
        <v>1.7682876480211545</v>
      </c>
      <c r="Q363" s="98">
        <v>1.9128368707947512</v>
      </c>
      <c r="R363" s="98">
        <v>1.5739803054757509</v>
      </c>
      <c r="S363" s="98">
        <v>2.7549908161315253</v>
      </c>
      <c r="T363" s="98">
        <v>2.9953283569470135</v>
      </c>
      <c r="U363" s="98">
        <v>2.751544300276584</v>
      </c>
      <c r="V363" s="98">
        <v>2.2440108141829849</v>
      </c>
      <c r="W363" s="98">
        <v>2.188302468847636</v>
      </c>
      <c r="X363" s="98">
        <v>1.5290187482883895</v>
      </c>
      <c r="Y363" s="98">
        <v>1.8539100968331437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18637.761451901853</v>
      </c>
      <c r="D366" s="117">
        <f t="shared" si="204"/>
        <v>17691.814639372878</v>
      </c>
      <c r="E366" s="117">
        <f t="shared" si="204"/>
        <v>17430.125163125365</v>
      </c>
      <c r="F366" s="117">
        <f t="shared" si="204"/>
        <v>15608.983258774049</v>
      </c>
      <c r="G366" s="117">
        <f t="shared" si="204"/>
        <v>14587.251950681508</v>
      </c>
      <c r="H366" s="117">
        <f t="shared" si="204"/>
        <v>12828.696282800627</v>
      </c>
      <c r="I366" s="117">
        <f t="shared" si="204"/>
        <v>10710.859479754921</v>
      </c>
      <c r="J366" s="117">
        <f t="shared" si="204"/>
        <v>11391.625817400271</v>
      </c>
      <c r="K366" s="117">
        <f t="shared" si="204"/>
        <v>11685.374575225806</v>
      </c>
      <c r="L366" s="117">
        <f t="shared" si="204"/>
        <v>0</v>
      </c>
      <c r="M366" s="117">
        <f t="shared" si="204"/>
        <v>12346.028268357673</v>
      </c>
      <c r="N366" s="117">
        <f t="shared" si="204"/>
        <v>11669.173447567133</v>
      </c>
      <c r="O366" s="117">
        <f t="shared" si="204"/>
        <v>11882.912605850961</v>
      </c>
      <c r="P366" s="117">
        <f t="shared" si="204"/>
        <v>10068.033089256178</v>
      </c>
      <c r="Q366" s="117">
        <f t="shared" si="204"/>
        <v>9626.8197146730436</v>
      </c>
      <c r="R366" s="117">
        <f t="shared" ref="R366:V366" si="205">R367+R370+R372+R381</f>
        <v>9453.2019467034988</v>
      </c>
      <c r="S366" s="117">
        <f t="shared" si="205"/>
        <v>9834.8701316425613</v>
      </c>
      <c r="T366" s="117">
        <f t="shared" si="205"/>
        <v>9366.5922695670633</v>
      </c>
      <c r="U366" s="117">
        <f t="shared" si="205"/>
        <v>9148.9628179839019</v>
      </c>
      <c r="V366" s="117">
        <f t="shared" si="205"/>
        <v>9018.3024515065626</v>
      </c>
      <c r="W366" s="117">
        <f t="shared" ref="W366:Y366" si="206">W367+W370+W372+W381</f>
        <v>8841.9261774307743</v>
      </c>
      <c r="X366" s="117">
        <f t="shared" si="206"/>
        <v>7517.4555922355685</v>
      </c>
      <c r="Y366" s="117">
        <f t="shared" si="206"/>
        <v>6324.5764304926006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17154.419301208556</v>
      </c>
      <c r="D367" s="122">
        <f t="shared" si="207"/>
        <v>16254.309799683921</v>
      </c>
      <c r="E367" s="122">
        <f t="shared" si="207"/>
        <v>15850.286268732907</v>
      </c>
      <c r="F367" s="122">
        <f t="shared" si="207"/>
        <v>14076.046453903689</v>
      </c>
      <c r="G367" s="122">
        <f t="shared" si="207"/>
        <v>13070.094731735348</v>
      </c>
      <c r="H367" s="122">
        <f t="shared" si="207"/>
        <v>11337.930853548032</v>
      </c>
      <c r="I367" s="122">
        <f t="shared" si="207"/>
        <v>9181.8932608443483</v>
      </c>
      <c r="J367" s="122">
        <f t="shared" si="207"/>
        <v>9827.3549350457997</v>
      </c>
      <c r="K367" s="122">
        <f t="shared" si="207"/>
        <v>10097.872094891123</v>
      </c>
      <c r="L367" s="122">
        <f t="shared" si="207"/>
        <v>0</v>
      </c>
      <c r="M367" s="122">
        <f t="shared" si="207"/>
        <v>11300.20678132172</v>
      </c>
      <c r="N367" s="122">
        <f t="shared" si="207"/>
        <v>10580.563633438456</v>
      </c>
      <c r="O367" s="122">
        <f t="shared" si="207"/>
        <v>10651.197191478175</v>
      </c>
      <c r="P367" s="122">
        <f t="shared" si="207"/>
        <v>8445.8355832811321</v>
      </c>
      <c r="Q367" s="122">
        <f t="shared" si="207"/>
        <v>8185.0166393372983</v>
      </c>
      <c r="R367" s="122">
        <f t="shared" ref="R367:V367" si="208">SUM(R368:R369)</f>
        <v>8096.721094971932</v>
      </c>
      <c r="S367" s="122">
        <f t="shared" si="208"/>
        <v>8229.1068828045518</v>
      </c>
      <c r="T367" s="122">
        <f t="shared" si="208"/>
        <v>7349.1926933295026</v>
      </c>
      <c r="U367" s="122">
        <f t="shared" si="208"/>
        <v>6938.3211718377943</v>
      </c>
      <c r="V367" s="122">
        <f t="shared" si="208"/>
        <v>6762.7458787952546</v>
      </c>
      <c r="W367" s="122">
        <f t="shared" ref="W367:Y367" si="209">SUM(W368:W369)</f>
        <v>6675.5857829505985</v>
      </c>
      <c r="X367" s="122">
        <f t="shared" si="209"/>
        <v>5239.0785433681231</v>
      </c>
      <c r="Y367" s="122">
        <f t="shared" si="209"/>
        <v>4088.7825734464841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16960.192522388705</v>
      </c>
      <c r="D368" s="98">
        <v>16072.94106681978</v>
      </c>
      <c r="E368" s="98">
        <v>15674.82835834003</v>
      </c>
      <c r="F368" s="98">
        <v>13921.638583941864</v>
      </c>
      <c r="G368" s="98">
        <v>12927.864517472088</v>
      </c>
      <c r="H368" s="98">
        <v>11216.035989128082</v>
      </c>
      <c r="I368" s="98">
        <v>9083.9857588725699</v>
      </c>
      <c r="J368" s="98">
        <v>9722.8458615727668</v>
      </c>
      <c r="K368" s="98">
        <v>9990.4250271069304</v>
      </c>
      <c r="L368" s="98">
        <v>0</v>
      </c>
      <c r="M368" s="98">
        <v>11181.898688945141</v>
      </c>
      <c r="N368" s="98">
        <v>10467.329368132612</v>
      </c>
      <c r="O368" s="98">
        <v>10530.034084944529</v>
      </c>
      <c r="P368" s="98">
        <v>8344.0302029591057</v>
      </c>
      <c r="Q368" s="98">
        <v>8084.8092911655049</v>
      </c>
      <c r="R368" s="98">
        <v>7996.2239837053467</v>
      </c>
      <c r="S368" s="98">
        <v>8124.7770439221304</v>
      </c>
      <c r="T368" s="98">
        <v>7251.2471333985941</v>
      </c>
      <c r="U368" s="98">
        <v>6844.8788745405309</v>
      </c>
      <c r="V368" s="98">
        <v>6670.9453595527311</v>
      </c>
      <c r="W368" s="98">
        <v>6586.8646479897807</v>
      </c>
      <c r="X368" s="98">
        <v>5169.6491919681803</v>
      </c>
      <c r="Y368" s="98">
        <v>4040.2550875431798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194.22677881985274</v>
      </c>
      <c r="D369" s="98">
        <v>181.36873286414124</v>
      </c>
      <c r="E369" s="98">
        <v>175.45791039287772</v>
      </c>
      <c r="F369" s="98">
        <v>154.40786996182533</v>
      </c>
      <c r="G369" s="98">
        <v>142.23021426326</v>
      </c>
      <c r="H369" s="98">
        <v>121.89486441995061</v>
      </c>
      <c r="I369" s="98">
        <v>97.907501971778544</v>
      </c>
      <c r="J369" s="98">
        <v>104.50907347303308</v>
      </c>
      <c r="K369" s="98">
        <v>107.4470677841924</v>
      </c>
      <c r="L369" s="98">
        <v>0</v>
      </c>
      <c r="M369" s="98">
        <v>118.30809237657957</v>
      </c>
      <c r="N369" s="98">
        <v>113.23426530584392</v>
      </c>
      <c r="O369" s="98">
        <v>121.16310653364687</v>
      </c>
      <c r="P369" s="98">
        <v>101.80538032202688</v>
      </c>
      <c r="Q369" s="98">
        <v>100.20734817179319</v>
      </c>
      <c r="R369" s="98">
        <v>100.49711126658485</v>
      </c>
      <c r="S369" s="98">
        <v>104.32983888242153</v>
      </c>
      <c r="T369" s="98">
        <v>97.945559930908928</v>
      </c>
      <c r="U369" s="98">
        <v>93.442297297263238</v>
      </c>
      <c r="V369" s="98">
        <v>91.800519242523222</v>
      </c>
      <c r="W369" s="98">
        <v>88.721134960818162</v>
      </c>
      <c r="X369" s="98">
        <v>69.429351399942718</v>
      </c>
      <c r="Y369" s="98">
        <v>48.527485903304289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6.0120416386937876</v>
      </c>
      <c r="D370" s="122">
        <f t="shared" si="210"/>
        <v>9.6877608831368871</v>
      </c>
      <c r="E370" s="122">
        <f t="shared" si="210"/>
        <v>13.556565347256566</v>
      </c>
      <c r="F370" s="122">
        <f t="shared" si="210"/>
        <v>11.95317012347256</v>
      </c>
      <c r="G370" s="122">
        <f t="shared" si="210"/>
        <v>13.295427665552179</v>
      </c>
      <c r="H370" s="122">
        <f t="shared" si="210"/>
        <v>10.965202706942337</v>
      </c>
      <c r="I370" s="122">
        <f t="shared" si="210"/>
        <v>16.954721485962231</v>
      </c>
      <c r="J370" s="122">
        <f t="shared" si="210"/>
        <v>13.115985586628891</v>
      </c>
      <c r="K370" s="122">
        <f t="shared" si="210"/>
        <v>18.931056098206515</v>
      </c>
      <c r="L370" s="122">
        <f t="shared" si="210"/>
        <v>0</v>
      </c>
      <c r="M370" s="122">
        <f t="shared" si="210"/>
        <v>5.4108822011460536</v>
      </c>
      <c r="N370" s="122">
        <f t="shared" si="210"/>
        <v>25.175337277934645</v>
      </c>
      <c r="O370" s="122">
        <f t="shared" si="210"/>
        <v>12.828500145063371</v>
      </c>
      <c r="P370" s="122">
        <f t="shared" si="210"/>
        <v>10.839883929355061</v>
      </c>
      <c r="Q370" s="122">
        <f t="shared" si="210"/>
        <v>24.729603023271299</v>
      </c>
      <c r="R370" s="122">
        <f t="shared" si="210"/>
        <v>22.598752264738309</v>
      </c>
      <c r="S370" s="122">
        <f t="shared" si="210"/>
        <v>16.820835690100406</v>
      </c>
      <c r="T370" s="122">
        <f t="shared" si="210"/>
        <v>26.287503915709323</v>
      </c>
      <c r="U370" s="122">
        <f t="shared" si="210"/>
        <v>16.434793195950498</v>
      </c>
      <c r="V370" s="122">
        <f t="shared" si="210"/>
        <v>14.439882804189713</v>
      </c>
      <c r="W370" s="122">
        <f t="shared" si="210"/>
        <v>5.2214266301589731</v>
      </c>
      <c r="X370" s="122">
        <f t="shared" si="210"/>
        <v>5.6736658374125435</v>
      </c>
      <c r="Y370" s="122">
        <f t="shared" si="210"/>
        <v>4.8765253388664842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6.0120416386937876</v>
      </c>
      <c r="D371" s="98">
        <f>RES_hhdet_in_fech!D67</f>
        <v>9.6877608831368871</v>
      </c>
      <c r="E371" s="98">
        <f>RES_hhdet_in_fech!E67</f>
        <v>13.556565347256566</v>
      </c>
      <c r="F371" s="98">
        <f>RES_hhdet_in_fech!F67</f>
        <v>11.95317012347256</v>
      </c>
      <c r="G371" s="98">
        <f>RES_hhdet_in_fech!G67</f>
        <v>13.295427665552179</v>
      </c>
      <c r="H371" s="98">
        <f>RES_hhdet_in_fech!H67</f>
        <v>10.965202706942337</v>
      </c>
      <c r="I371" s="98">
        <f>RES_hhdet_in_fech!I67</f>
        <v>16.954721485962231</v>
      </c>
      <c r="J371" s="98">
        <f>RES_hhdet_in_fech!J67</f>
        <v>13.115985586628891</v>
      </c>
      <c r="K371" s="98">
        <f>RES_hhdet_in_fech!K67</f>
        <v>18.931056098206515</v>
      </c>
      <c r="L371" s="98">
        <f>RES_hhdet_in_fech!L67</f>
        <v>0</v>
      </c>
      <c r="M371" s="98">
        <f>RES_hhdet_in_fech!M67</f>
        <v>5.4108822011460536</v>
      </c>
      <c r="N371" s="98">
        <f>RES_hhdet_in_fech!N67</f>
        <v>25.175337277934645</v>
      </c>
      <c r="O371" s="98">
        <f>RES_hhdet_in_fech!O67</f>
        <v>12.828500145063371</v>
      </c>
      <c r="P371" s="98">
        <f>RES_hhdet_in_fech!P67</f>
        <v>10.839883929355061</v>
      </c>
      <c r="Q371" s="98">
        <f>RES_hhdet_in_fech!Q67</f>
        <v>24.729603023271299</v>
      </c>
      <c r="R371" s="98">
        <f>RES_hhdet_in_fech!R67</f>
        <v>22.598752264738309</v>
      </c>
      <c r="S371" s="98">
        <f>RES_hhdet_in_fech!S67</f>
        <v>16.820835690100406</v>
      </c>
      <c r="T371" s="98">
        <f>RES_hhdet_in_fech!T67</f>
        <v>26.287503915709323</v>
      </c>
      <c r="U371" s="98">
        <f>RES_hhdet_in_fech!U67</f>
        <v>16.434793195950498</v>
      </c>
      <c r="V371" s="98">
        <f>RES_hhdet_in_fech!V67</f>
        <v>14.439882804189713</v>
      </c>
      <c r="W371" s="98">
        <f>RES_hhdet_in_fech!W67</f>
        <v>5.2214266301589731</v>
      </c>
      <c r="X371" s="98">
        <f>RES_hhdet_in_fech!X67</f>
        <v>5.6736658374125435</v>
      </c>
      <c r="Y371" s="98">
        <f>RES_hhdet_in_fech!Y67</f>
        <v>4.8765253388664842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1160.3861509320577</v>
      </c>
      <c r="D372" s="122">
        <v>1128.82379876081</v>
      </c>
      <c r="E372" s="122">
        <v>1187.2331814246429</v>
      </c>
      <c r="F372" s="122">
        <v>1139.7176526301787</v>
      </c>
      <c r="G372" s="122">
        <v>1137.311466715737</v>
      </c>
      <c r="H372" s="122">
        <v>1143.1591544493249</v>
      </c>
      <c r="I372" s="122">
        <v>1162.7291816102638</v>
      </c>
      <c r="J372" s="122">
        <v>1214.9393324616317</v>
      </c>
      <c r="K372" s="122">
        <v>1213.3971377013788</v>
      </c>
      <c r="L372" s="122">
        <v>0</v>
      </c>
      <c r="M372" s="122">
        <v>789.94228347987985</v>
      </c>
      <c r="N372" s="122">
        <v>788.16948193461326</v>
      </c>
      <c r="O372" s="122">
        <v>951.82948704490434</v>
      </c>
      <c r="P372" s="122">
        <v>1247.5374949627519</v>
      </c>
      <c r="Q372" s="122">
        <v>1068.2631364175145</v>
      </c>
      <c r="R372" s="122">
        <v>993.06005798909598</v>
      </c>
      <c r="S372" s="122">
        <v>1143.4185300360637</v>
      </c>
      <c r="T372" s="122">
        <v>1529.8818664810074</v>
      </c>
      <c r="U372" s="122">
        <v>1736.3876859537388</v>
      </c>
      <c r="V372" s="122">
        <v>1763.5339100460812</v>
      </c>
      <c r="W372" s="122">
        <v>1603.7096225693256</v>
      </c>
      <c r="X372" s="122">
        <v>1643.7123346301212</v>
      </c>
      <c r="Y372" s="122">
        <v>1658.8868283784134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1186.4458777016055</v>
      </c>
      <c r="D373" s="98">
        <v>1186.2992424568158</v>
      </c>
      <c r="E373" s="98">
        <v>1238.1458835062845</v>
      </c>
      <c r="F373" s="98">
        <v>1185.3012288618729</v>
      </c>
      <c r="G373" s="98">
        <v>1182.1987779323067</v>
      </c>
      <c r="H373" s="98">
        <v>1195.9712764026922</v>
      </c>
      <c r="I373" s="98">
        <v>1157.0926347650397</v>
      </c>
      <c r="J373" s="98">
        <v>1214.9393324616317</v>
      </c>
      <c r="K373" s="98">
        <v>1262.4890142856168</v>
      </c>
      <c r="L373" s="98">
        <v>0</v>
      </c>
      <c r="M373" s="98">
        <v>785.67231025663295</v>
      </c>
      <c r="N373" s="98">
        <v>788.16948193461326</v>
      </c>
      <c r="O373" s="98">
        <v>951.82948704490434</v>
      </c>
      <c r="P373" s="98">
        <v>1248.9505480384817</v>
      </c>
      <c r="Q373" s="98">
        <v>1056.207777865337</v>
      </c>
      <c r="R373" s="98">
        <v>993.06005798909598</v>
      </c>
      <c r="S373" s="98">
        <v>1144.0393307859758</v>
      </c>
      <c r="T373" s="98">
        <v>1613.740254588469</v>
      </c>
      <c r="U373" s="98">
        <v>1674.509766063336</v>
      </c>
      <c r="V373" s="98">
        <v>1787.1583735684526</v>
      </c>
      <c r="W373" s="98">
        <v>1455.586114729781</v>
      </c>
      <c r="X373" s="98">
        <v>1645.056260027802</v>
      </c>
      <c r="Y373" s="98">
        <v>1659.5260765461762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962.3531045717383</v>
      </c>
      <c r="Q374" s="98">
        <v>0</v>
      </c>
      <c r="R374" s="98">
        <v>0</v>
      </c>
      <c r="S374" s="98">
        <v>921.59948396182267</v>
      </c>
      <c r="T374" s="98">
        <v>1331.1326899712069</v>
      </c>
      <c r="U374" s="98">
        <v>1387.9178961110026</v>
      </c>
      <c r="V374" s="98">
        <v>1505.5880168436893</v>
      </c>
      <c r="W374" s="98">
        <v>0</v>
      </c>
      <c r="X374" s="98">
        <v>1369.1675748182961</v>
      </c>
      <c r="Y374" s="98">
        <v>1433.7668690803105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380.93917871317041</v>
      </c>
      <c r="Q375" s="101">
        <v>0</v>
      </c>
      <c r="R375" s="101">
        <v>0</v>
      </c>
      <c r="S375" s="101">
        <v>320.42916051310726</v>
      </c>
      <c r="T375" s="101">
        <v>496.73440345875827</v>
      </c>
      <c r="U375" s="101">
        <v>489.1943669605842</v>
      </c>
      <c r="V375" s="101">
        <v>557.04476896381448</v>
      </c>
      <c r="W375" s="101">
        <v>0</v>
      </c>
      <c r="X375" s="101">
        <v>405.14181772235423</v>
      </c>
      <c r="Y375" s="101">
        <v>645.94045142768266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581.41392585856772</v>
      </c>
      <c r="Q376" s="104">
        <v>0</v>
      </c>
      <c r="R376" s="104">
        <v>0</v>
      </c>
      <c r="S376" s="104">
        <v>601.17032344871529</v>
      </c>
      <c r="T376" s="104">
        <v>834.39828651244864</v>
      </c>
      <c r="U376" s="104">
        <v>898.72352915041813</v>
      </c>
      <c r="V376" s="104">
        <v>948.5432478798748</v>
      </c>
      <c r="W376" s="104">
        <v>0</v>
      </c>
      <c r="X376" s="104">
        <v>964.02575709594191</v>
      </c>
      <c r="Y376" s="104">
        <v>787.82641765262792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1055.0489411930812</v>
      </c>
      <c r="D377" s="101">
        <v>1078.5873864937878</v>
      </c>
      <c r="E377" s="101">
        <v>1113.637793589304</v>
      </c>
      <c r="F377" s="101">
        <v>1076.8282766693844</v>
      </c>
      <c r="G377" s="101">
        <v>1074.514274242629</v>
      </c>
      <c r="H377" s="101">
        <v>1089.2532645061774</v>
      </c>
      <c r="I377" s="101">
        <v>1185.4769933878238</v>
      </c>
      <c r="J377" s="101">
        <v>0</v>
      </c>
      <c r="K377" s="101">
        <v>835.15705335064706</v>
      </c>
      <c r="L377" s="101">
        <v>0</v>
      </c>
      <c r="M377" s="101">
        <v>805.22241840097524</v>
      </c>
      <c r="N377" s="101">
        <v>0</v>
      </c>
      <c r="O377" s="101">
        <v>0</v>
      </c>
      <c r="P377" s="101">
        <v>0</v>
      </c>
      <c r="Q377" s="101">
        <v>1192.2126858705842</v>
      </c>
      <c r="R377" s="101">
        <v>0</v>
      </c>
      <c r="S377" s="101">
        <v>1259.7533528843132</v>
      </c>
      <c r="T377" s="101">
        <v>1512.0073357247597</v>
      </c>
      <c r="U377" s="101">
        <v>1814.0482249002025</v>
      </c>
      <c r="V377" s="101">
        <v>1625.0470060681612</v>
      </c>
      <c r="W377" s="101">
        <v>2094.2243171426958</v>
      </c>
      <c r="X377" s="101">
        <v>0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572.33033557034935</v>
      </c>
      <c r="N378" s="104">
        <v>0</v>
      </c>
      <c r="O378" s="104">
        <v>0</v>
      </c>
      <c r="P378" s="104">
        <v>0</v>
      </c>
      <c r="Q378" s="104">
        <v>899.09184473444702</v>
      </c>
      <c r="R378" s="104">
        <v>0</v>
      </c>
      <c r="S378" s="104">
        <v>960.84532325545172</v>
      </c>
      <c r="T378" s="104">
        <v>1188.6407889307516</v>
      </c>
      <c r="U378" s="104">
        <v>1424.764344217913</v>
      </c>
      <c r="V378" s="104">
        <v>1292.6436865995008</v>
      </c>
      <c r="W378" s="104">
        <v>1744.0330623654149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232.14046303492981</v>
      </c>
      <c r="N379" s="98">
        <v>0</v>
      </c>
      <c r="O379" s="98">
        <v>0</v>
      </c>
      <c r="P379" s="98">
        <v>0</v>
      </c>
      <c r="Q379" s="98">
        <v>365.11420654755437</v>
      </c>
      <c r="R379" s="98">
        <v>0</v>
      </c>
      <c r="S379" s="98">
        <v>352.77437713106161</v>
      </c>
      <c r="T379" s="98">
        <v>462.98705861915499</v>
      </c>
      <c r="U379" s="98">
        <v>528.52625571472026</v>
      </c>
      <c r="V379" s="98">
        <v>491.22957543417368</v>
      </c>
      <c r="W379" s="98">
        <v>872.44320021137924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340.18987253541951</v>
      </c>
      <c r="N380" s="98">
        <v>0</v>
      </c>
      <c r="O380" s="98">
        <v>0</v>
      </c>
      <c r="P380" s="98">
        <v>0</v>
      </c>
      <c r="Q380" s="98">
        <v>533.97763818689259</v>
      </c>
      <c r="R380" s="98">
        <v>0</v>
      </c>
      <c r="S380" s="98">
        <v>608.07094612438993</v>
      </c>
      <c r="T380" s="98">
        <v>725.65373031159663</v>
      </c>
      <c r="U380" s="98">
        <v>896.23808850319278</v>
      </c>
      <c r="V380" s="98">
        <v>801.41411116532697</v>
      </c>
      <c r="W380" s="98">
        <v>871.58986215403581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316.94395812254527</v>
      </c>
      <c r="D381" s="122">
        <v>298.99328004501285</v>
      </c>
      <c r="E381" s="122">
        <v>379.04914762055864</v>
      </c>
      <c r="F381" s="122">
        <v>381.26598211670967</v>
      </c>
      <c r="G381" s="122">
        <v>366.55032456487089</v>
      </c>
      <c r="H381" s="122">
        <v>336.64107209632618</v>
      </c>
      <c r="I381" s="122">
        <v>349.28231581434591</v>
      </c>
      <c r="J381" s="122">
        <v>336.21556430621075</v>
      </c>
      <c r="K381" s="122">
        <v>355.17428653509728</v>
      </c>
      <c r="L381" s="122">
        <v>0</v>
      </c>
      <c r="M381" s="122">
        <v>250.4683213549261</v>
      </c>
      <c r="N381" s="122">
        <v>275.26499491612782</v>
      </c>
      <c r="O381" s="122">
        <v>267.05742718281749</v>
      </c>
      <c r="P381" s="122">
        <v>363.82012708294008</v>
      </c>
      <c r="Q381" s="122">
        <v>348.81033589495991</v>
      </c>
      <c r="R381" s="122">
        <v>340.82204147773331</v>
      </c>
      <c r="S381" s="122">
        <v>445.52388311184671</v>
      </c>
      <c r="T381" s="122">
        <v>461.23020584084361</v>
      </c>
      <c r="U381" s="122">
        <v>457.81916699641727</v>
      </c>
      <c r="V381" s="122">
        <v>477.58277986103769</v>
      </c>
      <c r="W381" s="122">
        <v>557.40934528069238</v>
      </c>
      <c r="X381" s="122">
        <v>628.99104839991139</v>
      </c>
      <c r="Y381" s="122">
        <v>572.03050332883652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321.38608723931162</v>
      </c>
      <c r="D382" s="98">
        <v>307.42489210594249</v>
      </c>
      <c r="E382" s="98">
        <v>383.70704786112185</v>
      </c>
      <c r="F382" s="98">
        <v>390.11926648283014</v>
      </c>
      <c r="G382" s="98">
        <v>370.28016429263448</v>
      </c>
      <c r="H382" s="98">
        <v>338.14972611125955</v>
      </c>
      <c r="I382" s="98">
        <v>350.44478155245235</v>
      </c>
      <c r="J382" s="98">
        <v>346.62598854359521</v>
      </c>
      <c r="K382" s="98">
        <v>355.90140859421916</v>
      </c>
      <c r="L382" s="98">
        <v>0</v>
      </c>
      <c r="M382" s="98">
        <v>283.15335061286686</v>
      </c>
      <c r="N382" s="98">
        <v>275.45566034119236</v>
      </c>
      <c r="O382" s="98">
        <v>286.62015042639962</v>
      </c>
      <c r="P382" s="98">
        <v>391.20830330858968</v>
      </c>
      <c r="Q382" s="98">
        <v>354.89227282663444</v>
      </c>
      <c r="R382" s="98">
        <v>352.71202853682865</v>
      </c>
      <c r="S382" s="98">
        <v>451.6528039666004</v>
      </c>
      <c r="T382" s="98">
        <v>463.50694083459513</v>
      </c>
      <c r="U382" s="98">
        <v>475.55601589061627</v>
      </c>
      <c r="V382" s="98">
        <v>491.66620900365683</v>
      </c>
      <c r="W382" s="98">
        <v>601.26109250251909</v>
      </c>
      <c r="X382" s="98">
        <v>648.30441273413567</v>
      </c>
      <c r="Y382" s="98">
        <v>608.40339987355856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284.68573439298757</v>
      </c>
      <c r="D383" s="33">
        <v>255.45686106642495</v>
      </c>
      <c r="E383" s="33">
        <v>282.88007340692155</v>
      </c>
      <c r="F383" s="33">
        <v>297.20124507002708</v>
      </c>
      <c r="G383" s="33">
        <v>288.35812266778169</v>
      </c>
      <c r="H383" s="33">
        <v>257.2338179360454</v>
      </c>
      <c r="I383" s="33">
        <v>289.16089018698818</v>
      </c>
      <c r="J383" s="33">
        <v>242.41110397978798</v>
      </c>
      <c r="K383" s="33">
        <v>224.57949855514752</v>
      </c>
      <c r="L383" s="33">
        <v>0</v>
      </c>
      <c r="M383" s="33">
        <v>225.99414178757505</v>
      </c>
      <c r="N383" s="33">
        <v>233.09326953594694</v>
      </c>
      <c r="O383" s="33">
        <v>225.74132125026725</v>
      </c>
      <c r="P383" s="33">
        <v>261.89548922024244</v>
      </c>
      <c r="Q383" s="33">
        <v>275.19821216138473</v>
      </c>
      <c r="R383" s="33">
        <v>279.40989700420118</v>
      </c>
      <c r="S383" s="33">
        <v>332.6508364190862</v>
      </c>
      <c r="T383" s="33">
        <v>322.73026985213062</v>
      </c>
      <c r="U383" s="33">
        <v>332.84548672836263</v>
      </c>
      <c r="V383" s="33">
        <v>356.56703263896532</v>
      </c>
      <c r="W383" s="33">
        <v>407.22836149419629</v>
      </c>
      <c r="X383" s="33">
        <v>449.27673071459628</v>
      </c>
      <c r="Y383" s="33">
        <v>445.4635607396371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9060.6395179161373</v>
      </c>
      <c r="D385" s="117">
        <f t="shared" si="211"/>
        <v>8709.9695219202549</v>
      </c>
      <c r="E385" s="117">
        <f t="shared" si="211"/>
        <v>8668.2486316718896</v>
      </c>
      <c r="F385" s="117">
        <f t="shared" si="211"/>
        <v>7845.5310628470725</v>
      </c>
      <c r="G385" s="117">
        <f t="shared" si="211"/>
        <v>7409.3152399665596</v>
      </c>
      <c r="H385" s="117">
        <f t="shared" si="211"/>
        <v>6590.0805459207068</v>
      </c>
      <c r="I385" s="117">
        <f t="shared" si="211"/>
        <v>5582.4684230628327</v>
      </c>
      <c r="J385" s="117">
        <f t="shared" si="211"/>
        <v>5987.5269359648337</v>
      </c>
      <c r="K385" s="117">
        <f t="shared" si="211"/>
        <v>6232.9150717482435</v>
      </c>
      <c r="L385" s="117">
        <f t="shared" si="211"/>
        <v>0</v>
      </c>
      <c r="M385" s="117">
        <f t="shared" si="211"/>
        <v>6810.1268574852074</v>
      </c>
      <c r="N385" s="117">
        <f t="shared" si="211"/>
        <v>6723.8298958221476</v>
      </c>
      <c r="O385" s="117">
        <f t="shared" si="211"/>
        <v>7199.9778930481589</v>
      </c>
      <c r="P385" s="117">
        <f t="shared" si="211"/>
        <v>6475.4002134911079</v>
      </c>
      <c r="Q385" s="117">
        <f t="shared" si="211"/>
        <v>6509.5753632249443</v>
      </c>
      <c r="R385" s="117">
        <f t="shared" ref="R385:V385" si="212">R386+R389+R391+R400</f>
        <v>6544.6134204917353</v>
      </c>
      <c r="S385" s="117">
        <f t="shared" si="212"/>
        <v>6898.813194097077</v>
      </c>
      <c r="T385" s="117">
        <f t="shared" si="212"/>
        <v>6730.6793178456537</v>
      </c>
      <c r="U385" s="117">
        <f t="shared" si="212"/>
        <v>6572.8779766947582</v>
      </c>
      <c r="V385" s="117">
        <f t="shared" si="212"/>
        <v>6591.969950269302</v>
      </c>
      <c r="W385" s="117">
        <f t="shared" ref="W385:Y385" si="213">W386+W389+W391+W400</f>
        <v>6460.4587688821766</v>
      </c>
      <c r="X385" s="117">
        <f t="shared" si="213"/>
        <v>5525.5814465569256</v>
      </c>
      <c r="Y385" s="117">
        <f t="shared" si="213"/>
        <v>4682.9306869045067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8255.6171381110762</v>
      </c>
      <c r="D386" s="122">
        <f t="shared" si="214"/>
        <v>7893.0413234185735</v>
      </c>
      <c r="E386" s="122">
        <f t="shared" si="214"/>
        <v>7770.7678343740408</v>
      </c>
      <c r="F386" s="122">
        <f t="shared" si="214"/>
        <v>6966.2599202504462</v>
      </c>
      <c r="G386" s="122">
        <f t="shared" si="214"/>
        <v>6532.4429307285236</v>
      </c>
      <c r="H386" s="122">
        <f t="shared" si="214"/>
        <v>5724.4634873619098</v>
      </c>
      <c r="I386" s="122">
        <f t="shared" si="214"/>
        <v>4685.4496786795135</v>
      </c>
      <c r="J386" s="122">
        <f t="shared" si="214"/>
        <v>5073.5438776900737</v>
      </c>
      <c r="K386" s="122">
        <f t="shared" si="214"/>
        <v>5281.5145131192385</v>
      </c>
      <c r="L386" s="122">
        <f t="shared" si="214"/>
        <v>0</v>
      </c>
      <c r="M386" s="122">
        <f t="shared" si="214"/>
        <v>6153.9833026519573</v>
      </c>
      <c r="N386" s="122">
        <f t="shared" si="214"/>
        <v>5998.6223271239742</v>
      </c>
      <c r="O386" s="122">
        <f t="shared" si="214"/>
        <v>6378.4055409472803</v>
      </c>
      <c r="P386" s="122">
        <f t="shared" si="214"/>
        <v>5374.2752634289109</v>
      </c>
      <c r="Q386" s="122">
        <f t="shared" si="214"/>
        <v>5465.7196878761379</v>
      </c>
      <c r="R386" s="122">
        <f t="shared" ref="R386:V386" si="215">SUM(R387:R388)</f>
        <v>5536.3637349783821</v>
      </c>
      <c r="S386" s="122">
        <f t="shared" si="215"/>
        <v>5728.1306474550065</v>
      </c>
      <c r="T386" s="122">
        <f t="shared" si="215"/>
        <v>5190.1492733507839</v>
      </c>
      <c r="U386" s="122">
        <f t="shared" si="215"/>
        <v>4960.4448499315122</v>
      </c>
      <c r="V386" s="122">
        <f t="shared" si="215"/>
        <v>4888.5958799097871</v>
      </c>
      <c r="W386" s="122">
        <f t="shared" ref="W386:Y386" si="216">SUM(W387:W388)</f>
        <v>4864.8749657441349</v>
      </c>
      <c r="X386" s="122">
        <f t="shared" si="216"/>
        <v>3836.6144372093518</v>
      </c>
      <c r="Y386" s="122">
        <f t="shared" si="216"/>
        <v>3003.0061466930406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8061.3903592912238</v>
      </c>
      <c r="D387" s="98">
        <v>7711.6725905544326</v>
      </c>
      <c r="E387" s="98">
        <v>7595.3099239811627</v>
      </c>
      <c r="F387" s="98">
        <v>6811.8520502886204</v>
      </c>
      <c r="G387" s="98">
        <v>6390.2127164652638</v>
      </c>
      <c r="H387" s="98">
        <v>5602.5686229419589</v>
      </c>
      <c r="I387" s="98">
        <v>4587.5421767077351</v>
      </c>
      <c r="J387" s="98">
        <v>4969.0348042170408</v>
      </c>
      <c r="K387" s="98">
        <v>5174.0674453350457</v>
      </c>
      <c r="L387" s="98">
        <v>0</v>
      </c>
      <c r="M387" s="98">
        <v>6035.675210275378</v>
      </c>
      <c r="N387" s="98">
        <v>5885.3880618181302</v>
      </c>
      <c r="O387" s="98">
        <v>6257.2424344136334</v>
      </c>
      <c r="P387" s="98">
        <v>5272.4698831068836</v>
      </c>
      <c r="Q387" s="98">
        <v>5365.5123397043444</v>
      </c>
      <c r="R387" s="98">
        <v>5435.8666237117977</v>
      </c>
      <c r="S387" s="98">
        <v>5623.8008085725851</v>
      </c>
      <c r="T387" s="98">
        <v>5092.2037134198754</v>
      </c>
      <c r="U387" s="98">
        <v>4867.0025526342488</v>
      </c>
      <c r="V387" s="98">
        <v>4796.7953606672636</v>
      </c>
      <c r="W387" s="98">
        <v>4776.1538307833171</v>
      </c>
      <c r="X387" s="98">
        <v>3767.185085809409</v>
      </c>
      <c r="Y387" s="98">
        <v>2954.4786607897363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194.22677881985274</v>
      </c>
      <c r="D388" s="98">
        <v>181.36873286414124</v>
      </c>
      <c r="E388" s="98">
        <v>175.45791039287772</v>
      </c>
      <c r="F388" s="98">
        <v>154.40786996182533</v>
      </c>
      <c r="G388" s="98">
        <v>142.23021426326</v>
      </c>
      <c r="H388" s="98">
        <v>121.89486441995061</v>
      </c>
      <c r="I388" s="98">
        <v>97.907501971778544</v>
      </c>
      <c r="J388" s="98">
        <v>104.50907347303308</v>
      </c>
      <c r="K388" s="98">
        <v>107.4470677841924</v>
      </c>
      <c r="L388" s="98">
        <v>0</v>
      </c>
      <c r="M388" s="98">
        <v>118.30809237657957</v>
      </c>
      <c r="N388" s="98">
        <v>113.23426530584392</v>
      </c>
      <c r="O388" s="98">
        <v>121.16310653364687</v>
      </c>
      <c r="P388" s="98">
        <v>101.80538032202688</v>
      </c>
      <c r="Q388" s="98">
        <v>100.20734817179319</v>
      </c>
      <c r="R388" s="98">
        <v>100.49711126658485</v>
      </c>
      <c r="S388" s="98">
        <v>104.32983888242153</v>
      </c>
      <c r="T388" s="98">
        <v>97.945559930908928</v>
      </c>
      <c r="U388" s="98">
        <v>93.442297297263238</v>
      </c>
      <c r="V388" s="98">
        <v>91.800519242523222</v>
      </c>
      <c r="W388" s="98">
        <v>88.721134960818162</v>
      </c>
      <c r="X388" s="98">
        <v>69.429351399942718</v>
      </c>
      <c r="Y388" s="98">
        <v>48.527485903304289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13.207279229841264</v>
      </c>
      <c r="D389" s="122">
        <f t="shared" si="217"/>
        <v>22.146949528861231</v>
      </c>
      <c r="E389" s="122">
        <f t="shared" si="217"/>
        <v>32.219676210950375</v>
      </c>
      <c r="F389" s="122">
        <f t="shared" si="217"/>
        <v>29.500677255901177</v>
      </c>
      <c r="G389" s="122">
        <f t="shared" si="217"/>
        <v>34.044470985336197</v>
      </c>
      <c r="H389" s="122">
        <f t="shared" si="217"/>
        <v>29.105841493850342</v>
      </c>
      <c r="I389" s="122">
        <f t="shared" si="217"/>
        <v>46.615897038942599</v>
      </c>
      <c r="J389" s="122">
        <f t="shared" si="217"/>
        <v>37.331615647675427</v>
      </c>
      <c r="K389" s="122">
        <f t="shared" si="217"/>
        <v>55.757219881148821</v>
      </c>
      <c r="L389" s="122">
        <f t="shared" si="217"/>
        <v>0</v>
      </c>
      <c r="M389" s="122">
        <f t="shared" si="217"/>
        <v>17.112051904471802</v>
      </c>
      <c r="N389" s="122">
        <f t="shared" si="217"/>
        <v>83.003916485150768</v>
      </c>
      <c r="O389" s="122">
        <f t="shared" si="217"/>
        <v>44.255733617064287</v>
      </c>
      <c r="P389" s="122">
        <f t="shared" si="217"/>
        <v>39.088114685848765</v>
      </c>
      <c r="Q389" s="122">
        <f t="shared" si="217"/>
        <v>92.137555979124556</v>
      </c>
      <c r="R389" s="122">
        <f t="shared" si="217"/>
        <v>84.785280541527698</v>
      </c>
      <c r="S389" s="122">
        <f t="shared" si="217"/>
        <v>63.156410812789119</v>
      </c>
      <c r="T389" s="122">
        <f t="shared" si="217"/>
        <v>98.784746849829929</v>
      </c>
      <c r="U389" s="122">
        <f t="shared" si="217"/>
        <v>61.818187505407835</v>
      </c>
      <c r="V389" s="122">
        <f t="shared" si="217"/>
        <v>54.461472073138424</v>
      </c>
      <c r="W389" s="122">
        <f t="shared" si="217"/>
        <v>19.867581573184538</v>
      </c>
      <c r="X389" s="122">
        <f t="shared" si="217"/>
        <v>21.822987286103746</v>
      </c>
      <c r="Y389" s="122">
        <f t="shared" si="217"/>
        <v>18.984207367322817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13.207279229841264</v>
      </c>
      <c r="D390" s="98">
        <f>RES_hhdet_in_tesh!D67</f>
        <v>22.146949528861231</v>
      </c>
      <c r="E390" s="98">
        <f>RES_hhdet_in_tesh!E67</f>
        <v>32.219676210950375</v>
      </c>
      <c r="F390" s="98">
        <f>RES_hhdet_in_tesh!F67</f>
        <v>29.500677255901177</v>
      </c>
      <c r="G390" s="98">
        <f>RES_hhdet_in_tesh!G67</f>
        <v>34.044470985336197</v>
      </c>
      <c r="H390" s="98">
        <f>RES_hhdet_in_tesh!H67</f>
        <v>29.105841493850342</v>
      </c>
      <c r="I390" s="98">
        <f>RES_hhdet_in_tesh!I67</f>
        <v>46.615897038942599</v>
      </c>
      <c r="J390" s="98">
        <f>RES_hhdet_in_tesh!J67</f>
        <v>37.331615647675427</v>
      </c>
      <c r="K390" s="98">
        <f>RES_hhdet_in_tesh!K67</f>
        <v>55.757219881148821</v>
      </c>
      <c r="L390" s="98">
        <f>RES_hhdet_in_tesh!L67</f>
        <v>0</v>
      </c>
      <c r="M390" s="98">
        <f>RES_hhdet_in_tesh!M67</f>
        <v>17.112051904471802</v>
      </c>
      <c r="N390" s="98">
        <f>RES_hhdet_in_tesh!N67</f>
        <v>83.003916485150768</v>
      </c>
      <c r="O390" s="98">
        <f>RES_hhdet_in_tesh!O67</f>
        <v>44.255733617064287</v>
      </c>
      <c r="P390" s="98">
        <f>RES_hhdet_in_tesh!P67</f>
        <v>39.088114685848765</v>
      </c>
      <c r="Q390" s="98">
        <f>RES_hhdet_in_tesh!Q67</f>
        <v>92.137555979124556</v>
      </c>
      <c r="R390" s="98">
        <f>RES_hhdet_in_tesh!R67</f>
        <v>84.785280541527698</v>
      </c>
      <c r="S390" s="98">
        <f>RES_hhdet_in_tesh!S67</f>
        <v>63.156410812789119</v>
      </c>
      <c r="T390" s="98">
        <f>RES_hhdet_in_tesh!T67</f>
        <v>98.784746849829929</v>
      </c>
      <c r="U390" s="98">
        <f>RES_hhdet_in_tesh!U67</f>
        <v>61.818187505407835</v>
      </c>
      <c r="V390" s="98">
        <f>RES_hhdet_in_tesh!V67</f>
        <v>54.461472073138424</v>
      </c>
      <c r="W390" s="98">
        <f>RES_hhdet_in_tesh!W67</f>
        <v>19.867581573184538</v>
      </c>
      <c r="X390" s="98">
        <f>RES_hhdet_in_tesh!X67</f>
        <v>21.822987286103746</v>
      </c>
      <c r="Y390" s="98">
        <f>RES_hhdet_in_tesh!Y67</f>
        <v>18.984207367322817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601.22210866371324</v>
      </c>
      <c r="D391" s="122">
        <v>613.32530224956452</v>
      </c>
      <c r="E391" s="122">
        <v>641.62720655122291</v>
      </c>
      <c r="F391" s="122">
        <v>622.0806645583483</v>
      </c>
      <c r="G391" s="122">
        <v>626.1209217379469</v>
      </c>
      <c r="H391" s="122">
        <v>638.55605003473511</v>
      </c>
      <c r="I391" s="122">
        <v>644.75889139323044</v>
      </c>
      <c r="J391" s="122">
        <v>675.27210686289084</v>
      </c>
      <c r="K391" s="122">
        <v>686.93811492743566</v>
      </c>
      <c r="L391" s="122">
        <v>0</v>
      </c>
      <c r="M391" s="122">
        <v>468.88761809492257</v>
      </c>
      <c r="N391" s="122">
        <v>480.15071525959058</v>
      </c>
      <c r="O391" s="122">
        <v>606.78924460175597</v>
      </c>
      <c r="P391" s="122">
        <v>837.29878452626951</v>
      </c>
      <c r="Q391" s="122">
        <v>741.80232884686347</v>
      </c>
      <c r="R391" s="122">
        <v>711.84996787631917</v>
      </c>
      <c r="S391" s="122">
        <v>837.23140785668011</v>
      </c>
      <c r="T391" s="122">
        <v>1162.0504432480643</v>
      </c>
      <c r="U391" s="122">
        <v>1262.0883463020925</v>
      </c>
      <c r="V391" s="122">
        <v>1347.3220570751214</v>
      </c>
      <c r="W391" s="122">
        <v>1210.1254138861091</v>
      </c>
      <c r="X391" s="122">
        <v>1269.2820943992592</v>
      </c>
      <c r="Y391" s="122">
        <v>1282.8582216034465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600.83439966983201</v>
      </c>
      <c r="D392" s="98">
        <v>608.31480610825849</v>
      </c>
      <c r="E392" s="98">
        <v>643.14288831178794</v>
      </c>
      <c r="F392" s="98">
        <v>623.64423503587307</v>
      </c>
      <c r="G392" s="98">
        <v>630.25366750192075</v>
      </c>
      <c r="H392" s="98">
        <v>646.21538151411175</v>
      </c>
      <c r="I392" s="98">
        <v>633.87762066213497</v>
      </c>
      <c r="J392" s="98">
        <v>675.27210686289084</v>
      </c>
      <c r="K392" s="98">
        <v>712.63289372515453</v>
      </c>
      <c r="L392" s="98">
        <v>0</v>
      </c>
      <c r="M392" s="98">
        <v>462.21026484382298</v>
      </c>
      <c r="N392" s="98">
        <v>480.15071525959058</v>
      </c>
      <c r="O392" s="98">
        <v>606.78924460175597</v>
      </c>
      <c r="P392" s="98">
        <v>837.30127069497189</v>
      </c>
      <c r="Q392" s="98">
        <v>738.51515023981858</v>
      </c>
      <c r="R392" s="98">
        <v>711.84996787631917</v>
      </c>
      <c r="S392" s="98">
        <v>837.23346640322734</v>
      </c>
      <c r="T392" s="98">
        <v>1201.3361133839185</v>
      </c>
      <c r="U392" s="98">
        <v>1264.101159917898</v>
      </c>
      <c r="V392" s="98">
        <v>1364.3476780022379</v>
      </c>
      <c r="W392" s="98">
        <v>1119.4166427001451</v>
      </c>
      <c r="X392" s="98">
        <v>1269.2462055321932</v>
      </c>
      <c r="Y392" s="98">
        <v>1282.8460319113806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836.79702240708639</v>
      </c>
      <c r="Q393" s="98">
        <v>0</v>
      </c>
      <c r="R393" s="98">
        <v>0</v>
      </c>
      <c r="S393" s="98">
        <v>835.66752085604196</v>
      </c>
      <c r="T393" s="98">
        <v>1204.1882672348443</v>
      </c>
      <c r="U393" s="98">
        <v>1268.020370072388</v>
      </c>
      <c r="V393" s="98">
        <v>1373.800879391044</v>
      </c>
      <c r="W393" s="98">
        <v>0</v>
      </c>
      <c r="X393" s="98">
        <v>1276.6136772427112</v>
      </c>
      <c r="Y393" s="98">
        <v>1287.1509878875397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255.38309654851847</v>
      </c>
      <c r="Q394" s="101">
        <v>0</v>
      </c>
      <c r="R394" s="101">
        <v>0</v>
      </c>
      <c r="S394" s="101">
        <v>234.49719740732672</v>
      </c>
      <c r="T394" s="101">
        <v>369.78998072239563</v>
      </c>
      <c r="U394" s="101">
        <v>369.29684092196959</v>
      </c>
      <c r="V394" s="101">
        <v>425.25763151116911</v>
      </c>
      <c r="W394" s="101">
        <v>0</v>
      </c>
      <c r="X394" s="101">
        <v>312.58792014676948</v>
      </c>
      <c r="Y394" s="101">
        <v>499.32457023491156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581.41392585856772</v>
      </c>
      <c r="Q395" s="104">
        <v>0</v>
      </c>
      <c r="R395" s="104">
        <v>0</v>
      </c>
      <c r="S395" s="104">
        <v>601.17032344871529</v>
      </c>
      <c r="T395" s="104">
        <v>834.39828651244864</v>
      </c>
      <c r="U395" s="104">
        <v>898.72352915041813</v>
      </c>
      <c r="V395" s="104">
        <v>948.5432478798748</v>
      </c>
      <c r="W395" s="104">
        <v>0</v>
      </c>
      <c r="X395" s="104">
        <v>964.02575709594191</v>
      </c>
      <c r="Y395" s="104">
        <v>787.82641765262792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602.78928486503378</v>
      </c>
      <c r="D396" s="101">
        <v>617.70472646329097</v>
      </c>
      <c r="E396" s="101">
        <v>639.43625650451656</v>
      </c>
      <c r="F396" s="101">
        <v>619.92348472010019</v>
      </c>
      <c r="G396" s="101">
        <v>620.33922476949738</v>
      </c>
      <c r="H396" s="101">
        <v>630.73808960265967</v>
      </c>
      <c r="I396" s="101">
        <v>688.67320724804506</v>
      </c>
      <c r="J396" s="101">
        <v>0</v>
      </c>
      <c r="K396" s="101">
        <v>488.96655677879113</v>
      </c>
      <c r="L396" s="101">
        <v>0</v>
      </c>
      <c r="M396" s="101">
        <v>478.00400760847725</v>
      </c>
      <c r="N396" s="101">
        <v>0</v>
      </c>
      <c r="O396" s="101">
        <v>0</v>
      </c>
      <c r="P396" s="101">
        <v>0</v>
      </c>
      <c r="Q396" s="101">
        <v>775.043563308687</v>
      </c>
      <c r="R396" s="101">
        <v>0</v>
      </c>
      <c r="S396" s="101">
        <v>847.15515668387229</v>
      </c>
      <c r="T396" s="101">
        <v>1033.3188082955892</v>
      </c>
      <c r="U396" s="101">
        <v>1259.6108373415898</v>
      </c>
      <c r="V396" s="101">
        <v>1145.8654457810781</v>
      </c>
      <c r="W396" s="101">
        <v>1497.2819011921702</v>
      </c>
      <c r="X396" s="101">
        <v>0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477.99536468644345</v>
      </c>
      <c r="N397" s="104">
        <v>0</v>
      </c>
      <c r="O397" s="104">
        <v>0</v>
      </c>
      <c r="P397" s="104">
        <v>0</v>
      </c>
      <c r="Q397" s="104">
        <v>771.33412584295343</v>
      </c>
      <c r="R397" s="104">
        <v>0</v>
      </c>
      <c r="S397" s="104">
        <v>845.30360126935693</v>
      </c>
      <c r="T397" s="104">
        <v>1042.0630653491842</v>
      </c>
      <c r="U397" s="104">
        <v>1263.2280011084429</v>
      </c>
      <c r="V397" s="104">
        <v>1147.7936277785957</v>
      </c>
      <c r="W397" s="104">
        <v>1495.3498876688514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137.80549215102386</v>
      </c>
      <c r="N398" s="98">
        <v>0</v>
      </c>
      <c r="O398" s="98">
        <v>0</v>
      </c>
      <c r="P398" s="98">
        <v>0</v>
      </c>
      <c r="Q398" s="98">
        <v>237.35648765606075</v>
      </c>
      <c r="R398" s="98">
        <v>0</v>
      </c>
      <c r="S398" s="98">
        <v>237.23265514496686</v>
      </c>
      <c r="T398" s="98">
        <v>316.40933503758737</v>
      </c>
      <c r="U398" s="98">
        <v>366.98991260524991</v>
      </c>
      <c r="V398" s="98">
        <v>346.37951661326866</v>
      </c>
      <c r="W398" s="98">
        <v>623.76002551481554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340.18987253541951</v>
      </c>
      <c r="N399" s="98">
        <v>0</v>
      </c>
      <c r="O399" s="98">
        <v>0</v>
      </c>
      <c r="P399" s="98">
        <v>0</v>
      </c>
      <c r="Q399" s="98">
        <v>533.97763818689259</v>
      </c>
      <c r="R399" s="98">
        <v>0</v>
      </c>
      <c r="S399" s="98">
        <v>608.07094612438993</v>
      </c>
      <c r="T399" s="98">
        <v>725.65373031159663</v>
      </c>
      <c r="U399" s="98">
        <v>896.23808850319278</v>
      </c>
      <c r="V399" s="98">
        <v>801.41411116532697</v>
      </c>
      <c r="W399" s="98">
        <v>871.58986215403581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190.59299191150771</v>
      </c>
      <c r="D400" s="122">
        <v>181.45594672325547</v>
      </c>
      <c r="E400" s="122">
        <v>223.63391453567641</v>
      </c>
      <c r="F400" s="122">
        <v>227.68980078237763</v>
      </c>
      <c r="G400" s="122">
        <v>216.70691651475354</v>
      </c>
      <c r="H400" s="122">
        <v>197.95516703021113</v>
      </c>
      <c r="I400" s="122">
        <v>205.64395595114641</v>
      </c>
      <c r="J400" s="122">
        <v>201.37933576419351</v>
      </c>
      <c r="K400" s="122">
        <v>208.70522382042054</v>
      </c>
      <c r="L400" s="122">
        <v>0</v>
      </c>
      <c r="M400" s="122">
        <v>170.14388483385599</v>
      </c>
      <c r="N400" s="122">
        <v>162.05293695343244</v>
      </c>
      <c r="O400" s="122">
        <v>170.52737388205833</v>
      </c>
      <c r="P400" s="122">
        <v>224.7380508500782</v>
      </c>
      <c r="Q400" s="122">
        <v>209.91579052281762</v>
      </c>
      <c r="R400" s="122">
        <v>211.61443709550585</v>
      </c>
      <c r="S400" s="122">
        <v>270.29472797260075</v>
      </c>
      <c r="T400" s="122">
        <v>279.69485439697524</v>
      </c>
      <c r="U400" s="122">
        <v>288.52659295574551</v>
      </c>
      <c r="V400" s="122">
        <v>301.5905412112553</v>
      </c>
      <c r="W400" s="122">
        <v>365.5908076787486</v>
      </c>
      <c r="X400" s="122">
        <v>397.86192766221041</v>
      </c>
      <c r="Y400" s="122">
        <v>378.08211124069754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187.45308898356996</v>
      </c>
      <c r="D401" s="98">
        <v>179.4537405040904</v>
      </c>
      <c r="E401" s="98">
        <v>224.16147291031811</v>
      </c>
      <c r="F401" s="98">
        <v>228.08988686514903</v>
      </c>
      <c r="G401" s="98">
        <v>216.66375477345375</v>
      </c>
      <c r="H401" s="98">
        <v>198.02124763588051</v>
      </c>
      <c r="I401" s="98">
        <v>205.38515006923635</v>
      </c>
      <c r="J401" s="98">
        <v>203.3092008590001</v>
      </c>
      <c r="K401" s="98">
        <v>208.9160904127767</v>
      </c>
      <c r="L401" s="98">
        <v>0</v>
      </c>
      <c r="M401" s="98">
        <v>166.44571099806208</v>
      </c>
      <c r="N401" s="98">
        <v>161.97550411341558</v>
      </c>
      <c r="O401" s="98">
        <v>168.57456011026363</v>
      </c>
      <c r="P401" s="98">
        <v>230.21728730915382</v>
      </c>
      <c r="Q401" s="98">
        <v>209.3246530111754</v>
      </c>
      <c r="R401" s="98">
        <v>209.28795282962446</v>
      </c>
      <c r="S401" s="98">
        <v>270.2527818767856</v>
      </c>
      <c r="T401" s="98">
        <v>279.88674302180459</v>
      </c>
      <c r="U401" s="98">
        <v>289.53970002539467</v>
      </c>
      <c r="V401" s="98">
        <v>301.09218007154044</v>
      </c>
      <c r="W401" s="98">
        <v>369.2320905796073</v>
      </c>
      <c r="X401" s="98">
        <v>398.38443331016509</v>
      </c>
      <c r="Y401" s="98">
        <v>373.88987876663788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213.39460088685468</v>
      </c>
      <c r="D402" s="33">
        <v>191.79428869264319</v>
      </c>
      <c r="E402" s="33">
        <v>212.74171035295902</v>
      </c>
      <c r="F402" s="33">
        <v>223.89085680256863</v>
      </c>
      <c r="G402" s="33">
        <v>217.611757429183</v>
      </c>
      <c r="H402" s="33">
        <v>194.47704719788567</v>
      </c>
      <c r="I402" s="33">
        <v>219.02910621503801</v>
      </c>
      <c r="J402" s="33">
        <v>183.99003926741452</v>
      </c>
      <c r="K402" s="33">
        <v>170.83252064035318</v>
      </c>
      <c r="L402" s="33">
        <v>0</v>
      </c>
      <c r="M402" s="33">
        <v>172.91303549956973</v>
      </c>
      <c r="N402" s="33">
        <v>179.17967329533391</v>
      </c>
      <c r="O402" s="33">
        <v>174.65168007692731</v>
      </c>
      <c r="P402" s="33">
        <v>204.34716438673064</v>
      </c>
      <c r="Q402" s="33">
        <v>217.07056508549621</v>
      </c>
      <c r="R402" s="33">
        <v>223.63079902606137</v>
      </c>
      <c r="S402" s="33">
        <v>271.06722671156808</v>
      </c>
      <c r="T402" s="33">
        <v>268.02175132227984</v>
      </c>
      <c r="U402" s="33">
        <v>281.38824951295675</v>
      </c>
      <c r="V402" s="33">
        <v>305.87284668517822</v>
      </c>
      <c r="W402" s="33">
        <v>353.12034793789434</v>
      </c>
      <c r="X402" s="33">
        <v>392.9999189316805</v>
      </c>
      <c r="Y402" s="33">
        <v>392.66984269102318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3674.4236598842381</v>
      </c>
      <c r="D404" s="117">
        <f t="shared" si="218"/>
        <v>3409.8468050667784</v>
      </c>
      <c r="E404" s="117">
        <f t="shared" si="218"/>
        <v>3387.4072154791866</v>
      </c>
      <c r="F404" s="117">
        <f t="shared" si="218"/>
        <v>3021.6829638558816</v>
      </c>
      <c r="G404" s="117">
        <f t="shared" si="218"/>
        <v>2821.5217758525928</v>
      </c>
      <c r="H404" s="117">
        <f t="shared" si="218"/>
        <v>2454.217008684147</v>
      </c>
      <c r="I404" s="117">
        <f t="shared" si="218"/>
        <v>2091.3162127664086</v>
      </c>
      <c r="J404" s="117">
        <f t="shared" si="218"/>
        <v>2272.0066561706503</v>
      </c>
      <c r="K404" s="117">
        <f t="shared" si="218"/>
        <v>2314.8271803693697</v>
      </c>
      <c r="L404" s="117">
        <f t="shared" si="218"/>
        <v>0</v>
      </c>
      <c r="M404" s="117">
        <f t="shared" si="218"/>
        <v>2374.3695459357709</v>
      </c>
      <c r="N404" s="117">
        <f t="shared" si="218"/>
        <v>2328.5411877842826</v>
      </c>
      <c r="O404" s="117">
        <f t="shared" si="218"/>
        <v>2358.1620236183498</v>
      </c>
      <c r="P404" s="117">
        <f t="shared" si="218"/>
        <v>1998.8086811617461</v>
      </c>
      <c r="Q404" s="117">
        <f t="shared" si="218"/>
        <v>1893.1138808441065</v>
      </c>
      <c r="R404" s="117">
        <f t="shared" ref="R404:V404" si="219">R405+R408+R410+R419</f>
        <v>1875.1550461873157</v>
      </c>
      <c r="S404" s="117">
        <f t="shared" si="219"/>
        <v>1957.925145554424</v>
      </c>
      <c r="T404" s="117">
        <f t="shared" si="219"/>
        <v>1801.7135730651546</v>
      </c>
      <c r="U404" s="117">
        <f t="shared" si="219"/>
        <v>1652.1558414201363</v>
      </c>
      <c r="V404" s="117">
        <f t="shared" si="219"/>
        <v>1765.5262286313719</v>
      </c>
      <c r="W404" s="117">
        <f t="shared" ref="W404:Y404" si="220">W405+W408+W410+W419</f>
        <v>1647.6487620733137</v>
      </c>
      <c r="X404" s="117">
        <f t="shared" si="220"/>
        <v>1493.3042319345639</v>
      </c>
      <c r="Y404" s="117">
        <f t="shared" si="220"/>
        <v>1245.9924759766309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3425.2804818216232</v>
      </c>
      <c r="D405" s="122">
        <f t="shared" si="221"/>
        <v>3246.091177854923</v>
      </c>
      <c r="E405" s="122">
        <f t="shared" si="221"/>
        <v>3165.6883352503528</v>
      </c>
      <c r="F405" s="122">
        <f t="shared" si="221"/>
        <v>2811.6141284128989</v>
      </c>
      <c r="G405" s="122">
        <f t="shared" si="221"/>
        <v>2610.9115179486635</v>
      </c>
      <c r="H405" s="122">
        <f t="shared" si="221"/>
        <v>2265.1906283643079</v>
      </c>
      <c r="I405" s="122">
        <f t="shared" si="221"/>
        <v>1834.6017638619046</v>
      </c>
      <c r="J405" s="122">
        <f t="shared" si="221"/>
        <v>1963.625950203236</v>
      </c>
      <c r="K405" s="122">
        <f t="shared" si="221"/>
        <v>2017.6662384745159</v>
      </c>
      <c r="L405" s="122">
        <f t="shared" si="221"/>
        <v>0</v>
      </c>
      <c r="M405" s="122">
        <f t="shared" si="221"/>
        <v>2258.2962592193608</v>
      </c>
      <c r="N405" s="122">
        <f t="shared" si="221"/>
        <v>2113.9818391880626</v>
      </c>
      <c r="O405" s="122">
        <f t="shared" si="221"/>
        <v>2126.6456837953974</v>
      </c>
      <c r="P405" s="122">
        <f t="shared" si="221"/>
        <v>1685.1603397896213</v>
      </c>
      <c r="Q405" s="122">
        <f t="shared" si="221"/>
        <v>1632.8080844437857</v>
      </c>
      <c r="R405" s="122">
        <f t="shared" ref="R405:V405" si="222">SUM(R406:R407)</f>
        <v>1614.9173957491316</v>
      </c>
      <c r="S405" s="122">
        <f t="shared" si="222"/>
        <v>1640.8799717905138</v>
      </c>
      <c r="T405" s="122">
        <f t="shared" si="222"/>
        <v>1464.4618710611801</v>
      </c>
      <c r="U405" s="122">
        <f t="shared" si="222"/>
        <v>1382.3917375022058</v>
      </c>
      <c r="V405" s="122">
        <f t="shared" si="222"/>
        <v>1347.2641248152695</v>
      </c>
      <c r="W405" s="122">
        <f t="shared" ref="W405:Y405" si="223">SUM(W406:W407)</f>
        <v>1330.2831843080162</v>
      </c>
      <c r="X405" s="122">
        <f t="shared" si="223"/>
        <v>1044.0623508098938</v>
      </c>
      <c r="Y405" s="122">
        <f t="shared" si="223"/>
        <v>815.96991748022072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3425.2804818216232</v>
      </c>
      <c r="D406" s="98">
        <v>3246.091177854923</v>
      </c>
      <c r="E406" s="98">
        <v>3165.6883352503528</v>
      </c>
      <c r="F406" s="98">
        <v>2811.6141284128989</v>
      </c>
      <c r="G406" s="98">
        <v>2610.9115179486635</v>
      </c>
      <c r="H406" s="98">
        <v>2265.1906283643079</v>
      </c>
      <c r="I406" s="98">
        <v>1834.6017638619046</v>
      </c>
      <c r="J406" s="98">
        <v>1963.625950203236</v>
      </c>
      <c r="K406" s="98">
        <v>2017.6662384745159</v>
      </c>
      <c r="L406" s="98">
        <v>0</v>
      </c>
      <c r="M406" s="98">
        <v>2258.2962592193608</v>
      </c>
      <c r="N406" s="98">
        <v>2113.9818391880626</v>
      </c>
      <c r="O406" s="98">
        <v>2126.6456837953974</v>
      </c>
      <c r="P406" s="98">
        <v>1685.1603397896213</v>
      </c>
      <c r="Q406" s="98">
        <v>1632.8080844437857</v>
      </c>
      <c r="R406" s="98">
        <v>1614.9173957491316</v>
      </c>
      <c r="S406" s="98">
        <v>1640.8799717905138</v>
      </c>
      <c r="T406" s="98">
        <v>1464.4618710611801</v>
      </c>
      <c r="U406" s="98">
        <v>1382.3917375022058</v>
      </c>
      <c r="V406" s="98">
        <v>1347.2641248152695</v>
      </c>
      <c r="W406" s="98">
        <v>1330.2831843080162</v>
      </c>
      <c r="X406" s="98">
        <v>1044.0623508098938</v>
      </c>
      <c r="Y406" s="98">
        <v>815.96991748022072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192.09225910406548</v>
      </c>
      <c r="D410" s="122">
        <v>111.74155783068373</v>
      </c>
      <c r="E410" s="122">
        <v>147.80536823649319</v>
      </c>
      <c r="F410" s="122">
        <v>138.78736230996333</v>
      </c>
      <c r="G410" s="122">
        <v>139.23322580280788</v>
      </c>
      <c r="H410" s="122">
        <v>122.00695988390052</v>
      </c>
      <c r="I410" s="122">
        <v>187.28113470956686</v>
      </c>
      <c r="J410" s="122">
        <v>245.36914758395122</v>
      </c>
      <c r="K410" s="122">
        <v>225.68107703553966</v>
      </c>
      <c r="L410" s="122">
        <v>0</v>
      </c>
      <c r="M410" s="122">
        <v>91.587785387391364</v>
      </c>
      <c r="N410" s="122">
        <v>159.17870857151453</v>
      </c>
      <c r="O410" s="122">
        <v>192.23148320358888</v>
      </c>
      <c r="P410" s="122">
        <v>251.37372795352454</v>
      </c>
      <c r="Q410" s="122">
        <v>194.10163377287631</v>
      </c>
      <c r="R410" s="122">
        <v>200.55840931147785</v>
      </c>
      <c r="S410" s="122">
        <v>230.52723210855353</v>
      </c>
      <c r="T410" s="122">
        <v>245.15576186908893</v>
      </c>
      <c r="U410" s="122">
        <v>185.65759924800588</v>
      </c>
      <c r="V410" s="122">
        <v>329.31641376960874</v>
      </c>
      <c r="W410" s="122">
        <v>223.37844256589725</v>
      </c>
      <c r="X410" s="122">
        <v>331.01573496458434</v>
      </c>
      <c r="Y410" s="122">
        <v>334.57825779453913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239.61460946061626</v>
      </c>
      <c r="D411" s="98">
        <v>239.58499500657854</v>
      </c>
      <c r="E411" s="98">
        <v>250.05594263292923</v>
      </c>
      <c r="F411" s="98">
        <v>239.38343618094387</v>
      </c>
      <c r="G411" s="98">
        <v>238.7568651912087</v>
      </c>
      <c r="H411" s="98">
        <v>241.53835898228775</v>
      </c>
      <c r="I411" s="98">
        <v>233.68642851714742</v>
      </c>
      <c r="J411" s="98">
        <v>245.36914758395122</v>
      </c>
      <c r="K411" s="98">
        <v>254.97228132512316</v>
      </c>
      <c r="L411" s="98">
        <v>0</v>
      </c>
      <c r="M411" s="98">
        <v>158.67437977942964</v>
      </c>
      <c r="N411" s="98">
        <v>159.17870857151453</v>
      </c>
      <c r="O411" s="98">
        <v>192.23148320358888</v>
      </c>
      <c r="P411" s="98">
        <v>252.23805268185177</v>
      </c>
      <c r="Q411" s="98">
        <v>213.31172281768346</v>
      </c>
      <c r="R411" s="98">
        <v>200.55840931147785</v>
      </c>
      <c r="S411" s="98">
        <v>231.05018324553572</v>
      </c>
      <c r="T411" s="98">
        <v>325.9109818166873</v>
      </c>
      <c r="U411" s="98">
        <v>338.18399235415137</v>
      </c>
      <c r="V411" s="98">
        <v>360.93450512588481</v>
      </c>
      <c r="W411" s="98">
        <v>293.97017173082668</v>
      </c>
      <c r="X411" s="98">
        <v>332.23556227521482</v>
      </c>
      <c r="Y411" s="98">
        <v>335.15788641926582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76.934476532911916</v>
      </c>
      <c r="Q412" s="98">
        <v>0</v>
      </c>
      <c r="R412" s="98">
        <v>0</v>
      </c>
      <c r="S412" s="98">
        <v>64.713873257227149</v>
      </c>
      <c r="T412" s="98">
        <v>100.32048012253082</v>
      </c>
      <c r="U412" s="98">
        <v>98.797694351359596</v>
      </c>
      <c r="V412" s="98">
        <v>112.500761539932</v>
      </c>
      <c r="W412" s="98">
        <v>0</v>
      </c>
      <c r="X412" s="98">
        <v>81.822441507206662</v>
      </c>
      <c r="Y412" s="98">
        <v>130.45413357033479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76.934476532911916</v>
      </c>
      <c r="Q413" s="101">
        <v>0</v>
      </c>
      <c r="R413" s="101">
        <v>0</v>
      </c>
      <c r="S413" s="101">
        <v>64.713873257227149</v>
      </c>
      <c r="T413" s="101">
        <v>100.32048012253082</v>
      </c>
      <c r="U413" s="101">
        <v>98.797694351359596</v>
      </c>
      <c r="V413" s="101">
        <v>112.500761539932</v>
      </c>
      <c r="W413" s="101">
        <v>0</v>
      </c>
      <c r="X413" s="101">
        <v>81.822441507206662</v>
      </c>
      <c r="Y413" s="101">
        <v>130.45413357033479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57.05091895854968</v>
      </c>
      <c r="D419" s="122">
        <v>52.014069381171765</v>
      </c>
      <c r="E419" s="122">
        <v>73.913511992340929</v>
      </c>
      <c r="F419" s="122">
        <v>71.281473133019588</v>
      </c>
      <c r="G419" s="122">
        <v>71.377032101121429</v>
      </c>
      <c r="H419" s="122">
        <v>67.019420435938784</v>
      </c>
      <c r="I419" s="122">
        <v>69.433314194936955</v>
      </c>
      <c r="J419" s="122">
        <v>63.011558383463246</v>
      </c>
      <c r="K419" s="122">
        <v>71.47986485931429</v>
      </c>
      <c r="L419" s="122">
        <v>0</v>
      </c>
      <c r="M419" s="122">
        <v>24.485501329019002</v>
      </c>
      <c r="N419" s="122">
        <v>55.380640024705414</v>
      </c>
      <c r="O419" s="122">
        <v>39.284856619363239</v>
      </c>
      <c r="P419" s="122">
        <v>62.274613418600268</v>
      </c>
      <c r="Q419" s="122">
        <v>66.204162627444404</v>
      </c>
      <c r="R419" s="122">
        <v>59.679241126706259</v>
      </c>
      <c r="S419" s="122">
        <v>86.517941655356751</v>
      </c>
      <c r="T419" s="122">
        <v>92.095940134885424</v>
      </c>
      <c r="U419" s="122">
        <v>84.106504669924618</v>
      </c>
      <c r="V419" s="122">
        <v>88.94569004649351</v>
      </c>
      <c r="W419" s="122">
        <v>93.987135199400257</v>
      </c>
      <c r="X419" s="122">
        <v>118.22614616008579</v>
      </c>
      <c r="Y419" s="122">
        <v>95.444300701871072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64.907134178851379</v>
      </c>
      <c r="D420" s="98">
        <v>62.087531209716154</v>
      </c>
      <c r="E420" s="98">
        <v>77.493475386032173</v>
      </c>
      <c r="F420" s="98">
        <v>78.788487058872391</v>
      </c>
      <c r="G420" s="98">
        <v>74.781781980540472</v>
      </c>
      <c r="H420" s="98">
        <v>68.292718685429989</v>
      </c>
      <c r="I420" s="98">
        <v>70.775828082333291</v>
      </c>
      <c r="J420" s="98">
        <v>70.00458464626449</v>
      </c>
      <c r="K420" s="98">
        <v>71.877848479688524</v>
      </c>
      <c r="L420" s="98">
        <v>0</v>
      </c>
      <c r="M420" s="98">
        <v>57.185650689774597</v>
      </c>
      <c r="N420" s="98">
        <v>55.631025162507207</v>
      </c>
      <c r="O420" s="98">
        <v>57.885805580115679</v>
      </c>
      <c r="P420" s="98">
        <v>79.00842893620279</v>
      </c>
      <c r="Q420" s="98">
        <v>71.674043420067122</v>
      </c>
      <c r="R420" s="98">
        <v>71.233721283297925</v>
      </c>
      <c r="S420" s="98">
        <v>91.215800289094631</v>
      </c>
      <c r="T420" s="98">
        <v>93.609861770954865</v>
      </c>
      <c r="U420" s="98">
        <v>96.043292969268876</v>
      </c>
      <c r="V420" s="98">
        <v>99.296907570378536</v>
      </c>
      <c r="W420" s="98">
        <v>121.43069024180879</v>
      </c>
      <c r="X420" s="98">
        <v>130.93155919578606</v>
      </c>
      <c r="Y420" s="98">
        <v>122.87315063846393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212.62730458122013</v>
      </c>
      <c r="D423" s="118">
        <f t="shared" si="225"/>
        <v>201.6990204876162</v>
      </c>
      <c r="E423" s="118">
        <f t="shared" si="225"/>
        <v>198.59112606253035</v>
      </c>
      <c r="F423" s="118">
        <f t="shared" si="225"/>
        <v>177.78468658793849</v>
      </c>
      <c r="G423" s="118">
        <f t="shared" si="225"/>
        <v>166.06621408210927</v>
      </c>
      <c r="H423" s="118">
        <f t="shared" si="225"/>
        <v>146.01306154490214</v>
      </c>
      <c r="I423" s="118">
        <f t="shared" si="225"/>
        <v>121.84872820059937</v>
      </c>
      <c r="J423" s="118">
        <f t="shared" si="225"/>
        <v>129.54014803055142</v>
      </c>
      <c r="K423" s="118">
        <f t="shared" si="225"/>
        <v>132.83430177602773</v>
      </c>
      <c r="L423" s="118">
        <f t="shared" si="225"/>
        <v>0</v>
      </c>
      <c r="M423" s="118">
        <f t="shared" si="225"/>
        <v>140.16078420178872</v>
      </c>
      <c r="N423" s="118">
        <f t="shared" si="225"/>
        <v>132.31947046056274</v>
      </c>
      <c r="O423" s="118">
        <f t="shared" si="225"/>
        <v>134.67140071358295</v>
      </c>
      <c r="P423" s="118">
        <f t="shared" si="225"/>
        <v>114.0662767991532</v>
      </c>
      <c r="Q423" s="118">
        <f t="shared" si="225"/>
        <v>109.03069461395114</v>
      </c>
      <c r="R423" s="118">
        <f t="shared" ref="R423:V423" si="226">R424+R427+R429+R438</f>
        <v>106.9846399195341</v>
      </c>
      <c r="S423" s="118">
        <f t="shared" si="226"/>
        <v>111.20484006061403</v>
      </c>
      <c r="T423" s="118">
        <f t="shared" si="226"/>
        <v>105.89558591012168</v>
      </c>
      <c r="U423" s="118">
        <f t="shared" si="226"/>
        <v>103.3645144023825</v>
      </c>
      <c r="V423" s="118">
        <f t="shared" si="226"/>
        <v>101.87644049608191</v>
      </c>
      <c r="W423" s="118">
        <f t="shared" ref="W423:Y423" si="227">W424+W427+W429+W438</f>
        <v>99.814284227409075</v>
      </c>
      <c r="X423" s="118">
        <f t="shared" si="227"/>
        <v>84.855945259980061</v>
      </c>
      <c r="Y423" s="118">
        <f t="shared" si="227"/>
        <v>71.439376386351839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195.70472275251873</v>
      </c>
      <c r="D424" s="123">
        <f t="shared" si="228"/>
        <v>185.31046317896079</v>
      </c>
      <c r="E424" s="123">
        <f t="shared" si="228"/>
        <v>180.59114143255627</v>
      </c>
      <c r="F424" s="123">
        <f t="shared" si="228"/>
        <v>160.3246967285863</v>
      </c>
      <c r="G424" s="123">
        <f t="shared" si="228"/>
        <v>148.79438273446743</v>
      </c>
      <c r="H424" s="123">
        <f t="shared" si="228"/>
        <v>129.04553658585371</v>
      </c>
      <c r="I424" s="123">
        <f t="shared" si="228"/>
        <v>104.45492431510621</v>
      </c>
      <c r="J424" s="123">
        <f t="shared" si="228"/>
        <v>111.75200392292449</v>
      </c>
      <c r="K424" s="123">
        <f t="shared" si="228"/>
        <v>114.7882577929751</v>
      </c>
      <c r="L424" s="123">
        <f t="shared" si="228"/>
        <v>0</v>
      </c>
      <c r="M424" s="123">
        <f t="shared" si="228"/>
        <v>128.28788414260725</v>
      </c>
      <c r="N424" s="123">
        <f t="shared" si="228"/>
        <v>119.97547070848867</v>
      </c>
      <c r="O424" s="123">
        <f t="shared" si="228"/>
        <v>120.71212611179728</v>
      </c>
      <c r="P424" s="123">
        <f t="shared" si="228"/>
        <v>95.687510251702747</v>
      </c>
      <c r="Q424" s="123">
        <f t="shared" si="228"/>
        <v>92.701232189222821</v>
      </c>
      <c r="R424" s="123">
        <f t="shared" ref="R424:V424" si="229">SUM(R425:R426)</f>
        <v>91.632951010481278</v>
      </c>
      <c r="S424" s="123">
        <f t="shared" si="229"/>
        <v>93.048154423483055</v>
      </c>
      <c r="T424" s="123">
        <f t="shared" si="229"/>
        <v>83.087535341440088</v>
      </c>
      <c r="U424" s="123">
        <f t="shared" si="229"/>
        <v>78.38879804878502</v>
      </c>
      <c r="V424" s="123">
        <f t="shared" si="229"/>
        <v>76.396248830190004</v>
      </c>
      <c r="W424" s="123">
        <f t="shared" ref="W424:Y424" si="230">SUM(W425:W426)</f>
        <v>75.35901152677306</v>
      </c>
      <c r="X424" s="123">
        <f t="shared" si="230"/>
        <v>59.137956537841632</v>
      </c>
      <c r="Y424" s="123">
        <f t="shared" si="230"/>
        <v>46.184923280885855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193.48890318832187</v>
      </c>
      <c r="D425" s="99">
        <v>183.24273318565841</v>
      </c>
      <c r="E425" s="99">
        <v>178.59205171430136</v>
      </c>
      <c r="F425" s="99">
        <v>158.56600724107957</v>
      </c>
      <c r="G425" s="99">
        <v>147.17518582948196</v>
      </c>
      <c r="H425" s="99">
        <v>127.65815926019205</v>
      </c>
      <c r="I425" s="99">
        <v>103.34111037523442</v>
      </c>
      <c r="J425" s="99">
        <v>110.56357647058019</v>
      </c>
      <c r="K425" s="99">
        <v>113.56684583607864</v>
      </c>
      <c r="L425" s="99">
        <v>0</v>
      </c>
      <c r="M425" s="99">
        <v>126.94476758362299</v>
      </c>
      <c r="N425" s="99">
        <v>118.6914810505593</v>
      </c>
      <c r="O425" s="99">
        <v>119.33896064193924</v>
      </c>
      <c r="P425" s="99">
        <v>94.534101180784276</v>
      </c>
      <c r="Q425" s="99">
        <v>91.566311509245821</v>
      </c>
      <c r="R425" s="99">
        <v>90.495595929903715</v>
      </c>
      <c r="S425" s="99">
        <v>91.868476106314304</v>
      </c>
      <c r="T425" s="99">
        <v>81.980195323034664</v>
      </c>
      <c r="U425" s="99">
        <v>77.333091748854613</v>
      </c>
      <c r="V425" s="99">
        <v>75.359212183170257</v>
      </c>
      <c r="W425" s="99">
        <v>74.357460913903026</v>
      </c>
      <c r="X425" s="99">
        <v>58.354248118211657</v>
      </c>
      <c r="Y425" s="99">
        <v>45.636780117682825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2.2158195641968548</v>
      </c>
      <c r="D426" s="99">
        <v>2.0677299933023785</v>
      </c>
      <c r="E426" s="99">
        <v>1.9990897182549119</v>
      </c>
      <c r="F426" s="99">
        <v>1.7586894875067181</v>
      </c>
      <c r="G426" s="99">
        <v>1.6191969049854733</v>
      </c>
      <c r="H426" s="99">
        <v>1.3873773256616708</v>
      </c>
      <c r="I426" s="99">
        <v>1.1138139398717855</v>
      </c>
      <c r="J426" s="99">
        <v>1.188427452344293</v>
      </c>
      <c r="K426" s="99">
        <v>1.2214119568964625</v>
      </c>
      <c r="L426" s="99">
        <v>0</v>
      </c>
      <c r="M426" s="99">
        <v>1.3431165589842677</v>
      </c>
      <c r="N426" s="99">
        <v>1.2839896579293639</v>
      </c>
      <c r="O426" s="99">
        <v>1.3731654698580347</v>
      </c>
      <c r="P426" s="99">
        <v>1.1534090709184697</v>
      </c>
      <c r="Q426" s="99">
        <v>1.1349206799769935</v>
      </c>
      <c r="R426" s="99">
        <v>1.137355080577563</v>
      </c>
      <c r="S426" s="99">
        <v>1.1796783171687517</v>
      </c>
      <c r="T426" s="99">
        <v>1.1073400184054287</v>
      </c>
      <c r="U426" s="99">
        <v>1.0557062999304092</v>
      </c>
      <c r="V426" s="99">
        <v>1.0370366470197478</v>
      </c>
      <c r="W426" s="99">
        <v>1.001550612870038</v>
      </c>
      <c r="X426" s="99">
        <v>0.78370841962997573</v>
      </c>
      <c r="Y426" s="99">
        <v>0.54814316320302936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6.8587861904149311E-2</v>
      </c>
      <c r="D427" s="123">
        <f t="shared" si="231"/>
        <v>0.11044722775346788</v>
      </c>
      <c r="E427" s="123">
        <f t="shared" si="231"/>
        <v>0.15445750117431878</v>
      </c>
      <c r="F427" s="123">
        <f t="shared" si="231"/>
        <v>0.13614535738189948</v>
      </c>
      <c r="G427" s="123">
        <f t="shared" si="231"/>
        <v>0.1513596491296384</v>
      </c>
      <c r="H427" s="123">
        <f t="shared" si="231"/>
        <v>0.12480323661942458</v>
      </c>
      <c r="I427" s="123">
        <f t="shared" si="231"/>
        <v>0.19288006288988727</v>
      </c>
      <c r="J427" s="123">
        <f t="shared" si="231"/>
        <v>0.14914874678057427</v>
      </c>
      <c r="K427" s="123">
        <f t="shared" si="231"/>
        <v>0.21520008644134378</v>
      </c>
      <c r="L427" s="123">
        <f t="shared" si="231"/>
        <v>0</v>
      </c>
      <c r="M427" s="123">
        <f t="shared" si="231"/>
        <v>6.1428135109641763E-2</v>
      </c>
      <c r="N427" s="123">
        <f t="shared" si="231"/>
        <v>0.28546900191777386</v>
      </c>
      <c r="O427" s="123">
        <f t="shared" si="231"/>
        <v>0.14538793146887466</v>
      </c>
      <c r="P427" s="123">
        <f t="shared" si="231"/>
        <v>0.12281099891059814</v>
      </c>
      <c r="Q427" s="123">
        <f t="shared" si="231"/>
        <v>0.28008063670756195</v>
      </c>
      <c r="R427" s="123">
        <f t="shared" si="231"/>
        <v>0.25575666184904533</v>
      </c>
      <c r="S427" s="123">
        <f t="shared" si="231"/>
        <v>0.19019654734282437</v>
      </c>
      <c r="T427" s="123">
        <f t="shared" si="231"/>
        <v>0.29719780141527657</v>
      </c>
      <c r="U427" s="123">
        <f t="shared" si="231"/>
        <v>0.18567945370416877</v>
      </c>
      <c r="V427" s="123">
        <f t="shared" si="231"/>
        <v>0.16312203645661452</v>
      </c>
      <c r="W427" s="123">
        <f t="shared" si="231"/>
        <v>5.8943374020194464E-2</v>
      </c>
      <c r="X427" s="123">
        <f t="shared" si="231"/>
        <v>6.4043514699329826E-2</v>
      </c>
      <c r="Y427" s="123">
        <f t="shared" si="231"/>
        <v>5.5082887046987723E-2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6.8587861904149311E-2</v>
      </c>
      <c r="D428" s="99">
        <f>RES_hhdet_in_fecs!D67</f>
        <v>0.11044722775346788</v>
      </c>
      <c r="E428" s="99">
        <f>RES_hhdet_in_fecs!E67</f>
        <v>0.15445750117431878</v>
      </c>
      <c r="F428" s="99">
        <f>RES_hhdet_in_fecs!F67</f>
        <v>0.13614535738189948</v>
      </c>
      <c r="G428" s="99">
        <f>RES_hhdet_in_fecs!G67</f>
        <v>0.1513596491296384</v>
      </c>
      <c r="H428" s="99">
        <f>RES_hhdet_in_fecs!H67</f>
        <v>0.12480323661942458</v>
      </c>
      <c r="I428" s="99">
        <f>RES_hhdet_in_fecs!I67</f>
        <v>0.19288006288988727</v>
      </c>
      <c r="J428" s="99">
        <f>RES_hhdet_in_fecs!J67</f>
        <v>0.14914874678057427</v>
      </c>
      <c r="K428" s="99">
        <f>RES_hhdet_in_fecs!K67</f>
        <v>0.21520008644134378</v>
      </c>
      <c r="L428" s="99">
        <f>RES_hhdet_in_fecs!L67</f>
        <v>0</v>
      </c>
      <c r="M428" s="99">
        <f>RES_hhdet_in_fecs!M67</f>
        <v>6.1428135109641763E-2</v>
      </c>
      <c r="N428" s="99">
        <f>RES_hhdet_in_fecs!N67</f>
        <v>0.28546900191777386</v>
      </c>
      <c r="O428" s="99">
        <f>RES_hhdet_in_fecs!O67</f>
        <v>0.14538793146887466</v>
      </c>
      <c r="P428" s="99">
        <f>RES_hhdet_in_fecs!P67</f>
        <v>0.12281099891059814</v>
      </c>
      <c r="Q428" s="99">
        <f>RES_hhdet_in_fecs!Q67</f>
        <v>0.28008063670756195</v>
      </c>
      <c r="R428" s="99">
        <f>RES_hhdet_in_fecs!R67</f>
        <v>0.25575666184904533</v>
      </c>
      <c r="S428" s="99">
        <f>RES_hhdet_in_fecs!S67</f>
        <v>0.19019654734282437</v>
      </c>
      <c r="T428" s="99">
        <f>RES_hhdet_in_fecs!T67</f>
        <v>0.29719780141527657</v>
      </c>
      <c r="U428" s="99">
        <f>RES_hhdet_in_fecs!U67</f>
        <v>0.18567945370416877</v>
      </c>
      <c r="V428" s="99">
        <f>RES_hhdet_in_fecs!V67</f>
        <v>0.16312203645661452</v>
      </c>
      <c r="W428" s="99">
        <f>RES_hhdet_in_fecs!W67</f>
        <v>5.8943374020194464E-2</v>
      </c>
      <c r="X428" s="99">
        <f>RES_hhdet_in_fecs!X67</f>
        <v>6.4043514699329826E-2</v>
      </c>
      <c r="Y428" s="99">
        <f>RES_hhdet_in_fecs!Y67</f>
        <v>5.5082887046987723E-2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13.238165977324666</v>
      </c>
      <c r="D429" s="123">
        <v>12.869378249445415</v>
      </c>
      <c r="E429" s="123">
        <v>13.526809026977981</v>
      </c>
      <c r="F429" s="123">
        <v>12.981264846811786</v>
      </c>
      <c r="G429" s="123">
        <v>12.947538724100081</v>
      </c>
      <c r="H429" s="123">
        <v>13.011155950274643</v>
      </c>
      <c r="I429" s="123">
        <v>13.227423279030466</v>
      </c>
      <c r="J429" s="123">
        <v>13.815711953496749</v>
      </c>
      <c r="K429" s="123">
        <v>13.793375687358195</v>
      </c>
      <c r="L429" s="123">
        <v>0</v>
      </c>
      <c r="M429" s="123">
        <v>8.967979622277344</v>
      </c>
      <c r="N429" s="123">
        <v>8.9372369818110133</v>
      </c>
      <c r="O429" s="123">
        <v>10.7872719856336</v>
      </c>
      <c r="P429" s="123">
        <v>14.134037498307093</v>
      </c>
      <c r="Q429" s="123">
        <v>12.098852502301737</v>
      </c>
      <c r="R429" s="123">
        <v>11.23874993059718</v>
      </c>
      <c r="S429" s="123">
        <v>12.928861596850227</v>
      </c>
      <c r="T429" s="123">
        <v>17.296337020098033</v>
      </c>
      <c r="U429" s="123">
        <v>19.617619345887334</v>
      </c>
      <c r="V429" s="123">
        <v>19.921992904509263</v>
      </c>
      <c r="W429" s="123">
        <v>18.103875204698728</v>
      </c>
      <c r="X429" s="123">
        <v>18.553985744137787</v>
      </c>
      <c r="Y429" s="123">
        <v>18.737988514695928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13.535466137294607</v>
      </c>
      <c r="D430" s="99">
        <v>13.524638375773895</v>
      </c>
      <c r="E430" s="99">
        <v>14.106885804548657</v>
      </c>
      <c r="F430" s="99">
        <v>13.50045701196154</v>
      </c>
      <c r="G430" s="99">
        <v>13.458551069623658</v>
      </c>
      <c r="H430" s="99">
        <v>13.612250515388975</v>
      </c>
      <c r="I430" s="99">
        <v>13.163300874490306</v>
      </c>
      <c r="J430" s="99">
        <v>13.815711953496749</v>
      </c>
      <c r="K430" s="99">
        <v>14.351430981774477</v>
      </c>
      <c r="L430" s="99">
        <v>0</v>
      </c>
      <c r="M430" s="99">
        <v>8.9195038872083749</v>
      </c>
      <c r="N430" s="99">
        <v>8.9372369818110133</v>
      </c>
      <c r="O430" s="99">
        <v>10.7872719856336</v>
      </c>
      <c r="P430" s="99">
        <v>14.15004675273039</v>
      </c>
      <c r="Q430" s="99">
        <v>11.962316849228193</v>
      </c>
      <c r="R430" s="99">
        <v>11.23874993059718</v>
      </c>
      <c r="S430" s="99">
        <v>12.935881114869218</v>
      </c>
      <c r="T430" s="99">
        <v>18.244412145666455</v>
      </c>
      <c r="U430" s="99">
        <v>18.918525768948907</v>
      </c>
      <c r="V430" s="99">
        <v>20.188869765784489</v>
      </c>
      <c r="W430" s="99">
        <v>16.43174612155892</v>
      </c>
      <c r="X430" s="99">
        <v>18.569155778543696</v>
      </c>
      <c r="Y430" s="99">
        <v>18.745209154838868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10.903026900233819</v>
      </c>
      <c r="Q431" s="99">
        <v>0</v>
      </c>
      <c r="R431" s="99">
        <v>0</v>
      </c>
      <c r="S431" s="99">
        <v>10.420709357836966</v>
      </c>
      <c r="T431" s="99">
        <v>15.049344742656631</v>
      </c>
      <c r="U431" s="99">
        <v>15.680625467172229</v>
      </c>
      <c r="V431" s="99">
        <v>17.008073175009375</v>
      </c>
      <c r="W431" s="99">
        <v>0</v>
      </c>
      <c r="X431" s="99">
        <v>15.454964429789252</v>
      </c>
      <c r="Y431" s="99">
        <v>16.195141625086158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4.31586918889922</v>
      </c>
      <c r="Q432" s="102">
        <v>0</v>
      </c>
      <c r="R432" s="102">
        <v>0</v>
      </c>
      <c r="S432" s="102">
        <v>3.6231564899846478</v>
      </c>
      <c r="T432" s="102">
        <v>5.6159144310026985</v>
      </c>
      <c r="U432" s="102">
        <v>5.5268929599174461</v>
      </c>
      <c r="V432" s="102">
        <v>6.2927295424113154</v>
      </c>
      <c r="W432" s="102">
        <v>0</v>
      </c>
      <c r="X432" s="102">
        <v>4.5731819078100138</v>
      </c>
      <c r="Y432" s="102">
        <v>7.2962329635596026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6.587157711334596</v>
      </c>
      <c r="Q433" s="105">
        <v>0</v>
      </c>
      <c r="R433" s="105">
        <v>0</v>
      </c>
      <c r="S433" s="105">
        <v>6.7975528678523167</v>
      </c>
      <c r="T433" s="105">
        <v>9.4334303116539324</v>
      </c>
      <c r="U433" s="105">
        <v>10.15373250725478</v>
      </c>
      <c r="V433" s="105">
        <v>10.715343632598062</v>
      </c>
      <c r="W433" s="105">
        <v>0</v>
      </c>
      <c r="X433" s="105">
        <v>10.88178252197924</v>
      </c>
      <c r="Y433" s="105">
        <v>8.8989086615265567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12.036435445645408</v>
      </c>
      <c r="D434" s="102">
        <v>12.296648127995894</v>
      </c>
      <c r="E434" s="102">
        <v>12.688295774408315</v>
      </c>
      <c r="F434" s="102">
        <v>12.264961432967329</v>
      </c>
      <c r="G434" s="102">
        <v>12.232634227745827</v>
      </c>
      <c r="H434" s="102">
        <v>12.39761238728188</v>
      </c>
      <c r="I434" s="102">
        <v>13.486206613802189</v>
      </c>
      <c r="J434" s="102">
        <v>0</v>
      </c>
      <c r="K434" s="102">
        <v>9.4937054298932644</v>
      </c>
      <c r="L434" s="102">
        <v>0</v>
      </c>
      <c r="M434" s="102">
        <v>9.1414504459866084</v>
      </c>
      <c r="N434" s="102">
        <v>0</v>
      </c>
      <c r="O434" s="102">
        <v>0</v>
      </c>
      <c r="P434" s="102">
        <v>0</v>
      </c>
      <c r="Q434" s="102">
        <v>13.502670780248314</v>
      </c>
      <c r="R434" s="102">
        <v>0</v>
      </c>
      <c r="S434" s="102">
        <v>14.244282664454991</v>
      </c>
      <c r="T434" s="102">
        <v>17.094253503187478</v>
      </c>
      <c r="U434" s="102">
        <v>20.495024146423781</v>
      </c>
      <c r="V434" s="102">
        <v>18.35755736816991</v>
      </c>
      <c r="W434" s="102">
        <v>23.641172413404181</v>
      </c>
      <c r="X434" s="102">
        <v>0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6.4974959486856969</v>
      </c>
      <c r="N435" s="105">
        <v>0</v>
      </c>
      <c r="O435" s="105">
        <v>0</v>
      </c>
      <c r="P435" s="105">
        <v>0</v>
      </c>
      <c r="Q435" s="105">
        <v>10.182865292856979</v>
      </c>
      <c r="R435" s="105">
        <v>0</v>
      </c>
      <c r="S435" s="105">
        <v>10.864469897963556</v>
      </c>
      <c r="T435" s="105">
        <v>13.43837856479144</v>
      </c>
      <c r="U435" s="105">
        <v>16.096914755017718</v>
      </c>
      <c r="V435" s="105">
        <v>14.602519523892257</v>
      </c>
      <c r="W435" s="105">
        <v>19.687951278453557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2.6354215814759621</v>
      </c>
      <c r="N436" s="99">
        <v>0</v>
      </c>
      <c r="O436" s="99">
        <v>0</v>
      </c>
      <c r="P436" s="99">
        <v>0</v>
      </c>
      <c r="Q436" s="99">
        <v>4.135182410513595</v>
      </c>
      <c r="R436" s="99">
        <v>0</v>
      </c>
      <c r="S436" s="99">
        <v>3.9888903118429324</v>
      </c>
      <c r="T436" s="99">
        <v>5.2343781420460429</v>
      </c>
      <c r="U436" s="99">
        <v>5.9712626291884048</v>
      </c>
      <c r="V436" s="99">
        <v>5.549239547102891</v>
      </c>
      <c r="W436" s="99">
        <v>9.8487921987460805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3.8620743672097344</v>
      </c>
      <c r="N437" s="99">
        <v>0</v>
      </c>
      <c r="O437" s="99">
        <v>0</v>
      </c>
      <c r="P437" s="99">
        <v>0</v>
      </c>
      <c r="Q437" s="99">
        <v>6.0476828823433832</v>
      </c>
      <c r="R437" s="99">
        <v>0</v>
      </c>
      <c r="S437" s="99">
        <v>6.8755795861206224</v>
      </c>
      <c r="T437" s="99">
        <v>8.2040004227453966</v>
      </c>
      <c r="U437" s="99">
        <v>10.125652125829314</v>
      </c>
      <c r="V437" s="99">
        <v>9.0532799767893639</v>
      </c>
      <c r="W437" s="99">
        <v>9.8391590797074766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3.6158279894725842</v>
      </c>
      <c r="D438" s="123">
        <v>3.4087318314565098</v>
      </c>
      <c r="E438" s="123">
        <v>4.3187181018217924</v>
      </c>
      <c r="F438" s="123">
        <v>4.3425796551584979</v>
      </c>
      <c r="G438" s="123">
        <v>4.1729329744121273</v>
      </c>
      <c r="H438" s="123">
        <v>3.8315657721543572</v>
      </c>
      <c r="I438" s="123">
        <v>3.9735005435728086</v>
      </c>
      <c r="J438" s="123">
        <v>3.8232834073496123</v>
      </c>
      <c r="K438" s="123">
        <v>4.0374682092530838</v>
      </c>
      <c r="L438" s="123">
        <v>0</v>
      </c>
      <c r="M438" s="123">
        <v>2.8434923017944795</v>
      </c>
      <c r="N438" s="123">
        <v>3.1212937683452826</v>
      </c>
      <c r="O438" s="123">
        <v>3.0266146846832074</v>
      </c>
      <c r="P438" s="123">
        <v>4.1219180502327593</v>
      </c>
      <c r="Q438" s="123">
        <v>3.9505292857190213</v>
      </c>
      <c r="R438" s="123">
        <v>3.857182316606599</v>
      </c>
      <c r="S438" s="123">
        <v>5.0376274929379266</v>
      </c>
      <c r="T438" s="123">
        <v>5.2145157471682833</v>
      </c>
      <c r="U438" s="123">
        <v>5.1724175540059782</v>
      </c>
      <c r="V438" s="123">
        <v>5.3950767249260272</v>
      </c>
      <c r="W438" s="123">
        <v>6.2924541219171051</v>
      </c>
      <c r="X438" s="123">
        <v>7.099959463301321</v>
      </c>
      <c r="Y438" s="123">
        <v>6.4613817037230685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3.6665056388854325</v>
      </c>
      <c r="D439" s="99">
        <v>3.5048580869304007</v>
      </c>
      <c r="E439" s="99">
        <v>4.3717881541136325</v>
      </c>
      <c r="F439" s="99">
        <v>4.4434176380181354</v>
      </c>
      <c r="G439" s="99">
        <v>4.2153947324469438</v>
      </c>
      <c r="H439" s="99">
        <v>3.8487369005898917</v>
      </c>
      <c r="I439" s="99">
        <v>3.986724969869575</v>
      </c>
      <c r="J439" s="99">
        <v>3.9416657979221443</v>
      </c>
      <c r="K439" s="99">
        <v>4.0457338194316552</v>
      </c>
      <c r="L439" s="99">
        <v>0</v>
      </c>
      <c r="M439" s="99">
        <v>3.2145557104368114</v>
      </c>
      <c r="N439" s="99">
        <v>3.1234557679241766</v>
      </c>
      <c r="O439" s="99">
        <v>3.2483228995267774</v>
      </c>
      <c r="P439" s="99">
        <v>4.432213741822479</v>
      </c>
      <c r="Q439" s="99">
        <v>4.0194116194400946</v>
      </c>
      <c r="R439" s="99">
        <v>3.9917447634195353</v>
      </c>
      <c r="S439" s="99">
        <v>5.1069284246507092</v>
      </c>
      <c r="T439" s="99">
        <v>5.2402557579626832</v>
      </c>
      <c r="U439" s="99">
        <v>5.3728075664534574</v>
      </c>
      <c r="V439" s="99">
        <v>5.554172035683667</v>
      </c>
      <c r="W439" s="99">
        <v>6.7874854842282248</v>
      </c>
      <c r="X439" s="99">
        <v>7.3179659106455102</v>
      </c>
      <c r="Y439" s="99">
        <v>6.8722324658377181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3.2478128080413455</v>
      </c>
      <c r="D440" s="110">
        <v>2.9123863043008562</v>
      </c>
      <c r="E440" s="110">
        <v>3.2230102648590915</v>
      </c>
      <c r="F440" s="110">
        <v>3.3850910935290357</v>
      </c>
      <c r="G440" s="110">
        <v>3.2827664794687892</v>
      </c>
      <c r="H440" s="110">
        <v>2.9277719623062395</v>
      </c>
      <c r="I440" s="110">
        <v>3.2895480312513525</v>
      </c>
      <c r="J440" s="110">
        <v>2.7565837218622318</v>
      </c>
      <c r="K440" s="110">
        <v>2.5529229458360758</v>
      </c>
      <c r="L440" s="110">
        <v>0</v>
      </c>
      <c r="M440" s="110">
        <v>2.5656442257741872</v>
      </c>
      <c r="N440" s="110">
        <v>2.6430987705772795</v>
      </c>
      <c r="O440" s="110">
        <v>2.558371077873574</v>
      </c>
      <c r="P440" s="110">
        <v>2.96715784513307</v>
      </c>
      <c r="Q440" s="110">
        <v>3.1168187540419039</v>
      </c>
      <c r="R440" s="110">
        <v>3.1621631897298719</v>
      </c>
      <c r="S440" s="110">
        <v>3.7613494194493966</v>
      </c>
      <c r="T440" s="110">
        <v>3.6486814023028571</v>
      </c>
      <c r="U440" s="110">
        <v>3.7604713005362651</v>
      </c>
      <c r="V440" s="110">
        <v>4.0280064101686452</v>
      </c>
      <c r="W440" s="110">
        <v>4.5970987094867128</v>
      </c>
      <c r="X440" s="110">
        <v>5.071370385942406</v>
      </c>
      <c r="Y440" s="110">
        <v>5.0317423359219013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103.36752959567494</v>
      </c>
      <c r="D442" s="118">
        <f t="shared" si="232"/>
        <v>99.299724582157339</v>
      </c>
      <c r="E442" s="118">
        <f t="shared" si="232"/>
        <v>98.762185620762367</v>
      </c>
      <c r="F442" s="118">
        <f t="shared" si="232"/>
        <v>89.35977814827595</v>
      </c>
      <c r="G442" s="118">
        <f t="shared" si="232"/>
        <v>84.35015279109075</v>
      </c>
      <c r="H442" s="118">
        <f t="shared" si="232"/>
        <v>75.006673720029553</v>
      </c>
      <c r="I442" s="118">
        <f t="shared" si="232"/>
        <v>63.507198358443588</v>
      </c>
      <c r="J442" s="118">
        <f t="shared" si="232"/>
        <v>68.087307119679167</v>
      </c>
      <c r="K442" s="118">
        <f t="shared" si="232"/>
        <v>70.853092149932948</v>
      </c>
      <c r="L442" s="118">
        <f t="shared" si="232"/>
        <v>0</v>
      </c>
      <c r="M442" s="118">
        <f t="shared" si="232"/>
        <v>77.31334321541803</v>
      </c>
      <c r="N442" s="118">
        <f t="shared" si="232"/>
        <v>76.243070280832669</v>
      </c>
      <c r="O442" s="118">
        <f t="shared" si="232"/>
        <v>81.598774654472862</v>
      </c>
      <c r="P442" s="118">
        <f t="shared" si="232"/>
        <v>73.363365673239102</v>
      </c>
      <c r="Q442" s="118">
        <f t="shared" si="232"/>
        <v>73.725648192258049</v>
      </c>
      <c r="R442" s="118">
        <f t="shared" ref="R442:V442" si="233">R443+R446+R448+R457</f>
        <v>74.06729636702849</v>
      </c>
      <c r="S442" s="118">
        <f t="shared" si="233"/>
        <v>78.006258098853948</v>
      </c>
      <c r="T442" s="118">
        <f t="shared" si="233"/>
        <v>76.094828238888198</v>
      </c>
      <c r="U442" s="118">
        <f t="shared" si="233"/>
        <v>74.260039504334074</v>
      </c>
      <c r="V442" s="118">
        <f t="shared" si="233"/>
        <v>74.467056078650501</v>
      </c>
      <c r="W442" s="118">
        <f t="shared" ref="W442:Y442" si="234">W443+W446+W448+W457</f>
        <v>72.930496687774635</v>
      </c>
      <c r="X442" s="118">
        <f t="shared" si="234"/>
        <v>62.371959635235996</v>
      </c>
      <c r="Y442" s="118">
        <f t="shared" si="234"/>
        <v>52.89613488106928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94.183500752552092</v>
      </c>
      <c r="D443" s="123">
        <f t="shared" si="235"/>
        <v>89.986173609279703</v>
      </c>
      <c r="E443" s="123">
        <f t="shared" si="235"/>
        <v>88.536686923143208</v>
      </c>
      <c r="F443" s="123">
        <f t="shared" si="235"/>
        <v>79.344971807543317</v>
      </c>
      <c r="G443" s="123">
        <f t="shared" si="235"/>
        <v>74.367541595992122</v>
      </c>
      <c r="H443" s="123">
        <f t="shared" si="235"/>
        <v>65.154433550066585</v>
      </c>
      <c r="I443" s="123">
        <f t="shared" si="235"/>
        <v>53.302546399205397</v>
      </c>
      <c r="J443" s="123">
        <f t="shared" si="235"/>
        <v>57.693926704613141</v>
      </c>
      <c r="K443" s="123">
        <f t="shared" si="235"/>
        <v>60.037980652973125</v>
      </c>
      <c r="L443" s="123">
        <f t="shared" si="235"/>
        <v>0</v>
      </c>
      <c r="M443" s="123">
        <f t="shared" si="235"/>
        <v>69.8643407349943</v>
      </c>
      <c r="N443" s="123">
        <f t="shared" si="235"/>
        <v>68.019773069997171</v>
      </c>
      <c r="O443" s="123">
        <f t="shared" si="235"/>
        <v>72.287732562780647</v>
      </c>
      <c r="P443" s="123">
        <f t="shared" si="235"/>
        <v>60.888116314128432</v>
      </c>
      <c r="Q443" s="123">
        <f t="shared" si="235"/>
        <v>61.903227836081186</v>
      </c>
      <c r="R443" s="123">
        <f t="shared" ref="R443:V443" si="236">SUM(R444:R445)</f>
        <v>62.656640997368818</v>
      </c>
      <c r="S443" s="123">
        <f t="shared" si="236"/>
        <v>64.769116823116434</v>
      </c>
      <c r="T443" s="123">
        <f t="shared" si="236"/>
        <v>58.678106449473709</v>
      </c>
      <c r="U443" s="123">
        <f t="shared" si="236"/>
        <v>56.042852434059604</v>
      </c>
      <c r="V443" s="123">
        <f t="shared" si="236"/>
        <v>55.224666720489189</v>
      </c>
      <c r="W443" s="123">
        <f t="shared" ref="W443:Y443" si="237">SUM(W444:W445)</f>
        <v>54.918351818075202</v>
      </c>
      <c r="X443" s="123">
        <f t="shared" si="237"/>
        <v>43.307145705488622</v>
      </c>
      <c r="Y443" s="123">
        <f t="shared" si="237"/>
        <v>33.920514482172678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91.967681188355243</v>
      </c>
      <c r="D444" s="99">
        <v>87.918443615977324</v>
      </c>
      <c r="E444" s="99">
        <v>86.5375972048883</v>
      </c>
      <c r="F444" s="99">
        <v>77.586282320036602</v>
      </c>
      <c r="G444" s="99">
        <v>72.74834469100665</v>
      </c>
      <c r="H444" s="99">
        <v>63.767056224404918</v>
      </c>
      <c r="I444" s="99">
        <v>52.188732459333615</v>
      </c>
      <c r="J444" s="99">
        <v>56.505499252268848</v>
      </c>
      <c r="K444" s="99">
        <v>58.816568696076665</v>
      </c>
      <c r="L444" s="99">
        <v>0</v>
      </c>
      <c r="M444" s="99">
        <v>68.521224176010037</v>
      </c>
      <c r="N444" s="99">
        <v>66.735783412067804</v>
      </c>
      <c r="O444" s="99">
        <v>70.91456709292261</v>
      </c>
      <c r="P444" s="99">
        <v>59.734707243209961</v>
      </c>
      <c r="Q444" s="99">
        <v>60.768307156104193</v>
      </c>
      <c r="R444" s="99">
        <v>61.519285916791254</v>
      </c>
      <c r="S444" s="99">
        <v>63.589438505947676</v>
      </c>
      <c r="T444" s="99">
        <v>57.570766431068279</v>
      </c>
      <c r="U444" s="99">
        <v>54.987146134129198</v>
      </c>
      <c r="V444" s="99">
        <v>54.187630073469442</v>
      </c>
      <c r="W444" s="99">
        <v>53.916801205205161</v>
      </c>
      <c r="X444" s="99">
        <v>42.523437285858648</v>
      </c>
      <c r="Y444" s="99">
        <v>33.372371318969648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2.2158195641968548</v>
      </c>
      <c r="D445" s="99">
        <v>2.0677299933023785</v>
      </c>
      <c r="E445" s="99">
        <v>1.9990897182549119</v>
      </c>
      <c r="F445" s="99">
        <v>1.7586894875067181</v>
      </c>
      <c r="G445" s="99">
        <v>1.6191969049854733</v>
      </c>
      <c r="H445" s="99">
        <v>1.3873773256616708</v>
      </c>
      <c r="I445" s="99">
        <v>1.1138139398717855</v>
      </c>
      <c r="J445" s="99">
        <v>1.188427452344293</v>
      </c>
      <c r="K445" s="99">
        <v>1.2214119568964625</v>
      </c>
      <c r="L445" s="99">
        <v>0</v>
      </c>
      <c r="M445" s="99">
        <v>1.3431165589842677</v>
      </c>
      <c r="N445" s="99">
        <v>1.2839896579293639</v>
      </c>
      <c r="O445" s="99">
        <v>1.3731654698580347</v>
      </c>
      <c r="P445" s="99">
        <v>1.1534090709184697</v>
      </c>
      <c r="Q445" s="99">
        <v>1.1349206799769935</v>
      </c>
      <c r="R445" s="99">
        <v>1.137355080577563</v>
      </c>
      <c r="S445" s="99">
        <v>1.1796783171687517</v>
      </c>
      <c r="T445" s="99">
        <v>1.1073400184054287</v>
      </c>
      <c r="U445" s="99">
        <v>1.0557062999304092</v>
      </c>
      <c r="V445" s="99">
        <v>1.0370366470197478</v>
      </c>
      <c r="W445" s="99">
        <v>1.001550612870038</v>
      </c>
      <c r="X445" s="99">
        <v>0.78370841962997573</v>
      </c>
      <c r="Y445" s="99">
        <v>0.54814316320302936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0.15067411345186632</v>
      </c>
      <c r="D446" s="123">
        <f t="shared" si="238"/>
        <v>0.25249066406216458</v>
      </c>
      <c r="E446" s="123">
        <f t="shared" si="238"/>
        <v>0.36709672020252121</v>
      </c>
      <c r="F446" s="123">
        <f t="shared" si="238"/>
        <v>0.33600962811745927</v>
      </c>
      <c r="G446" s="123">
        <f t="shared" si="238"/>
        <v>0.38757378196232939</v>
      </c>
      <c r="H446" s="123">
        <f t="shared" si="238"/>
        <v>0.33127551948170042</v>
      </c>
      <c r="I446" s="123">
        <f t="shared" si="238"/>
        <v>0.53031110891347533</v>
      </c>
      <c r="J446" s="123">
        <f t="shared" si="238"/>
        <v>0.42451736870015577</v>
      </c>
      <c r="K446" s="123">
        <f t="shared" si="238"/>
        <v>0.63382404425334682</v>
      </c>
      <c r="L446" s="123">
        <f t="shared" si="238"/>
        <v>0</v>
      </c>
      <c r="M446" s="123">
        <f t="shared" si="238"/>
        <v>0.19426803196130474</v>
      </c>
      <c r="N446" s="123">
        <f t="shared" si="238"/>
        <v>0.94120070498718489</v>
      </c>
      <c r="O446" s="123">
        <f t="shared" si="238"/>
        <v>0.50155898923994835</v>
      </c>
      <c r="P446" s="123">
        <f t="shared" si="238"/>
        <v>0.44285072067065201</v>
      </c>
      <c r="Q446" s="123">
        <f t="shared" si="238"/>
        <v>1.0435244479673882</v>
      </c>
      <c r="R446" s="123">
        <f t="shared" si="238"/>
        <v>0.95953971578647435</v>
      </c>
      <c r="S446" s="123">
        <f t="shared" si="238"/>
        <v>0.71412214591853063</v>
      </c>
      <c r="T446" s="123">
        <f t="shared" si="238"/>
        <v>1.1168275874070159</v>
      </c>
      <c r="U446" s="123">
        <f t="shared" si="238"/>
        <v>0.69841872350509693</v>
      </c>
      <c r="V446" s="123">
        <f t="shared" si="238"/>
        <v>0.61523118666986254</v>
      </c>
      <c r="W446" s="123">
        <f t="shared" si="238"/>
        <v>0.22428013922112419</v>
      </c>
      <c r="X446" s="123">
        <f t="shared" si="238"/>
        <v>0.24633470618323436</v>
      </c>
      <c r="Y446" s="123">
        <f t="shared" si="238"/>
        <v>0.21443648446906297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0.15067411345186632</v>
      </c>
      <c r="D447" s="99">
        <f>RES_hhdet_in_tess!D67</f>
        <v>0.25249066406216458</v>
      </c>
      <c r="E447" s="99">
        <f>RES_hhdet_in_tess!E67</f>
        <v>0.36709672020252121</v>
      </c>
      <c r="F447" s="99">
        <f>RES_hhdet_in_tess!F67</f>
        <v>0.33600962811745927</v>
      </c>
      <c r="G447" s="99">
        <f>RES_hhdet_in_tess!G67</f>
        <v>0.38757378196232939</v>
      </c>
      <c r="H447" s="99">
        <f>RES_hhdet_in_tess!H67</f>
        <v>0.33127551948170042</v>
      </c>
      <c r="I447" s="99">
        <f>RES_hhdet_in_tess!I67</f>
        <v>0.53031110891347533</v>
      </c>
      <c r="J447" s="99">
        <f>RES_hhdet_in_tess!J67</f>
        <v>0.42451736870015577</v>
      </c>
      <c r="K447" s="99">
        <f>RES_hhdet_in_tess!K67</f>
        <v>0.63382404425334682</v>
      </c>
      <c r="L447" s="99">
        <f>RES_hhdet_in_tess!L67</f>
        <v>0</v>
      </c>
      <c r="M447" s="99">
        <f>RES_hhdet_in_tess!M67</f>
        <v>0.19426803196130474</v>
      </c>
      <c r="N447" s="99">
        <f>RES_hhdet_in_tess!N67</f>
        <v>0.94120070498718489</v>
      </c>
      <c r="O447" s="99">
        <f>RES_hhdet_in_tess!O67</f>
        <v>0.50155898923994835</v>
      </c>
      <c r="P447" s="99">
        <f>RES_hhdet_in_tess!P67</f>
        <v>0.44285072067065201</v>
      </c>
      <c r="Q447" s="99">
        <f>RES_hhdet_in_tess!Q67</f>
        <v>1.0435244479673882</v>
      </c>
      <c r="R447" s="99">
        <f>RES_hhdet_in_tess!R67</f>
        <v>0.95953971578647435</v>
      </c>
      <c r="S447" s="99">
        <f>RES_hhdet_in_tess!S67</f>
        <v>0.71412214591853063</v>
      </c>
      <c r="T447" s="99">
        <f>RES_hhdet_in_tess!T67</f>
        <v>1.1168275874070159</v>
      </c>
      <c r="U447" s="99">
        <f>RES_hhdet_in_tess!U67</f>
        <v>0.69841872350509693</v>
      </c>
      <c r="V447" s="99">
        <f>RES_hhdet_in_tess!V67</f>
        <v>0.61523118666986254</v>
      </c>
      <c r="W447" s="99">
        <f>RES_hhdet_in_tess!W67</f>
        <v>0.22428013922112419</v>
      </c>
      <c r="X447" s="99">
        <f>RES_hhdet_in_tess!X67</f>
        <v>0.24633470618323436</v>
      </c>
      <c r="Y447" s="99">
        <f>RES_hhdet_in_tess!Y67</f>
        <v>0.21443648446906297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6.8589909120635291</v>
      </c>
      <c r="D448" s="123">
        <v>6.9923360167192739</v>
      </c>
      <c r="E448" s="123">
        <v>7.3104162057844562</v>
      </c>
      <c r="F448" s="123">
        <v>7.0854336984924684</v>
      </c>
      <c r="G448" s="123">
        <v>7.1279725188926832</v>
      </c>
      <c r="H448" s="123">
        <v>7.2678876932018808</v>
      </c>
      <c r="I448" s="123">
        <v>7.3348969856983999</v>
      </c>
      <c r="J448" s="123">
        <v>7.6788730674691523</v>
      </c>
      <c r="K448" s="123">
        <v>7.8088164202441348</v>
      </c>
      <c r="L448" s="123">
        <v>0</v>
      </c>
      <c r="M448" s="123">
        <v>5.3231415663553729</v>
      </c>
      <c r="N448" s="123">
        <v>5.4445405812058878</v>
      </c>
      <c r="O448" s="123">
        <v>6.8768626193732274</v>
      </c>
      <c r="P448" s="123">
        <v>9.4862178215610165</v>
      </c>
      <c r="Q448" s="123">
        <v>8.4014477862450576</v>
      </c>
      <c r="R448" s="123">
        <v>8.0562134311049221</v>
      </c>
      <c r="S448" s="123">
        <v>9.46674267765599</v>
      </c>
      <c r="T448" s="123">
        <v>13.137756934791632</v>
      </c>
      <c r="U448" s="123">
        <v>14.259009643365163</v>
      </c>
      <c r="V448" s="123">
        <v>15.220200931910648</v>
      </c>
      <c r="W448" s="123">
        <v>13.660801909967633</v>
      </c>
      <c r="X448" s="123">
        <v>14.327471655843379</v>
      </c>
      <c r="Y448" s="123">
        <v>14.490550055115156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6.8545677672269774</v>
      </c>
      <c r="D449" s="99">
        <v>6.9352128677117486</v>
      </c>
      <c r="E449" s="99">
        <v>7.3276852124476921</v>
      </c>
      <c r="F449" s="99">
        <v>7.1032426026790132</v>
      </c>
      <c r="G449" s="99">
        <v>7.1750210956299174</v>
      </c>
      <c r="H449" s="99">
        <v>7.3550643177035004</v>
      </c>
      <c r="I449" s="99">
        <v>7.2111096274293018</v>
      </c>
      <c r="J449" s="99">
        <v>7.6788730674691523</v>
      </c>
      <c r="K449" s="99">
        <v>8.1009035911698053</v>
      </c>
      <c r="L449" s="99">
        <v>0</v>
      </c>
      <c r="M449" s="99">
        <v>5.2473355623739009</v>
      </c>
      <c r="N449" s="99">
        <v>5.4445405812058878</v>
      </c>
      <c r="O449" s="99">
        <v>6.8768626193732274</v>
      </c>
      <c r="P449" s="99">
        <v>9.4862459887317883</v>
      </c>
      <c r="Q449" s="99">
        <v>8.3642181114958838</v>
      </c>
      <c r="R449" s="99">
        <v>8.0562134311049221</v>
      </c>
      <c r="S449" s="99">
        <v>9.4667659540527787</v>
      </c>
      <c r="T449" s="99">
        <v>13.581907692845324</v>
      </c>
      <c r="U449" s="99">
        <v>14.281750308741055</v>
      </c>
      <c r="V449" s="99">
        <v>15.412533099368668</v>
      </c>
      <c r="W449" s="99">
        <v>12.63681337088828</v>
      </c>
      <c r="X449" s="99">
        <v>14.327066547532219</v>
      </c>
      <c r="Y449" s="99">
        <v>14.490412366210753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9.4805330829167662</v>
      </c>
      <c r="Q450" s="99">
        <v>0</v>
      </c>
      <c r="R450" s="99">
        <v>0</v>
      </c>
      <c r="S450" s="99">
        <v>9.4490594951176359</v>
      </c>
      <c r="T450" s="99">
        <v>13.614153198409916</v>
      </c>
      <c r="U450" s="99">
        <v>14.326029344793472</v>
      </c>
      <c r="V450" s="99">
        <v>15.519322432944778</v>
      </c>
      <c r="W450" s="99">
        <v>0</v>
      </c>
      <c r="X450" s="99">
        <v>14.410229496551548</v>
      </c>
      <c r="Y450" s="99">
        <v>14.539039080376899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2.8933753715821688</v>
      </c>
      <c r="Q451" s="102">
        <v>0</v>
      </c>
      <c r="R451" s="102">
        <v>0</v>
      </c>
      <c r="S451" s="102">
        <v>2.65150662726532</v>
      </c>
      <c r="T451" s="102">
        <v>4.1807228867559836</v>
      </c>
      <c r="U451" s="102">
        <v>4.1722968375386893</v>
      </c>
      <c r="V451" s="102">
        <v>4.8039788003467159</v>
      </c>
      <c r="W451" s="102">
        <v>0</v>
      </c>
      <c r="X451" s="102">
        <v>3.5284469745723115</v>
      </c>
      <c r="Y451" s="102">
        <v>5.6401304188503403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6.587157711334596</v>
      </c>
      <c r="Q452" s="105">
        <v>0</v>
      </c>
      <c r="R452" s="105">
        <v>0</v>
      </c>
      <c r="S452" s="105">
        <v>6.7975528678523167</v>
      </c>
      <c r="T452" s="105">
        <v>9.4334303116539324</v>
      </c>
      <c r="U452" s="105">
        <v>10.15373250725478</v>
      </c>
      <c r="V452" s="105">
        <v>10.715343632598062</v>
      </c>
      <c r="W452" s="105">
        <v>0</v>
      </c>
      <c r="X452" s="105">
        <v>10.88178252197924</v>
      </c>
      <c r="Y452" s="105">
        <v>8.8989086615265567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6.8768699074756423</v>
      </c>
      <c r="D453" s="102">
        <v>7.0422645058095075</v>
      </c>
      <c r="E453" s="102">
        <v>7.2854534913546907</v>
      </c>
      <c r="F453" s="102">
        <v>7.0608636457799587</v>
      </c>
      <c r="G453" s="102">
        <v>7.0621517234634545</v>
      </c>
      <c r="H453" s="102">
        <v>7.1789055930289525</v>
      </c>
      <c r="I453" s="102">
        <v>7.8344744049356301</v>
      </c>
      <c r="J453" s="102">
        <v>0</v>
      </c>
      <c r="K453" s="102">
        <v>5.5583610729298361</v>
      </c>
      <c r="L453" s="102">
        <v>0</v>
      </c>
      <c r="M453" s="102">
        <v>5.4266372230584787</v>
      </c>
      <c r="N453" s="102">
        <v>0</v>
      </c>
      <c r="O453" s="102">
        <v>0</v>
      </c>
      <c r="P453" s="102">
        <v>0</v>
      </c>
      <c r="Q453" s="102">
        <v>8.7779288039246257</v>
      </c>
      <c r="R453" s="102">
        <v>0</v>
      </c>
      <c r="S453" s="102">
        <v>9.5789524868713656</v>
      </c>
      <c r="T453" s="102">
        <v>11.682359761931631</v>
      </c>
      <c r="U453" s="102">
        <v>14.231018873730978</v>
      </c>
      <c r="V453" s="102">
        <v>12.94441980975375</v>
      </c>
      <c r="W453" s="102">
        <v>16.902439384262863</v>
      </c>
      <c r="X453" s="102">
        <v>0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5.4265391025371486</v>
      </c>
      <c r="N454" s="105">
        <v>0</v>
      </c>
      <c r="O454" s="105">
        <v>0</v>
      </c>
      <c r="P454" s="105">
        <v>0</v>
      </c>
      <c r="Q454" s="105">
        <v>8.7359167422570003</v>
      </c>
      <c r="R454" s="105">
        <v>0</v>
      </c>
      <c r="S454" s="105">
        <v>9.5580165801457575</v>
      </c>
      <c r="T454" s="105">
        <v>11.781219432278096</v>
      </c>
      <c r="U454" s="105">
        <v>14.271885405130551</v>
      </c>
      <c r="V454" s="105">
        <v>12.966201771446874</v>
      </c>
      <c r="W454" s="105">
        <v>16.880629368766467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1.564464735327413</v>
      </c>
      <c r="N455" s="99">
        <v>0</v>
      </c>
      <c r="O455" s="99">
        <v>0</v>
      </c>
      <c r="P455" s="99">
        <v>0</v>
      </c>
      <c r="Q455" s="99">
        <v>2.6882338599136171</v>
      </c>
      <c r="R455" s="99">
        <v>0</v>
      </c>
      <c r="S455" s="99">
        <v>2.6824369940251334</v>
      </c>
      <c r="T455" s="99">
        <v>3.5772190095326972</v>
      </c>
      <c r="U455" s="99">
        <v>4.1462332793012342</v>
      </c>
      <c r="V455" s="99">
        <v>3.9129217946575094</v>
      </c>
      <c r="W455" s="99">
        <v>7.0414702890589904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3.8620743672097344</v>
      </c>
      <c r="N456" s="99">
        <v>0</v>
      </c>
      <c r="O456" s="99">
        <v>0</v>
      </c>
      <c r="P456" s="99">
        <v>0</v>
      </c>
      <c r="Q456" s="99">
        <v>6.0476828823433832</v>
      </c>
      <c r="R456" s="99">
        <v>0</v>
      </c>
      <c r="S456" s="99">
        <v>6.8755795861206224</v>
      </c>
      <c r="T456" s="99">
        <v>8.2040004227453966</v>
      </c>
      <c r="U456" s="99">
        <v>10.125652125829314</v>
      </c>
      <c r="V456" s="99">
        <v>9.0532799767893639</v>
      </c>
      <c r="W456" s="99">
        <v>9.8391590797074766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2.174363817607444</v>
      </c>
      <c r="D457" s="123">
        <v>2.0687242920961912</v>
      </c>
      <c r="E457" s="123">
        <v>2.5479857716321912</v>
      </c>
      <c r="F457" s="123">
        <v>2.593363014122708</v>
      </c>
      <c r="G457" s="123">
        <v>2.4670648942436015</v>
      </c>
      <c r="H457" s="123">
        <v>2.2530769572793701</v>
      </c>
      <c r="I457" s="123">
        <v>2.3394438646263165</v>
      </c>
      <c r="J457" s="123">
        <v>2.2899899788967168</v>
      </c>
      <c r="K457" s="123">
        <v>2.3724710324623408</v>
      </c>
      <c r="L457" s="123">
        <v>0</v>
      </c>
      <c r="M457" s="123">
        <v>1.931592882107048</v>
      </c>
      <c r="N457" s="123">
        <v>1.8375559246424322</v>
      </c>
      <c r="O457" s="123">
        <v>1.9326204830790366</v>
      </c>
      <c r="P457" s="123">
        <v>2.5461808168790081</v>
      </c>
      <c r="Q457" s="123">
        <v>2.3774481219644183</v>
      </c>
      <c r="R457" s="123">
        <v>2.3949022227682746</v>
      </c>
      <c r="S457" s="123">
        <v>3.0562764521629857</v>
      </c>
      <c r="T457" s="123">
        <v>3.1621372672158468</v>
      </c>
      <c r="U457" s="123">
        <v>3.2597587034042084</v>
      </c>
      <c r="V457" s="123">
        <v>3.406957239580803</v>
      </c>
      <c r="W457" s="123">
        <v>4.1270628205106794</v>
      </c>
      <c r="X457" s="123">
        <v>4.491007567720759</v>
      </c>
      <c r="Y457" s="123">
        <v>4.2706338593123814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2.1385425040909563</v>
      </c>
      <c r="D458" s="99">
        <v>2.045897745387915</v>
      </c>
      <c r="E458" s="99">
        <v>2.553996538089879</v>
      </c>
      <c r="F458" s="99">
        <v>2.5979199527557046</v>
      </c>
      <c r="G458" s="99">
        <v>2.4665735263701265</v>
      </c>
      <c r="H458" s="99">
        <v>2.2538290704582802</v>
      </c>
      <c r="I458" s="99">
        <v>2.3364996408111143</v>
      </c>
      <c r="J458" s="99">
        <v>2.3119354864184247</v>
      </c>
      <c r="K458" s="99">
        <v>2.3748680730007674</v>
      </c>
      <c r="L458" s="99">
        <v>0</v>
      </c>
      <c r="M458" s="99">
        <v>1.8896086152908209</v>
      </c>
      <c r="N458" s="99">
        <v>1.83667789566863</v>
      </c>
      <c r="O458" s="99">
        <v>1.9104888580554817</v>
      </c>
      <c r="P458" s="99">
        <v>2.6082580962292199</v>
      </c>
      <c r="Q458" s="99">
        <v>2.3707530621817492</v>
      </c>
      <c r="R458" s="99">
        <v>2.3685727226827957</v>
      </c>
      <c r="S458" s="99">
        <v>3.0558021592832776</v>
      </c>
      <c r="T458" s="99">
        <v>3.1643066963711877</v>
      </c>
      <c r="U458" s="99">
        <v>3.2712047353069789</v>
      </c>
      <c r="V458" s="99">
        <v>3.4013274373792548</v>
      </c>
      <c r="W458" s="99">
        <v>4.1681683487774084</v>
      </c>
      <c r="X458" s="99">
        <v>4.4969055354728624</v>
      </c>
      <c r="Y458" s="99">
        <v>4.2232804156620674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2.4344940198881613</v>
      </c>
      <c r="D459" s="110">
        <v>2.1865885977763369</v>
      </c>
      <c r="E459" s="110">
        <v>2.423884821483822</v>
      </c>
      <c r="F459" s="110">
        <v>2.5500934395694883</v>
      </c>
      <c r="G459" s="110">
        <v>2.4773659095077463</v>
      </c>
      <c r="H459" s="110">
        <v>2.213489853964846</v>
      </c>
      <c r="I459" s="110">
        <v>2.4917158218405686</v>
      </c>
      <c r="J459" s="110">
        <v>2.092247173923337</v>
      </c>
      <c r="K459" s="110">
        <v>1.9419504658421833</v>
      </c>
      <c r="L459" s="110">
        <v>0</v>
      </c>
      <c r="M459" s="110">
        <v>1.9630302253921021</v>
      </c>
      <c r="N459" s="110">
        <v>2.031759969484233</v>
      </c>
      <c r="O459" s="110">
        <v>1.9793620615672289</v>
      </c>
      <c r="P459" s="110">
        <v>2.315161264312148</v>
      </c>
      <c r="Q459" s="110">
        <v>2.4584811176468944</v>
      </c>
      <c r="R459" s="110">
        <v>2.5308948908114641</v>
      </c>
      <c r="S459" s="110">
        <v>3.0650112496299595</v>
      </c>
      <c r="T459" s="110">
        <v>3.0301650350625997</v>
      </c>
      <c r="U459" s="110">
        <v>3.1791100639594272</v>
      </c>
      <c r="V459" s="110">
        <v>3.4553328669392838</v>
      </c>
      <c r="W459" s="110">
        <v>3.9862869320852257</v>
      </c>
      <c r="X459" s="110">
        <v>4.4361259203828602</v>
      </c>
      <c r="Y459" s="110">
        <v>4.4354098643391184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41.919347487459284</v>
      </c>
      <c r="D461" s="118">
        <f t="shared" si="239"/>
        <v>38.874630704313994</v>
      </c>
      <c r="E461" s="118">
        <f t="shared" si="239"/>
        <v>38.594617483155801</v>
      </c>
      <c r="F461" s="118">
        <f t="shared" si="239"/>
        <v>34.416652884502099</v>
      </c>
      <c r="G461" s="118">
        <f t="shared" si="239"/>
        <v>32.121158998983283</v>
      </c>
      <c r="H461" s="118">
        <f t="shared" si="239"/>
        <v>27.933293550177751</v>
      </c>
      <c r="I461" s="118">
        <f t="shared" si="239"/>
        <v>23.791201935991758</v>
      </c>
      <c r="J461" s="118">
        <f t="shared" si="239"/>
        <v>25.836178547682604</v>
      </c>
      <c r="K461" s="118">
        <f t="shared" si="239"/>
        <v>26.313957696182314</v>
      </c>
      <c r="L461" s="118">
        <f t="shared" si="239"/>
        <v>0</v>
      </c>
      <c r="M461" s="118">
        <f t="shared" si="239"/>
        <v>26.955510736690748</v>
      </c>
      <c r="N461" s="118">
        <f t="shared" si="239"/>
        <v>26.403869845422786</v>
      </c>
      <c r="O461" s="118">
        <f t="shared" si="239"/>
        <v>26.725516997734246</v>
      </c>
      <c r="P461" s="118">
        <f t="shared" si="239"/>
        <v>22.645601407214915</v>
      </c>
      <c r="Q461" s="118">
        <f t="shared" si="239"/>
        <v>21.440883648952376</v>
      </c>
      <c r="R461" s="118">
        <f t="shared" ref="R461:V461" si="240">R462+R465+R467+R476</f>
        <v>21.221675844934698</v>
      </c>
      <c r="S461" s="118">
        <f t="shared" si="240"/>
        <v>22.138650510646858</v>
      </c>
      <c r="T461" s="118">
        <f t="shared" si="240"/>
        <v>20.369576145836881</v>
      </c>
      <c r="U461" s="118">
        <f t="shared" si="240"/>
        <v>18.665972270623406</v>
      </c>
      <c r="V461" s="118">
        <f t="shared" si="240"/>
        <v>19.944499393606854</v>
      </c>
      <c r="W461" s="118">
        <f t="shared" ref="W461:Y461" si="241">W462+W465+W467+W476</f>
        <v>18.599893116537164</v>
      </c>
      <c r="X461" s="118">
        <f t="shared" si="241"/>
        <v>16.856200958794457</v>
      </c>
      <c r="Y461" s="118">
        <f t="shared" si="241"/>
        <v>14.074132306584215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39.077018887913489</v>
      </c>
      <c r="D462" s="123">
        <f t="shared" si="242"/>
        <v>37.007702394175574</v>
      </c>
      <c r="E462" s="123">
        <f t="shared" si="242"/>
        <v>36.068450764220309</v>
      </c>
      <c r="F462" s="123">
        <f t="shared" si="242"/>
        <v>32.023990822408429</v>
      </c>
      <c r="G462" s="123">
        <f t="shared" si="242"/>
        <v>29.72350053012218</v>
      </c>
      <c r="H462" s="123">
        <f t="shared" si="242"/>
        <v>25.781841844188392</v>
      </c>
      <c r="I462" s="123">
        <f t="shared" si="242"/>
        <v>20.870770651382347</v>
      </c>
      <c r="J462" s="123">
        <f t="shared" si="242"/>
        <v>22.329419903998375</v>
      </c>
      <c r="K462" s="123">
        <f t="shared" si="242"/>
        <v>22.935960185054444</v>
      </c>
      <c r="L462" s="123">
        <f t="shared" si="242"/>
        <v>0</v>
      </c>
      <c r="M462" s="123">
        <f t="shared" si="242"/>
        <v>25.637765261188502</v>
      </c>
      <c r="N462" s="123">
        <f t="shared" si="242"/>
        <v>23.97093151297096</v>
      </c>
      <c r="O462" s="123">
        <f t="shared" si="242"/>
        <v>24.101696491246052</v>
      </c>
      <c r="P462" s="123">
        <f t="shared" si="242"/>
        <v>19.092107074471194</v>
      </c>
      <c r="Q462" s="123">
        <f t="shared" si="242"/>
        <v>18.492732272407288</v>
      </c>
      <c r="R462" s="123">
        <f t="shared" ref="R462:V462" si="243">SUM(R463:R464)</f>
        <v>18.276490554003352</v>
      </c>
      <c r="S462" s="123">
        <f t="shared" si="243"/>
        <v>18.55375743443124</v>
      </c>
      <c r="T462" s="123">
        <f t="shared" si="243"/>
        <v>16.556720247440083</v>
      </c>
      <c r="U462" s="123">
        <f t="shared" si="243"/>
        <v>15.618191209598681</v>
      </c>
      <c r="V462" s="123">
        <f t="shared" si="243"/>
        <v>15.219546492513063</v>
      </c>
      <c r="W462" s="123">
        <f t="shared" ref="W462:Y462" si="244">SUM(W463:W464)</f>
        <v>15.017232806171855</v>
      </c>
      <c r="X462" s="123">
        <f t="shared" si="244"/>
        <v>11.785223949954029</v>
      </c>
      <c r="Y462" s="123">
        <f t="shared" si="244"/>
        <v>9.2168041125672246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39.077018887913489</v>
      </c>
      <c r="D463" s="99">
        <v>37.007702394175574</v>
      </c>
      <c r="E463" s="99">
        <v>36.068450764220309</v>
      </c>
      <c r="F463" s="99">
        <v>32.023990822408429</v>
      </c>
      <c r="G463" s="99">
        <v>29.72350053012218</v>
      </c>
      <c r="H463" s="99">
        <v>25.781841844188392</v>
      </c>
      <c r="I463" s="99">
        <v>20.870770651382347</v>
      </c>
      <c r="J463" s="99">
        <v>22.329419903998375</v>
      </c>
      <c r="K463" s="99">
        <v>22.935960185054444</v>
      </c>
      <c r="L463" s="99">
        <v>0</v>
      </c>
      <c r="M463" s="99">
        <v>25.637765261188502</v>
      </c>
      <c r="N463" s="99">
        <v>23.97093151297096</v>
      </c>
      <c r="O463" s="99">
        <v>24.101696491246052</v>
      </c>
      <c r="P463" s="99">
        <v>19.092107074471194</v>
      </c>
      <c r="Q463" s="99">
        <v>18.492732272407288</v>
      </c>
      <c r="R463" s="99">
        <v>18.276490554003352</v>
      </c>
      <c r="S463" s="99">
        <v>18.55375743443124</v>
      </c>
      <c r="T463" s="99">
        <v>16.556720247440083</v>
      </c>
      <c r="U463" s="99">
        <v>15.618191209598681</v>
      </c>
      <c r="V463" s="99">
        <v>15.219546492513063</v>
      </c>
      <c r="W463" s="99">
        <v>15.017232806171855</v>
      </c>
      <c r="X463" s="99">
        <v>11.785223949954029</v>
      </c>
      <c r="Y463" s="99">
        <v>9.2168041125672246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2.1914680789117478</v>
      </c>
      <c r="D467" s="123">
        <v>1.2739316583190323</v>
      </c>
      <c r="E467" s="123">
        <v>1.6840289006225895</v>
      </c>
      <c r="F467" s="123">
        <v>1.5807735392869813</v>
      </c>
      <c r="G467" s="123">
        <v>1.5850781738524446</v>
      </c>
      <c r="H467" s="123">
        <v>1.3886531686246513</v>
      </c>
      <c r="I467" s="123">
        <v>2.1305449972020361</v>
      </c>
      <c r="J467" s="123">
        <v>2.7902211861282042</v>
      </c>
      <c r="K467" s="123">
        <v>2.5654452152209717</v>
      </c>
      <c r="L467" s="123">
        <v>0</v>
      </c>
      <c r="M467" s="123">
        <v>1.0397688668915985</v>
      </c>
      <c r="N467" s="123">
        <v>1.8049643808465528</v>
      </c>
      <c r="O467" s="123">
        <v>2.1785974502185619</v>
      </c>
      <c r="P467" s="123">
        <v>2.8479510325983766</v>
      </c>
      <c r="Q467" s="123">
        <v>2.1983413612392786</v>
      </c>
      <c r="R467" s="123">
        <v>2.2697779359834067</v>
      </c>
      <c r="S467" s="123">
        <v>2.6066174370485777</v>
      </c>
      <c r="T467" s="123">
        <v>2.7716497414666894</v>
      </c>
      <c r="U467" s="123">
        <v>2.0975500691357198</v>
      </c>
      <c r="V467" s="123">
        <v>3.7201662077964537</v>
      </c>
      <c r="W467" s="123">
        <v>2.5216631432029395</v>
      </c>
      <c r="X467" s="123">
        <v>3.7364574677844868</v>
      </c>
      <c r="Y467" s="123">
        <v>3.7792352344791387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2.7336227410880189</v>
      </c>
      <c r="D468" s="99">
        <v>2.7314359663712962</v>
      </c>
      <c r="E468" s="99">
        <v>2.8490266570866472</v>
      </c>
      <c r="F468" s="99">
        <v>2.7265522981357528</v>
      </c>
      <c r="G468" s="99">
        <v>2.7180889740211946</v>
      </c>
      <c r="H468" s="99">
        <v>2.7491301140879578</v>
      </c>
      <c r="I468" s="99">
        <v>2.658460244612062</v>
      </c>
      <c r="J468" s="99">
        <v>2.7902211861282042</v>
      </c>
      <c r="K468" s="99">
        <v>2.8984150010791732</v>
      </c>
      <c r="L468" s="99">
        <v>0</v>
      </c>
      <c r="M468" s="99">
        <v>1.8013830050606039</v>
      </c>
      <c r="N468" s="99">
        <v>1.8049643808465528</v>
      </c>
      <c r="O468" s="99">
        <v>2.1785974502185619</v>
      </c>
      <c r="P468" s="99">
        <v>2.8577434421814298</v>
      </c>
      <c r="Q468" s="99">
        <v>2.4159095108701258</v>
      </c>
      <c r="R468" s="99">
        <v>2.2697779359834067</v>
      </c>
      <c r="S468" s="99">
        <v>2.6125305499589877</v>
      </c>
      <c r="T468" s="99">
        <v>3.6846414769387987</v>
      </c>
      <c r="U468" s="99">
        <v>3.8207854642969221</v>
      </c>
      <c r="V468" s="99">
        <v>4.0773441378978363</v>
      </c>
      <c r="W468" s="99">
        <v>3.3185554467100409</v>
      </c>
      <c r="X468" s="99">
        <v>3.7502267010346837</v>
      </c>
      <c r="Y468" s="99">
        <v>3.7857824409112584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0.87163294139008674</v>
      </c>
      <c r="Q469" s="99">
        <v>0</v>
      </c>
      <c r="R469" s="99">
        <v>0</v>
      </c>
      <c r="S469" s="99">
        <v>0.73173268471729946</v>
      </c>
      <c r="T469" s="99">
        <v>1.134190078485305</v>
      </c>
      <c r="U469" s="99">
        <v>1.1162113021849276</v>
      </c>
      <c r="V469" s="99">
        <v>1.2708796583853896</v>
      </c>
      <c r="W469" s="99">
        <v>0</v>
      </c>
      <c r="X469" s="99">
        <v>0.92359981810131053</v>
      </c>
      <c r="Y469" s="99">
        <v>1.4735472093204973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0.87163294139008674</v>
      </c>
      <c r="Q470" s="102">
        <v>0</v>
      </c>
      <c r="R470" s="102">
        <v>0</v>
      </c>
      <c r="S470" s="102">
        <v>0.73173268471729946</v>
      </c>
      <c r="T470" s="102">
        <v>1.134190078485305</v>
      </c>
      <c r="U470" s="102">
        <v>1.1162113021849276</v>
      </c>
      <c r="V470" s="102">
        <v>1.2708796583853896</v>
      </c>
      <c r="W470" s="102">
        <v>0</v>
      </c>
      <c r="X470" s="102">
        <v>0.92359981810131053</v>
      </c>
      <c r="Y470" s="102">
        <v>1.4735472093204973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0.65086052063404898</v>
      </c>
      <c r="D476" s="123">
        <v>0.59299665181938244</v>
      </c>
      <c r="E476" s="123">
        <v>0.84213781831290868</v>
      </c>
      <c r="F476" s="123">
        <v>0.81188852280669166</v>
      </c>
      <c r="G476" s="123">
        <v>0.81258029500865903</v>
      </c>
      <c r="H476" s="123">
        <v>0.76279853736470937</v>
      </c>
      <c r="I476" s="123">
        <v>0.78988628740737399</v>
      </c>
      <c r="J476" s="123">
        <v>0.71653745755602472</v>
      </c>
      <c r="K476" s="123">
        <v>0.81255229590689904</v>
      </c>
      <c r="L476" s="123">
        <v>0</v>
      </c>
      <c r="M476" s="123">
        <v>0.27797660861064688</v>
      </c>
      <c r="N476" s="123">
        <v>0.62797395160527369</v>
      </c>
      <c r="O476" s="123">
        <v>0.44522305626963343</v>
      </c>
      <c r="P476" s="123">
        <v>0.70554330014534294</v>
      </c>
      <c r="Q476" s="123">
        <v>0.74981001530580782</v>
      </c>
      <c r="R476" s="123">
        <v>0.67540735494793913</v>
      </c>
      <c r="S476" s="123">
        <v>0.97827563916704263</v>
      </c>
      <c r="T476" s="123">
        <v>1.0412061569301083</v>
      </c>
      <c r="U476" s="123">
        <v>0.95023099188900573</v>
      </c>
      <c r="V476" s="123">
        <v>1.0047866932973362</v>
      </c>
      <c r="W476" s="123">
        <v>1.0609971671623708</v>
      </c>
      <c r="X476" s="123">
        <v>1.3345195410559432</v>
      </c>
      <c r="Y476" s="123">
        <v>1.0780929595378521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0.74048747882930199</v>
      </c>
      <c r="D477" s="99">
        <v>0.70784113923646375</v>
      </c>
      <c r="E477" s="99">
        <v>0.88292633560478928</v>
      </c>
      <c r="F477" s="99">
        <v>0.89739262617414284</v>
      </c>
      <c r="G477" s="99">
        <v>0.85134112016498487</v>
      </c>
      <c r="H477" s="99">
        <v>0.77729090444313464</v>
      </c>
      <c r="I477" s="99">
        <v>0.80515897491485955</v>
      </c>
      <c r="J477" s="99">
        <v>0.7960588245483563</v>
      </c>
      <c r="K477" s="99">
        <v>0.81707640217241739</v>
      </c>
      <c r="L477" s="99">
        <v>0</v>
      </c>
      <c r="M477" s="99">
        <v>0.64921167127981849</v>
      </c>
      <c r="N477" s="99">
        <v>0.63081312688996671</v>
      </c>
      <c r="O477" s="99">
        <v>0.65603129278842809</v>
      </c>
      <c r="P477" s="99">
        <v>0.8951298872984681</v>
      </c>
      <c r="Q477" s="99">
        <v>0.81176037066212181</v>
      </c>
      <c r="R477" s="99">
        <v>0.80617277242020946</v>
      </c>
      <c r="S477" s="99">
        <v>1.0313952646424573</v>
      </c>
      <c r="T477" s="99">
        <v>1.0583220528781438</v>
      </c>
      <c r="U477" s="99">
        <v>1.0850922161209404</v>
      </c>
      <c r="V477" s="99">
        <v>1.1217205843266735</v>
      </c>
      <c r="W477" s="99">
        <v>1.3708005683947326</v>
      </c>
      <c r="X477" s="99">
        <v>1.4779363953139675</v>
      </c>
      <c r="Y477" s="99">
        <v>1.387916068800586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4037</v>
      </c>
      <c r="C5" s="120">
        <v>9059</v>
      </c>
      <c r="D5" s="120">
        <v>13004</v>
      </c>
      <c r="E5" s="120">
        <v>17962</v>
      </c>
      <c r="F5" s="120">
        <v>22828</v>
      </c>
      <c r="G5" s="120">
        <v>28203</v>
      </c>
      <c r="H5" s="120">
        <v>31873</v>
      </c>
      <c r="I5" s="120">
        <v>39325</v>
      </c>
      <c r="J5" s="120">
        <v>95841</v>
      </c>
      <c r="K5" s="120">
        <v>208361</v>
      </c>
      <c r="L5" s="120">
        <v>431806</v>
      </c>
      <c r="M5" s="120">
        <v>502023</v>
      </c>
      <c r="N5" s="120">
        <v>551014</v>
      </c>
      <c r="O5" s="120">
        <v>552025</v>
      </c>
      <c r="P5" s="120">
        <v>539635</v>
      </c>
      <c r="Q5" s="120">
        <v>545630</v>
      </c>
      <c r="R5" s="120">
        <v>552831</v>
      </c>
      <c r="S5" s="120">
        <v>542197</v>
      </c>
      <c r="T5" s="120">
        <v>501099</v>
      </c>
      <c r="U5" s="120">
        <v>477871</v>
      </c>
      <c r="V5" s="120">
        <v>460340</v>
      </c>
      <c r="W5" s="120">
        <v>450736</v>
      </c>
      <c r="X5" s="120">
        <v>430775</v>
      </c>
      <c r="Y5" s="120">
        <v>388426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4037</v>
      </c>
      <c r="C7" s="52">
        <v>9059</v>
      </c>
      <c r="D7" s="52">
        <v>13004</v>
      </c>
      <c r="E7" s="52">
        <v>17962</v>
      </c>
      <c r="F7" s="52">
        <v>22828</v>
      </c>
      <c r="G7" s="52">
        <v>28203</v>
      </c>
      <c r="H7" s="52">
        <v>31873</v>
      </c>
      <c r="I7" s="52">
        <v>39325</v>
      </c>
      <c r="J7" s="52">
        <v>95841</v>
      </c>
      <c r="K7" s="52">
        <v>208361</v>
      </c>
      <c r="L7" s="52">
        <v>431806</v>
      </c>
      <c r="M7" s="52">
        <v>502023</v>
      </c>
      <c r="N7" s="52">
        <v>551014</v>
      </c>
      <c r="O7" s="52">
        <v>552025</v>
      </c>
      <c r="P7" s="52">
        <v>539635</v>
      </c>
      <c r="Q7" s="52">
        <v>545630</v>
      </c>
      <c r="R7" s="52">
        <v>552831</v>
      </c>
      <c r="S7" s="52">
        <v>542197</v>
      </c>
      <c r="T7" s="52">
        <v>501099</v>
      </c>
      <c r="U7" s="52">
        <v>477871</v>
      </c>
      <c r="V7" s="52">
        <v>460340</v>
      </c>
      <c r="W7" s="52">
        <v>450736</v>
      </c>
      <c r="X7" s="52">
        <v>430775</v>
      </c>
      <c r="Y7" s="52">
        <v>388426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12</v>
      </c>
      <c r="C9" s="52">
        <v>101</v>
      </c>
      <c r="D9" s="52">
        <v>218</v>
      </c>
      <c r="E9" s="52">
        <v>495</v>
      </c>
      <c r="F9" s="52">
        <v>760</v>
      </c>
      <c r="G9" s="52">
        <v>1123</v>
      </c>
      <c r="H9" s="52">
        <v>1376</v>
      </c>
      <c r="I9" s="52">
        <v>1842</v>
      </c>
      <c r="J9" s="52">
        <v>3739</v>
      </c>
      <c r="K9" s="52">
        <v>10911</v>
      </c>
      <c r="L9" s="52">
        <v>20304</v>
      </c>
      <c r="M9" s="52">
        <v>29340</v>
      </c>
      <c r="N9" s="52">
        <v>40210</v>
      </c>
      <c r="O9" s="52">
        <v>44106</v>
      </c>
      <c r="P9" s="52">
        <v>44107</v>
      </c>
      <c r="Q9" s="52">
        <v>42039</v>
      </c>
      <c r="R9" s="52">
        <v>38516</v>
      </c>
      <c r="S9" s="52">
        <v>33883</v>
      </c>
      <c r="T9" s="52">
        <v>28380</v>
      </c>
      <c r="U9" s="52">
        <v>21922</v>
      </c>
      <c r="V9" s="52">
        <v>16856</v>
      </c>
      <c r="W9" s="52">
        <v>15924</v>
      </c>
      <c r="X9" s="52">
        <v>18871</v>
      </c>
      <c r="Y9" s="52">
        <v>22473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4</v>
      </c>
      <c r="C11" s="52">
        <v>146</v>
      </c>
      <c r="D11" s="52">
        <v>208</v>
      </c>
      <c r="E11" s="52">
        <v>289</v>
      </c>
      <c r="F11" s="52">
        <v>370</v>
      </c>
      <c r="G11" s="52">
        <v>460</v>
      </c>
      <c r="H11" s="52">
        <v>525</v>
      </c>
      <c r="I11" s="52">
        <v>653</v>
      </c>
      <c r="J11" s="52">
        <v>1047</v>
      </c>
      <c r="K11" s="52">
        <v>1184</v>
      </c>
      <c r="L11" s="52">
        <v>16888</v>
      </c>
      <c r="M11" s="52">
        <v>20808</v>
      </c>
      <c r="N11" s="52">
        <v>21628</v>
      </c>
      <c r="O11" s="52">
        <v>18432</v>
      </c>
      <c r="P11" s="52">
        <v>16133</v>
      </c>
      <c r="Q11" s="52">
        <v>18301</v>
      </c>
      <c r="R11" s="52">
        <v>32988</v>
      </c>
      <c r="S11" s="52">
        <v>32062</v>
      </c>
      <c r="T11" s="52">
        <v>146906</v>
      </c>
      <c r="U11" s="52">
        <v>232852</v>
      </c>
      <c r="V11" s="52">
        <v>281711</v>
      </c>
      <c r="W11" s="52">
        <v>309523</v>
      </c>
      <c r="X11" s="52">
        <v>304174</v>
      </c>
      <c r="Y11" s="52">
        <v>275025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64</v>
      </c>
      <c r="M12" s="52">
        <v>64</v>
      </c>
      <c r="N12" s="52">
        <v>63</v>
      </c>
      <c r="O12" s="52">
        <v>53</v>
      </c>
      <c r="P12" s="52">
        <v>41</v>
      </c>
      <c r="Q12" s="52">
        <v>38</v>
      </c>
      <c r="R12" s="52">
        <v>38</v>
      </c>
      <c r="S12" s="52">
        <v>37</v>
      </c>
      <c r="T12" s="52">
        <v>310</v>
      </c>
      <c r="U12" s="52">
        <v>540</v>
      </c>
      <c r="V12" s="52">
        <v>780</v>
      </c>
      <c r="W12" s="52">
        <v>707</v>
      </c>
      <c r="X12" s="52">
        <v>936</v>
      </c>
      <c r="Y12" s="52">
        <v>832</v>
      </c>
      <c r="DA12" s="63" t="s">
        <v>1096</v>
      </c>
    </row>
    <row r="13" spans="1:105" ht="12" customHeight="1" x14ac:dyDescent="0.25">
      <c r="A13" s="97" t="s">
        <v>124</v>
      </c>
      <c r="B13" s="52">
        <v>492</v>
      </c>
      <c r="C13" s="52">
        <v>2535</v>
      </c>
      <c r="D13" s="52">
        <v>3343</v>
      </c>
      <c r="E13" s="52">
        <v>4168</v>
      </c>
      <c r="F13" s="52">
        <v>4760</v>
      </c>
      <c r="G13" s="52">
        <v>5241</v>
      </c>
      <c r="H13" s="52">
        <v>5462</v>
      </c>
      <c r="I13" s="52">
        <v>5901</v>
      </c>
      <c r="J13" s="52">
        <v>9675</v>
      </c>
      <c r="K13" s="52">
        <v>13427</v>
      </c>
      <c r="L13" s="52">
        <v>18372</v>
      </c>
      <c r="M13" s="52">
        <v>20345</v>
      </c>
      <c r="N13" s="52">
        <v>21595</v>
      </c>
      <c r="O13" s="52">
        <v>21516</v>
      </c>
      <c r="P13" s="52">
        <v>19677</v>
      </c>
      <c r="Q13" s="52">
        <v>19435</v>
      </c>
      <c r="R13" s="52">
        <v>19691</v>
      </c>
      <c r="S13" s="52">
        <v>19033</v>
      </c>
      <c r="T13" s="52">
        <v>13809</v>
      </c>
      <c r="U13" s="52">
        <v>10635</v>
      </c>
      <c r="V13" s="52">
        <v>7884</v>
      </c>
      <c r="W13" s="52">
        <v>6141</v>
      </c>
      <c r="X13" s="52">
        <v>6494</v>
      </c>
      <c r="Y13" s="52">
        <v>6394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109</v>
      </c>
      <c r="M14" s="52">
        <v>109</v>
      </c>
      <c r="N14" s="52">
        <v>107</v>
      </c>
      <c r="O14" s="52">
        <v>100</v>
      </c>
      <c r="P14" s="52">
        <v>81</v>
      </c>
      <c r="Q14" s="52">
        <v>73</v>
      </c>
      <c r="R14" s="52">
        <v>64</v>
      </c>
      <c r="S14" s="52">
        <v>45</v>
      </c>
      <c r="T14" s="52">
        <v>8</v>
      </c>
      <c r="U14" s="52">
        <v>8</v>
      </c>
      <c r="V14" s="52">
        <v>8</v>
      </c>
      <c r="W14" s="52">
        <v>8</v>
      </c>
      <c r="X14" s="52">
        <v>9</v>
      </c>
      <c r="Y14" s="52">
        <v>11</v>
      </c>
      <c r="DA14" s="63" t="s">
        <v>1098</v>
      </c>
    </row>
    <row r="15" spans="1:105" ht="12" customHeight="1" x14ac:dyDescent="0.25">
      <c r="A15" s="97" t="s">
        <v>122</v>
      </c>
      <c r="B15" s="52">
        <v>3541</v>
      </c>
      <c r="C15" s="52">
        <v>6378</v>
      </c>
      <c r="D15" s="52">
        <v>9453</v>
      </c>
      <c r="E15" s="52">
        <v>13505</v>
      </c>
      <c r="F15" s="52">
        <v>17698</v>
      </c>
      <c r="G15" s="52">
        <v>22502</v>
      </c>
      <c r="H15" s="52">
        <v>25886</v>
      </c>
      <c r="I15" s="52">
        <v>32771</v>
      </c>
      <c r="J15" s="52">
        <v>85119</v>
      </c>
      <c r="K15" s="52">
        <v>193750</v>
      </c>
      <c r="L15" s="52">
        <v>256103</v>
      </c>
      <c r="M15" s="52">
        <v>317740</v>
      </c>
      <c r="N15" s="52">
        <v>368984</v>
      </c>
      <c r="O15" s="52">
        <v>381425</v>
      </c>
      <c r="P15" s="52">
        <v>400823</v>
      </c>
      <c r="Q15" s="52">
        <v>416160</v>
      </c>
      <c r="R15" s="52">
        <v>411776</v>
      </c>
      <c r="S15" s="52">
        <v>397014</v>
      </c>
      <c r="T15" s="52">
        <v>295254</v>
      </c>
      <c r="U15" s="52">
        <v>195803</v>
      </c>
      <c r="V15" s="52">
        <v>134047</v>
      </c>
      <c r="W15" s="52">
        <v>102507</v>
      </c>
      <c r="X15" s="52">
        <v>86046</v>
      </c>
      <c r="Y15" s="52">
        <v>73805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140270</v>
      </c>
      <c r="M16" s="52">
        <v>142957</v>
      </c>
      <c r="N16" s="52">
        <v>138637</v>
      </c>
      <c r="O16" s="52">
        <v>130499</v>
      </c>
      <c r="P16" s="52">
        <v>102880</v>
      </c>
      <c r="Q16" s="52">
        <v>91623</v>
      </c>
      <c r="R16" s="52">
        <v>88274</v>
      </c>
      <c r="S16" s="52">
        <v>94006</v>
      </c>
      <c r="T16" s="52">
        <v>44812</v>
      </c>
      <c r="U16" s="52">
        <v>38033</v>
      </c>
      <c r="V16" s="52">
        <v>35910</v>
      </c>
      <c r="W16" s="52">
        <v>31850</v>
      </c>
      <c r="X16" s="52">
        <v>33116</v>
      </c>
      <c r="Y16" s="52">
        <v>32359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130</v>
      </c>
      <c r="C18" s="52">
        <v>298</v>
      </c>
      <c r="D18" s="52">
        <v>405</v>
      </c>
      <c r="E18" s="52">
        <v>524</v>
      </c>
      <c r="F18" s="52">
        <v>654</v>
      </c>
      <c r="G18" s="52">
        <v>827</v>
      </c>
      <c r="H18" s="52">
        <v>978</v>
      </c>
      <c r="I18" s="52">
        <v>1221</v>
      </c>
      <c r="J18" s="52">
        <v>4620</v>
      </c>
      <c r="K18" s="52">
        <v>11055</v>
      </c>
      <c r="L18" s="52">
        <v>24303</v>
      </c>
      <c r="M18" s="52">
        <v>30734</v>
      </c>
      <c r="N18" s="52">
        <v>31600</v>
      </c>
      <c r="O18" s="52">
        <v>31157</v>
      </c>
      <c r="P18" s="52">
        <v>30017</v>
      </c>
      <c r="Q18" s="52">
        <v>29930</v>
      </c>
      <c r="R18" s="52">
        <v>33026</v>
      </c>
      <c r="S18" s="52">
        <v>33717</v>
      </c>
      <c r="T18" s="52">
        <v>34734</v>
      </c>
      <c r="U18" s="52">
        <v>34127</v>
      </c>
      <c r="V18" s="52">
        <v>32193</v>
      </c>
      <c r="W18" s="52">
        <v>28084</v>
      </c>
      <c r="X18" s="52">
        <v>22778</v>
      </c>
      <c r="Y18" s="52">
        <v>19152</v>
      </c>
      <c r="DA18" s="63" t="s">
        <v>1101</v>
      </c>
    </row>
    <row r="19" spans="1:105" ht="12" customHeight="1" x14ac:dyDescent="0.25">
      <c r="A19" s="97" t="s">
        <v>50</v>
      </c>
      <c r="B19" s="52">
        <v>216</v>
      </c>
      <c r="C19" s="52">
        <v>591</v>
      </c>
      <c r="D19" s="52">
        <v>831</v>
      </c>
      <c r="E19" s="52">
        <v>993</v>
      </c>
      <c r="F19" s="52">
        <v>1273</v>
      </c>
      <c r="G19" s="52">
        <v>1656</v>
      </c>
      <c r="H19" s="52">
        <v>1956</v>
      </c>
      <c r="I19" s="52">
        <v>2536</v>
      </c>
      <c r="J19" s="52">
        <v>7327</v>
      </c>
      <c r="K19" s="52">
        <v>13562</v>
      </c>
      <c r="L19" s="52">
        <v>23255</v>
      </c>
      <c r="M19" s="52">
        <v>25819</v>
      </c>
      <c r="N19" s="52">
        <v>27222</v>
      </c>
      <c r="O19" s="52">
        <v>26450</v>
      </c>
      <c r="P19" s="52">
        <v>24296</v>
      </c>
      <c r="Q19" s="52">
        <v>22713</v>
      </c>
      <c r="R19" s="52">
        <v>19562</v>
      </c>
      <c r="S19" s="52">
        <v>15098</v>
      </c>
      <c r="T19" s="52">
        <v>10010</v>
      </c>
      <c r="U19" s="52">
        <v>9302</v>
      </c>
      <c r="V19" s="52">
        <v>8635</v>
      </c>
      <c r="W19" s="52">
        <v>9866</v>
      </c>
      <c r="X19" s="52">
        <v>9914</v>
      </c>
      <c r="Y19" s="52">
        <v>8440</v>
      </c>
      <c r="DA19" s="63" t="s">
        <v>1102</v>
      </c>
    </row>
    <row r="20" spans="1:105" ht="12" customHeight="1" x14ac:dyDescent="0.25">
      <c r="A20" s="109" t="s">
        <v>120</v>
      </c>
      <c r="B20" s="36">
        <v>3691</v>
      </c>
      <c r="C20" s="36">
        <v>8170</v>
      </c>
      <c r="D20" s="36">
        <v>11768</v>
      </c>
      <c r="E20" s="36">
        <v>16445</v>
      </c>
      <c r="F20" s="36">
        <v>20901</v>
      </c>
      <c r="G20" s="36">
        <v>25720</v>
      </c>
      <c r="H20" s="36">
        <v>28939</v>
      </c>
      <c r="I20" s="36">
        <v>35568</v>
      </c>
      <c r="J20" s="36">
        <v>83894</v>
      </c>
      <c r="K20" s="36">
        <v>183744</v>
      </c>
      <c r="L20" s="36">
        <v>384248</v>
      </c>
      <c r="M20" s="36">
        <v>445470</v>
      </c>
      <c r="N20" s="36">
        <v>492192</v>
      </c>
      <c r="O20" s="36">
        <v>494418</v>
      </c>
      <c r="P20" s="36">
        <v>485322</v>
      </c>
      <c r="Q20" s="36">
        <v>492987</v>
      </c>
      <c r="R20" s="36">
        <v>500243</v>
      </c>
      <c r="S20" s="36">
        <v>493382</v>
      </c>
      <c r="T20" s="36">
        <v>456355</v>
      </c>
      <c r="U20" s="36">
        <v>434442</v>
      </c>
      <c r="V20" s="36">
        <v>419512</v>
      </c>
      <c r="W20" s="36">
        <v>412786</v>
      </c>
      <c r="X20" s="36">
        <v>398083</v>
      </c>
      <c r="Y20" s="36">
        <v>360834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315</v>
      </c>
      <c r="D24" s="52">
        <v>317</v>
      </c>
      <c r="E24" s="52">
        <v>325</v>
      </c>
      <c r="F24" s="52">
        <v>349</v>
      </c>
      <c r="G24" s="52">
        <v>395</v>
      </c>
      <c r="H24" s="52">
        <v>468</v>
      </c>
      <c r="I24" s="52">
        <v>579</v>
      </c>
      <c r="J24" s="52">
        <v>737</v>
      </c>
      <c r="K24" s="52">
        <v>963</v>
      </c>
      <c r="L24" s="52">
        <v>1337</v>
      </c>
      <c r="M24" s="52">
        <v>2050</v>
      </c>
      <c r="N24" s="52">
        <v>3359</v>
      </c>
      <c r="O24" s="52">
        <v>5342</v>
      </c>
      <c r="P24" s="52">
        <v>12390</v>
      </c>
      <c r="Q24" s="52">
        <v>7396</v>
      </c>
      <c r="R24" s="52">
        <v>15907</v>
      </c>
      <c r="S24" s="52">
        <v>21470</v>
      </c>
      <c r="T24" s="52">
        <v>41098</v>
      </c>
      <c r="U24" s="52">
        <v>23228</v>
      </c>
      <c r="V24" s="52">
        <v>35600</v>
      </c>
      <c r="W24" s="52">
        <v>46412</v>
      </c>
      <c r="X24" s="52">
        <v>56580</v>
      </c>
      <c r="Y24" s="52">
        <v>64130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2</v>
      </c>
      <c r="D26" s="52">
        <v>2</v>
      </c>
      <c r="E26" s="52">
        <v>3</v>
      </c>
      <c r="F26" s="52">
        <v>8</v>
      </c>
      <c r="G26" s="52">
        <v>15</v>
      </c>
      <c r="H26" s="52">
        <v>36</v>
      </c>
      <c r="I26" s="52">
        <v>69</v>
      </c>
      <c r="J26" s="52">
        <v>117</v>
      </c>
      <c r="K26" s="52">
        <v>188</v>
      </c>
      <c r="L26" s="52">
        <v>286</v>
      </c>
      <c r="M26" s="52">
        <v>491</v>
      </c>
      <c r="N26" s="52">
        <v>865</v>
      </c>
      <c r="O26" s="52">
        <v>1580</v>
      </c>
      <c r="P26" s="52">
        <v>2686</v>
      </c>
      <c r="Q26" s="52">
        <v>4330</v>
      </c>
      <c r="R26" s="52">
        <v>6447</v>
      </c>
      <c r="S26" s="52">
        <v>8447</v>
      </c>
      <c r="T26" s="52">
        <v>8630</v>
      </c>
      <c r="U26" s="52">
        <v>7701</v>
      </c>
      <c r="V26" s="52">
        <v>6389</v>
      </c>
      <c r="W26" s="52">
        <v>3639</v>
      </c>
      <c r="X26" s="52">
        <v>2711</v>
      </c>
      <c r="Y26" s="52">
        <v>2713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0</v>
      </c>
      <c r="D28" s="52">
        <v>1</v>
      </c>
      <c r="E28" s="52">
        <v>0</v>
      </c>
      <c r="F28" s="52">
        <v>0</v>
      </c>
      <c r="G28" s="52">
        <v>3</v>
      </c>
      <c r="H28" s="52">
        <v>3</v>
      </c>
      <c r="I28" s="52">
        <v>4</v>
      </c>
      <c r="J28" s="52">
        <v>15</v>
      </c>
      <c r="K28" s="52">
        <v>18</v>
      </c>
      <c r="L28" s="52">
        <v>26</v>
      </c>
      <c r="M28" s="52">
        <v>46</v>
      </c>
      <c r="N28" s="52">
        <v>89</v>
      </c>
      <c r="O28" s="52">
        <v>5838</v>
      </c>
      <c r="P28" s="52">
        <v>4227</v>
      </c>
      <c r="Q28" s="52">
        <v>11</v>
      </c>
      <c r="R28" s="52">
        <v>39</v>
      </c>
      <c r="S28" s="52">
        <v>1882</v>
      </c>
      <c r="T28" s="52">
        <v>691</v>
      </c>
      <c r="U28" s="52">
        <v>1412</v>
      </c>
      <c r="V28" s="52">
        <v>13565</v>
      </c>
      <c r="W28" s="52">
        <v>25796</v>
      </c>
      <c r="X28" s="52">
        <v>35319</v>
      </c>
      <c r="Y28" s="52">
        <v>63828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10</v>
      </c>
      <c r="P29" s="52">
        <v>12</v>
      </c>
      <c r="Q29" s="52">
        <v>3</v>
      </c>
      <c r="R29" s="52">
        <v>0</v>
      </c>
      <c r="S29" s="52">
        <v>1</v>
      </c>
      <c r="T29" s="52">
        <v>0</v>
      </c>
      <c r="U29" s="52">
        <v>36</v>
      </c>
      <c r="V29" s="52">
        <v>29</v>
      </c>
      <c r="W29" s="52">
        <v>73</v>
      </c>
      <c r="X29" s="52">
        <v>64</v>
      </c>
      <c r="Y29" s="52">
        <v>105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77</v>
      </c>
      <c r="D30" s="52">
        <v>81</v>
      </c>
      <c r="E30" s="52">
        <v>108</v>
      </c>
      <c r="F30" s="52">
        <v>169</v>
      </c>
      <c r="G30" s="52">
        <v>277</v>
      </c>
      <c r="H30" s="52">
        <v>440</v>
      </c>
      <c r="I30" s="52">
        <v>620</v>
      </c>
      <c r="J30" s="52">
        <v>903</v>
      </c>
      <c r="K30" s="52">
        <v>1281</v>
      </c>
      <c r="L30" s="52">
        <v>914</v>
      </c>
      <c r="M30" s="52">
        <v>1050</v>
      </c>
      <c r="N30" s="52">
        <v>1294</v>
      </c>
      <c r="O30" s="52">
        <v>1777</v>
      </c>
      <c r="P30" s="52">
        <v>2455</v>
      </c>
      <c r="Q30" s="52">
        <v>3447</v>
      </c>
      <c r="R30" s="52">
        <v>4462</v>
      </c>
      <c r="S30" s="52">
        <v>4204</v>
      </c>
      <c r="T30" s="52">
        <v>5224</v>
      </c>
      <c r="U30" s="52">
        <v>3174</v>
      </c>
      <c r="V30" s="52">
        <v>2751</v>
      </c>
      <c r="W30" s="52">
        <v>1743</v>
      </c>
      <c r="X30" s="52">
        <v>1245</v>
      </c>
      <c r="Y30" s="52">
        <v>1564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2</v>
      </c>
      <c r="O31" s="52">
        <v>7</v>
      </c>
      <c r="P31" s="52">
        <v>19</v>
      </c>
      <c r="Q31" s="52">
        <v>8</v>
      </c>
      <c r="R31" s="52">
        <v>9</v>
      </c>
      <c r="S31" s="52">
        <v>27</v>
      </c>
      <c r="T31" s="52">
        <v>37</v>
      </c>
      <c r="U31" s="52">
        <v>0</v>
      </c>
      <c r="V31" s="52">
        <v>0</v>
      </c>
      <c r="W31" s="52">
        <v>0</v>
      </c>
      <c r="X31" s="52">
        <v>1</v>
      </c>
      <c r="Y31" s="52">
        <v>1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553</v>
      </c>
      <c r="D32" s="52">
        <v>560</v>
      </c>
      <c r="E32" s="52">
        <v>605</v>
      </c>
      <c r="F32" s="52">
        <v>739</v>
      </c>
      <c r="G32" s="52">
        <v>1006</v>
      </c>
      <c r="H32" s="52">
        <v>1473</v>
      </c>
      <c r="I32" s="52">
        <v>1862</v>
      </c>
      <c r="J32" s="52">
        <v>2789</v>
      </c>
      <c r="K32" s="52">
        <v>4284</v>
      </c>
      <c r="L32" s="52">
        <v>5680</v>
      </c>
      <c r="M32" s="52">
        <v>8844</v>
      </c>
      <c r="N32" s="52">
        <v>14278</v>
      </c>
      <c r="O32" s="52">
        <v>22797</v>
      </c>
      <c r="P32" s="52">
        <v>35454</v>
      </c>
      <c r="Q32" s="52">
        <v>52920</v>
      </c>
      <c r="R32" s="52">
        <v>73946</v>
      </c>
      <c r="S32" s="52">
        <v>81562</v>
      </c>
      <c r="T32" s="52">
        <v>101760</v>
      </c>
      <c r="U32" s="52">
        <v>99454</v>
      </c>
      <c r="V32" s="52">
        <v>61757</v>
      </c>
      <c r="W32" s="52">
        <v>31549</v>
      </c>
      <c r="X32" s="52">
        <v>22684</v>
      </c>
      <c r="Y32" s="52">
        <v>24875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290</v>
      </c>
      <c r="N33" s="52">
        <v>4790</v>
      </c>
      <c r="O33" s="52">
        <v>8431</v>
      </c>
      <c r="P33" s="52">
        <v>27619</v>
      </c>
      <c r="Q33" s="52">
        <v>11751</v>
      </c>
      <c r="R33" s="52">
        <v>7489</v>
      </c>
      <c r="S33" s="52">
        <v>35135</v>
      </c>
      <c r="T33" s="52">
        <v>49194</v>
      </c>
      <c r="U33" s="52">
        <v>6779</v>
      </c>
      <c r="V33" s="52">
        <v>2123</v>
      </c>
      <c r="W33" s="52">
        <v>4060</v>
      </c>
      <c r="X33" s="52">
        <v>4364</v>
      </c>
      <c r="Y33" s="52">
        <v>4864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20</v>
      </c>
      <c r="D35" s="52">
        <v>21</v>
      </c>
      <c r="E35" s="52">
        <v>23</v>
      </c>
      <c r="F35" s="52">
        <v>29</v>
      </c>
      <c r="G35" s="52">
        <v>40</v>
      </c>
      <c r="H35" s="52">
        <v>60</v>
      </c>
      <c r="I35" s="52">
        <v>73</v>
      </c>
      <c r="J35" s="52">
        <v>116</v>
      </c>
      <c r="K35" s="52">
        <v>172</v>
      </c>
      <c r="L35" s="52">
        <v>227</v>
      </c>
      <c r="M35" s="52">
        <v>432</v>
      </c>
      <c r="N35" s="52">
        <v>892</v>
      </c>
      <c r="O35" s="52">
        <v>1671</v>
      </c>
      <c r="P35" s="52">
        <v>2816</v>
      </c>
      <c r="Q35" s="52">
        <v>4299</v>
      </c>
      <c r="R35" s="52">
        <v>6212</v>
      </c>
      <c r="S35" s="52">
        <v>7253</v>
      </c>
      <c r="T35" s="52">
        <v>7406</v>
      </c>
      <c r="U35" s="52">
        <v>3847</v>
      </c>
      <c r="V35" s="52">
        <v>2810</v>
      </c>
      <c r="W35" s="52">
        <v>4377</v>
      </c>
      <c r="X35" s="52">
        <v>5481</v>
      </c>
      <c r="Y35" s="52">
        <v>5036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34</v>
      </c>
      <c r="D36" s="52">
        <v>34</v>
      </c>
      <c r="E36" s="52">
        <v>39</v>
      </c>
      <c r="F36" s="52">
        <v>54</v>
      </c>
      <c r="G36" s="52">
        <v>76</v>
      </c>
      <c r="H36" s="52">
        <v>115</v>
      </c>
      <c r="I36" s="52">
        <v>151</v>
      </c>
      <c r="J36" s="52">
        <v>227</v>
      </c>
      <c r="K36" s="52">
        <v>346</v>
      </c>
      <c r="L36" s="52">
        <v>397</v>
      </c>
      <c r="M36" s="52">
        <v>631</v>
      </c>
      <c r="N36" s="52">
        <v>1147</v>
      </c>
      <c r="O36" s="52">
        <v>1880</v>
      </c>
      <c r="P36" s="52">
        <v>2867</v>
      </c>
      <c r="Q36" s="52">
        <v>4192</v>
      </c>
      <c r="R36" s="52">
        <v>5697</v>
      </c>
      <c r="S36" s="52">
        <v>5730</v>
      </c>
      <c r="T36" s="52">
        <v>5248</v>
      </c>
      <c r="U36" s="52">
        <v>2022</v>
      </c>
      <c r="V36" s="52">
        <v>1710</v>
      </c>
      <c r="W36" s="52">
        <v>1427</v>
      </c>
      <c r="X36" s="52">
        <v>1580</v>
      </c>
      <c r="Y36" s="52">
        <v>1885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577</v>
      </c>
      <c r="D37" s="36">
        <v>585</v>
      </c>
      <c r="E37" s="36">
        <v>655</v>
      </c>
      <c r="F37" s="36">
        <v>833</v>
      </c>
      <c r="G37" s="36">
        <v>1180</v>
      </c>
      <c r="H37" s="36">
        <v>1762</v>
      </c>
      <c r="I37" s="36">
        <v>2301</v>
      </c>
      <c r="J37" s="36">
        <v>3404</v>
      </c>
      <c r="K37" s="36">
        <v>5127</v>
      </c>
      <c r="L37" s="36">
        <v>6047</v>
      </c>
      <c r="M37" s="36">
        <v>9235</v>
      </c>
      <c r="N37" s="36">
        <v>15875</v>
      </c>
      <c r="O37" s="36">
        <v>27319</v>
      </c>
      <c r="P37" s="36">
        <v>44038</v>
      </c>
      <c r="Q37" s="36">
        <v>66759</v>
      </c>
      <c r="R37" s="36">
        <v>94520</v>
      </c>
      <c r="S37" s="36">
        <v>111829</v>
      </c>
      <c r="T37" s="36">
        <v>113955</v>
      </c>
      <c r="U37" s="36">
        <v>56336</v>
      </c>
      <c r="V37" s="36">
        <v>53519</v>
      </c>
      <c r="W37" s="36">
        <v>54081</v>
      </c>
      <c r="X37" s="36">
        <v>68306</v>
      </c>
      <c r="Y37" s="36">
        <v>81399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5337</v>
      </c>
      <c r="D41" s="52">
        <v>4262</v>
      </c>
      <c r="E41" s="52">
        <v>5283</v>
      </c>
      <c r="F41" s="52">
        <v>5215</v>
      </c>
      <c r="G41" s="52">
        <v>5770</v>
      </c>
      <c r="H41" s="52">
        <v>4138</v>
      </c>
      <c r="I41" s="52">
        <v>8031</v>
      </c>
      <c r="J41" s="52">
        <v>57253</v>
      </c>
      <c r="K41" s="52">
        <v>113483</v>
      </c>
      <c r="L41" s="52">
        <v>224782</v>
      </c>
      <c r="M41" s="52">
        <v>72267</v>
      </c>
      <c r="N41" s="52">
        <v>52350</v>
      </c>
      <c r="O41" s="52">
        <v>6353</v>
      </c>
      <c r="P41" s="52">
        <v>0</v>
      </c>
      <c r="Q41" s="52">
        <v>13391</v>
      </c>
      <c r="R41" s="52">
        <v>23108</v>
      </c>
      <c r="S41" s="52">
        <v>10836</v>
      </c>
      <c r="T41" s="52">
        <v>0</v>
      </c>
      <c r="U41" s="52">
        <v>0</v>
      </c>
      <c r="V41" s="52">
        <v>18069</v>
      </c>
      <c r="W41" s="52">
        <v>36808</v>
      </c>
      <c r="X41" s="52">
        <v>36619</v>
      </c>
      <c r="Y41" s="52">
        <v>21781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91</v>
      </c>
      <c r="D43" s="52">
        <v>119</v>
      </c>
      <c r="E43" s="52">
        <v>280</v>
      </c>
      <c r="F43" s="52">
        <v>273</v>
      </c>
      <c r="G43" s="52">
        <v>378</v>
      </c>
      <c r="H43" s="52">
        <v>289</v>
      </c>
      <c r="I43" s="52">
        <v>535</v>
      </c>
      <c r="J43" s="52">
        <v>2014</v>
      </c>
      <c r="K43" s="52">
        <v>7360</v>
      </c>
      <c r="L43" s="52">
        <v>9679</v>
      </c>
      <c r="M43" s="52">
        <v>9527</v>
      </c>
      <c r="N43" s="52">
        <v>11735</v>
      </c>
      <c r="O43" s="52">
        <v>5476</v>
      </c>
      <c r="P43" s="52">
        <v>2687</v>
      </c>
      <c r="Q43" s="52">
        <v>2262</v>
      </c>
      <c r="R43" s="52">
        <v>2924</v>
      </c>
      <c r="S43" s="52">
        <v>3814</v>
      </c>
      <c r="T43" s="52">
        <v>3127</v>
      </c>
      <c r="U43" s="52">
        <v>1243</v>
      </c>
      <c r="V43" s="52">
        <v>1323</v>
      </c>
      <c r="W43" s="52">
        <v>2707</v>
      </c>
      <c r="X43" s="52">
        <v>5658</v>
      </c>
      <c r="Y43" s="52">
        <v>6315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142</v>
      </c>
      <c r="D45" s="52">
        <v>63</v>
      </c>
      <c r="E45" s="52">
        <v>81</v>
      </c>
      <c r="F45" s="52">
        <v>81</v>
      </c>
      <c r="G45" s="52">
        <v>93</v>
      </c>
      <c r="H45" s="52">
        <v>68</v>
      </c>
      <c r="I45" s="52">
        <v>132</v>
      </c>
      <c r="J45" s="52">
        <v>409</v>
      </c>
      <c r="K45" s="52">
        <v>155</v>
      </c>
      <c r="L45" s="52">
        <v>15730</v>
      </c>
      <c r="M45" s="52">
        <v>3966</v>
      </c>
      <c r="N45" s="52">
        <v>909</v>
      </c>
      <c r="O45" s="52">
        <v>2642</v>
      </c>
      <c r="P45" s="52">
        <v>1928</v>
      </c>
      <c r="Q45" s="52">
        <v>2179</v>
      </c>
      <c r="R45" s="52">
        <v>14726</v>
      </c>
      <c r="S45" s="52">
        <v>956</v>
      </c>
      <c r="T45" s="52">
        <v>115535</v>
      </c>
      <c r="U45" s="52">
        <v>87358</v>
      </c>
      <c r="V45" s="52">
        <v>62424</v>
      </c>
      <c r="W45" s="52">
        <v>53608</v>
      </c>
      <c r="X45" s="52">
        <v>29970</v>
      </c>
      <c r="Y45" s="52">
        <v>34679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64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273</v>
      </c>
      <c r="U46" s="52">
        <v>266</v>
      </c>
      <c r="V46" s="52">
        <v>269</v>
      </c>
      <c r="W46" s="52">
        <v>0</v>
      </c>
      <c r="X46" s="52">
        <v>293</v>
      </c>
      <c r="Y46" s="52">
        <v>1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2120</v>
      </c>
      <c r="D47" s="52">
        <v>889</v>
      </c>
      <c r="E47" s="52">
        <v>933</v>
      </c>
      <c r="F47" s="52">
        <v>761</v>
      </c>
      <c r="G47" s="52">
        <v>758</v>
      </c>
      <c r="H47" s="52">
        <v>661</v>
      </c>
      <c r="I47" s="52">
        <v>1059</v>
      </c>
      <c r="J47" s="52">
        <v>4677</v>
      </c>
      <c r="K47" s="52">
        <v>5033</v>
      </c>
      <c r="L47" s="52">
        <v>5859</v>
      </c>
      <c r="M47" s="52">
        <v>3023</v>
      </c>
      <c r="N47" s="52">
        <v>2544</v>
      </c>
      <c r="O47" s="52">
        <v>1698</v>
      </c>
      <c r="P47" s="52">
        <v>616</v>
      </c>
      <c r="Q47" s="52">
        <v>3205</v>
      </c>
      <c r="R47" s="52">
        <v>4718</v>
      </c>
      <c r="S47" s="52">
        <v>3546</v>
      </c>
      <c r="T47" s="52">
        <v>0</v>
      </c>
      <c r="U47" s="52">
        <v>0</v>
      </c>
      <c r="V47" s="52">
        <v>0</v>
      </c>
      <c r="W47" s="52">
        <v>0</v>
      </c>
      <c r="X47" s="52">
        <v>1598</v>
      </c>
      <c r="Y47" s="52">
        <v>1464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109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8</v>
      </c>
      <c r="T48" s="52">
        <v>0</v>
      </c>
      <c r="U48" s="52">
        <v>0</v>
      </c>
      <c r="V48" s="52">
        <v>0</v>
      </c>
      <c r="W48" s="52">
        <v>0</v>
      </c>
      <c r="X48" s="52">
        <v>2</v>
      </c>
      <c r="Y48" s="52">
        <v>3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3390</v>
      </c>
      <c r="D49" s="52">
        <v>3635</v>
      </c>
      <c r="E49" s="52">
        <v>4657</v>
      </c>
      <c r="F49" s="52">
        <v>4932</v>
      </c>
      <c r="G49" s="52">
        <v>5810</v>
      </c>
      <c r="H49" s="52">
        <v>4857</v>
      </c>
      <c r="I49" s="52">
        <v>8747</v>
      </c>
      <c r="J49" s="52">
        <v>55137</v>
      </c>
      <c r="K49" s="52">
        <v>112915</v>
      </c>
      <c r="L49" s="52">
        <v>68033</v>
      </c>
      <c r="M49" s="52">
        <v>70481</v>
      </c>
      <c r="N49" s="52">
        <v>65522</v>
      </c>
      <c r="O49" s="52">
        <v>35238</v>
      </c>
      <c r="P49" s="52">
        <v>54852</v>
      </c>
      <c r="Q49" s="52">
        <v>68257</v>
      </c>
      <c r="R49" s="52">
        <v>69562</v>
      </c>
      <c r="S49" s="52">
        <v>66800</v>
      </c>
      <c r="T49" s="52">
        <v>0</v>
      </c>
      <c r="U49" s="52">
        <v>3</v>
      </c>
      <c r="V49" s="52">
        <v>1</v>
      </c>
      <c r="W49" s="52">
        <v>9</v>
      </c>
      <c r="X49" s="52">
        <v>6223</v>
      </c>
      <c r="Y49" s="52">
        <v>12634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140270</v>
      </c>
      <c r="M50" s="52">
        <v>2977</v>
      </c>
      <c r="N50" s="52">
        <v>470</v>
      </c>
      <c r="O50" s="52">
        <v>293</v>
      </c>
      <c r="P50" s="52">
        <v>0</v>
      </c>
      <c r="Q50" s="52">
        <v>494</v>
      </c>
      <c r="R50" s="52">
        <v>4140</v>
      </c>
      <c r="S50" s="52">
        <v>40867</v>
      </c>
      <c r="T50" s="52">
        <v>0</v>
      </c>
      <c r="U50" s="52">
        <v>0</v>
      </c>
      <c r="V50" s="52">
        <v>0</v>
      </c>
      <c r="W50" s="52">
        <v>0</v>
      </c>
      <c r="X50" s="52">
        <v>5630</v>
      </c>
      <c r="Y50" s="52">
        <v>4107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188</v>
      </c>
      <c r="D52" s="52">
        <v>128</v>
      </c>
      <c r="E52" s="52">
        <v>142</v>
      </c>
      <c r="F52" s="52">
        <v>159</v>
      </c>
      <c r="G52" s="52">
        <v>213</v>
      </c>
      <c r="H52" s="52">
        <v>211</v>
      </c>
      <c r="I52" s="52">
        <v>316</v>
      </c>
      <c r="J52" s="52">
        <v>3515</v>
      </c>
      <c r="K52" s="52">
        <v>6607</v>
      </c>
      <c r="L52" s="52">
        <v>13475</v>
      </c>
      <c r="M52" s="52">
        <v>6863</v>
      </c>
      <c r="N52" s="52">
        <v>1758</v>
      </c>
      <c r="O52" s="52">
        <v>1228</v>
      </c>
      <c r="P52" s="52">
        <v>1676</v>
      </c>
      <c r="Q52" s="52">
        <v>4212</v>
      </c>
      <c r="R52" s="52">
        <v>9308</v>
      </c>
      <c r="S52" s="52">
        <v>7944</v>
      </c>
      <c r="T52" s="52">
        <v>8423</v>
      </c>
      <c r="U52" s="52">
        <v>3240</v>
      </c>
      <c r="V52" s="52">
        <v>876</v>
      </c>
      <c r="W52" s="52">
        <v>268</v>
      </c>
      <c r="X52" s="52">
        <v>175</v>
      </c>
      <c r="Y52" s="52">
        <v>1410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409</v>
      </c>
      <c r="D53" s="52">
        <v>274</v>
      </c>
      <c r="E53" s="52">
        <v>201</v>
      </c>
      <c r="F53" s="52">
        <v>334</v>
      </c>
      <c r="G53" s="52">
        <v>459</v>
      </c>
      <c r="H53" s="52">
        <v>415</v>
      </c>
      <c r="I53" s="52">
        <v>731</v>
      </c>
      <c r="J53" s="52">
        <v>5018</v>
      </c>
      <c r="K53" s="52">
        <v>6581</v>
      </c>
      <c r="L53" s="52">
        <v>10090</v>
      </c>
      <c r="M53" s="52">
        <v>3195</v>
      </c>
      <c r="N53" s="52">
        <v>2550</v>
      </c>
      <c r="O53" s="52">
        <v>1108</v>
      </c>
      <c r="P53" s="52">
        <v>713</v>
      </c>
      <c r="Q53" s="52">
        <v>2609</v>
      </c>
      <c r="R53" s="52">
        <v>2546</v>
      </c>
      <c r="S53" s="52">
        <v>1266</v>
      </c>
      <c r="T53" s="52">
        <v>160</v>
      </c>
      <c r="U53" s="52">
        <v>1314</v>
      </c>
      <c r="V53" s="52">
        <v>1043</v>
      </c>
      <c r="W53" s="52">
        <v>2658</v>
      </c>
      <c r="X53" s="52">
        <v>1628</v>
      </c>
      <c r="Y53" s="52">
        <v>411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5056</v>
      </c>
      <c r="D54" s="36">
        <v>4183</v>
      </c>
      <c r="E54" s="36">
        <v>5332</v>
      </c>
      <c r="F54" s="36">
        <v>5289</v>
      </c>
      <c r="G54" s="36">
        <v>5999</v>
      </c>
      <c r="H54" s="36">
        <v>4981</v>
      </c>
      <c r="I54" s="36">
        <v>8930</v>
      </c>
      <c r="J54" s="36">
        <v>51730</v>
      </c>
      <c r="K54" s="36">
        <v>104977</v>
      </c>
      <c r="L54" s="36">
        <v>206551</v>
      </c>
      <c r="M54" s="36">
        <v>70457</v>
      </c>
      <c r="N54" s="36">
        <v>62597</v>
      </c>
      <c r="O54" s="36">
        <v>29545</v>
      </c>
      <c r="P54" s="36">
        <v>34942</v>
      </c>
      <c r="Q54" s="36">
        <v>74424</v>
      </c>
      <c r="R54" s="36">
        <v>101776</v>
      </c>
      <c r="S54" s="36">
        <v>104968</v>
      </c>
      <c r="T54" s="36">
        <v>76928</v>
      </c>
      <c r="U54" s="36">
        <v>34423</v>
      </c>
      <c r="V54" s="36">
        <v>38589</v>
      </c>
      <c r="W54" s="36">
        <v>47355</v>
      </c>
      <c r="X54" s="36">
        <v>53603</v>
      </c>
      <c r="Y54" s="36">
        <v>44150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1707</v>
      </c>
      <c r="D58" s="52">
        <v>1593</v>
      </c>
      <c r="E58" s="52">
        <v>1965</v>
      </c>
      <c r="F58" s="52">
        <v>1991</v>
      </c>
      <c r="G58" s="52">
        <v>2149</v>
      </c>
      <c r="H58" s="52">
        <v>1580</v>
      </c>
      <c r="I58" s="52">
        <v>3545</v>
      </c>
      <c r="J58" s="52">
        <v>19744</v>
      </c>
      <c r="K58" s="52">
        <v>43843</v>
      </c>
      <c r="L58" s="52">
        <v>48403</v>
      </c>
      <c r="M58" s="52">
        <v>27114</v>
      </c>
      <c r="N58" s="52">
        <v>14596</v>
      </c>
      <c r="O58" s="52">
        <v>1796</v>
      </c>
      <c r="P58" s="52">
        <v>0</v>
      </c>
      <c r="Q58" s="52">
        <v>6755</v>
      </c>
      <c r="R58" s="52">
        <v>8986</v>
      </c>
      <c r="S58" s="52">
        <v>3372</v>
      </c>
      <c r="T58" s="52">
        <v>0</v>
      </c>
      <c r="U58" s="52">
        <v>0</v>
      </c>
      <c r="V58" s="52">
        <v>5837</v>
      </c>
      <c r="W58" s="52">
        <v>10671</v>
      </c>
      <c r="X58" s="52">
        <v>14213</v>
      </c>
      <c r="Y58" s="52">
        <v>8193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71</v>
      </c>
      <c r="D60" s="52">
        <v>97</v>
      </c>
      <c r="E60" s="52">
        <v>161</v>
      </c>
      <c r="F60" s="52">
        <v>165</v>
      </c>
      <c r="G60" s="52">
        <v>192</v>
      </c>
      <c r="H60" s="52">
        <v>102</v>
      </c>
      <c r="I60" s="52">
        <v>306</v>
      </c>
      <c r="J60" s="52">
        <v>1780</v>
      </c>
      <c r="K60" s="52">
        <v>5467</v>
      </c>
      <c r="L60" s="52">
        <v>4106</v>
      </c>
      <c r="M60" s="52">
        <v>932</v>
      </c>
      <c r="N60" s="52">
        <v>1613</v>
      </c>
      <c r="O60" s="52">
        <v>118</v>
      </c>
      <c r="P60" s="52">
        <v>0</v>
      </c>
      <c r="Q60" s="52">
        <v>855</v>
      </c>
      <c r="R60" s="52">
        <v>1103</v>
      </c>
      <c r="S60" s="52">
        <v>317</v>
      </c>
      <c r="T60" s="52">
        <v>0</v>
      </c>
      <c r="U60" s="52">
        <v>0</v>
      </c>
      <c r="V60" s="52">
        <v>526</v>
      </c>
      <c r="W60" s="52">
        <v>394</v>
      </c>
      <c r="X60" s="52">
        <v>625</v>
      </c>
      <c r="Y60" s="52">
        <v>572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27</v>
      </c>
      <c r="D62" s="52">
        <v>14</v>
      </c>
      <c r="E62" s="52">
        <v>13</v>
      </c>
      <c r="F62" s="52">
        <v>10</v>
      </c>
      <c r="G62" s="52">
        <v>10</v>
      </c>
      <c r="H62" s="52">
        <v>4</v>
      </c>
      <c r="I62" s="52">
        <v>15</v>
      </c>
      <c r="J62" s="52">
        <v>94</v>
      </c>
      <c r="K62" s="52">
        <v>33</v>
      </c>
      <c r="L62" s="52">
        <v>2944</v>
      </c>
      <c r="M62" s="52">
        <v>725</v>
      </c>
      <c r="N62" s="52">
        <v>28</v>
      </c>
      <c r="O62" s="52">
        <v>17</v>
      </c>
      <c r="P62" s="52">
        <v>0</v>
      </c>
      <c r="Q62" s="52">
        <v>30</v>
      </c>
      <c r="R62" s="52">
        <v>330</v>
      </c>
      <c r="S62" s="52">
        <v>9</v>
      </c>
      <c r="T62" s="52">
        <v>0</v>
      </c>
      <c r="U62" s="52">
        <v>0</v>
      </c>
      <c r="V62" s="52">
        <v>5810</v>
      </c>
      <c r="W62" s="52">
        <v>10668</v>
      </c>
      <c r="X62" s="52">
        <v>9343</v>
      </c>
      <c r="Y62" s="52">
        <v>4060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12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26</v>
      </c>
      <c r="W63" s="52">
        <v>0</v>
      </c>
      <c r="X63" s="52">
        <v>93</v>
      </c>
      <c r="Y63" s="52">
        <v>1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646</v>
      </c>
      <c r="D64" s="52">
        <v>310</v>
      </c>
      <c r="E64" s="52">
        <v>326</v>
      </c>
      <c r="F64" s="52">
        <v>265</v>
      </c>
      <c r="G64" s="52">
        <v>247</v>
      </c>
      <c r="H64" s="52">
        <v>189</v>
      </c>
      <c r="I64" s="52">
        <v>382</v>
      </c>
      <c r="J64" s="52">
        <v>1536</v>
      </c>
      <c r="K64" s="52">
        <v>1870</v>
      </c>
      <c r="L64" s="52">
        <v>1242</v>
      </c>
      <c r="M64" s="52">
        <v>1043</v>
      </c>
      <c r="N64" s="52">
        <v>542</v>
      </c>
      <c r="O64" s="52">
        <v>81</v>
      </c>
      <c r="P64" s="52">
        <v>0</v>
      </c>
      <c r="Q64" s="52">
        <v>300</v>
      </c>
      <c r="R64" s="52">
        <v>521</v>
      </c>
      <c r="S64" s="52">
        <v>108</v>
      </c>
      <c r="T64" s="52">
        <v>0</v>
      </c>
      <c r="U64" s="52">
        <v>0</v>
      </c>
      <c r="V64" s="52">
        <v>0</v>
      </c>
      <c r="W64" s="52">
        <v>0</v>
      </c>
      <c r="X64" s="52">
        <v>566</v>
      </c>
      <c r="Y64" s="52">
        <v>333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23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2</v>
      </c>
      <c r="Y65" s="52">
        <v>2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1034</v>
      </c>
      <c r="D66" s="52">
        <v>1269</v>
      </c>
      <c r="E66" s="52">
        <v>1626</v>
      </c>
      <c r="F66" s="52">
        <v>1716</v>
      </c>
      <c r="G66" s="52">
        <v>1892</v>
      </c>
      <c r="H66" s="52">
        <v>1387</v>
      </c>
      <c r="I66" s="52">
        <v>3148</v>
      </c>
      <c r="J66" s="52">
        <v>18114</v>
      </c>
      <c r="K66" s="52">
        <v>41940</v>
      </c>
      <c r="L66" s="52">
        <v>14431</v>
      </c>
      <c r="M66" s="52">
        <v>24317</v>
      </c>
      <c r="N66" s="52">
        <v>13925</v>
      </c>
      <c r="O66" s="52">
        <v>1684</v>
      </c>
      <c r="P66" s="52">
        <v>0</v>
      </c>
      <c r="Q66" s="52">
        <v>6378</v>
      </c>
      <c r="R66" s="52">
        <v>7678</v>
      </c>
      <c r="S66" s="52">
        <v>2019</v>
      </c>
      <c r="T66" s="52">
        <v>0</v>
      </c>
      <c r="U66" s="52">
        <v>0</v>
      </c>
      <c r="V66" s="52">
        <v>1</v>
      </c>
      <c r="W66" s="52">
        <v>3</v>
      </c>
      <c r="X66" s="52">
        <v>2209</v>
      </c>
      <c r="Y66" s="52">
        <v>2862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29751</v>
      </c>
      <c r="M67" s="52">
        <v>1029</v>
      </c>
      <c r="N67" s="52">
        <v>101</v>
      </c>
      <c r="O67" s="52">
        <v>14</v>
      </c>
      <c r="P67" s="52">
        <v>0</v>
      </c>
      <c r="Q67" s="52">
        <v>47</v>
      </c>
      <c r="R67" s="52">
        <v>457</v>
      </c>
      <c r="S67" s="52">
        <v>1236</v>
      </c>
      <c r="T67" s="52">
        <v>0</v>
      </c>
      <c r="U67" s="52">
        <v>0</v>
      </c>
      <c r="V67" s="52">
        <v>0</v>
      </c>
      <c r="W67" s="52">
        <v>0</v>
      </c>
      <c r="X67" s="52">
        <v>2000</v>
      </c>
      <c r="Y67" s="52">
        <v>935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35</v>
      </c>
      <c r="D69" s="52">
        <v>31</v>
      </c>
      <c r="E69" s="52">
        <v>25</v>
      </c>
      <c r="F69" s="52">
        <v>24</v>
      </c>
      <c r="G69" s="52">
        <v>26</v>
      </c>
      <c r="H69" s="52">
        <v>20</v>
      </c>
      <c r="I69" s="52">
        <v>38</v>
      </c>
      <c r="J69" s="52">
        <v>878</v>
      </c>
      <c r="K69" s="52">
        <v>2107</v>
      </c>
      <c r="L69" s="52">
        <v>2489</v>
      </c>
      <c r="M69" s="52">
        <v>1417</v>
      </c>
      <c r="N69" s="52">
        <v>79</v>
      </c>
      <c r="O69" s="52">
        <v>7</v>
      </c>
      <c r="P69" s="52">
        <v>0</v>
      </c>
      <c r="Q69" s="52">
        <v>60</v>
      </c>
      <c r="R69" s="52">
        <v>189</v>
      </c>
      <c r="S69" s="52">
        <v>85</v>
      </c>
      <c r="T69" s="52">
        <v>0</v>
      </c>
      <c r="U69" s="52">
        <v>0</v>
      </c>
      <c r="V69" s="52">
        <v>97</v>
      </c>
      <c r="W69" s="52">
        <v>20</v>
      </c>
      <c r="X69" s="52">
        <v>20</v>
      </c>
      <c r="Y69" s="52">
        <v>80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125</v>
      </c>
      <c r="D70" s="52">
        <v>96</v>
      </c>
      <c r="E70" s="52">
        <v>70</v>
      </c>
      <c r="F70" s="52">
        <v>117</v>
      </c>
      <c r="G70" s="52">
        <v>151</v>
      </c>
      <c r="H70" s="52">
        <v>120</v>
      </c>
      <c r="I70" s="52">
        <v>265</v>
      </c>
      <c r="J70" s="52">
        <v>1668</v>
      </c>
      <c r="K70" s="52">
        <v>2463</v>
      </c>
      <c r="L70" s="52">
        <v>2138</v>
      </c>
      <c r="M70" s="52">
        <v>1116</v>
      </c>
      <c r="N70" s="52">
        <v>569</v>
      </c>
      <c r="O70" s="52">
        <v>65</v>
      </c>
      <c r="P70" s="52">
        <v>0</v>
      </c>
      <c r="Q70" s="52">
        <v>227</v>
      </c>
      <c r="R70" s="52">
        <v>215</v>
      </c>
      <c r="S70" s="52">
        <v>39</v>
      </c>
      <c r="T70" s="52">
        <v>0</v>
      </c>
      <c r="U70" s="52">
        <v>0</v>
      </c>
      <c r="V70" s="52">
        <v>152</v>
      </c>
      <c r="W70" s="52">
        <v>567</v>
      </c>
      <c r="X70" s="52">
        <v>420</v>
      </c>
      <c r="Y70" s="52">
        <v>76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1547</v>
      </c>
      <c r="D71" s="36">
        <v>1466</v>
      </c>
      <c r="E71" s="36">
        <v>1870</v>
      </c>
      <c r="F71" s="36">
        <v>1850</v>
      </c>
      <c r="G71" s="36">
        <v>1972</v>
      </c>
      <c r="H71" s="36">
        <v>1440</v>
      </c>
      <c r="I71" s="36">
        <v>3242</v>
      </c>
      <c r="J71" s="36">
        <v>17198</v>
      </c>
      <c r="K71" s="36">
        <v>39273</v>
      </c>
      <c r="L71" s="36">
        <v>43776</v>
      </c>
      <c r="M71" s="36">
        <v>24581</v>
      </c>
      <c r="N71" s="36">
        <v>13948</v>
      </c>
      <c r="O71" s="36">
        <v>1724</v>
      </c>
      <c r="P71" s="36">
        <v>0</v>
      </c>
      <c r="Q71" s="36">
        <v>6468</v>
      </c>
      <c r="R71" s="36">
        <v>8582</v>
      </c>
      <c r="S71" s="36">
        <v>3248</v>
      </c>
      <c r="T71" s="36">
        <v>0</v>
      </c>
      <c r="U71" s="36">
        <v>0</v>
      </c>
      <c r="V71" s="36">
        <v>5588</v>
      </c>
      <c r="W71" s="36">
        <v>10084</v>
      </c>
      <c r="X71" s="36">
        <v>13773</v>
      </c>
      <c r="Y71" s="36">
        <v>8037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3630</v>
      </c>
      <c r="D75" s="52">
        <v>2669</v>
      </c>
      <c r="E75" s="52">
        <v>3318</v>
      </c>
      <c r="F75" s="52">
        <v>3224</v>
      </c>
      <c r="G75" s="52">
        <v>3621</v>
      </c>
      <c r="H75" s="52">
        <v>2558</v>
      </c>
      <c r="I75" s="52">
        <v>4486</v>
      </c>
      <c r="J75" s="52">
        <v>37509</v>
      </c>
      <c r="K75" s="52">
        <v>69640</v>
      </c>
      <c r="L75" s="52">
        <v>176379</v>
      </c>
      <c r="M75" s="52">
        <v>45153</v>
      </c>
      <c r="N75" s="52">
        <v>37754</v>
      </c>
      <c r="O75" s="52">
        <v>4557</v>
      </c>
      <c r="P75" s="52">
        <v>0</v>
      </c>
      <c r="Q75" s="52">
        <v>6636</v>
      </c>
      <c r="R75" s="52">
        <v>14122</v>
      </c>
      <c r="S75" s="52">
        <v>7464</v>
      </c>
      <c r="T75" s="52">
        <v>0</v>
      </c>
      <c r="U75" s="52">
        <v>0</v>
      </c>
      <c r="V75" s="52">
        <v>12232</v>
      </c>
      <c r="W75" s="52">
        <v>26137</v>
      </c>
      <c r="X75" s="52">
        <v>22406</v>
      </c>
      <c r="Y75" s="52">
        <v>13588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20</v>
      </c>
      <c r="D77" s="52">
        <v>22</v>
      </c>
      <c r="E77" s="52">
        <v>119</v>
      </c>
      <c r="F77" s="52">
        <v>108</v>
      </c>
      <c r="G77" s="52">
        <v>186</v>
      </c>
      <c r="H77" s="52">
        <v>187</v>
      </c>
      <c r="I77" s="52">
        <v>229</v>
      </c>
      <c r="J77" s="52">
        <v>234</v>
      </c>
      <c r="K77" s="52">
        <v>1893</v>
      </c>
      <c r="L77" s="52">
        <v>5573</v>
      </c>
      <c r="M77" s="52">
        <v>8595</v>
      </c>
      <c r="N77" s="52">
        <v>10122</v>
      </c>
      <c r="O77" s="52">
        <v>5358</v>
      </c>
      <c r="P77" s="52">
        <v>2687</v>
      </c>
      <c r="Q77" s="52">
        <v>1407</v>
      </c>
      <c r="R77" s="52">
        <v>1821</v>
      </c>
      <c r="S77" s="52">
        <v>3497</v>
      </c>
      <c r="T77" s="52">
        <v>3127</v>
      </c>
      <c r="U77" s="52">
        <v>1243</v>
      </c>
      <c r="V77" s="52">
        <v>797</v>
      </c>
      <c r="W77" s="52">
        <v>2313</v>
      </c>
      <c r="X77" s="52">
        <v>5033</v>
      </c>
      <c r="Y77" s="52">
        <v>5743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115</v>
      </c>
      <c r="D79" s="52">
        <f t="shared" si="0"/>
        <v>49</v>
      </c>
      <c r="E79" s="52">
        <f t="shared" si="0"/>
        <v>68</v>
      </c>
      <c r="F79" s="52">
        <f t="shared" si="0"/>
        <v>71</v>
      </c>
      <c r="G79" s="52">
        <f t="shared" si="0"/>
        <v>83</v>
      </c>
      <c r="H79" s="52">
        <f t="shared" si="0"/>
        <v>64</v>
      </c>
      <c r="I79" s="52">
        <f t="shared" si="0"/>
        <v>117</v>
      </c>
      <c r="J79" s="52">
        <f t="shared" si="0"/>
        <v>315</v>
      </c>
      <c r="K79" s="52">
        <f t="shared" si="0"/>
        <v>122</v>
      </c>
      <c r="L79" s="52">
        <f t="shared" si="0"/>
        <v>12786</v>
      </c>
      <c r="M79" s="52">
        <f t="shared" si="0"/>
        <v>3241</v>
      </c>
      <c r="N79" s="52">
        <f t="shared" si="0"/>
        <v>881</v>
      </c>
      <c r="O79" s="52">
        <f t="shared" si="0"/>
        <v>2625</v>
      </c>
      <c r="P79" s="52">
        <f t="shared" si="0"/>
        <v>1928</v>
      </c>
      <c r="Q79" s="52">
        <f t="shared" si="0"/>
        <v>2149</v>
      </c>
      <c r="R79" s="52">
        <f t="shared" ref="R79:V79" si="1">R45-R62</f>
        <v>14396</v>
      </c>
      <c r="S79" s="52">
        <f t="shared" si="1"/>
        <v>947</v>
      </c>
      <c r="T79" s="52">
        <f t="shared" si="1"/>
        <v>115535</v>
      </c>
      <c r="U79" s="52">
        <f t="shared" si="1"/>
        <v>87358</v>
      </c>
      <c r="V79" s="52">
        <f t="shared" si="1"/>
        <v>56614</v>
      </c>
      <c r="W79" s="52">
        <f t="shared" ref="W79:Y79" si="2">W45-W62</f>
        <v>42940</v>
      </c>
      <c r="X79" s="52">
        <f t="shared" si="2"/>
        <v>20627</v>
      </c>
      <c r="Y79" s="52">
        <f t="shared" si="2"/>
        <v>30619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52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273</v>
      </c>
      <c r="U80" s="52">
        <f t="shared" si="4"/>
        <v>266</v>
      </c>
      <c r="V80" s="52">
        <f t="shared" si="4"/>
        <v>243</v>
      </c>
      <c r="W80" s="52">
        <f t="shared" ref="W80:Y80" si="5">W46-W63</f>
        <v>0</v>
      </c>
      <c r="X80" s="52">
        <f t="shared" si="5"/>
        <v>200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1474</v>
      </c>
      <c r="D81" s="52">
        <f t="shared" si="6"/>
        <v>579</v>
      </c>
      <c r="E81" s="52">
        <f t="shared" si="6"/>
        <v>607</v>
      </c>
      <c r="F81" s="52">
        <f t="shared" si="6"/>
        <v>496</v>
      </c>
      <c r="G81" s="52">
        <f t="shared" si="6"/>
        <v>511</v>
      </c>
      <c r="H81" s="52">
        <f t="shared" si="6"/>
        <v>472</v>
      </c>
      <c r="I81" s="52">
        <f t="shared" si="6"/>
        <v>677</v>
      </c>
      <c r="J81" s="52">
        <f t="shared" si="6"/>
        <v>3141</v>
      </c>
      <c r="K81" s="52">
        <f t="shared" si="6"/>
        <v>3163</v>
      </c>
      <c r="L81" s="52">
        <f t="shared" si="6"/>
        <v>4617</v>
      </c>
      <c r="M81" s="52">
        <f t="shared" si="6"/>
        <v>1980</v>
      </c>
      <c r="N81" s="52">
        <f t="shared" si="6"/>
        <v>2002</v>
      </c>
      <c r="O81" s="52">
        <f t="shared" si="6"/>
        <v>1617</v>
      </c>
      <c r="P81" s="52">
        <f t="shared" si="6"/>
        <v>616</v>
      </c>
      <c r="Q81" s="52">
        <f t="shared" si="6"/>
        <v>2905</v>
      </c>
      <c r="R81" s="52">
        <f t="shared" ref="R81:V81" si="7">R47-R64</f>
        <v>4197</v>
      </c>
      <c r="S81" s="52">
        <f t="shared" si="7"/>
        <v>3438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:Y81" si="8">W47-W64</f>
        <v>0</v>
      </c>
      <c r="X81" s="52">
        <f t="shared" si="8"/>
        <v>1032</v>
      </c>
      <c r="Y81" s="52">
        <f t="shared" si="8"/>
        <v>1131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86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8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1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2356</v>
      </c>
      <c r="D83" s="52">
        <f t="shared" si="12"/>
        <v>2366</v>
      </c>
      <c r="E83" s="52">
        <f t="shared" si="12"/>
        <v>3031</v>
      </c>
      <c r="F83" s="52">
        <f t="shared" si="12"/>
        <v>3216</v>
      </c>
      <c r="G83" s="52">
        <f t="shared" si="12"/>
        <v>3918</v>
      </c>
      <c r="H83" s="52">
        <f t="shared" si="12"/>
        <v>3470</v>
      </c>
      <c r="I83" s="52">
        <f t="shared" si="12"/>
        <v>5599</v>
      </c>
      <c r="J83" s="52">
        <f t="shared" si="12"/>
        <v>37023</v>
      </c>
      <c r="K83" s="52">
        <f t="shared" si="12"/>
        <v>70975</v>
      </c>
      <c r="L83" s="52">
        <f t="shared" si="12"/>
        <v>53602</v>
      </c>
      <c r="M83" s="52">
        <f t="shared" si="12"/>
        <v>46164</v>
      </c>
      <c r="N83" s="52">
        <f t="shared" si="12"/>
        <v>51597</v>
      </c>
      <c r="O83" s="52">
        <f t="shared" si="12"/>
        <v>33554</v>
      </c>
      <c r="P83" s="52">
        <f t="shared" si="12"/>
        <v>54852</v>
      </c>
      <c r="Q83" s="52">
        <f t="shared" si="12"/>
        <v>61879</v>
      </c>
      <c r="R83" s="52">
        <f t="shared" ref="R83:V83" si="13">R49-R66</f>
        <v>61884</v>
      </c>
      <c r="S83" s="52">
        <f t="shared" si="13"/>
        <v>64781</v>
      </c>
      <c r="T83" s="52">
        <f t="shared" si="13"/>
        <v>0</v>
      </c>
      <c r="U83" s="52">
        <f t="shared" si="13"/>
        <v>3</v>
      </c>
      <c r="V83" s="52">
        <f t="shared" si="13"/>
        <v>0</v>
      </c>
      <c r="W83" s="52">
        <f t="shared" ref="W83:Y83" si="14">W49-W66</f>
        <v>6</v>
      </c>
      <c r="X83" s="52">
        <f t="shared" si="14"/>
        <v>4014</v>
      </c>
      <c r="Y83" s="52">
        <f t="shared" si="14"/>
        <v>9772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110519</v>
      </c>
      <c r="M84" s="52">
        <f t="shared" si="15"/>
        <v>1948</v>
      </c>
      <c r="N84" s="52">
        <f t="shared" si="15"/>
        <v>369</v>
      </c>
      <c r="O84" s="52">
        <f t="shared" si="15"/>
        <v>279</v>
      </c>
      <c r="P84" s="52">
        <f t="shared" si="15"/>
        <v>0</v>
      </c>
      <c r="Q84" s="52">
        <f t="shared" si="15"/>
        <v>447</v>
      </c>
      <c r="R84" s="52">
        <f t="shared" ref="R84:V84" si="16">R50-R67</f>
        <v>3683</v>
      </c>
      <c r="S84" s="52">
        <f t="shared" si="16"/>
        <v>39631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:Y84" si="17">W50-W67</f>
        <v>0</v>
      </c>
      <c r="X84" s="52">
        <f t="shared" si="17"/>
        <v>3630</v>
      </c>
      <c r="Y84" s="52">
        <f t="shared" si="17"/>
        <v>3172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153</v>
      </c>
      <c r="D86" s="52">
        <v>97</v>
      </c>
      <c r="E86" s="52">
        <v>117</v>
      </c>
      <c r="F86" s="52">
        <v>135</v>
      </c>
      <c r="G86" s="52">
        <v>187</v>
      </c>
      <c r="H86" s="52">
        <v>191</v>
      </c>
      <c r="I86" s="52">
        <v>278</v>
      </c>
      <c r="J86" s="52">
        <v>2637</v>
      </c>
      <c r="K86" s="52">
        <v>4500</v>
      </c>
      <c r="L86" s="52">
        <v>10986</v>
      </c>
      <c r="M86" s="52">
        <v>5446</v>
      </c>
      <c r="N86" s="52">
        <v>1679</v>
      </c>
      <c r="O86" s="52">
        <v>1221</v>
      </c>
      <c r="P86" s="52">
        <v>1676</v>
      </c>
      <c r="Q86" s="52">
        <v>4152</v>
      </c>
      <c r="R86" s="52">
        <v>9119</v>
      </c>
      <c r="S86" s="52">
        <v>7859</v>
      </c>
      <c r="T86" s="52">
        <v>8423</v>
      </c>
      <c r="U86" s="52">
        <v>3240</v>
      </c>
      <c r="V86" s="52">
        <v>779</v>
      </c>
      <c r="W86" s="52">
        <v>248</v>
      </c>
      <c r="X86" s="52">
        <v>155</v>
      </c>
      <c r="Y86" s="52">
        <v>1330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284</v>
      </c>
      <c r="D87" s="52">
        <v>178</v>
      </c>
      <c r="E87" s="52">
        <v>131</v>
      </c>
      <c r="F87" s="52">
        <v>217</v>
      </c>
      <c r="G87" s="52">
        <v>308</v>
      </c>
      <c r="H87" s="52">
        <v>295</v>
      </c>
      <c r="I87" s="52">
        <v>466</v>
      </c>
      <c r="J87" s="52">
        <v>3350</v>
      </c>
      <c r="K87" s="52">
        <v>4118</v>
      </c>
      <c r="L87" s="52">
        <v>7952</v>
      </c>
      <c r="M87" s="52">
        <v>2079</v>
      </c>
      <c r="N87" s="52">
        <v>1981</v>
      </c>
      <c r="O87" s="52">
        <v>1043</v>
      </c>
      <c r="P87" s="52">
        <v>713</v>
      </c>
      <c r="Q87" s="52">
        <v>2382</v>
      </c>
      <c r="R87" s="52">
        <v>2331</v>
      </c>
      <c r="S87" s="52">
        <v>1227</v>
      </c>
      <c r="T87" s="52">
        <v>160</v>
      </c>
      <c r="U87" s="52">
        <v>1314</v>
      </c>
      <c r="V87" s="52">
        <v>891</v>
      </c>
      <c r="W87" s="52">
        <v>2091</v>
      </c>
      <c r="X87" s="52">
        <v>1208</v>
      </c>
      <c r="Y87" s="52">
        <v>335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3509</v>
      </c>
      <c r="D88" s="36">
        <v>2717</v>
      </c>
      <c r="E88" s="36">
        <v>3462</v>
      </c>
      <c r="F88" s="36">
        <v>3439</v>
      </c>
      <c r="G88" s="36">
        <v>4027</v>
      </c>
      <c r="H88" s="36">
        <v>3541</v>
      </c>
      <c r="I88" s="36">
        <v>5688</v>
      </c>
      <c r="J88" s="36">
        <v>34532</v>
      </c>
      <c r="K88" s="36">
        <v>65704</v>
      </c>
      <c r="L88" s="36">
        <v>162775</v>
      </c>
      <c r="M88" s="36">
        <v>45876</v>
      </c>
      <c r="N88" s="36">
        <v>48649</v>
      </c>
      <c r="O88" s="36">
        <v>27821</v>
      </c>
      <c r="P88" s="36">
        <v>34942</v>
      </c>
      <c r="Q88" s="36">
        <v>67956</v>
      </c>
      <c r="R88" s="36">
        <v>93194</v>
      </c>
      <c r="S88" s="36">
        <v>101720</v>
      </c>
      <c r="T88" s="36">
        <v>76928</v>
      </c>
      <c r="U88" s="36">
        <v>34423</v>
      </c>
      <c r="V88" s="36">
        <v>33001</v>
      </c>
      <c r="W88" s="36">
        <v>37271</v>
      </c>
      <c r="X88" s="36">
        <v>39830</v>
      </c>
      <c r="Y88" s="36">
        <v>36113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10027</v>
      </c>
      <c r="K94" s="52">
        <f>RES_hhdet_numvin!K83</f>
        <v>37283</v>
      </c>
      <c r="L94" s="52">
        <f>RES_hhdet_numvin!L83</f>
        <v>103645</v>
      </c>
      <c r="M94" s="52">
        <f>RES_hhdet_numvin!M83</f>
        <v>41578</v>
      </c>
      <c r="N94" s="52">
        <f>RES_hhdet_numvin!N83</f>
        <v>35159</v>
      </c>
      <c r="O94" s="52">
        <f>RES_hhdet_numvin!O83</f>
        <v>4779</v>
      </c>
      <c r="P94" s="52">
        <f>RES_hhdet_numvin!P83</f>
        <v>0</v>
      </c>
      <c r="Q94" s="52">
        <f>RES_hhdet_numvin!Q83</f>
        <v>11707</v>
      </c>
      <c r="R94" s="52">
        <f>RES_hhdet_numvin!R83</f>
        <v>21136</v>
      </c>
      <c r="S94" s="52">
        <f>RES_hhdet_numvin!S83</f>
        <v>10237</v>
      </c>
      <c r="T94" s="52">
        <f>RES_hhdet_numvin!T83</f>
        <v>0</v>
      </c>
      <c r="U94" s="52">
        <f>RES_hhdet_numvin!U83</f>
        <v>0</v>
      </c>
      <c r="V94" s="52">
        <f>RES_hhdet_numvin!V83</f>
        <v>17901</v>
      </c>
      <c r="W94" s="52">
        <f>RES_hhdet_numvin!W83</f>
        <v>36581</v>
      </c>
      <c r="X94" s="52">
        <f>RES_hhdet_numvin!X83</f>
        <v>36612</v>
      </c>
      <c r="Y94" s="52">
        <f>RES_hhdet_numvin!Y83</f>
        <v>21781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950</v>
      </c>
      <c r="S97" s="138">
        <f>RES_hhdet_numvin!S86</f>
        <v>2205</v>
      </c>
      <c r="T97" s="138">
        <f>RES_hhdet_numvin!T86</f>
        <v>2362</v>
      </c>
      <c r="U97" s="138">
        <f>RES_hhdet_numvin!U86</f>
        <v>1083</v>
      </c>
      <c r="V97" s="138">
        <f>RES_hhdet_numvin!V86</f>
        <v>1251</v>
      </c>
      <c r="W97" s="138">
        <f>RES_hhdet_numvin!W86</f>
        <v>2662</v>
      </c>
      <c r="X97" s="138">
        <f>RES_hhdet_numvin!X86</f>
        <v>5645</v>
      </c>
      <c r="Y97" s="138">
        <f>RES_hhdet_numvin!Y86</f>
        <v>6315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26</v>
      </c>
      <c r="K99" s="138">
        <f>RES_hhdet_numvin!K88</f>
        <v>26</v>
      </c>
      <c r="L99" s="138">
        <f>RES_hhdet_numvin!L88</f>
        <v>4401</v>
      </c>
      <c r="M99" s="138">
        <f>RES_hhdet_numvin!M88</f>
        <v>1091</v>
      </c>
      <c r="N99" s="138">
        <f>RES_hhdet_numvin!N88</f>
        <v>277</v>
      </c>
      <c r="O99" s="138">
        <f>RES_hhdet_numvin!O88</f>
        <v>1009</v>
      </c>
      <c r="P99" s="138">
        <f>RES_hhdet_numvin!P88</f>
        <v>952</v>
      </c>
      <c r="Q99" s="138">
        <f>RES_hhdet_numvin!Q88</f>
        <v>1134</v>
      </c>
      <c r="R99" s="138">
        <f>RES_hhdet_numvin!R88</f>
        <v>7743</v>
      </c>
      <c r="S99" s="138">
        <f>RES_hhdet_numvin!S88</f>
        <v>588</v>
      </c>
      <c r="T99" s="138">
        <f>RES_hhdet_numvin!T88</f>
        <v>70848</v>
      </c>
      <c r="U99" s="138">
        <f>RES_hhdet_numvin!U88</f>
        <v>47955</v>
      </c>
      <c r="V99" s="138">
        <f>RES_hhdet_numvin!V88</f>
        <v>39596</v>
      </c>
      <c r="W99" s="138">
        <f>RES_hhdet_numvin!W88</f>
        <v>40192</v>
      </c>
      <c r="X99" s="138">
        <f>RES_hhdet_numvin!X88</f>
        <v>24508</v>
      </c>
      <c r="Y99" s="138">
        <f>RES_hhdet_numvin!Y88</f>
        <v>34679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16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175</v>
      </c>
      <c r="U100" s="138">
        <f>RES_hhdet_numvin!U89</f>
        <v>168</v>
      </c>
      <c r="V100" s="138">
        <f>RES_hhdet_numvin!V89</f>
        <v>202</v>
      </c>
      <c r="W100" s="138">
        <f>RES_hhdet_numvin!W89</f>
        <v>0</v>
      </c>
      <c r="X100" s="138">
        <f>RES_hhdet_numvin!X89</f>
        <v>270</v>
      </c>
      <c r="Y100" s="138">
        <f>RES_hhdet_numvin!Y89</f>
        <v>1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1389</v>
      </c>
      <c r="S103" s="138">
        <f>RES_hhdet_numvin!S92</f>
        <v>1944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X103" s="138">
        <f>RES_hhdet_numvin!X92</f>
        <v>1597</v>
      </c>
      <c r="Y103" s="138">
        <f>RES_hhdet_numvin!Y92</f>
        <v>1464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6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2</v>
      </c>
      <c r="Y104" s="138">
        <f>RES_hhdet_numvin!Y93</f>
        <v>3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19815</v>
      </c>
      <c r="S107" s="138">
        <f>RES_hhdet_numvin!S96</f>
        <v>35317</v>
      </c>
      <c r="T107" s="138">
        <f>RES_hhdet_numvin!T96</f>
        <v>0</v>
      </c>
      <c r="U107" s="138">
        <f>RES_hhdet_numvin!U96</f>
        <v>3</v>
      </c>
      <c r="V107" s="138">
        <f>RES_hhdet_numvin!V96</f>
        <v>1</v>
      </c>
      <c r="W107" s="138">
        <f>RES_hhdet_numvin!W96</f>
        <v>9</v>
      </c>
      <c r="X107" s="138">
        <f>RES_hhdet_numvin!X96</f>
        <v>6026</v>
      </c>
      <c r="Y107" s="138">
        <f>RES_hhdet_numvin!Y96</f>
        <v>12634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1205</v>
      </c>
      <c r="S108" s="138">
        <f>RES_hhdet_numvin!S97</f>
        <v>21510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X108" s="138">
        <f>RES_hhdet_numvin!X97</f>
        <v>5537</v>
      </c>
      <c r="Y108" s="138">
        <f>RES_hhdet_numvin!Y97</f>
        <v>4107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3023</v>
      </c>
      <c r="S112" s="138">
        <f>RES_hhdet_numvin!S101</f>
        <v>4515</v>
      </c>
      <c r="T112" s="138">
        <f>RES_hhdet_numvin!T101</f>
        <v>6279</v>
      </c>
      <c r="U112" s="138">
        <f>RES_hhdet_numvin!U101</f>
        <v>2714</v>
      </c>
      <c r="V112" s="138">
        <f>RES_hhdet_numvin!V101</f>
        <v>779</v>
      </c>
      <c r="W112" s="138">
        <f>RES_hhdet_numvin!W101</f>
        <v>257</v>
      </c>
      <c r="X112" s="138">
        <f>RES_hhdet_numvin!X101</f>
        <v>175</v>
      </c>
      <c r="Y112" s="138">
        <f>RES_hhdet_numvin!Y101</f>
        <v>1410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839</v>
      </c>
      <c r="S113" s="138">
        <f>RES_hhdet_numvin!S102</f>
        <v>734</v>
      </c>
      <c r="T113" s="138">
        <f>RES_hhdet_numvin!T102</f>
        <v>125</v>
      </c>
      <c r="U113" s="138">
        <f>RES_hhdet_numvin!U102</f>
        <v>1130</v>
      </c>
      <c r="V113" s="138">
        <f>RES_hhdet_numvin!V102</f>
        <v>969</v>
      </c>
      <c r="W113" s="138">
        <f>RES_hhdet_numvin!W102</f>
        <v>2605</v>
      </c>
      <c r="X113" s="138">
        <f>RES_hhdet_numvin!X102</f>
        <v>1627</v>
      </c>
      <c r="Y113" s="138">
        <f>RES_hhdet_numvin!Y102</f>
        <v>411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33471</v>
      </c>
      <c r="S114" s="39">
        <f>RES_hhdet_numvin!S103</f>
        <v>60432</v>
      </c>
      <c r="T114" s="39">
        <f>RES_hhdet_numvin!T103</f>
        <v>57901</v>
      </c>
      <c r="U114" s="39">
        <f>RES_hhdet_numvin!U103</f>
        <v>29468</v>
      </c>
      <c r="V114" s="39">
        <f>RES_hhdet_numvin!V103</f>
        <v>35617</v>
      </c>
      <c r="W114" s="39">
        <f>RES_hhdet_numvin!W103</f>
        <v>46295</v>
      </c>
      <c r="X114" s="39">
        <f>RES_hhdet_numvin!X103</f>
        <v>53500</v>
      </c>
      <c r="Y114" s="39">
        <f>RES_hhdet_numvin!Y103</f>
        <v>44150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0.7979954383881922</v>
      </c>
      <c r="C118" s="117">
        <f t="shared" si="18"/>
        <v>21.045940811016798</v>
      </c>
      <c r="D118" s="117">
        <f t="shared" si="18"/>
        <v>21.064671291531372</v>
      </c>
      <c r="E118" s="117">
        <f t="shared" si="18"/>
        <v>24.284125237144217</v>
      </c>
      <c r="F118" s="117">
        <f t="shared" si="18"/>
        <v>33.86324767737139</v>
      </c>
      <c r="G118" s="117">
        <f t="shared" si="18"/>
        <v>38.82620165358211</v>
      </c>
      <c r="H118" s="117">
        <f t="shared" si="18"/>
        <v>29.496138004396769</v>
      </c>
      <c r="I118" s="117">
        <f t="shared" si="18"/>
        <v>44.464530765717775</v>
      </c>
      <c r="J118" s="117">
        <f t="shared" si="18"/>
        <v>46.656934492639905</v>
      </c>
      <c r="K118" s="117">
        <f t="shared" si="18"/>
        <v>58.448307869190153</v>
      </c>
      <c r="L118" s="117">
        <f t="shared" si="18"/>
        <v>796.15781428350715</v>
      </c>
      <c r="M118" s="117">
        <f t="shared" si="18"/>
        <v>759.11362544777887</v>
      </c>
      <c r="N118" s="117">
        <f t="shared" si="18"/>
        <v>842.12480026992455</v>
      </c>
      <c r="O118" s="117">
        <f t="shared" si="18"/>
        <v>798.85278631878964</v>
      </c>
      <c r="P118" s="117">
        <f t="shared" si="18"/>
        <v>473.52707424575414</v>
      </c>
      <c r="Q118" s="117">
        <f t="shared" si="18"/>
        <v>684.03464182615323</v>
      </c>
      <c r="R118" s="117">
        <f t="shared" ref="R118:V118" si="19">R119+R122+R124+R137</f>
        <v>766.23082499393672</v>
      </c>
      <c r="S118" s="117">
        <f t="shared" si="19"/>
        <v>748.40823137489258</v>
      </c>
      <c r="T118" s="117">
        <f t="shared" si="19"/>
        <v>594.74882286632237</v>
      </c>
      <c r="U118" s="117">
        <f t="shared" si="19"/>
        <v>632.24154999466737</v>
      </c>
      <c r="V118" s="117">
        <f t="shared" si="19"/>
        <v>625.60228947037956</v>
      </c>
      <c r="W118" s="117">
        <f t="shared" ref="W118:Y118" si="20">W119+W122+W124+W137</f>
        <v>733.1342276741326</v>
      </c>
      <c r="X118" s="117">
        <f t="shared" si="20"/>
        <v>633.40168045164876</v>
      </c>
      <c r="Y118" s="117">
        <f t="shared" si="20"/>
        <v>481.22290551684949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0.23925216144716294</v>
      </c>
      <c r="C119" s="122">
        <f t="shared" si="21"/>
        <v>19.925015534114785</v>
      </c>
      <c r="D119" s="122">
        <f t="shared" si="21"/>
        <v>19.493269278129546</v>
      </c>
      <c r="E119" s="122">
        <f t="shared" si="21"/>
        <v>22.053487301528637</v>
      </c>
      <c r="F119" s="122">
        <f t="shared" si="21"/>
        <v>31.052289436870247</v>
      </c>
      <c r="G119" s="122">
        <f t="shared" si="21"/>
        <v>35.369667531859108</v>
      </c>
      <c r="H119" s="122">
        <f t="shared" si="21"/>
        <v>25.649293405460277</v>
      </c>
      <c r="I119" s="122">
        <f t="shared" si="21"/>
        <v>39.290824079996725</v>
      </c>
      <c r="J119" s="122">
        <f t="shared" si="21"/>
        <v>35.544062690324147</v>
      </c>
      <c r="K119" s="122">
        <f t="shared" si="21"/>
        <v>38.727161542607597</v>
      </c>
      <c r="L119" s="122">
        <f t="shared" si="21"/>
        <v>760.81264249349135</v>
      </c>
      <c r="M119" s="122">
        <f t="shared" si="21"/>
        <v>715.00926068886963</v>
      </c>
      <c r="N119" s="122">
        <f t="shared" si="21"/>
        <v>788.15578578159625</v>
      </c>
      <c r="O119" s="122">
        <f t="shared" si="21"/>
        <v>735.16356020347575</v>
      </c>
      <c r="P119" s="122">
        <f t="shared" si="21"/>
        <v>408.91992802418099</v>
      </c>
      <c r="Q119" s="122">
        <f t="shared" si="21"/>
        <v>609.74418822199823</v>
      </c>
      <c r="R119" s="122">
        <f t="shared" ref="R119:V119" si="22">SUM(R120:R121)</f>
        <v>690.07494923937372</v>
      </c>
      <c r="S119" s="122">
        <f t="shared" si="22"/>
        <v>669.44674505242324</v>
      </c>
      <c r="T119" s="122">
        <f t="shared" si="22"/>
        <v>507.72844883422579</v>
      </c>
      <c r="U119" s="122">
        <f t="shared" si="22"/>
        <v>527.44290923463109</v>
      </c>
      <c r="V119" s="122">
        <f t="shared" si="22"/>
        <v>534.45954125826199</v>
      </c>
      <c r="W119" s="122">
        <f t="shared" ref="W119:Y119" si="23">SUM(W120:W121)</f>
        <v>628.70793721051814</v>
      </c>
      <c r="X119" s="122">
        <f t="shared" si="23"/>
        <v>545.76929599750895</v>
      </c>
      <c r="Y119" s="122">
        <f t="shared" si="23"/>
        <v>402.92089229981462</v>
      </c>
      <c r="DA119" s="130" t="s">
        <v>1647</v>
      </c>
    </row>
    <row r="120" spans="1:105" ht="12" customHeight="1" x14ac:dyDescent="0.25">
      <c r="A120" s="97" t="s">
        <v>199</v>
      </c>
      <c r="B120" s="98">
        <v>0.23833823021942072</v>
      </c>
      <c r="C120" s="98">
        <v>19.8397970544423</v>
      </c>
      <c r="D120" s="98">
        <v>19.408384308188001</v>
      </c>
      <c r="E120" s="98">
        <v>21.956123538417746</v>
      </c>
      <c r="F120" s="98">
        <v>30.914724094519165</v>
      </c>
      <c r="G120" s="98">
        <v>35.212805376425479</v>
      </c>
      <c r="H120" s="98">
        <v>25.536627838670583</v>
      </c>
      <c r="I120" s="98">
        <v>39.118180755708416</v>
      </c>
      <c r="J120" s="98">
        <v>35.381990940460526</v>
      </c>
      <c r="K120" s="98">
        <v>38.547697946120081</v>
      </c>
      <c r="L120" s="98">
        <v>757.36680814310341</v>
      </c>
      <c r="M120" s="98">
        <v>711.79528142157346</v>
      </c>
      <c r="N120" s="98">
        <v>784.66215907776598</v>
      </c>
      <c r="O120" s="98">
        <v>731.87983622333093</v>
      </c>
      <c r="P120" s="98">
        <v>407.09743325281977</v>
      </c>
      <c r="Q120" s="98">
        <v>607.10968758956699</v>
      </c>
      <c r="R120" s="98">
        <v>687.11186586414476</v>
      </c>
      <c r="S120" s="98">
        <v>666.55396961880183</v>
      </c>
      <c r="T120" s="98">
        <v>505.45115730605761</v>
      </c>
      <c r="U120" s="98">
        <v>525.07859940766195</v>
      </c>
      <c r="V120" s="98">
        <v>532.0576287379381</v>
      </c>
      <c r="W120" s="98">
        <v>625.93367727142413</v>
      </c>
      <c r="X120" s="98">
        <v>543.35030094582999</v>
      </c>
      <c r="Y120" s="98">
        <v>401.30887551351844</v>
      </c>
      <c r="DA120" s="63" t="s">
        <v>1648</v>
      </c>
    </row>
    <row r="121" spans="1:105" ht="12" customHeight="1" x14ac:dyDescent="0.25">
      <c r="A121" s="97" t="s">
        <v>53</v>
      </c>
      <c r="B121" s="98">
        <v>9.1393122774221646E-4</v>
      </c>
      <c r="C121" s="98">
        <v>8.5218479672485373E-2</v>
      </c>
      <c r="D121" s="98">
        <v>8.4884969941546359E-2</v>
      </c>
      <c r="E121" s="98">
        <v>9.7363763110891649E-2</v>
      </c>
      <c r="F121" s="98">
        <v>0.1375653423510822</v>
      </c>
      <c r="G121" s="98">
        <v>0.15686215543362955</v>
      </c>
      <c r="H121" s="98">
        <v>0.11266556678969561</v>
      </c>
      <c r="I121" s="98">
        <v>0.17264332428830564</v>
      </c>
      <c r="J121" s="98">
        <v>0.16207174986362435</v>
      </c>
      <c r="K121" s="98">
        <v>0.17946359648751498</v>
      </c>
      <c r="L121" s="98">
        <v>3.4458343503879716</v>
      </c>
      <c r="M121" s="98">
        <v>3.2139792672961791</v>
      </c>
      <c r="N121" s="98">
        <v>3.4936267038302633</v>
      </c>
      <c r="O121" s="98">
        <v>3.2837239801448312</v>
      </c>
      <c r="P121" s="98">
        <v>1.8224947713612201</v>
      </c>
      <c r="Q121" s="98">
        <v>2.634500632431207</v>
      </c>
      <c r="R121" s="98">
        <v>2.9630833752289947</v>
      </c>
      <c r="S121" s="98">
        <v>2.8927754336213862</v>
      </c>
      <c r="T121" s="98">
        <v>2.2772915281681723</v>
      </c>
      <c r="U121" s="98">
        <v>2.364309826969158</v>
      </c>
      <c r="V121" s="98">
        <v>2.4019125203239335</v>
      </c>
      <c r="W121" s="98">
        <v>2.7742599390940481</v>
      </c>
      <c r="X121" s="98">
        <v>2.4189950516789507</v>
      </c>
      <c r="Y121" s="98">
        <v>1.6120167862961883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1.9441249872614497E-4</v>
      </c>
      <c r="C122" s="122">
        <f t="shared" si="24"/>
        <v>1.2907082501987298E-3</v>
      </c>
      <c r="D122" s="122">
        <f t="shared" si="24"/>
        <v>3.0774316422039231E-3</v>
      </c>
      <c r="E122" s="122">
        <f t="shared" si="24"/>
        <v>7.3348593409912682E-3</v>
      </c>
      <c r="F122" s="122">
        <f t="shared" si="24"/>
        <v>9.9897132801489014E-3</v>
      </c>
      <c r="G122" s="122">
        <f t="shared" si="24"/>
        <v>1.5468443081439631E-2</v>
      </c>
      <c r="H122" s="122">
        <f t="shared" si="24"/>
        <v>2.2108460323729359E-2</v>
      </c>
      <c r="I122" s="122">
        <f t="shared" si="24"/>
        <v>3.4529105741372954E-2</v>
      </c>
      <c r="J122" s="122">
        <f t="shared" si="24"/>
        <v>5.0339111903459341E-2</v>
      </c>
      <c r="K122" s="122">
        <f t="shared" si="24"/>
        <v>0.14866031498903826</v>
      </c>
      <c r="L122" s="122">
        <f t="shared" si="24"/>
        <v>0.32645040232867761</v>
      </c>
      <c r="M122" s="122">
        <f t="shared" si="24"/>
        <v>0.43144793443334967</v>
      </c>
      <c r="N122" s="122">
        <f t="shared" si="24"/>
        <v>0.88103387498122232</v>
      </c>
      <c r="O122" s="122">
        <f t="shared" si="24"/>
        <v>0.87950577965594845</v>
      </c>
      <c r="P122" s="122">
        <f t="shared" si="24"/>
        <v>0.65758131945450227</v>
      </c>
      <c r="Q122" s="122">
        <f t="shared" si="24"/>
        <v>0.92648846343376012</v>
      </c>
      <c r="R122" s="122">
        <f t="shared" si="24"/>
        <v>0.80968320471309274</v>
      </c>
      <c r="S122" s="122">
        <f t="shared" si="24"/>
        <v>0.68867509359396117</v>
      </c>
      <c r="T122" s="122">
        <f t="shared" si="24"/>
        <v>0.5684055387302146</v>
      </c>
      <c r="U122" s="122">
        <f t="shared" si="24"/>
        <v>0.41181430178486716</v>
      </c>
      <c r="V122" s="122">
        <f t="shared" si="24"/>
        <v>0.31032253812107308</v>
      </c>
      <c r="W122" s="122">
        <f t="shared" si="24"/>
        <v>0.27413377673116518</v>
      </c>
      <c r="X122" s="122">
        <f t="shared" si="24"/>
        <v>0.3125674744685934</v>
      </c>
      <c r="Y122" s="122">
        <f t="shared" si="24"/>
        <v>0.21523607001105668</v>
      </c>
      <c r="DA122" s="130" t="s">
        <v>1650</v>
      </c>
    </row>
    <row r="123" spans="1:105" ht="12" customHeight="1" x14ac:dyDescent="0.25">
      <c r="A123" s="97" t="s">
        <v>53</v>
      </c>
      <c r="B123" s="98">
        <v>1.9441249872614497E-4</v>
      </c>
      <c r="C123" s="98">
        <v>1.2907082501987298E-3</v>
      </c>
      <c r="D123" s="98">
        <v>3.0774316422039231E-3</v>
      </c>
      <c r="E123" s="98">
        <v>7.3348593409912682E-3</v>
      </c>
      <c r="F123" s="98">
        <v>9.9897132801489014E-3</v>
      </c>
      <c r="G123" s="98">
        <v>1.5468443081439631E-2</v>
      </c>
      <c r="H123" s="98">
        <v>2.2108460323729359E-2</v>
      </c>
      <c r="I123" s="98">
        <v>3.4529105741372954E-2</v>
      </c>
      <c r="J123" s="98">
        <v>5.0339111903459341E-2</v>
      </c>
      <c r="K123" s="98">
        <v>0.14866031498903826</v>
      </c>
      <c r="L123" s="98">
        <v>0.32645040232867761</v>
      </c>
      <c r="M123" s="98">
        <v>0.43144793443334967</v>
      </c>
      <c r="N123" s="98">
        <v>0.88103387498122232</v>
      </c>
      <c r="O123" s="98">
        <v>0.87950577965594845</v>
      </c>
      <c r="P123" s="98">
        <v>0.65758131945450227</v>
      </c>
      <c r="Q123" s="98">
        <v>0.92648846343376012</v>
      </c>
      <c r="R123" s="98">
        <v>0.80968320471309274</v>
      </c>
      <c r="S123" s="98">
        <v>0.68867509359396117</v>
      </c>
      <c r="T123" s="98">
        <v>0.5684055387302146</v>
      </c>
      <c r="U123" s="98">
        <v>0.41181430178486716</v>
      </c>
      <c r="V123" s="98">
        <v>0.31032253812107308</v>
      </c>
      <c r="W123" s="98">
        <v>0.27413377673116518</v>
      </c>
      <c r="X123" s="98">
        <v>0.3125674744685934</v>
      </c>
      <c r="Y123" s="98">
        <v>0.21523607001105668</v>
      </c>
      <c r="DA123" s="63" t="s">
        <v>1651</v>
      </c>
    </row>
    <row r="124" spans="1:105" ht="12" customHeight="1" x14ac:dyDescent="0.25">
      <c r="A124" s="121" t="s">
        <v>55</v>
      </c>
      <c r="B124" s="122">
        <v>0.46909805428933155</v>
      </c>
      <c r="C124" s="122">
        <v>0.88706129361826525</v>
      </c>
      <c r="D124" s="122">
        <v>1.2715649468200576</v>
      </c>
      <c r="E124" s="122">
        <v>1.7779275377642787</v>
      </c>
      <c r="F124" s="122">
        <v>2.2025598570660319</v>
      </c>
      <c r="G124" s="122">
        <v>2.7187180473633492</v>
      </c>
      <c r="H124" s="122">
        <v>3.0994270653851803</v>
      </c>
      <c r="I124" s="122">
        <v>4.1306092299741</v>
      </c>
      <c r="J124" s="122">
        <v>9.0612192205003179</v>
      </c>
      <c r="K124" s="122">
        <v>15.613813345913112</v>
      </c>
      <c r="L124" s="122">
        <v>27.079980102389136</v>
      </c>
      <c r="M124" s="122">
        <v>33.510723703820787</v>
      </c>
      <c r="N124" s="122">
        <v>41.46929707953101</v>
      </c>
      <c r="O124" s="122">
        <v>51.517801102670873</v>
      </c>
      <c r="P124" s="122">
        <v>51.491148750584003</v>
      </c>
      <c r="Q124" s="122">
        <v>59.735524216493353</v>
      </c>
      <c r="R124" s="122">
        <v>60.992402025646975</v>
      </c>
      <c r="S124" s="122">
        <v>61.815045921791643</v>
      </c>
      <c r="T124" s="122">
        <v>71.637379902974061</v>
      </c>
      <c r="U124" s="122">
        <v>89.393014920553298</v>
      </c>
      <c r="V124" s="122">
        <v>75.501462351450797</v>
      </c>
      <c r="W124" s="122">
        <v>86.764563994440408</v>
      </c>
      <c r="X124" s="122">
        <v>69.315837740055812</v>
      </c>
      <c r="Y124" s="122">
        <v>62.257833625894499</v>
      </c>
      <c r="DA124" s="130" t="s">
        <v>1652</v>
      </c>
    </row>
    <row r="125" spans="1:105" ht="12" customHeight="1" x14ac:dyDescent="0.25">
      <c r="A125" s="97" t="s">
        <v>132</v>
      </c>
      <c r="B125" s="98">
        <v>3.4091632471746242E-4</v>
      </c>
      <c r="C125" s="98">
        <v>2.0755256671679472E-2</v>
      </c>
      <c r="D125" s="98">
        <v>2.1574343394611128E-2</v>
      </c>
      <c r="E125" s="98">
        <v>2.6616293267971925E-2</v>
      </c>
      <c r="F125" s="98">
        <v>4.0969737707300523E-2</v>
      </c>
      <c r="G125" s="98">
        <v>5.0999611446977552E-2</v>
      </c>
      <c r="H125" s="98">
        <v>4.3472956224902493E-2</v>
      </c>
      <c r="I125" s="98">
        <v>8.0343592865742566E-2</v>
      </c>
      <c r="J125" s="98">
        <v>7.1812558302672608E-2</v>
      </c>
      <c r="K125" s="98">
        <v>7.911885606204376E-2</v>
      </c>
      <c r="L125" s="98">
        <v>1.41482823845158</v>
      </c>
      <c r="M125" s="98">
        <v>1.5373000329945017</v>
      </c>
      <c r="N125" s="98">
        <v>1.8393460121784926</v>
      </c>
      <c r="O125" s="98">
        <v>1.6073517700775002</v>
      </c>
      <c r="P125" s="98">
        <v>1.1991283555811634</v>
      </c>
      <c r="Q125" s="98">
        <v>1.9553450288206795</v>
      </c>
      <c r="R125" s="98">
        <v>2.6072105645025463</v>
      </c>
      <c r="S125" s="98">
        <v>2.5137843794610113</v>
      </c>
      <c r="T125" s="98">
        <v>21.092257765529066</v>
      </c>
      <c r="U125" s="98">
        <v>48.254907336432794</v>
      </c>
      <c r="V125" s="98">
        <v>48.191987703661297</v>
      </c>
      <c r="W125" s="98">
        <v>58.17020870675114</v>
      </c>
      <c r="X125" s="98">
        <v>50.480775163740169</v>
      </c>
      <c r="Y125" s="98">
        <v>43.488687042093233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3.971591138151747E-3</v>
      </c>
      <c r="M126" s="98">
        <v>3.4397524985993596E-3</v>
      </c>
      <c r="N126" s="98">
        <v>3.9480189942733895E-3</v>
      </c>
      <c r="O126" s="98">
        <v>3.5005938753350529E-3</v>
      </c>
      <c r="P126" s="98">
        <v>2.2677520303409941E-3</v>
      </c>
      <c r="Q126" s="98">
        <v>3.0477446078959495E-3</v>
      </c>
      <c r="R126" s="98">
        <v>2.3266324379253417E-3</v>
      </c>
      <c r="S126" s="98">
        <v>2.0949084742036394E-3</v>
      </c>
      <c r="T126" s="98">
        <v>3.4897310495989056E-2</v>
      </c>
      <c r="U126" s="98">
        <v>8.7874143354072481E-2</v>
      </c>
      <c r="V126" s="98">
        <v>0.10567768572252259</v>
      </c>
      <c r="W126" s="98">
        <v>0.11043637412604929</v>
      </c>
      <c r="X126" s="98">
        <v>0.12095095898843097</v>
      </c>
      <c r="Y126" s="98">
        <v>0.10821307409909836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1.7772884336941545E-3</v>
      </c>
      <c r="M127" s="101">
        <v>1.3660250967499111E-3</v>
      </c>
      <c r="N127" s="101">
        <v>1.6635410216371618E-3</v>
      </c>
      <c r="O127" s="101">
        <v>1.6312745847146277E-3</v>
      </c>
      <c r="P127" s="101">
        <v>9.4230662109238289E-4</v>
      </c>
      <c r="Q127" s="101">
        <v>1.2805563517649873E-3</v>
      </c>
      <c r="R127" s="101">
        <v>9.8662666970718684E-4</v>
      </c>
      <c r="S127" s="101">
        <v>5.4637433663842707E-4</v>
      </c>
      <c r="T127" s="101">
        <v>1.3592667020929275E-2</v>
      </c>
      <c r="U127" s="101">
        <v>3.2567584748061942E-2</v>
      </c>
      <c r="V127" s="101">
        <v>4.0552661295277743E-2</v>
      </c>
      <c r="W127" s="101">
        <v>5.5643973099839823E-2</v>
      </c>
      <c r="X127" s="101">
        <v>3.7520431941587079E-2</v>
      </c>
      <c r="Y127" s="101">
        <v>5.0531454132968494E-2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2.1943027044575929E-3</v>
      </c>
      <c r="M128" s="104">
        <v>2.0737274018494483E-3</v>
      </c>
      <c r="N128" s="104">
        <v>2.2844779726362277E-3</v>
      </c>
      <c r="O128" s="104">
        <v>1.8693192906204252E-3</v>
      </c>
      <c r="P128" s="104">
        <v>1.3254454092486113E-3</v>
      </c>
      <c r="Q128" s="104">
        <v>1.767188256130962E-3</v>
      </c>
      <c r="R128" s="104">
        <v>1.3400057682181549E-3</v>
      </c>
      <c r="S128" s="104">
        <v>1.5485341375652121E-3</v>
      </c>
      <c r="T128" s="104">
        <v>2.1304643475059778E-2</v>
      </c>
      <c r="U128" s="104">
        <v>5.5306558606010532E-2</v>
      </c>
      <c r="V128" s="104">
        <v>6.5125024427244854E-2</v>
      </c>
      <c r="W128" s="104">
        <v>5.4792401026209456E-2</v>
      </c>
      <c r="X128" s="104">
        <v>8.3430527046843894E-2</v>
      </c>
      <c r="Y128" s="104">
        <v>5.7681619966129867E-2</v>
      </c>
      <c r="DA128" s="132" t="s">
        <v>1656</v>
      </c>
    </row>
    <row r="129" spans="1:105" ht="12" customHeight="1" x14ac:dyDescent="0.25">
      <c r="A129" s="106" t="s">
        <v>124</v>
      </c>
      <c r="B129" s="101">
        <v>5.7354824868273833E-2</v>
      </c>
      <c r="C129" s="101">
        <v>0.27817768411478866</v>
      </c>
      <c r="D129" s="101">
        <v>0.36182693348135975</v>
      </c>
      <c r="E129" s="101">
        <v>0.44204679353500487</v>
      </c>
      <c r="F129" s="101">
        <v>0.50058785595211341</v>
      </c>
      <c r="G129" s="101">
        <v>0.55603738854739249</v>
      </c>
      <c r="H129" s="101">
        <v>0.58541911466410168</v>
      </c>
      <c r="I129" s="101">
        <v>0.63764070395556671</v>
      </c>
      <c r="J129" s="101">
        <v>0.97730211319040272</v>
      </c>
      <c r="K129" s="101">
        <v>1.3245350746783311</v>
      </c>
      <c r="L129" s="101">
        <v>1.7010617437013047</v>
      </c>
      <c r="M129" s="101">
        <v>1.859366599821658</v>
      </c>
      <c r="N129" s="101">
        <v>1.9658353273895297</v>
      </c>
      <c r="O129" s="101">
        <v>2.0511452975224671</v>
      </c>
      <c r="P129" s="101">
        <v>2.0861982619076866</v>
      </c>
      <c r="Q129" s="101">
        <v>2.1096030868878199</v>
      </c>
      <c r="R129" s="101">
        <v>2.1105609873235509</v>
      </c>
      <c r="S129" s="101">
        <v>2.3129805622721409</v>
      </c>
      <c r="T129" s="101">
        <v>2.0756689067217664</v>
      </c>
      <c r="U129" s="101">
        <v>1.2756993741516298</v>
      </c>
      <c r="V129" s="101">
        <v>1.1315741983233965</v>
      </c>
      <c r="W129" s="101">
        <v>1.1178229561882114</v>
      </c>
      <c r="X129" s="101">
        <v>0.87762970973579457</v>
      </c>
      <c r="Y129" s="101">
        <v>0.98335210836930109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7.0167869104553662E-3</v>
      </c>
      <c r="M130" s="104">
        <v>6.8115337293481459E-3</v>
      </c>
      <c r="N130" s="104">
        <v>6.8321410626842344E-3</v>
      </c>
      <c r="O130" s="104">
        <v>6.9456733287748419E-3</v>
      </c>
      <c r="P130" s="104">
        <v>6.1512241876592513E-3</v>
      </c>
      <c r="Q130" s="104">
        <v>5.9681868770190497E-3</v>
      </c>
      <c r="R130" s="104">
        <v>5.5925043704930961E-3</v>
      </c>
      <c r="S130" s="104">
        <v>4.6048632611674608E-3</v>
      </c>
      <c r="T130" s="104">
        <v>9.8527059345127391E-4</v>
      </c>
      <c r="U130" s="104">
        <v>8.204421292823227E-4</v>
      </c>
      <c r="V130" s="104">
        <v>9.9263741788833894E-4</v>
      </c>
      <c r="W130" s="104">
        <v>1.292092876395993E-3</v>
      </c>
      <c r="X130" s="104">
        <v>1.0510075430057622E-3</v>
      </c>
      <c r="Y130" s="104">
        <v>1.5167816768427266E-3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3.3059606701512788E-3</v>
      </c>
      <c r="M131" s="98">
        <v>2.8743227128994655E-3</v>
      </c>
      <c r="N131" s="98">
        <v>3.047574594632309E-3</v>
      </c>
      <c r="O131" s="98">
        <v>3.4043710198759939E-3</v>
      </c>
      <c r="P131" s="98">
        <v>2.7026446822939177E-3</v>
      </c>
      <c r="Q131" s="98">
        <v>2.6428954365257649E-3</v>
      </c>
      <c r="R131" s="98">
        <v>2.4730890822038465E-3</v>
      </c>
      <c r="S131" s="98">
        <v>1.8157159140364193E-3</v>
      </c>
      <c r="T131" s="98">
        <v>3.4165684005162242E-4</v>
      </c>
      <c r="U131" s="98">
        <v>2.745860808933994E-4</v>
      </c>
      <c r="V131" s="98">
        <v>3.4367157523099964E-4</v>
      </c>
      <c r="W131" s="98">
        <v>6.0146360759328872E-4</v>
      </c>
      <c r="X131" s="98">
        <v>2.8605335506693813E-4</v>
      </c>
      <c r="Y131" s="98">
        <v>6.3776843492997564E-4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3.7108262403040874E-3</v>
      </c>
      <c r="M132" s="98">
        <v>3.9372110164486804E-3</v>
      </c>
      <c r="N132" s="98">
        <v>3.7845664680519258E-3</v>
      </c>
      <c r="O132" s="98">
        <v>3.541302308898848E-3</v>
      </c>
      <c r="P132" s="98">
        <v>3.448579505365334E-3</v>
      </c>
      <c r="Q132" s="98">
        <v>3.3252914404932853E-3</v>
      </c>
      <c r="R132" s="98">
        <v>3.1194152882892501E-3</v>
      </c>
      <c r="S132" s="98">
        <v>2.7891473471310414E-3</v>
      </c>
      <c r="T132" s="98">
        <v>6.436137533996515E-4</v>
      </c>
      <c r="U132" s="98">
        <v>5.4585604838892324E-4</v>
      </c>
      <c r="V132" s="98">
        <v>6.4896584265733935E-4</v>
      </c>
      <c r="W132" s="98">
        <v>6.9062926880270417E-4</v>
      </c>
      <c r="X132" s="98">
        <v>7.6495418793882399E-4</v>
      </c>
      <c r="Y132" s="98">
        <v>8.79013241912751E-4</v>
      </c>
      <c r="DA132" s="63" t="s">
        <v>1660</v>
      </c>
    </row>
    <row r="133" spans="1:105" ht="12" customHeight="1" x14ac:dyDescent="0.25">
      <c r="A133" s="106" t="s">
        <v>122</v>
      </c>
      <c r="B133" s="101">
        <v>0.41140231309634023</v>
      </c>
      <c r="C133" s="101">
        <v>0.5881283528317971</v>
      </c>
      <c r="D133" s="101">
        <v>0.88816366994408669</v>
      </c>
      <c r="E133" s="101">
        <v>1.3092644509613018</v>
      </c>
      <c r="F133" s="101">
        <v>1.6610022634066179</v>
      </c>
      <c r="G133" s="101">
        <v>2.1116810473689793</v>
      </c>
      <c r="H133" s="101">
        <v>2.4705349944961763</v>
      </c>
      <c r="I133" s="101">
        <v>3.4126249331527903</v>
      </c>
      <c r="J133" s="101">
        <v>8.0121045490072422</v>
      </c>
      <c r="K133" s="101">
        <v>14.210159415172736</v>
      </c>
      <c r="L133" s="101">
        <v>17.158692357397445</v>
      </c>
      <c r="M133" s="101">
        <v>22.840608616974738</v>
      </c>
      <c r="N133" s="101">
        <v>29.654897956927808</v>
      </c>
      <c r="O133" s="101">
        <v>38.211543996916475</v>
      </c>
      <c r="P133" s="101">
        <v>40.644369015435799</v>
      </c>
      <c r="Q133" s="101">
        <v>47.890826783128752</v>
      </c>
      <c r="R133" s="101">
        <v>48.467631943066003</v>
      </c>
      <c r="S133" s="101">
        <v>48.478506745559741</v>
      </c>
      <c r="T133" s="101">
        <v>43.486880718644485</v>
      </c>
      <c r="U133" s="101">
        <v>34.671865924394808</v>
      </c>
      <c r="V133" s="101">
        <v>21.633822985444862</v>
      </c>
      <c r="W133" s="101">
        <v>21.899566681549356</v>
      </c>
      <c r="X133" s="101">
        <v>13.856123181992496</v>
      </c>
      <c r="Y133" s="101">
        <v>13.071787358330591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6.7944093847901978</v>
      </c>
      <c r="M134" s="104">
        <v>7.263197167801942</v>
      </c>
      <c r="N134" s="104">
        <v>7.9984376229782228</v>
      </c>
      <c r="O134" s="104">
        <v>9.6373137709503247</v>
      </c>
      <c r="P134" s="104">
        <v>7.5530341414413495</v>
      </c>
      <c r="Q134" s="104">
        <v>7.77073338617119</v>
      </c>
      <c r="R134" s="104">
        <v>7.7990793939464593</v>
      </c>
      <c r="S134" s="104">
        <v>8.5030744627633812</v>
      </c>
      <c r="T134" s="104">
        <v>4.9466899309893027</v>
      </c>
      <c r="U134" s="104">
        <v>5.101847700090719</v>
      </c>
      <c r="V134" s="104">
        <v>4.4374071408808184</v>
      </c>
      <c r="W134" s="104">
        <v>5.4652371829492497</v>
      </c>
      <c r="X134" s="104">
        <v>3.9793077180559235</v>
      </c>
      <c r="Y134" s="104">
        <v>4.604277261325433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3.1198168286430401</v>
      </c>
      <c r="M135" s="98">
        <v>2.9615084776515586</v>
      </c>
      <c r="N135" s="98">
        <v>3.4463176078256663</v>
      </c>
      <c r="O135" s="98">
        <v>4.5911439842247388</v>
      </c>
      <c r="P135" s="98">
        <v>3.2010444371365048</v>
      </c>
      <c r="Q135" s="98">
        <v>3.3427529973514609</v>
      </c>
      <c r="R135" s="98">
        <v>3.3637966030405995</v>
      </c>
      <c r="S135" s="98">
        <v>3.2652312650809678</v>
      </c>
      <c r="T135" s="98">
        <v>1.949081948903733</v>
      </c>
      <c r="U135" s="98">
        <v>1.933008783653434</v>
      </c>
      <c r="V135" s="98">
        <v>1.7378090536146316</v>
      </c>
      <c r="W135" s="98">
        <v>2.8195705884239683</v>
      </c>
      <c r="X135" s="98">
        <v>1.2541093673650139</v>
      </c>
      <c r="Y135" s="98">
        <v>2.205195979235437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3.6745925561471577</v>
      </c>
      <c r="M136" s="98">
        <v>4.3016886901503835</v>
      </c>
      <c r="N136" s="98">
        <v>4.5521200151525569</v>
      </c>
      <c r="O136" s="98">
        <v>5.0461697867255859</v>
      </c>
      <c r="P136" s="98">
        <v>4.3519897043048452</v>
      </c>
      <c r="Q136" s="98">
        <v>4.4279803888197291</v>
      </c>
      <c r="R136" s="98">
        <v>4.4352827909058599</v>
      </c>
      <c r="S136" s="98">
        <v>5.2378431976824134</v>
      </c>
      <c r="T136" s="98">
        <v>2.9976079820855697</v>
      </c>
      <c r="U136" s="98">
        <v>3.1688389164372852</v>
      </c>
      <c r="V136" s="98">
        <v>2.6995980872661871</v>
      </c>
      <c r="W136" s="98">
        <v>2.6456665945252813</v>
      </c>
      <c r="X136" s="98">
        <v>2.7251983506909094</v>
      </c>
      <c r="Y136" s="98">
        <v>2.399081282089996</v>
      </c>
      <c r="DA136" s="63" t="s">
        <v>1664</v>
      </c>
    </row>
    <row r="137" spans="1:105" ht="12" customHeight="1" x14ac:dyDescent="0.25">
      <c r="A137" s="121" t="s">
        <v>54</v>
      </c>
      <c r="B137" s="122">
        <v>8.9450810152971627E-2</v>
      </c>
      <c r="C137" s="122">
        <v>0.2325732750335473</v>
      </c>
      <c r="D137" s="122">
        <v>0.29675963493956553</v>
      </c>
      <c r="E137" s="122">
        <v>0.44537553851031059</v>
      </c>
      <c r="F137" s="122">
        <v>0.59840867015495958</v>
      </c>
      <c r="G137" s="122">
        <v>0.72234763127821644</v>
      </c>
      <c r="H137" s="122">
        <v>0.72530907322758453</v>
      </c>
      <c r="I137" s="122">
        <v>1.0085683500055791</v>
      </c>
      <c r="J137" s="122">
        <v>2.0013134699119783</v>
      </c>
      <c r="K137" s="122">
        <v>3.958672665680405</v>
      </c>
      <c r="L137" s="122">
        <v>7.9387412852979473</v>
      </c>
      <c r="M137" s="122">
        <v>10.162193120655196</v>
      </c>
      <c r="N137" s="122">
        <v>11.61868353381616</v>
      </c>
      <c r="O137" s="122">
        <v>11.291919232987109</v>
      </c>
      <c r="P137" s="122">
        <v>12.458416151534649</v>
      </c>
      <c r="Q137" s="122">
        <v>13.628440924227936</v>
      </c>
      <c r="R137" s="122">
        <v>14.353790524202948</v>
      </c>
      <c r="S137" s="122">
        <v>16.457765307083729</v>
      </c>
      <c r="T137" s="122">
        <v>14.814588590392352</v>
      </c>
      <c r="U137" s="122">
        <v>14.993811537698075</v>
      </c>
      <c r="V137" s="122">
        <v>15.330963322545745</v>
      </c>
      <c r="W137" s="122">
        <v>17.387592692442794</v>
      </c>
      <c r="X137" s="122">
        <v>18.003979239615408</v>
      </c>
      <c r="Y137" s="122">
        <v>15.828943521129366</v>
      </c>
      <c r="DA137" s="130" t="s">
        <v>1665</v>
      </c>
    </row>
    <row r="138" spans="1:105" ht="12" customHeight="1" x14ac:dyDescent="0.25">
      <c r="A138" s="97" t="s">
        <v>202</v>
      </c>
      <c r="B138" s="98">
        <v>1.858577550879387E-4</v>
      </c>
      <c r="C138" s="98">
        <v>1.1416734457822946E-2</v>
      </c>
      <c r="D138" s="98">
        <v>1.2087780059692306E-2</v>
      </c>
      <c r="E138" s="98">
        <v>1.4938586199061165E-2</v>
      </c>
      <c r="F138" s="98">
        <v>2.2638068031490599E-2</v>
      </c>
      <c r="G138" s="98">
        <v>2.8026482462886929E-2</v>
      </c>
      <c r="H138" s="98">
        <v>2.4198431243809423E-2</v>
      </c>
      <c r="I138" s="98">
        <v>4.3866021159298732E-2</v>
      </c>
      <c r="J138" s="98">
        <v>3.871584775441668E-2</v>
      </c>
      <c r="K138" s="98">
        <v>4.2314754137743396E-2</v>
      </c>
      <c r="L138" s="98">
        <v>0.74650894394086753</v>
      </c>
      <c r="M138" s="98">
        <v>0.81532165189138062</v>
      </c>
      <c r="N138" s="98">
        <v>0.97172388838042556</v>
      </c>
      <c r="O138" s="98">
        <v>0.87859259787100596</v>
      </c>
      <c r="P138" s="98">
        <v>0.60670932659435484</v>
      </c>
      <c r="Q138" s="98">
        <v>0.94606859654151387</v>
      </c>
      <c r="R138" s="98">
        <v>1.2611063341931814</v>
      </c>
      <c r="S138" s="98">
        <v>1.2396102034967085</v>
      </c>
      <c r="T138" s="98">
        <v>1.425193465176269</v>
      </c>
      <c r="U138" s="98">
        <v>1.5095060666857811</v>
      </c>
      <c r="V138" s="98">
        <v>1.5118945256520533</v>
      </c>
      <c r="W138" s="98">
        <v>1.5405560332473549</v>
      </c>
      <c r="X138" s="98">
        <v>1.308875513518678</v>
      </c>
      <c r="Y138" s="98">
        <v>0.98165663513901025</v>
      </c>
      <c r="DA138" s="63" t="s">
        <v>1666</v>
      </c>
    </row>
    <row r="139" spans="1:105" ht="12" customHeight="1" x14ac:dyDescent="0.25">
      <c r="A139" s="97" t="s">
        <v>50</v>
      </c>
      <c r="B139" s="98">
        <v>7.1108375029558923E-3</v>
      </c>
      <c r="C139" s="98">
        <v>1.986298276245281E-2</v>
      </c>
      <c r="D139" s="98">
        <v>2.4959903517909707E-2</v>
      </c>
      <c r="E139" s="98">
        <v>2.8892729787982137E-2</v>
      </c>
      <c r="F139" s="98">
        <v>3.966761608445632E-2</v>
      </c>
      <c r="G139" s="98">
        <v>5.4200533995064373E-2</v>
      </c>
      <c r="H139" s="98">
        <v>5.8364347984114051E-2</v>
      </c>
      <c r="I139" s="98">
        <v>7.6600828419104927E-2</v>
      </c>
      <c r="J139" s="98">
        <v>0.21000699407335227</v>
      </c>
      <c r="K139" s="98">
        <v>0.36212985983999818</v>
      </c>
      <c r="L139" s="98">
        <v>0.54401882514643995</v>
      </c>
      <c r="M139" s="98">
        <v>0.6535143328218308</v>
      </c>
      <c r="N139" s="98">
        <v>0.7062748882441956</v>
      </c>
      <c r="O139" s="98">
        <v>0.69005661706377774</v>
      </c>
      <c r="P139" s="98">
        <v>0.70502453157126876</v>
      </c>
      <c r="Q139" s="98">
        <v>0.71667593519109973</v>
      </c>
      <c r="R139" s="98">
        <v>0.7048520449386938</v>
      </c>
      <c r="S139" s="98">
        <v>0.61345268163882472</v>
      </c>
      <c r="T139" s="98">
        <v>0.23623016034703392</v>
      </c>
      <c r="U139" s="98">
        <v>0.45294326390166989</v>
      </c>
      <c r="V139" s="98">
        <v>0.27034662660655606</v>
      </c>
      <c r="W139" s="98">
        <v>0.61536702560148215</v>
      </c>
      <c r="X139" s="98">
        <v>0.55590833987627708</v>
      </c>
      <c r="Y139" s="98">
        <v>0.43994195699098643</v>
      </c>
      <c r="DA139" s="63" t="s">
        <v>1667</v>
      </c>
    </row>
    <row r="140" spans="1:105" ht="12" customHeight="1" x14ac:dyDescent="0.25">
      <c r="A140" s="109" t="s">
        <v>120</v>
      </c>
      <c r="B140" s="33">
        <v>8.2154114894927799E-2</v>
      </c>
      <c r="C140" s="33">
        <v>0.20129355781327155</v>
      </c>
      <c r="D140" s="33">
        <v>0.25971195136196351</v>
      </c>
      <c r="E140" s="33">
        <v>0.40154422252326727</v>
      </c>
      <c r="F140" s="33">
        <v>0.53610298603901263</v>
      </c>
      <c r="G140" s="33">
        <v>0.64012061482026517</v>
      </c>
      <c r="H140" s="33">
        <v>0.6427462939996611</v>
      </c>
      <c r="I140" s="33">
        <v>0.88810150042717551</v>
      </c>
      <c r="J140" s="33">
        <v>1.7525906280842096</v>
      </c>
      <c r="K140" s="33">
        <v>3.5542280517026632</v>
      </c>
      <c r="L140" s="33">
        <v>6.6482135162106397</v>
      </c>
      <c r="M140" s="33">
        <v>8.6933571359419854</v>
      </c>
      <c r="N140" s="33">
        <v>9.9406847571915389</v>
      </c>
      <c r="O140" s="33">
        <v>9.7232700180523253</v>
      </c>
      <c r="P140" s="33">
        <v>11.146682293369025</v>
      </c>
      <c r="Q140" s="33">
        <v>11.965696392495323</v>
      </c>
      <c r="R140" s="33">
        <v>12.387832145071073</v>
      </c>
      <c r="S140" s="33">
        <v>14.604702421948195</v>
      </c>
      <c r="T140" s="33">
        <v>13.153164964869049</v>
      </c>
      <c r="U140" s="33">
        <v>13.031362207110623</v>
      </c>
      <c r="V140" s="33">
        <v>13.548722170287135</v>
      </c>
      <c r="W140" s="33">
        <v>15.231669633593956</v>
      </c>
      <c r="X140" s="33">
        <v>16.139195386220454</v>
      </c>
      <c r="Y140" s="33">
        <v>14.40734492899937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0.41524531660048591</v>
      </c>
      <c r="C142" s="117">
        <f t="shared" si="25"/>
        <v>9.5815043178782027</v>
      </c>
      <c r="D142" s="117">
        <f t="shared" si="25"/>
        <v>10.030009120089485</v>
      </c>
      <c r="E142" s="117">
        <f t="shared" si="25"/>
        <v>11.964453313207251</v>
      </c>
      <c r="F142" s="117">
        <f t="shared" si="25"/>
        <v>17.001558462253541</v>
      </c>
      <c r="G142" s="117">
        <f t="shared" si="25"/>
        <v>19.86939542627962</v>
      </c>
      <c r="H142" s="117">
        <f t="shared" si="25"/>
        <v>15.394740165269198</v>
      </c>
      <c r="I142" s="117">
        <f t="shared" si="25"/>
        <v>23.571840462701303</v>
      </c>
      <c r="J142" s="117">
        <f t="shared" si="25"/>
        <v>26.255400068162523</v>
      </c>
      <c r="K142" s="117">
        <f t="shared" si="25"/>
        <v>34.208718751613958</v>
      </c>
      <c r="L142" s="117">
        <f t="shared" si="25"/>
        <v>461.38374913788959</v>
      </c>
      <c r="M142" s="117">
        <f t="shared" si="25"/>
        <v>443.35911311385757</v>
      </c>
      <c r="N142" s="117">
        <f t="shared" si="25"/>
        <v>495.07315456107949</v>
      </c>
      <c r="O142" s="117">
        <f t="shared" si="25"/>
        <v>470.92155059591926</v>
      </c>
      <c r="P142" s="117">
        <f t="shared" si="25"/>
        <v>281.70180311993539</v>
      </c>
      <c r="Q142" s="117">
        <f t="shared" si="25"/>
        <v>406.48036360552163</v>
      </c>
      <c r="R142" s="117">
        <f t="shared" ref="R142:V142" si="26">R143+R146+R148+R161</f>
        <v>456.63733350825913</v>
      </c>
      <c r="S142" s="117">
        <f t="shared" si="26"/>
        <v>448.95152086219531</v>
      </c>
      <c r="T142" s="117">
        <f t="shared" si="26"/>
        <v>360.30642628389717</v>
      </c>
      <c r="U142" s="117">
        <f t="shared" si="26"/>
        <v>385.51606276186902</v>
      </c>
      <c r="V142" s="117">
        <f t="shared" si="26"/>
        <v>382.5605764379136</v>
      </c>
      <c r="W142" s="117">
        <f t="shared" ref="W142:Y142" si="27">W143+W146+W148+W161</f>
        <v>452.33585183928147</v>
      </c>
      <c r="X142" s="117">
        <f t="shared" si="27"/>
        <v>395.93324447439903</v>
      </c>
      <c r="Y142" s="117">
        <f t="shared" si="27"/>
        <v>305.73505078927479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9.3992364735050529E-2</v>
      </c>
      <c r="C143" s="122">
        <f t="shared" si="28"/>
        <v>8.9277096469487685</v>
      </c>
      <c r="D143" s="122">
        <f t="shared" si="28"/>
        <v>9.108009928015333</v>
      </c>
      <c r="E143" s="122">
        <f t="shared" si="28"/>
        <v>10.634192147428706</v>
      </c>
      <c r="F143" s="122">
        <f t="shared" si="28"/>
        <v>15.309634608874715</v>
      </c>
      <c r="G143" s="122">
        <f t="shared" si="28"/>
        <v>17.775877664486742</v>
      </c>
      <c r="H143" s="122">
        <f t="shared" si="28"/>
        <v>13.05858770193521</v>
      </c>
      <c r="I143" s="122">
        <f t="shared" si="28"/>
        <v>20.396030596693809</v>
      </c>
      <c r="J143" s="122">
        <f t="shared" si="28"/>
        <v>19.426910177038874</v>
      </c>
      <c r="K143" s="122">
        <f t="shared" si="28"/>
        <v>21.784444806254061</v>
      </c>
      <c r="L143" s="122">
        <f t="shared" si="28"/>
        <v>437.24324121784542</v>
      </c>
      <c r="M143" s="122">
        <f t="shared" si="28"/>
        <v>413.12961986887569</v>
      </c>
      <c r="N143" s="122">
        <f t="shared" si="28"/>
        <v>457.44960989575083</v>
      </c>
      <c r="O143" s="122">
        <f t="shared" si="28"/>
        <v>427.23821019493101</v>
      </c>
      <c r="P143" s="122">
        <f t="shared" si="28"/>
        <v>237.78862847978664</v>
      </c>
      <c r="Q143" s="122">
        <f t="shared" si="28"/>
        <v>355.28941841438518</v>
      </c>
      <c r="R143" s="122">
        <f t="shared" ref="R143:V143" si="29">SUM(R144:R145)</f>
        <v>403.64440196448629</v>
      </c>
      <c r="S143" s="122">
        <f t="shared" si="29"/>
        <v>392.72355148210033</v>
      </c>
      <c r="T143" s="122">
        <f t="shared" si="29"/>
        <v>298.26907473043235</v>
      </c>
      <c r="U143" s="122">
        <f t="shared" si="29"/>
        <v>310.23083001937675</v>
      </c>
      <c r="V143" s="122">
        <f t="shared" si="29"/>
        <v>316.16601018791027</v>
      </c>
      <c r="W143" s="122">
        <f t="shared" ref="W143:Y143" si="30">SUM(W144:W145)</f>
        <v>376.14336307174784</v>
      </c>
      <c r="X143" s="122">
        <f t="shared" si="30"/>
        <v>330.55118617780943</v>
      </c>
      <c r="Y143" s="122">
        <f t="shared" si="30"/>
        <v>246.97137897523251</v>
      </c>
      <c r="DA143" s="130" t="s">
        <v>1815</v>
      </c>
    </row>
    <row r="144" spans="1:105" ht="12" customHeight="1" x14ac:dyDescent="0.25">
      <c r="A144" s="97" t="s">
        <v>199</v>
      </c>
      <c r="B144" s="98">
        <v>9.3078433507308309E-2</v>
      </c>
      <c r="C144" s="98">
        <v>8.8424911672762825</v>
      </c>
      <c r="D144" s="98">
        <v>9.0231249580737867</v>
      </c>
      <c r="E144" s="98">
        <v>10.536828384317815</v>
      </c>
      <c r="F144" s="98">
        <v>15.172069266523632</v>
      </c>
      <c r="G144" s="98">
        <v>17.619015509053114</v>
      </c>
      <c r="H144" s="98">
        <v>12.945922135145514</v>
      </c>
      <c r="I144" s="98">
        <v>20.223387272405503</v>
      </c>
      <c r="J144" s="98">
        <v>19.264838427175249</v>
      </c>
      <c r="K144" s="98">
        <v>21.604981209766546</v>
      </c>
      <c r="L144" s="98">
        <v>433.79740686745743</v>
      </c>
      <c r="M144" s="98">
        <v>409.91564060157953</v>
      </c>
      <c r="N144" s="98">
        <v>453.95598319192055</v>
      </c>
      <c r="O144" s="98">
        <v>423.95448621478619</v>
      </c>
      <c r="P144" s="98">
        <v>235.96613370842542</v>
      </c>
      <c r="Q144" s="98">
        <v>352.654917781954</v>
      </c>
      <c r="R144" s="98">
        <v>400.68131858925727</v>
      </c>
      <c r="S144" s="98">
        <v>389.83077604847892</v>
      </c>
      <c r="T144" s="98">
        <v>295.99178320226417</v>
      </c>
      <c r="U144" s="98">
        <v>307.86652019240762</v>
      </c>
      <c r="V144" s="98">
        <v>313.76409766758633</v>
      </c>
      <c r="W144" s="98">
        <v>373.36910313265378</v>
      </c>
      <c r="X144" s="98">
        <v>328.13219112613046</v>
      </c>
      <c r="Y144" s="98">
        <v>245.35936218893633</v>
      </c>
      <c r="DA144" s="63" t="s">
        <v>1816</v>
      </c>
    </row>
    <row r="145" spans="1:105" ht="12" customHeight="1" x14ac:dyDescent="0.25">
      <c r="A145" s="97" t="s">
        <v>53</v>
      </c>
      <c r="B145" s="98">
        <v>9.1393122774221646E-4</v>
      </c>
      <c r="C145" s="98">
        <v>8.5218479672485373E-2</v>
      </c>
      <c r="D145" s="98">
        <v>8.4884969941546359E-2</v>
      </c>
      <c r="E145" s="98">
        <v>9.7363763110891649E-2</v>
      </c>
      <c r="F145" s="98">
        <v>0.1375653423510822</v>
      </c>
      <c r="G145" s="98">
        <v>0.15686215543362955</v>
      </c>
      <c r="H145" s="98">
        <v>0.11266556678969561</v>
      </c>
      <c r="I145" s="98">
        <v>0.17264332428830564</v>
      </c>
      <c r="J145" s="98">
        <v>0.16207174986362435</v>
      </c>
      <c r="K145" s="98">
        <v>0.17946359648751498</v>
      </c>
      <c r="L145" s="98">
        <v>3.4458343503879716</v>
      </c>
      <c r="M145" s="98">
        <v>3.2139792672961791</v>
      </c>
      <c r="N145" s="98">
        <v>3.4936267038302633</v>
      </c>
      <c r="O145" s="98">
        <v>3.2837239801448312</v>
      </c>
      <c r="P145" s="98">
        <v>1.8224947713612201</v>
      </c>
      <c r="Q145" s="98">
        <v>2.634500632431207</v>
      </c>
      <c r="R145" s="98">
        <v>2.9630833752289947</v>
      </c>
      <c r="S145" s="98">
        <v>2.8927754336213862</v>
      </c>
      <c r="T145" s="98">
        <v>2.2772915281681723</v>
      </c>
      <c r="U145" s="98">
        <v>2.364309826969158</v>
      </c>
      <c r="V145" s="98">
        <v>2.4019125203239335</v>
      </c>
      <c r="W145" s="98">
        <v>2.7742599390940481</v>
      </c>
      <c r="X145" s="98">
        <v>2.4189950516789507</v>
      </c>
      <c r="Y145" s="98">
        <v>1.6120167862961883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3.2686357844749291E-4</v>
      </c>
      <c r="C146" s="122">
        <f t="shared" si="31"/>
        <v>2.7517130414022239E-3</v>
      </c>
      <c r="D146" s="122">
        <f t="shared" si="31"/>
        <v>6.8282779358541197E-3</v>
      </c>
      <c r="E146" s="122">
        <f t="shared" si="31"/>
        <v>1.6930883880249492E-2</v>
      </c>
      <c r="F146" s="122">
        <f t="shared" si="31"/>
        <v>2.3623562550795039E-2</v>
      </c>
      <c r="G146" s="122">
        <f t="shared" si="31"/>
        <v>3.7578621143200631E-2</v>
      </c>
      <c r="H146" s="122">
        <f t="shared" si="31"/>
        <v>5.4779082887662381E-2</v>
      </c>
      <c r="I146" s="122">
        <f t="shared" si="31"/>
        <v>8.8260789816491783E-2</v>
      </c>
      <c r="J146" s="122">
        <f t="shared" si="31"/>
        <v>0.13635585016880036</v>
      </c>
      <c r="K146" s="122">
        <f t="shared" si="31"/>
        <v>0.42654989466555088</v>
      </c>
      <c r="L146" s="122">
        <f t="shared" si="31"/>
        <v>0.96523448919353605</v>
      </c>
      <c r="M146" s="122">
        <f t="shared" si="31"/>
        <v>1.3056179232147063</v>
      </c>
      <c r="N146" s="122">
        <f t="shared" si="31"/>
        <v>2.7352496353883815</v>
      </c>
      <c r="O146" s="122">
        <f t="shared" si="31"/>
        <v>2.7710792519409373</v>
      </c>
      <c r="P146" s="122">
        <f t="shared" si="31"/>
        <v>2.0952578842454979</v>
      </c>
      <c r="Q146" s="122">
        <f t="shared" si="31"/>
        <v>2.9923201419705281</v>
      </c>
      <c r="R146" s="122">
        <f t="shared" si="31"/>
        <v>2.6672070146121762</v>
      </c>
      <c r="S146" s="122">
        <f t="shared" si="31"/>
        <v>2.3356018390939215</v>
      </c>
      <c r="T146" s="122">
        <f t="shared" si="31"/>
        <v>1.988655684265386</v>
      </c>
      <c r="U146" s="122">
        <f t="shared" si="31"/>
        <v>1.4820364603409826</v>
      </c>
      <c r="V146" s="122">
        <f t="shared" si="31"/>
        <v>1.1488348772215904</v>
      </c>
      <c r="W146" s="122">
        <f t="shared" si="31"/>
        <v>1.0286846414284068</v>
      </c>
      <c r="X146" s="122">
        <f t="shared" si="31"/>
        <v>1.1833415642147067</v>
      </c>
      <c r="Y146" s="122">
        <f t="shared" si="31"/>
        <v>0.82144477611602806</v>
      </c>
      <c r="DA146" s="130" t="s">
        <v>1818</v>
      </c>
    </row>
    <row r="147" spans="1:105" ht="12" customHeight="1" x14ac:dyDescent="0.25">
      <c r="A147" s="97" t="s">
        <v>53</v>
      </c>
      <c r="B147" s="98">
        <v>3.2686357844749291E-4</v>
      </c>
      <c r="C147" s="98">
        <v>2.7517130414022239E-3</v>
      </c>
      <c r="D147" s="98">
        <v>6.8282779358541197E-3</v>
      </c>
      <c r="E147" s="98">
        <v>1.6930883880249492E-2</v>
      </c>
      <c r="F147" s="98">
        <v>2.3623562550795039E-2</v>
      </c>
      <c r="G147" s="98">
        <v>3.7578621143200631E-2</v>
      </c>
      <c r="H147" s="98">
        <v>5.4779082887662381E-2</v>
      </c>
      <c r="I147" s="98">
        <v>8.8260789816491783E-2</v>
      </c>
      <c r="J147" s="98">
        <v>0.13635585016880036</v>
      </c>
      <c r="K147" s="98">
        <v>0.42654989466555088</v>
      </c>
      <c r="L147" s="98">
        <v>0.96523448919353605</v>
      </c>
      <c r="M147" s="98">
        <v>1.3056179232147063</v>
      </c>
      <c r="N147" s="98">
        <v>2.7352496353883815</v>
      </c>
      <c r="O147" s="98">
        <v>2.7710792519409373</v>
      </c>
      <c r="P147" s="98">
        <v>2.0952578842454979</v>
      </c>
      <c r="Q147" s="98">
        <v>2.9923201419705281</v>
      </c>
      <c r="R147" s="98">
        <v>2.6672070146121762</v>
      </c>
      <c r="S147" s="98">
        <v>2.3356018390939215</v>
      </c>
      <c r="T147" s="98">
        <v>1.988655684265386</v>
      </c>
      <c r="U147" s="98">
        <v>1.4820364603409826</v>
      </c>
      <c r="V147" s="98">
        <v>1.1488348772215904</v>
      </c>
      <c r="W147" s="98">
        <v>1.0286846414284068</v>
      </c>
      <c r="X147" s="98">
        <v>1.1833415642147067</v>
      </c>
      <c r="Y147" s="98">
        <v>0.82144477611602806</v>
      </c>
      <c r="DA147" s="63" t="s">
        <v>1819</v>
      </c>
    </row>
    <row r="148" spans="1:105" ht="12" customHeight="1" x14ac:dyDescent="0.25">
      <c r="A148" s="121" t="s">
        <v>55</v>
      </c>
      <c r="B148" s="122">
        <v>0.25616592820244466</v>
      </c>
      <c r="C148" s="122">
        <v>0.48304968593919362</v>
      </c>
      <c r="D148" s="122">
        <v>0.69963071598727522</v>
      </c>
      <c r="E148" s="122">
        <v>0.98709083043670998</v>
      </c>
      <c r="F148" s="122">
        <v>1.2297806344340561</v>
      </c>
      <c r="G148" s="122">
        <v>1.52691645964698</v>
      </c>
      <c r="H148" s="122">
        <v>1.7494175412522146</v>
      </c>
      <c r="I148" s="122">
        <v>2.3476487829486521</v>
      </c>
      <c r="J148" s="122">
        <v>5.2195428055269977</v>
      </c>
      <c r="K148" s="122">
        <v>9.0619792072311842</v>
      </c>
      <c r="L148" s="122">
        <v>17.365908996010887</v>
      </c>
      <c r="M148" s="122">
        <v>21.44754848575899</v>
      </c>
      <c r="N148" s="122">
        <v>26.330957445937912</v>
      </c>
      <c r="O148" s="122">
        <v>32.576220737898424</v>
      </c>
      <c r="P148" s="122">
        <v>32.527035866847946</v>
      </c>
      <c r="Q148" s="122">
        <v>38.030978400452511</v>
      </c>
      <c r="R148" s="122">
        <v>39.564091261262632</v>
      </c>
      <c r="S148" s="122">
        <v>41.313928179969821</v>
      </c>
      <c r="T148" s="122">
        <v>48.564046337202861</v>
      </c>
      <c r="U148" s="122">
        <v>62.144538690955955</v>
      </c>
      <c r="V148" s="122">
        <v>53.170375220511303</v>
      </c>
      <c r="W148" s="122">
        <v>61.363454771547048</v>
      </c>
      <c r="X148" s="122">
        <v>49.648206914009663</v>
      </c>
      <c r="Y148" s="122">
        <v>44.918939104567542</v>
      </c>
      <c r="DA148" s="130" t="s">
        <v>1820</v>
      </c>
    </row>
    <row r="149" spans="1:105" ht="12" customHeight="1" x14ac:dyDescent="0.25">
      <c r="A149" s="97" t="s">
        <v>132</v>
      </c>
      <c r="B149" s="98">
        <v>1.3650244617697648E-4</v>
      </c>
      <c r="C149" s="98">
        <v>1.0482565476835681E-2</v>
      </c>
      <c r="D149" s="98">
        <v>1.1009519535932632E-2</v>
      </c>
      <c r="E149" s="98">
        <v>1.374274834345574E-2</v>
      </c>
      <c r="F149" s="98">
        <v>2.1395743232948277E-2</v>
      </c>
      <c r="G149" s="98">
        <v>2.699076981940431E-2</v>
      </c>
      <c r="H149" s="98">
        <v>2.3221281752404857E-2</v>
      </c>
      <c r="I149" s="98">
        <v>4.3634719543660133E-2</v>
      </c>
      <c r="J149" s="98">
        <v>4.035564374510759E-2</v>
      </c>
      <c r="K149" s="98">
        <v>4.4941703557045867E-2</v>
      </c>
      <c r="L149" s="98">
        <v>0.86853041738017978</v>
      </c>
      <c r="M149" s="98">
        <v>0.94820035567499816</v>
      </c>
      <c r="N149" s="98">
        <v>1.1365854209890449</v>
      </c>
      <c r="O149" s="98">
        <v>0.99989860381808382</v>
      </c>
      <c r="P149" s="98">
        <v>0.75009591503549444</v>
      </c>
      <c r="Q149" s="98">
        <v>1.2310513140715067</v>
      </c>
      <c r="R149" s="98">
        <v>1.6904624191547526</v>
      </c>
      <c r="S149" s="98">
        <v>1.6333559910218913</v>
      </c>
      <c r="T149" s="98">
        <v>14.535812175202091</v>
      </c>
      <c r="U149" s="98">
        <v>33.689631331457072</v>
      </c>
      <c r="V149" s="98">
        <v>33.913534930060486</v>
      </c>
      <c r="W149" s="98">
        <v>41.218840845031906</v>
      </c>
      <c r="X149" s="98">
        <v>35.9315836958462</v>
      </c>
      <c r="Y149" s="98">
        <v>31.136129593604391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3.2917163965929851E-3</v>
      </c>
      <c r="M150" s="98">
        <v>2.9172003106659461E-3</v>
      </c>
      <c r="N150" s="98">
        <v>3.31165660046253E-3</v>
      </c>
      <c r="O150" s="98">
        <v>2.8765745177178927E-3</v>
      </c>
      <c r="P150" s="98">
        <v>1.9072869204923464E-3</v>
      </c>
      <c r="Q150" s="98">
        <v>2.557887192407095E-3</v>
      </c>
      <c r="R150" s="98">
        <v>1.9492133654971755E-3</v>
      </c>
      <c r="S150" s="98">
        <v>1.8859012563125703E-3</v>
      </c>
      <c r="T150" s="98">
        <v>3.0676864399280232E-2</v>
      </c>
      <c r="U150" s="98">
        <v>7.8136432962561952E-2</v>
      </c>
      <c r="V150" s="98">
        <v>9.3864159381307155E-2</v>
      </c>
      <c r="W150" s="98">
        <v>9.4232538033948196E-2</v>
      </c>
      <c r="X150" s="98">
        <v>0.11036454194740952</v>
      </c>
      <c r="Y150" s="98">
        <v>9.4015942346320228E-2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1.0974136921353924E-3</v>
      </c>
      <c r="M151" s="101">
        <v>8.4347290881649803E-4</v>
      </c>
      <c r="N151" s="101">
        <v>1.0271786278263026E-3</v>
      </c>
      <c r="O151" s="101">
        <v>1.0072552270974674E-3</v>
      </c>
      <c r="P151" s="101">
        <v>5.8184151124373511E-4</v>
      </c>
      <c r="Q151" s="101">
        <v>7.9069893627613306E-4</v>
      </c>
      <c r="R151" s="101">
        <v>6.0920759727902058E-4</v>
      </c>
      <c r="S151" s="101">
        <v>3.3736711874735818E-4</v>
      </c>
      <c r="T151" s="101">
        <v>9.3722209242204542E-3</v>
      </c>
      <c r="U151" s="101">
        <v>2.282987435655142E-2</v>
      </c>
      <c r="V151" s="101">
        <v>2.8739134954062308E-2</v>
      </c>
      <c r="W151" s="101">
        <v>3.944013700773874E-2</v>
      </c>
      <c r="X151" s="101">
        <v>2.6934014900565621E-2</v>
      </c>
      <c r="Y151" s="101">
        <v>3.6334322380190361E-2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2.1943027044575929E-3</v>
      </c>
      <c r="M152" s="104">
        <v>2.0737274018494483E-3</v>
      </c>
      <c r="N152" s="104">
        <v>2.2844779726362277E-3</v>
      </c>
      <c r="O152" s="104">
        <v>1.8693192906204252E-3</v>
      </c>
      <c r="P152" s="104">
        <v>1.3254454092486113E-3</v>
      </c>
      <c r="Q152" s="104">
        <v>1.767188256130962E-3</v>
      </c>
      <c r="R152" s="104">
        <v>1.3400057682181549E-3</v>
      </c>
      <c r="S152" s="104">
        <v>1.5485341375652121E-3</v>
      </c>
      <c r="T152" s="104">
        <v>2.1304643475059778E-2</v>
      </c>
      <c r="U152" s="104">
        <v>5.5306558606010532E-2</v>
      </c>
      <c r="V152" s="104">
        <v>6.5125024427244854E-2</v>
      </c>
      <c r="W152" s="104">
        <v>5.4792401026209456E-2</v>
      </c>
      <c r="X152" s="104">
        <v>8.3430527046843894E-2</v>
      </c>
      <c r="Y152" s="104">
        <v>5.7681619966129867E-2</v>
      </c>
      <c r="DA152" s="132" t="s">
        <v>1824</v>
      </c>
    </row>
    <row r="153" spans="1:105" ht="12" customHeight="1" x14ac:dyDescent="0.25">
      <c r="A153" s="106" t="s">
        <v>124</v>
      </c>
      <c r="B153" s="101">
        <v>2.8159764169819433E-2</v>
      </c>
      <c r="C153" s="101">
        <v>0.14143680388525831</v>
      </c>
      <c r="D153" s="101">
        <v>0.18481067342998972</v>
      </c>
      <c r="E153" s="101">
        <v>0.22684402561668923</v>
      </c>
      <c r="F153" s="101">
        <v>0.25794673118427869</v>
      </c>
      <c r="G153" s="101">
        <v>0.28785131988961177</v>
      </c>
      <c r="H153" s="101">
        <v>0.3045879923483964</v>
      </c>
      <c r="I153" s="101">
        <v>0.33441896030048401</v>
      </c>
      <c r="J153" s="101">
        <v>0.5236589901990798</v>
      </c>
      <c r="K153" s="101">
        <v>0.72145477419252091</v>
      </c>
      <c r="L153" s="101">
        <v>0.93857330865393152</v>
      </c>
      <c r="M153" s="101">
        <v>1.0361471531141164</v>
      </c>
      <c r="N153" s="101">
        <v>1.1096900204481894</v>
      </c>
      <c r="O153" s="101">
        <v>1.1744097257958728</v>
      </c>
      <c r="P153" s="101">
        <v>1.2076103312117987</v>
      </c>
      <c r="Q153" s="101">
        <v>1.281869782019988</v>
      </c>
      <c r="R153" s="101">
        <v>1.3881944932385981</v>
      </c>
      <c r="S153" s="101">
        <v>1.638063779056395</v>
      </c>
      <c r="T153" s="101">
        <v>1.5802204347013953</v>
      </c>
      <c r="U153" s="101">
        <v>1.01737817355371</v>
      </c>
      <c r="V153" s="101">
        <v>0.91223031065251126</v>
      </c>
      <c r="W153" s="101">
        <v>0.90626148512344451</v>
      </c>
      <c r="X153" s="101">
        <v>0.73090441495023029</v>
      </c>
      <c r="Y153" s="101">
        <v>0.84232970612098856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5.5748901719965861E-3</v>
      </c>
      <c r="M154" s="104">
        <v>5.557896146049829E-3</v>
      </c>
      <c r="N154" s="104">
        <v>5.502939566766534E-3</v>
      </c>
      <c r="O154" s="104">
        <v>5.4608548569815389E-3</v>
      </c>
      <c r="P154" s="104">
        <v>4.9724640808627473E-3</v>
      </c>
      <c r="Q154" s="104">
        <v>4.8154864397692279E-3</v>
      </c>
      <c r="R154" s="104">
        <v>4.5138650770061087E-3</v>
      </c>
      <c r="S154" s="104">
        <v>3.8745082282894117E-3</v>
      </c>
      <c r="T154" s="104">
        <v>9.2646974340745091E-4</v>
      </c>
      <c r="U154" s="104">
        <v>7.7318449216229811E-4</v>
      </c>
      <c r="V154" s="104">
        <v>9.3348982184890622E-4</v>
      </c>
      <c r="W154" s="104">
        <v>1.1885779829386685E-3</v>
      </c>
      <c r="X154" s="104">
        <v>1.0061154291350651E-3</v>
      </c>
      <c r="Y154" s="104">
        <v>1.4281487409440932E-3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1.8640639316924985E-3</v>
      </c>
      <c r="M155" s="98">
        <v>1.6206851296011486E-3</v>
      </c>
      <c r="N155" s="98">
        <v>1.7183730987146084E-3</v>
      </c>
      <c r="O155" s="98">
        <v>1.9195525480826914E-3</v>
      </c>
      <c r="P155" s="98">
        <v>1.5238845754974133E-3</v>
      </c>
      <c r="Q155" s="98">
        <v>1.4901949992759428E-3</v>
      </c>
      <c r="R155" s="98">
        <v>1.3944497887168584E-3</v>
      </c>
      <c r="S155" s="98">
        <v>1.0853608811583703E-3</v>
      </c>
      <c r="T155" s="98">
        <v>2.8285599000779941E-4</v>
      </c>
      <c r="U155" s="98">
        <v>2.2732844377337485E-4</v>
      </c>
      <c r="V155" s="98">
        <v>2.8452397919156687E-4</v>
      </c>
      <c r="W155" s="98">
        <v>4.9794871413596446E-4</v>
      </c>
      <c r="X155" s="98">
        <v>2.4116124119624114E-4</v>
      </c>
      <c r="Y155" s="98">
        <v>5.4913549903134215E-4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3.7108262403040874E-3</v>
      </c>
      <c r="M156" s="98">
        <v>3.9372110164486804E-3</v>
      </c>
      <c r="N156" s="98">
        <v>3.7845664680519258E-3</v>
      </c>
      <c r="O156" s="98">
        <v>3.541302308898848E-3</v>
      </c>
      <c r="P156" s="98">
        <v>3.448579505365334E-3</v>
      </c>
      <c r="Q156" s="98">
        <v>3.3252914404932853E-3</v>
      </c>
      <c r="R156" s="98">
        <v>3.1194152882892501E-3</v>
      </c>
      <c r="S156" s="98">
        <v>2.7891473471310414E-3</v>
      </c>
      <c r="T156" s="98">
        <v>6.436137533996515E-4</v>
      </c>
      <c r="U156" s="98">
        <v>5.4585604838892324E-4</v>
      </c>
      <c r="V156" s="98">
        <v>6.4896584265733935E-4</v>
      </c>
      <c r="W156" s="98">
        <v>6.9062926880270417E-4</v>
      </c>
      <c r="X156" s="98">
        <v>7.6495418793882399E-4</v>
      </c>
      <c r="Y156" s="98">
        <v>8.79013241912751E-4</v>
      </c>
      <c r="DA156" s="63" t="s">
        <v>1828</v>
      </c>
    </row>
    <row r="157" spans="1:105" ht="12" customHeight="1" x14ac:dyDescent="0.25">
      <c r="A157" s="106" t="s">
        <v>122</v>
      </c>
      <c r="B157" s="101">
        <v>0.22786966158644825</v>
      </c>
      <c r="C157" s="101">
        <v>0.33113031657709963</v>
      </c>
      <c r="D157" s="101">
        <v>0.50381052302135287</v>
      </c>
      <c r="E157" s="101">
        <v>0.74650405647656504</v>
      </c>
      <c r="F157" s="101">
        <v>0.95043816001682901</v>
      </c>
      <c r="G157" s="101">
        <v>1.2120743699379639</v>
      </c>
      <c r="H157" s="101">
        <v>1.4216082671514134</v>
      </c>
      <c r="I157" s="101">
        <v>1.969595103104508</v>
      </c>
      <c r="J157" s="101">
        <v>4.6555281715828105</v>
      </c>
      <c r="K157" s="101">
        <v>8.2955827294816178</v>
      </c>
      <c r="L157" s="101">
        <v>10.039994536299629</v>
      </c>
      <c r="M157" s="101">
        <v>13.410491703606857</v>
      </c>
      <c r="N157" s="101">
        <v>17.495776907066798</v>
      </c>
      <c r="O157" s="101">
        <v>22.645482207910902</v>
      </c>
      <c r="P157" s="101">
        <v>24.326595532962603</v>
      </c>
      <c r="Q157" s="101">
        <v>29.114437836871637</v>
      </c>
      <c r="R157" s="101">
        <v>30.052697105219707</v>
      </c>
      <c r="S157" s="101">
        <v>30.755413896048296</v>
      </c>
      <c r="T157" s="101">
        <v>28.11174491422922</v>
      </c>
      <c r="U157" s="101">
        <v>22.892210361388944</v>
      </c>
      <c r="V157" s="101">
        <v>14.383419863881777</v>
      </c>
      <c r="W157" s="101">
        <v>14.60387297153471</v>
      </c>
      <c r="X157" s="101">
        <v>9.2964667127969136</v>
      </c>
      <c r="Y157" s="101">
        <v>8.9294772792026826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5.5099441271085592</v>
      </c>
      <c r="M158" s="104">
        <v>6.0442341769063024</v>
      </c>
      <c r="N158" s="104">
        <v>6.5800905012666497</v>
      </c>
      <c r="O158" s="104">
        <v>7.7480927709988645</v>
      </c>
      <c r="P158" s="104">
        <v>6.2358543366366961</v>
      </c>
      <c r="Q158" s="104">
        <v>6.3962460938572026</v>
      </c>
      <c r="R158" s="104">
        <v>6.4262741652070661</v>
      </c>
      <c r="S158" s="104">
        <v>7.2813341043586375</v>
      </c>
      <c r="T158" s="104">
        <v>4.3046654789274665</v>
      </c>
      <c r="U158" s="104">
        <v>4.4664092071015071</v>
      </c>
      <c r="V158" s="104">
        <v>3.8663924667133758</v>
      </c>
      <c r="W158" s="104">
        <v>4.5390583538400948</v>
      </c>
      <c r="X158" s="104">
        <v>3.5778814330397672</v>
      </c>
      <c r="Y158" s="104">
        <v>3.9155584345522243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1.835351570961401</v>
      </c>
      <c r="M159" s="98">
        <v>1.7425454867559194</v>
      </c>
      <c r="N159" s="98">
        <v>2.0279704861140933</v>
      </c>
      <c r="O159" s="98">
        <v>2.7019229842732781</v>
      </c>
      <c r="P159" s="98">
        <v>1.8838646323318509</v>
      </c>
      <c r="Q159" s="98">
        <v>1.9682657050374739</v>
      </c>
      <c r="R159" s="98">
        <v>1.9909913743012062</v>
      </c>
      <c r="S159" s="98">
        <v>2.0434909066762241</v>
      </c>
      <c r="T159" s="98">
        <v>1.3070574968418966</v>
      </c>
      <c r="U159" s="98">
        <v>1.2975702906642217</v>
      </c>
      <c r="V159" s="98">
        <v>1.1667943794471889</v>
      </c>
      <c r="W159" s="98">
        <v>1.8933917593148135</v>
      </c>
      <c r="X159" s="98">
        <v>0.85268308234885759</v>
      </c>
      <c r="Y159" s="98">
        <v>1.5164771524622283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3.6745925561471577</v>
      </c>
      <c r="M160" s="98">
        <v>4.3016886901503835</v>
      </c>
      <c r="N160" s="98">
        <v>4.5521200151525569</v>
      </c>
      <c r="O160" s="98">
        <v>5.0461697867255859</v>
      </c>
      <c r="P160" s="98">
        <v>4.3519897043048452</v>
      </c>
      <c r="Q160" s="98">
        <v>4.4279803888197291</v>
      </c>
      <c r="R160" s="98">
        <v>4.4352827909058599</v>
      </c>
      <c r="S160" s="98">
        <v>5.2378431976824134</v>
      </c>
      <c r="T160" s="98">
        <v>2.9976079820855697</v>
      </c>
      <c r="U160" s="98">
        <v>3.1688389164372852</v>
      </c>
      <c r="V160" s="98">
        <v>2.6995980872661871</v>
      </c>
      <c r="W160" s="98">
        <v>2.6456665945252813</v>
      </c>
      <c r="X160" s="98">
        <v>2.7251983506909094</v>
      </c>
      <c r="Y160" s="98">
        <v>2.399081282089996</v>
      </c>
      <c r="DA160" s="63" t="s">
        <v>1832</v>
      </c>
    </row>
    <row r="161" spans="1:105" ht="12" customHeight="1" x14ac:dyDescent="0.25">
      <c r="A161" s="121" t="s">
        <v>54</v>
      </c>
      <c r="B161" s="122">
        <v>6.4760160084543189E-2</v>
      </c>
      <c r="C161" s="122">
        <v>0.16799327194884026</v>
      </c>
      <c r="D161" s="122">
        <v>0.21554019815102238</v>
      </c>
      <c r="E161" s="122">
        <v>0.32623945146158567</v>
      </c>
      <c r="F161" s="122">
        <v>0.43851965639397639</v>
      </c>
      <c r="G161" s="122">
        <v>0.52902268100269567</v>
      </c>
      <c r="H161" s="122">
        <v>0.5319558391941106</v>
      </c>
      <c r="I161" s="122">
        <v>0.73990029324235029</v>
      </c>
      <c r="J161" s="122">
        <v>1.4725912354278485</v>
      </c>
      <c r="K161" s="122">
        <v>2.9357448434631603</v>
      </c>
      <c r="L161" s="122">
        <v>5.809364434839714</v>
      </c>
      <c r="M161" s="122">
        <v>7.4763268360081723</v>
      </c>
      <c r="N161" s="122">
        <v>8.5573375840024415</v>
      </c>
      <c r="O161" s="122">
        <v>8.3360404111488737</v>
      </c>
      <c r="P161" s="122">
        <v>9.2908808890552876</v>
      </c>
      <c r="Q161" s="122">
        <v>10.167646648713408</v>
      </c>
      <c r="R161" s="122">
        <v>10.761633267898041</v>
      </c>
      <c r="S161" s="122">
        <v>12.578439361031252</v>
      </c>
      <c r="T161" s="122">
        <v>11.484649531996578</v>
      </c>
      <c r="U161" s="122">
        <v>11.658657591195297</v>
      </c>
      <c r="V161" s="122">
        <v>12.075356152270462</v>
      </c>
      <c r="W161" s="122">
        <v>13.800349354558215</v>
      </c>
      <c r="X161" s="122">
        <v>14.550509818365267</v>
      </c>
      <c r="Y161" s="122">
        <v>13.023287933358692</v>
      </c>
      <c r="DA161" s="130" t="s">
        <v>1833</v>
      </c>
    </row>
    <row r="162" spans="1:105" ht="12" customHeight="1" x14ac:dyDescent="0.25">
      <c r="A162" s="97" t="s">
        <v>202</v>
      </c>
      <c r="B162" s="98">
        <v>1.0547313341299421E-4</v>
      </c>
      <c r="C162" s="98">
        <v>6.5221077471193118E-3</v>
      </c>
      <c r="D162" s="98">
        <v>6.9174636663622427E-3</v>
      </c>
      <c r="E162" s="98">
        <v>8.5588736328699126E-3</v>
      </c>
      <c r="F162" s="98">
        <v>1.2981687536714694E-2</v>
      </c>
      <c r="G162" s="98">
        <v>1.6084568294670878E-2</v>
      </c>
      <c r="H162" s="98">
        <v>1.3896476391776744E-2</v>
      </c>
      <c r="I162" s="98">
        <v>2.5205036134961091E-2</v>
      </c>
      <c r="J162" s="98">
        <v>2.2273789116566363E-2</v>
      </c>
      <c r="K162" s="98">
        <v>2.4357542263325222E-2</v>
      </c>
      <c r="L162" s="98">
        <v>0.42990980935730438</v>
      </c>
      <c r="M162" s="98">
        <v>0.46962194272403696</v>
      </c>
      <c r="N162" s="98">
        <v>0.55974385000464721</v>
      </c>
      <c r="O162" s="98">
        <v>0.50612679731607579</v>
      </c>
      <c r="P162" s="98">
        <v>0.3495378386614556</v>
      </c>
      <c r="Q162" s="98">
        <v>0.54526611382347501</v>
      </c>
      <c r="R162" s="98">
        <v>0.72812012426632899</v>
      </c>
      <c r="S162" s="98">
        <v>0.71761576006940775</v>
      </c>
      <c r="T162" s="98">
        <v>0.82827608410246389</v>
      </c>
      <c r="U162" s="98">
        <v>0.87911998508679656</v>
      </c>
      <c r="V162" s="98">
        <v>0.881346679838244</v>
      </c>
      <c r="W162" s="98">
        <v>0.89877942086584217</v>
      </c>
      <c r="X162" s="98">
        <v>0.76445407186594316</v>
      </c>
      <c r="Y162" s="98">
        <v>0.57483806737590226</v>
      </c>
      <c r="DA162" s="63" t="s">
        <v>1834</v>
      </c>
    </row>
    <row r="163" spans="1:105" ht="12" customHeight="1" x14ac:dyDescent="0.25">
      <c r="A163" s="97" t="s">
        <v>50</v>
      </c>
      <c r="B163" s="98">
        <v>4.1091285298171009E-3</v>
      </c>
      <c r="C163" s="98">
        <v>1.1562833226174718E-2</v>
      </c>
      <c r="D163" s="98">
        <v>1.4552640818707848E-2</v>
      </c>
      <c r="E163" s="98">
        <v>1.6860506740632247E-2</v>
      </c>
      <c r="F163" s="98">
        <v>2.3169714512422016E-2</v>
      </c>
      <c r="G163" s="98">
        <v>3.1684939786392224E-2</v>
      </c>
      <c r="H163" s="98">
        <v>3.4140938996692245E-2</v>
      </c>
      <c r="I163" s="98">
        <v>4.4839087730220564E-2</v>
      </c>
      <c r="J163" s="98">
        <v>0.12308955686154238</v>
      </c>
      <c r="K163" s="98">
        <v>0.21238036460989068</v>
      </c>
      <c r="L163" s="98">
        <v>0.31921505028331676</v>
      </c>
      <c r="M163" s="98">
        <v>0.38352605201214446</v>
      </c>
      <c r="N163" s="98">
        <v>0.41454973068078743</v>
      </c>
      <c r="O163" s="98">
        <v>0.40506973074818026</v>
      </c>
      <c r="P163" s="98">
        <v>0.41389898207941395</v>
      </c>
      <c r="Q163" s="98">
        <v>0.42092166388359437</v>
      </c>
      <c r="R163" s="98">
        <v>0.41444678101828564</v>
      </c>
      <c r="S163" s="98">
        <v>0.36128014013580639</v>
      </c>
      <c r="T163" s="98">
        <v>0.1393428094866353</v>
      </c>
      <c r="U163" s="98">
        <v>0.26819849218691588</v>
      </c>
      <c r="V163" s="98">
        <v>0.16070511657731598</v>
      </c>
      <c r="W163" s="98">
        <v>0.36819624978082666</v>
      </c>
      <c r="X163" s="98">
        <v>0.33407064520270568</v>
      </c>
      <c r="Y163" s="98">
        <v>0.26542062973406977</v>
      </c>
      <c r="DA163" s="63" t="s">
        <v>1835</v>
      </c>
    </row>
    <row r="164" spans="1:105" ht="12" customHeight="1" x14ac:dyDescent="0.25">
      <c r="A164" s="109" t="s">
        <v>120</v>
      </c>
      <c r="B164" s="33">
        <v>6.0545558421313095E-2</v>
      </c>
      <c r="C164" s="33">
        <v>0.14990833097554623</v>
      </c>
      <c r="D164" s="33">
        <v>0.19407009366595229</v>
      </c>
      <c r="E164" s="33">
        <v>0.30082007108808351</v>
      </c>
      <c r="F164" s="33">
        <v>0.40236825434483969</v>
      </c>
      <c r="G164" s="33">
        <v>0.48125317292163255</v>
      </c>
      <c r="H164" s="33">
        <v>0.4839184238056416</v>
      </c>
      <c r="I164" s="33">
        <v>0.66985616937716863</v>
      </c>
      <c r="J164" s="33">
        <v>1.3272278894497398</v>
      </c>
      <c r="K164" s="33">
        <v>2.6990069365899445</v>
      </c>
      <c r="L164" s="33">
        <v>5.060239575199093</v>
      </c>
      <c r="M164" s="33">
        <v>6.623178841271991</v>
      </c>
      <c r="N164" s="33">
        <v>7.5830440033170063</v>
      </c>
      <c r="O164" s="33">
        <v>7.424843883084618</v>
      </c>
      <c r="P164" s="33">
        <v>8.5274440683144181</v>
      </c>
      <c r="Q164" s="33">
        <v>9.2014588710063379</v>
      </c>
      <c r="R164" s="33">
        <v>9.6190663626134274</v>
      </c>
      <c r="S164" s="33">
        <v>11.499543460826038</v>
      </c>
      <c r="T164" s="33">
        <v>10.517030638407478</v>
      </c>
      <c r="U164" s="33">
        <v>10.511339113921585</v>
      </c>
      <c r="V164" s="33">
        <v>11.033304355854902</v>
      </c>
      <c r="W164" s="33">
        <v>12.533373683911545</v>
      </c>
      <c r="X164" s="33">
        <v>13.451985101296618</v>
      </c>
      <c r="Y164" s="33">
        <v>12.18302923624872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0.52036051413928763</v>
      </c>
      <c r="C166" s="119">
        <f t="shared" si="32"/>
        <v>0.45526614390470144</v>
      </c>
      <c r="D166" s="119">
        <f t="shared" si="32"/>
        <v>0.47615312773106733</v>
      </c>
      <c r="E166" s="119">
        <f t="shared" si="32"/>
        <v>0.49268619710899891</v>
      </c>
      <c r="F166" s="119">
        <f t="shared" si="32"/>
        <v>0.50206520721916992</v>
      </c>
      <c r="G166" s="119">
        <f t="shared" si="32"/>
        <v>0.51175223380231083</v>
      </c>
      <c r="H166" s="119">
        <f t="shared" si="32"/>
        <v>0.52192392654843212</v>
      </c>
      <c r="I166" s="119">
        <f t="shared" si="32"/>
        <v>0.53012682371260356</v>
      </c>
      <c r="J166" s="119">
        <f t="shared" si="32"/>
        <v>0.56273307180745646</v>
      </c>
      <c r="K166" s="119">
        <f t="shared" si="32"/>
        <v>0.58528159323576234</v>
      </c>
      <c r="L166" s="119">
        <f t="shared" si="32"/>
        <v>0.57951293180876018</v>
      </c>
      <c r="M166" s="119">
        <f t="shared" si="32"/>
        <v>0.58404841943435415</v>
      </c>
      <c r="N166" s="119">
        <f t="shared" si="32"/>
        <v>0.58788573190386351</v>
      </c>
      <c r="O166" s="119">
        <f t="shared" si="32"/>
        <v>0.5894972874363783</v>
      </c>
      <c r="P166" s="119">
        <f t="shared" si="32"/>
        <v>0.59490115442424729</v>
      </c>
      <c r="Q166" s="119">
        <f t="shared" si="32"/>
        <v>0.59423944161709319</v>
      </c>
      <c r="R166" s="119">
        <f t="shared" ref="R166:V166" si="33">IF(R142=0,"",R142/R118)</f>
        <v>0.59595270591191962</v>
      </c>
      <c r="S166" s="119">
        <f t="shared" si="33"/>
        <v>0.59987517779892852</v>
      </c>
      <c r="T166" s="119">
        <f t="shared" si="33"/>
        <v>0.60581276066666678</v>
      </c>
      <c r="U166" s="119">
        <f t="shared" si="33"/>
        <v>0.60976072003670223</v>
      </c>
      <c r="V166" s="119">
        <f t="shared" si="33"/>
        <v>0.61150763492534621</v>
      </c>
      <c r="W166" s="119">
        <f t="shared" ref="W166:Y166" si="34">IF(W142=0,"",W142/W118)</f>
        <v>0.61698913345556983</v>
      </c>
      <c r="X166" s="119">
        <f t="shared" si="34"/>
        <v>0.62509029687461171</v>
      </c>
      <c r="Y166" s="119">
        <f t="shared" si="34"/>
        <v>0.63532938121660087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0.39285899933576168</v>
      </c>
      <c r="C167" s="124">
        <f t="shared" si="35"/>
        <v>0.44806537950563274</v>
      </c>
      <c r="D167" s="124">
        <f t="shared" si="35"/>
        <v>0.46723870675885321</v>
      </c>
      <c r="E167" s="124">
        <f t="shared" si="35"/>
        <v>0.4822000258748918</v>
      </c>
      <c r="F167" s="124">
        <f t="shared" si="35"/>
        <v>0.49302756371633799</v>
      </c>
      <c r="G167" s="124">
        <f t="shared" si="35"/>
        <v>0.50257406712899355</v>
      </c>
      <c r="H167" s="124">
        <f t="shared" si="35"/>
        <v>0.50912075804611712</v>
      </c>
      <c r="I167" s="124">
        <f t="shared" si="35"/>
        <v>0.51910416933905934</v>
      </c>
      <c r="J167" s="124">
        <f t="shared" si="35"/>
        <v>0.54655851657405763</v>
      </c>
      <c r="K167" s="124">
        <f t="shared" si="35"/>
        <v>0.56251075313864229</v>
      </c>
      <c r="L167" s="124">
        <f t="shared" si="35"/>
        <v>0.57470554088694181</v>
      </c>
      <c r="M167" s="124">
        <f t="shared" si="35"/>
        <v>0.57779618052897586</v>
      </c>
      <c r="N167" s="124">
        <f t="shared" si="35"/>
        <v>0.58040506477042275</v>
      </c>
      <c r="O167" s="124">
        <f t="shared" si="35"/>
        <v>0.58114715326298494</v>
      </c>
      <c r="P167" s="124">
        <f t="shared" si="35"/>
        <v>0.58150413365456055</v>
      </c>
      <c r="Q167" s="124">
        <f t="shared" si="35"/>
        <v>0.58268602682446546</v>
      </c>
      <c r="R167" s="124">
        <f t="shared" ref="R167:V167" si="36">IF(R143=0,"",R143/R119)</f>
        <v>0.58492835076740313</v>
      </c>
      <c r="S167" s="124">
        <f t="shared" si="36"/>
        <v>0.58663897372650131</v>
      </c>
      <c r="T167" s="124">
        <f t="shared" si="36"/>
        <v>0.58745787322982512</v>
      </c>
      <c r="U167" s="124">
        <f t="shared" si="36"/>
        <v>0.58817897555879683</v>
      </c>
      <c r="V167" s="124">
        <f t="shared" si="36"/>
        <v>0.59156210298644896</v>
      </c>
      <c r="W167" s="124">
        <f t="shared" ref="W167:Y167" si="37">IF(W143=0,"",W143/W119)</f>
        <v>0.5982799656397515</v>
      </c>
      <c r="X167" s="124">
        <f t="shared" si="37"/>
        <v>0.60566101574779352</v>
      </c>
      <c r="Y167" s="124">
        <f t="shared" si="37"/>
        <v>0.61295252664997169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0.39053085785531655</v>
      </c>
      <c r="C168" s="111">
        <f t="shared" si="38"/>
        <v>0.44569463805560317</v>
      </c>
      <c r="D168" s="111">
        <f t="shared" si="38"/>
        <v>0.46490860933061362</v>
      </c>
      <c r="E168" s="111">
        <f t="shared" si="38"/>
        <v>0.47990385761316157</v>
      </c>
      <c r="F168" s="111">
        <f t="shared" si="38"/>
        <v>0.49077162131987034</v>
      </c>
      <c r="G168" s="111">
        <f t="shared" si="38"/>
        <v>0.50035818846881253</v>
      </c>
      <c r="H168" s="111">
        <f t="shared" si="38"/>
        <v>0.50695503795302477</v>
      </c>
      <c r="I168" s="111">
        <f t="shared" si="38"/>
        <v>0.51698179418669299</v>
      </c>
      <c r="J168" s="111">
        <f t="shared" si="38"/>
        <v>0.54448146967177147</v>
      </c>
      <c r="K168" s="111">
        <f t="shared" si="38"/>
        <v>0.56047396760151114</v>
      </c>
      <c r="L168" s="111">
        <f t="shared" si="38"/>
        <v>0.57277055477389238</v>
      </c>
      <c r="M168" s="111">
        <f t="shared" si="38"/>
        <v>0.57588979767175452</v>
      </c>
      <c r="N168" s="111">
        <f t="shared" si="38"/>
        <v>0.57853686193490828</v>
      </c>
      <c r="O168" s="111">
        <f t="shared" si="38"/>
        <v>0.57926788692866482</v>
      </c>
      <c r="P168" s="111">
        <f t="shared" si="38"/>
        <v>0.57963061035043018</v>
      </c>
      <c r="Q168" s="111">
        <f t="shared" si="38"/>
        <v>0.58087512848314871</v>
      </c>
      <c r="R168" s="111">
        <f t="shared" ref="R168:V168" si="39">IF(R144=0,"",R144/R120)</f>
        <v>0.5831384065611227</v>
      </c>
      <c r="S168" s="111">
        <f t="shared" si="39"/>
        <v>0.58484502953514894</v>
      </c>
      <c r="T168" s="111">
        <f t="shared" si="39"/>
        <v>0.58559917990856847</v>
      </c>
      <c r="U168" s="111">
        <f t="shared" si="39"/>
        <v>0.58632463890112829</v>
      </c>
      <c r="V168" s="111">
        <f t="shared" si="39"/>
        <v>0.58971825742231587</v>
      </c>
      <c r="W168" s="111">
        <f t="shared" ref="W168:Y168" si="40">IF(W144=0,"",W144/W120)</f>
        <v>0.59649946422478473</v>
      </c>
      <c r="X168" s="111">
        <f t="shared" si="40"/>
        <v>0.60390541894416661</v>
      </c>
      <c r="Y168" s="111">
        <f t="shared" si="40"/>
        <v>0.61139779646032566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1.6812889119229024</v>
      </c>
      <c r="C170" s="124">
        <f t="shared" si="44"/>
        <v>2.1319403831024895</v>
      </c>
      <c r="D170" s="124">
        <f t="shared" si="44"/>
        <v>2.2188235937432563</v>
      </c>
      <c r="E170" s="124">
        <f t="shared" si="44"/>
        <v>2.3082765589832523</v>
      </c>
      <c r="F170" s="124">
        <f t="shared" si="44"/>
        <v>2.3647888471172336</v>
      </c>
      <c r="G170" s="124">
        <f t="shared" si="44"/>
        <v>2.4293732048761063</v>
      </c>
      <c r="H170" s="124">
        <f t="shared" si="44"/>
        <v>2.47774300360786</v>
      </c>
      <c r="I170" s="124">
        <f t="shared" si="44"/>
        <v>2.5561272996055977</v>
      </c>
      <c r="J170" s="124">
        <f t="shared" si="44"/>
        <v>2.7087456455390879</v>
      </c>
      <c r="K170" s="124">
        <f t="shared" si="44"/>
        <v>2.8692922835324501</v>
      </c>
      <c r="L170" s="124">
        <f t="shared" si="44"/>
        <v>2.9567569294085789</v>
      </c>
      <c r="M170" s="124">
        <f t="shared" si="44"/>
        <v>3.0261308932431543</v>
      </c>
      <c r="N170" s="124">
        <f t="shared" si="44"/>
        <v>3.104590768938003</v>
      </c>
      <c r="O170" s="124">
        <f t="shared" si="44"/>
        <v>3.1507231857247699</v>
      </c>
      <c r="P170" s="124">
        <f t="shared" si="44"/>
        <v>3.1863099243506836</v>
      </c>
      <c r="Q170" s="124">
        <f t="shared" si="44"/>
        <v>3.2297435532876078</v>
      </c>
      <c r="R170" s="124">
        <f t="shared" ref="R170:V170" si="45">IF(R146=0,"",R146/R122)</f>
        <v>3.2941365204151518</v>
      </c>
      <c r="S170" s="124">
        <f t="shared" si="45"/>
        <v>3.3914422937893827</v>
      </c>
      <c r="T170" s="124">
        <f t="shared" si="45"/>
        <v>3.4986564147631793</v>
      </c>
      <c r="U170" s="124">
        <f t="shared" si="45"/>
        <v>3.5987979385796129</v>
      </c>
      <c r="V170" s="124">
        <f t="shared" si="45"/>
        <v>3.7020671594706078</v>
      </c>
      <c r="W170" s="124">
        <f t="shared" ref="W170:Y170" si="46">IF(W146=0,"",W146/W122)</f>
        <v>3.7524914065485886</v>
      </c>
      <c r="X170" s="124">
        <f t="shared" si="46"/>
        <v>3.7858755656728071</v>
      </c>
      <c r="Y170" s="124">
        <f t="shared" si="46"/>
        <v>3.8164828788865659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1.6812889119229024</v>
      </c>
      <c r="C171" s="111">
        <f t="shared" si="47"/>
        <v>2.1319403831024895</v>
      </c>
      <c r="D171" s="111">
        <f t="shared" si="47"/>
        <v>2.2188235937432563</v>
      </c>
      <c r="E171" s="111">
        <f t="shared" si="47"/>
        <v>2.3082765589832523</v>
      </c>
      <c r="F171" s="111">
        <f t="shared" si="47"/>
        <v>2.3647888471172336</v>
      </c>
      <c r="G171" s="111">
        <f t="shared" si="47"/>
        <v>2.4293732048761063</v>
      </c>
      <c r="H171" s="111">
        <f t="shared" si="47"/>
        <v>2.47774300360786</v>
      </c>
      <c r="I171" s="111">
        <f t="shared" si="47"/>
        <v>2.5561272996055977</v>
      </c>
      <c r="J171" s="111">
        <f t="shared" si="47"/>
        <v>2.7087456455390879</v>
      </c>
      <c r="K171" s="111">
        <f t="shared" si="47"/>
        <v>2.8692922835324501</v>
      </c>
      <c r="L171" s="111">
        <f t="shared" si="47"/>
        <v>2.9567569294085789</v>
      </c>
      <c r="M171" s="111">
        <f t="shared" si="47"/>
        <v>3.0261308932431543</v>
      </c>
      <c r="N171" s="111">
        <f t="shared" si="47"/>
        <v>3.104590768938003</v>
      </c>
      <c r="O171" s="111">
        <f t="shared" si="47"/>
        <v>3.1507231857247699</v>
      </c>
      <c r="P171" s="111">
        <f t="shared" si="47"/>
        <v>3.1863099243506836</v>
      </c>
      <c r="Q171" s="111">
        <f t="shared" si="47"/>
        <v>3.2297435532876078</v>
      </c>
      <c r="R171" s="111">
        <f t="shared" ref="R171:V171" si="48">IF(R147=0,"",R147/R123)</f>
        <v>3.2941365204151518</v>
      </c>
      <c r="S171" s="111">
        <f t="shared" si="48"/>
        <v>3.3914422937893827</v>
      </c>
      <c r="T171" s="111">
        <f t="shared" si="48"/>
        <v>3.4986564147631793</v>
      </c>
      <c r="U171" s="111">
        <f t="shared" si="48"/>
        <v>3.5987979385796129</v>
      </c>
      <c r="V171" s="111">
        <f t="shared" si="48"/>
        <v>3.7020671594706078</v>
      </c>
      <c r="W171" s="111">
        <f t="shared" ref="W171:Y171" si="49">IF(W147=0,"",W147/W123)</f>
        <v>3.7524914065485886</v>
      </c>
      <c r="X171" s="111">
        <f t="shared" si="49"/>
        <v>3.7858755656728071</v>
      </c>
      <c r="Y171" s="111">
        <f t="shared" si="49"/>
        <v>3.8164828788865659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0.54608183909551233</v>
      </c>
      <c r="C172" s="124">
        <f t="shared" si="50"/>
        <v>0.54455051687450529</v>
      </c>
      <c r="D172" s="124">
        <f t="shared" si="50"/>
        <v>0.55021233302861861</v>
      </c>
      <c r="E172" s="124">
        <f t="shared" si="50"/>
        <v>0.55519182276571533</v>
      </c>
      <c r="F172" s="124">
        <f t="shared" si="50"/>
        <v>0.55834152724104047</v>
      </c>
      <c r="G172" s="124">
        <f t="shared" si="50"/>
        <v>0.56163104560541133</v>
      </c>
      <c r="H172" s="124">
        <f t="shared" si="50"/>
        <v>0.56443255619399657</v>
      </c>
      <c r="I172" s="124">
        <f t="shared" si="50"/>
        <v>0.56835412217470216</v>
      </c>
      <c r="J172" s="124">
        <f t="shared" si="50"/>
        <v>0.57603095990859376</v>
      </c>
      <c r="K172" s="124">
        <f t="shared" si="50"/>
        <v>0.5803821914909173</v>
      </c>
      <c r="L172" s="124">
        <f t="shared" si="50"/>
        <v>0.64128219187571622</v>
      </c>
      <c r="M172" s="124">
        <f t="shared" si="50"/>
        <v>0.64002045062708113</v>
      </c>
      <c r="N172" s="124">
        <f t="shared" si="50"/>
        <v>0.63495065748135648</v>
      </c>
      <c r="O172" s="124">
        <f t="shared" si="50"/>
        <v>0.63232940926528702</v>
      </c>
      <c r="P172" s="124">
        <f t="shared" si="50"/>
        <v>0.63170149930824826</v>
      </c>
      <c r="Q172" s="124">
        <f t="shared" si="50"/>
        <v>0.63665597480354774</v>
      </c>
      <c r="R172" s="124">
        <f t="shared" ref="R172:V172" si="51">IF(R148=0,"",R148/R124)</f>
        <v>0.64867245668773865</v>
      </c>
      <c r="S172" s="124">
        <f t="shared" si="51"/>
        <v>0.66834744784045252</v>
      </c>
      <c r="T172" s="124">
        <f t="shared" si="51"/>
        <v>0.67791488749278928</v>
      </c>
      <c r="U172" s="124">
        <f t="shared" si="51"/>
        <v>0.69518338481128505</v>
      </c>
      <c r="V172" s="124">
        <f t="shared" si="51"/>
        <v>0.7042297402533636</v>
      </c>
      <c r="W172" s="124">
        <f t="shared" ref="W172:Y172" si="52">IF(W148=0,"",W148/W124)</f>
        <v>0.70724097427008359</v>
      </c>
      <c r="X172" s="124">
        <f t="shared" si="52"/>
        <v>0.71626064883176421</v>
      </c>
      <c r="Y172" s="124">
        <f t="shared" si="52"/>
        <v>0.72149858882793982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0.40039867932433026</v>
      </c>
      <c r="C173" s="111">
        <f t="shared" si="53"/>
        <v>0.50505593077724409</v>
      </c>
      <c r="D173" s="111">
        <f t="shared" si="53"/>
        <v>0.51030612309075452</v>
      </c>
      <c r="E173" s="111">
        <f t="shared" si="53"/>
        <v>0.51632840850881156</v>
      </c>
      <c r="F173" s="111">
        <f t="shared" si="53"/>
        <v>0.52223285845287959</v>
      </c>
      <c r="G173" s="111">
        <f t="shared" si="53"/>
        <v>0.52923481284687113</v>
      </c>
      <c r="H173" s="111">
        <f t="shared" si="53"/>
        <v>0.53415465081951508</v>
      </c>
      <c r="I173" s="111">
        <f t="shared" si="53"/>
        <v>0.54310142212056078</v>
      </c>
      <c r="J173" s="111">
        <f t="shared" si="53"/>
        <v>0.56195802933267314</v>
      </c>
      <c r="K173" s="111">
        <f t="shared" si="53"/>
        <v>0.56802772175830363</v>
      </c>
      <c r="L173" s="111">
        <f t="shared" si="53"/>
        <v>0.61387693133034937</v>
      </c>
      <c r="M173" s="111">
        <f t="shared" si="53"/>
        <v>0.61679589886432373</v>
      </c>
      <c r="N173" s="111">
        <f t="shared" si="53"/>
        <v>0.61792909733329127</v>
      </c>
      <c r="O173" s="111">
        <f t="shared" si="53"/>
        <v>0.622078267142402</v>
      </c>
      <c r="P173" s="111">
        <f t="shared" si="53"/>
        <v>0.62553429876316857</v>
      </c>
      <c r="Q173" s="111">
        <f t="shared" si="53"/>
        <v>0.62958265468574948</v>
      </c>
      <c r="R173" s="111">
        <f t="shared" ref="R173:V173" si="54">IF(R149=0,"",R149/R125)</f>
        <v>0.64837970594726069</v>
      </c>
      <c r="S173" s="111">
        <f t="shared" si="54"/>
        <v>0.64975978224994158</v>
      </c>
      <c r="T173" s="111">
        <f t="shared" si="54"/>
        <v>0.68915392258091357</v>
      </c>
      <c r="U173" s="111">
        <f t="shared" si="54"/>
        <v>0.69815969382291532</v>
      </c>
      <c r="V173" s="111">
        <f t="shared" si="54"/>
        <v>0.70371728882815865</v>
      </c>
      <c r="W173" s="111">
        <f t="shared" ref="W173:Y173" si="55">IF(W149=0,"",W149/W125)</f>
        <v>0.70859021759445939</v>
      </c>
      <c r="X173" s="111">
        <f t="shared" si="55"/>
        <v>0.71178747908085793</v>
      </c>
      <c r="Y173" s="111">
        <f t="shared" si="55"/>
        <v>0.7159592922055189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>
        <f t="shared" si="56"/>
        <v>0.82881552558928462</v>
      </c>
      <c r="M174" s="111">
        <f t="shared" si="56"/>
        <v>0.84808436416684263</v>
      </c>
      <c r="N174" s="111">
        <f t="shared" si="56"/>
        <v>0.83881475881096201</v>
      </c>
      <c r="O174" s="111">
        <f t="shared" si="56"/>
        <v>0.82173900205506323</v>
      </c>
      <c r="P174" s="111">
        <f t="shared" si="56"/>
        <v>0.84104738744542284</v>
      </c>
      <c r="Q174" s="111">
        <f t="shared" si="56"/>
        <v>0.83927215744398154</v>
      </c>
      <c r="R174" s="111">
        <f t="shared" ref="R174:V174" si="57">IF(R150=0,"",R150/R126)</f>
        <v>0.83778311250370474</v>
      </c>
      <c r="S174" s="111">
        <f t="shared" si="57"/>
        <v>0.90023085950305237</v>
      </c>
      <c r="T174" s="111">
        <f t="shared" si="57"/>
        <v>0.87906099247407898</v>
      </c>
      <c r="U174" s="111">
        <f t="shared" si="57"/>
        <v>0.8891857147070642</v>
      </c>
      <c r="V174" s="111">
        <f t="shared" si="57"/>
        <v>0.88821172359665257</v>
      </c>
      <c r="W174" s="111">
        <f t="shared" ref="W174:Y174" si="58">IF(W150=0,"",W150/W126)</f>
        <v>0.85327446486420822</v>
      </c>
      <c r="X174" s="111">
        <f t="shared" si="58"/>
        <v>0.91247347578257687</v>
      </c>
      <c r="Y174" s="111">
        <f t="shared" si="58"/>
        <v>0.86880391421301995</v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>
        <f t="shared" si="59"/>
        <v>0.61746516284606701</v>
      </c>
      <c r="M175" s="112">
        <f t="shared" si="59"/>
        <v>0.61746516284606678</v>
      </c>
      <c r="N175" s="112">
        <f t="shared" si="59"/>
        <v>0.6174651628460669</v>
      </c>
      <c r="O175" s="112">
        <f t="shared" si="59"/>
        <v>0.61746516284606667</v>
      </c>
      <c r="P175" s="112">
        <f t="shared" si="59"/>
        <v>0.61746516284606678</v>
      </c>
      <c r="Q175" s="112">
        <f t="shared" si="59"/>
        <v>0.61746516284606678</v>
      </c>
      <c r="R175" s="112">
        <f t="shared" ref="R175:V175" si="60">IF(R151=0,"",R151/R127)</f>
        <v>0.61746516284606667</v>
      </c>
      <c r="S175" s="112">
        <f t="shared" si="60"/>
        <v>0.61746516284606701</v>
      </c>
      <c r="T175" s="112">
        <f t="shared" si="60"/>
        <v>0.68950566579683004</v>
      </c>
      <c r="U175" s="112">
        <f t="shared" si="60"/>
        <v>0.70099992164478819</v>
      </c>
      <c r="V175" s="112">
        <f t="shared" si="60"/>
        <v>0.70868678000693652</v>
      </c>
      <c r="W175" s="112">
        <f t="shared" ref="W175:Y175" si="61">IF(W151=0,"",W151/W127)</f>
        <v>0.70879440864103704</v>
      </c>
      <c r="X175" s="112">
        <f t="shared" si="61"/>
        <v>0.71784927589579173</v>
      </c>
      <c r="Y175" s="112">
        <f t="shared" si="61"/>
        <v>0.71904367296813199</v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0.49097463438330846</v>
      </c>
      <c r="C177" s="112">
        <f t="shared" si="65"/>
        <v>0.50844051109036881</v>
      </c>
      <c r="D177" s="112">
        <f t="shared" si="65"/>
        <v>0.51077091373992645</v>
      </c>
      <c r="E177" s="112">
        <f t="shared" si="65"/>
        <v>0.5131674495422528</v>
      </c>
      <c r="F177" s="112">
        <f t="shared" si="65"/>
        <v>0.51528763256485</v>
      </c>
      <c r="G177" s="112">
        <f t="shared" si="65"/>
        <v>0.51768338931596403</v>
      </c>
      <c r="H177" s="112">
        <f t="shared" si="65"/>
        <v>0.52029048030514191</v>
      </c>
      <c r="I177" s="112">
        <f t="shared" si="65"/>
        <v>0.52446300593098216</v>
      </c>
      <c r="J177" s="112">
        <f t="shared" si="65"/>
        <v>0.53582099448203901</v>
      </c>
      <c r="K177" s="112">
        <f t="shared" si="65"/>
        <v>0.5446852922092148</v>
      </c>
      <c r="L177" s="112">
        <f t="shared" si="65"/>
        <v>0.551757343394079</v>
      </c>
      <c r="M177" s="112">
        <f t="shared" si="65"/>
        <v>0.55725812930785079</v>
      </c>
      <c r="N177" s="112">
        <f t="shared" si="65"/>
        <v>0.56448778032785074</v>
      </c>
      <c r="O177" s="112">
        <f t="shared" si="65"/>
        <v>0.5725629126393027</v>
      </c>
      <c r="P177" s="112">
        <f t="shared" si="65"/>
        <v>0.57885693477067757</v>
      </c>
      <c r="Q177" s="112">
        <f t="shared" si="65"/>
        <v>0.60763552631649742</v>
      </c>
      <c r="R177" s="112">
        <f t="shared" ref="R177:V177" si="66">IF(R153=0,"",R153/R129)</f>
        <v>0.65773720900574317</v>
      </c>
      <c r="S177" s="112">
        <f t="shared" si="66"/>
        <v>0.7082047319270397</v>
      </c>
      <c r="T177" s="112">
        <f t="shared" si="66"/>
        <v>0.76130659836165115</v>
      </c>
      <c r="U177" s="112">
        <f t="shared" si="66"/>
        <v>0.79750621045047576</v>
      </c>
      <c r="V177" s="112">
        <f t="shared" si="66"/>
        <v>0.80616040203472528</v>
      </c>
      <c r="W177" s="112">
        <f t="shared" ref="W177:Y177" si="67">IF(W153=0,"",W153/W129)</f>
        <v>0.8107379438813872</v>
      </c>
      <c r="X177" s="112">
        <f t="shared" si="67"/>
        <v>0.83281639949297626</v>
      </c>
      <c r="Y177" s="112">
        <f t="shared" si="67"/>
        <v>0.85659012570566317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>
        <f t="shared" si="68"/>
        <v>0.79450754927297551</v>
      </c>
      <c r="M178" s="113">
        <f t="shared" si="68"/>
        <v>0.81595369954685837</v>
      </c>
      <c r="N178" s="113">
        <f t="shared" si="68"/>
        <v>0.80544876288085898</v>
      </c>
      <c r="O178" s="113">
        <f t="shared" si="68"/>
        <v>0.78622396972775388</v>
      </c>
      <c r="P178" s="113">
        <f t="shared" si="68"/>
        <v>0.80836983487589942</v>
      </c>
      <c r="Q178" s="113">
        <f t="shared" si="68"/>
        <v>0.80685919174408205</v>
      </c>
      <c r="R178" s="113">
        <f t="shared" ref="R178:V178" si="69">IF(R154=0,"",R154/R130)</f>
        <v>0.80712767983194567</v>
      </c>
      <c r="S178" s="113">
        <f t="shared" si="69"/>
        <v>0.8413948489986468</v>
      </c>
      <c r="T178" s="113">
        <f t="shared" si="69"/>
        <v>0.94032010045296155</v>
      </c>
      <c r="U178" s="113">
        <f t="shared" si="69"/>
        <v>0.94239979221768766</v>
      </c>
      <c r="V178" s="113">
        <f t="shared" si="69"/>
        <v>0.94041369489651239</v>
      </c>
      <c r="W178" s="113">
        <f t="shared" ref="W178:Y178" si="70">IF(W154=0,"",W154/W130)</f>
        <v>0.91988587248769893</v>
      </c>
      <c r="X178" s="113">
        <f t="shared" si="70"/>
        <v>0.95728659211872946</v>
      </c>
      <c r="Y178" s="113">
        <f t="shared" si="70"/>
        <v>0.94156513277301168</v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>
        <f t="shared" si="71"/>
        <v>0.56384939739987894</v>
      </c>
      <c r="M179" s="111">
        <f t="shared" si="71"/>
        <v>0.56384939739987883</v>
      </c>
      <c r="N179" s="111">
        <f t="shared" si="71"/>
        <v>0.56384939739987916</v>
      </c>
      <c r="O179" s="111">
        <f t="shared" si="71"/>
        <v>0.56384939739987916</v>
      </c>
      <c r="P179" s="111">
        <f t="shared" si="71"/>
        <v>0.56384939739987916</v>
      </c>
      <c r="Q179" s="111">
        <f t="shared" si="71"/>
        <v>0.56384939739987905</v>
      </c>
      <c r="R179" s="111">
        <f t="shared" ref="R179:V179" si="72">IF(R155=0,"",R155/R131)</f>
        <v>0.56384939739987894</v>
      </c>
      <c r="S179" s="111">
        <f t="shared" si="72"/>
        <v>0.59775919391793153</v>
      </c>
      <c r="T179" s="111">
        <f t="shared" si="72"/>
        <v>0.82789500120958059</v>
      </c>
      <c r="U179" s="111">
        <f t="shared" si="72"/>
        <v>0.82789500120958037</v>
      </c>
      <c r="V179" s="111">
        <f t="shared" si="72"/>
        <v>0.82789500120958048</v>
      </c>
      <c r="W179" s="111">
        <f t="shared" ref="W179:Y179" si="73">IF(W155=0,"",W155/W131)</f>
        <v>0.82789500120958059</v>
      </c>
      <c r="X179" s="111">
        <f t="shared" si="73"/>
        <v>0.84306384429508974</v>
      </c>
      <c r="Y179" s="111">
        <f t="shared" si="73"/>
        <v>0.86102646188758925</v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0.5538852221598638</v>
      </c>
      <c r="C181" s="112">
        <f t="shared" si="77"/>
        <v>0.56302389603005909</v>
      </c>
      <c r="D181" s="112">
        <f t="shared" si="77"/>
        <v>0.56724964110845655</v>
      </c>
      <c r="E181" s="112">
        <f t="shared" si="77"/>
        <v>0.57017056861847815</v>
      </c>
      <c r="F181" s="112">
        <f t="shared" si="77"/>
        <v>0.57220762485147747</v>
      </c>
      <c r="G181" s="112">
        <f t="shared" si="77"/>
        <v>0.57398553226024907</v>
      </c>
      <c r="H181" s="112">
        <f t="shared" si="77"/>
        <v>0.57542527036388991</v>
      </c>
      <c r="I181" s="112">
        <f t="shared" si="77"/>
        <v>0.57714959647935182</v>
      </c>
      <c r="J181" s="112">
        <f t="shared" si="77"/>
        <v>0.58106183501557829</v>
      </c>
      <c r="K181" s="112">
        <f t="shared" si="77"/>
        <v>0.58377830164411126</v>
      </c>
      <c r="L181" s="112">
        <f t="shared" si="77"/>
        <v>0.58512585499973679</v>
      </c>
      <c r="M181" s="112">
        <f t="shared" si="77"/>
        <v>0.58713372872386671</v>
      </c>
      <c r="N181" s="112">
        <f t="shared" si="77"/>
        <v>0.58997933267140223</v>
      </c>
      <c r="O181" s="112">
        <f t="shared" si="77"/>
        <v>0.59263457686342913</v>
      </c>
      <c r="P181" s="112">
        <f t="shared" si="77"/>
        <v>0.59852314409712992</v>
      </c>
      <c r="Q181" s="112">
        <f t="shared" si="77"/>
        <v>0.60793349775970529</v>
      </c>
      <c r="R181" s="112">
        <f t="shared" ref="R181:V181" si="78">IF(R157=0,"",R157/R133)</f>
        <v>0.62005705458277871</v>
      </c>
      <c r="S181" s="112">
        <f t="shared" si="78"/>
        <v>0.63441339184535128</v>
      </c>
      <c r="T181" s="112">
        <f t="shared" si="78"/>
        <v>0.64644197168588002</v>
      </c>
      <c r="U181" s="112">
        <f t="shared" si="78"/>
        <v>0.66025319812056016</v>
      </c>
      <c r="V181" s="112">
        <f t="shared" si="78"/>
        <v>0.664857980651819</v>
      </c>
      <c r="W181" s="112">
        <f t="shared" ref="W181:Y181" si="79">IF(W157=0,"",W157/W133)</f>
        <v>0.66685670926259222</v>
      </c>
      <c r="X181" s="112">
        <f t="shared" si="79"/>
        <v>0.67092841126576153</v>
      </c>
      <c r="Y181" s="112">
        <f t="shared" si="79"/>
        <v>0.68311065919474034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>
        <f t="shared" si="80"/>
        <v>0.81095262517489575</v>
      </c>
      <c r="M182" s="113">
        <f t="shared" si="80"/>
        <v>0.83217266959248282</v>
      </c>
      <c r="N182" s="113">
        <f t="shared" si="80"/>
        <v>0.82267197813271808</v>
      </c>
      <c r="O182" s="113">
        <f t="shared" si="80"/>
        <v>0.80396809268095815</v>
      </c>
      <c r="P182" s="113">
        <f t="shared" si="80"/>
        <v>0.82560918166943498</v>
      </c>
      <c r="Q182" s="113">
        <f t="shared" si="80"/>
        <v>0.82312000373606597</v>
      </c>
      <c r="R182" s="113">
        <f t="shared" ref="R182:V182" si="81">IF(R158=0,"",R158/R134)</f>
        <v>0.8239785544682432</v>
      </c>
      <c r="S182" s="113">
        <f t="shared" si="81"/>
        <v>0.8563178102514587</v>
      </c>
      <c r="T182" s="113">
        <f t="shared" si="81"/>
        <v>0.87021130068416563</v>
      </c>
      <c r="U182" s="113">
        <f t="shared" si="81"/>
        <v>0.87544934103424676</v>
      </c>
      <c r="V182" s="113">
        <f t="shared" si="81"/>
        <v>0.87131794400680185</v>
      </c>
      <c r="W182" s="113">
        <f t="shared" ref="W182:Y182" si="82">IF(W158=0,"",W158/W134)</f>
        <v>0.83053272930245392</v>
      </c>
      <c r="X182" s="113">
        <f t="shared" si="82"/>
        <v>0.89912157755614042</v>
      </c>
      <c r="Y182" s="113">
        <f t="shared" si="82"/>
        <v>0.85041760352743234</v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>
        <f t="shared" si="83"/>
        <v>0.58828824631979582</v>
      </c>
      <c r="M183" s="111">
        <f t="shared" si="83"/>
        <v>0.58839793973432675</v>
      </c>
      <c r="N183" s="111">
        <f t="shared" si="83"/>
        <v>0.58844561554893093</v>
      </c>
      <c r="O183" s="111">
        <f t="shared" si="83"/>
        <v>0.58850756882318189</v>
      </c>
      <c r="P183" s="111">
        <f t="shared" si="83"/>
        <v>0.58851561399037078</v>
      </c>
      <c r="Q183" s="111">
        <f t="shared" si="83"/>
        <v>0.5888157774735302</v>
      </c>
      <c r="R183" s="111">
        <f t="shared" ref="R183:V183" si="84">IF(R159=0,"",R159/R135)</f>
        <v>0.59188815771486047</v>
      </c>
      <c r="S183" s="111">
        <f t="shared" si="84"/>
        <v>0.62583343744430053</v>
      </c>
      <c r="T183" s="111">
        <f t="shared" si="84"/>
        <v>0.67060161199330537</v>
      </c>
      <c r="U183" s="111">
        <f t="shared" si="84"/>
        <v>0.67126973329721862</v>
      </c>
      <c r="V183" s="111">
        <f t="shared" si="84"/>
        <v>0.67141690683465149</v>
      </c>
      <c r="W183" s="111">
        <f t="shared" ref="W183:Y183" si="85">IF(W159=0,"",W159/W135)</f>
        <v>0.67151777192183959</v>
      </c>
      <c r="X183" s="111">
        <f t="shared" si="85"/>
        <v>0.67991126175894401</v>
      </c>
      <c r="Y183" s="111">
        <f t="shared" si="85"/>
        <v>0.68768361938878819</v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0.72397510960264688</v>
      </c>
      <c r="C185" s="124">
        <f t="shared" si="89"/>
        <v>0.72232405862027027</v>
      </c>
      <c r="D185" s="124">
        <f t="shared" si="89"/>
        <v>0.72631238475177629</v>
      </c>
      <c r="E185" s="124">
        <f t="shared" si="89"/>
        <v>0.73250419758747731</v>
      </c>
      <c r="F185" s="124">
        <f t="shared" si="89"/>
        <v>0.7328096638045376</v>
      </c>
      <c r="G185" s="124">
        <f t="shared" si="89"/>
        <v>0.73236577251118506</v>
      </c>
      <c r="H185" s="124">
        <f t="shared" si="89"/>
        <v>0.73341952945237132</v>
      </c>
      <c r="I185" s="124">
        <f t="shared" si="89"/>
        <v>0.73361442805364396</v>
      </c>
      <c r="J185" s="124">
        <f t="shared" si="89"/>
        <v>0.73581238400030158</v>
      </c>
      <c r="K185" s="124">
        <f t="shared" si="89"/>
        <v>0.74159828088705415</v>
      </c>
      <c r="L185" s="124">
        <f t="shared" si="89"/>
        <v>0.7317739961621238</v>
      </c>
      <c r="M185" s="124">
        <f t="shared" si="89"/>
        <v>0.73570013354815522</v>
      </c>
      <c r="N185" s="124">
        <f t="shared" si="89"/>
        <v>0.73651524797076395</v>
      </c>
      <c r="O185" s="124">
        <f t="shared" si="89"/>
        <v>0.73823060891161707</v>
      </c>
      <c r="P185" s="124">
        <f t="shared" si="89"/>
        <v>0.74575136807505182</v>
      </c>
      <c r="Q185" s="124">
        <f t="shared" si="89"/>
        <v>0.74606088144960825</v>
      </c>
      <c r="R185" s="124">
        <f t="shared" ref="R185:V185" si="90">IF(R161=0,"",R161/R137)</f>
        <v>0.74974155779632468</v>
      </c>
      <c r="S185" s="124">
        <f t="shared" si="90"/>
        <v>0.76428598453869412</v>
      </c>
      <c r="T185" s="124">
        <f t="shared" si="90"/>
        <v>0.77522568122105484</v>
      </c>
      <c r="U185" s="124">
        <f t="shared" si="90"/>
        <v>0.77756463470829995</v>
      </c>
      <c r="V185" s="124">
        <f t="shared" si="90"/>
        <v>0.78764497039220094</v>
      </c>
      <c r="W185" s="124">
        <f t="shared" ref="W185:Y185" si="91">IF(W161=0,"",W161/W137)</f>
        <v>0.79368947724179717</v>
      </c>
      <c r="X185" s="124">
        <f t="shared" si="91"/>
        <v>0.80818299247695025</v>
      </c>
      <c r="Y185" s="124">
        <f t="shared" si="91"/>
        <v>0.82275155735911698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0.56749385229090676</v>
      </c>
      <c r="C186" s="111">
        <f t="shared" si="92"/>
        <v>0.57127611850954896</v>
      </c>
      <c r="D186" s="111">
        <f t="shared" si="92"/>
        <v>0.57226915382329735</v>
      </c>
      <c r="E186" s="111">
        <f t="shared" si="92"/>
        <v>0.57293732611776915</v>
      </c>
      <c r="F186" s="111">
        <f t="shared" si="92"/>
        <v>0.57344502713997358</v>
      </c>
      <c r="G186" s="111">
        <f t="shared" si="92"/>
        <v>0.57390606602060379</v>
      </c>
      <c r="H186" s="111">
        <f t="shared" si="92"/>
        <v>0.57427178860331363</v>
      </c>
      <c r="I186" s="111">
        <f t="shared" si="92"/>
        <v>0.57459134584897542</v>
      </c>
      <c r="J186" s="111">
        <f t="shared" si="92"/>
        <v>0.57531451352567586</v>
      </c>
      <c r="K186" s="111">
        <f t="shared" si="92"/>
        <v>0.57562764476986716</v>
      </c>
      <c r="L186" s="111">
        <f t="shared" si="92"/>
        <v>0.57589371546948054</v>
      </c>
      <c r="M186" s="111">
        <f t="shared" si="92"/>
        <v>0.5759959172366016</v>
      </c>
      <c r="N186" s="111">
        <f t="shared" si="92"/>
        <v>0.57603178917168907</v>
      </c>
      <c r="O186" s="111">
        <f t="shared" si="92"/>
        <v>0.5760654011227907</v>
      </c>
      <c r="P186" s="111">
        <f t="shared" si="92"/>
        <v>0.57612076053539263</v>
      </c>
      <c r="Q186" s="111">
        <f t="shared" si="92"/>
        <v>0.57634944846152969</v>
      </c>
      <c r="R186" s="111">
        <f t="shared" ref="R186:V186" si="93">IF(R162=0,"",R162/R138)</f>
        <v>0.57736616217391279</v>
      </c>
      <c r="S186" s="111">
        <f t="shared" si="93"/>
        <v>0.57890436690916869</v>
      </c>
      <c r="T186" s="111">
        <f t="shared" si="93"/>
        <v>0.58116747258592161</v>
      </c>
      <c r="U186" s="111">
        <f t="shared" si="93"/>
        <v>0.58238916986730749</v>
      </c>
      <c r="V186" s="111">
        <f t="shared" si="93"/>
        <v>0.58294190823803316</v>
      </c>
      <c r="W186" s="111">
        <f t="shared" ref="W186:Y186" si="94">IF(W162=0,"",W162/W138)</f>
        <v>0.58341235337691366</v>
      </c>
      <c r="X186" s="111">
        <f t="shared" si="94"/>
        <v>0.58405407081903837</v>
      </c>
      <c r="Y186" s="111">
        <f t="shared" si="94"/>
        <v>0.58557956702905667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0.5778684336562302</v>
      </c>
      <c r="C187" s="111">
        <f t="shared" si="95"/>
        <v>0.582129751833247</v>
      </c>
      <c r="D187" s="111">
        <f t="shared" si="95"/>
        <v>0.58304074806482165</v>
      </c>
      <c r="E187" s="111">
        <f t="shared" si="95"/>
        <v>0.58355533950431138</v>
      </c>
      <c r="F187" s="111">
        <f t="shared" si="95"/>
        <v>0.58409646960108164</v>
      </c>
      <c r="G187" s="111">
        <f t="shared" si="95"/>
        <v>0.58458722545570363</v>
      </c>
      <c r="H187" s="111">
        <f t="shared" si="95"/>
        <v>0.58496222738554238</v>
      </c>
      <c r="I187" s="111">
        <f t="shared" si="95"/>
        <v>0.5853603499546135</v>
      </c>
      <c r="J187" s="111">
        <f t="shared" si="95"/>
        <v>0.58612122612711204</v>
      </c>
      <c r="K187" s="111">
        <f t="shared" si="95"/>
        <v>0.58647570433359975</v>
      </c>
      <c r="L187" s="111">
        <f t="shared" si="95"/>
        <v>0.58677206656844982</v>
      </c>
      <c r="M187" s="111">
        <f t="shared" si="95"/>
        <v>0.58686708577010827</v>
      </c>
      <c r="N187" s="111">
        <f t="shared" si="95"/>
        <v>0.58695238579324405</v>
      </c>
      <c r="O187" s="111">
        <f t="shared" si="95"/>
        <v>0.58700941449090127</v>
      </c>
      <c r="P187" s="111">
        <f t="shared" si="95"/>
        <v>0.58707032669766634</v>
      </c>
      <c r="Q187" s="111">
        <f t="shared" si="95"/>
        <v>0.58732495848539512</v>
      </c>
      <c r="R187" s="111">
        <f t="shared" ref="R187:V187" si="96">IF(R163=0,"",R163/R139)</f>
        <v>0.58799117345872653</v>
      </c>
      <c r="S187" s="111">
        <f t="shared" si="96"/>
        <v>0.58892910724695968</v>
      </c>
      <c r="T187" s="111">
        <f t="shared" si="96"/>
        <v>0.58986036872655778</v>
      </c>
      <c r="U187" s="111">
        <f t="shared" si="96"/>
        <v>0.59212381232175582</v>
      </c>
      <c r="V187" s="111">
        <f t="shared" si="96"/>
        <v>0.59444099079214774</v>
      </c>
      <c r="W187" s="111">
        <f t="shared" ref="W187:Y187" si="97">IF(W163=0,"",W163/W139)</f>
        <v>0.59833600836986389</v>
      </c>
      <c r="X187" s="111">
        <f t="shared" si="97"/>
        <v>0.6009455538606534</v>
      </c>
      <c r="Y187" s="111">
        <f t="shared" si="97"/>
        <v>0.60330828991495289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0.73697536025734944</v>
      </c>
      <c r="C188" s="45">
        <f t="shared" si="98"/>
        <v>0.74472493111084836</v>
      </c>
      <c r="D188" s="45">
        <f t="shared" si="98"/>
        <v>0.74725130148313657</v>
      </c>
      <c r="E188" s="45">
        <f t="shared" si="98"/>
        <v>0.74915801103489332</v>
      </c>
      <c r="F188" s="45">
        <f t="shared" si="98"/>
        <v>0.75054283378969844</v>
      </c>
      <c r="G188" s="45">
        <f t="shared" si="98"/>
        <v>0.7518163948785811</v>
      </c>
      <c r="H188" s="45">
        <f t="shared" si="98"/>
        <v>0.75289181489375767</v>
      </c>
      <c r="I188" s="45">
        <f t="shared" si="98"/>
        <v>0.75425631986317876</v>
      </c>
      <c r="J188" s="45">
        <f t="shared" si="98"/>
        <v>0.75729486862574291</v>
      </c>
      <c r="K188" s="45">
        <f t="shared" si="98"/>
        <v>0.7593792230909262</v>
      </c>
      <c r="L188" s="45">
        <f t="shared" si="98"/>
        <v>0.76114275855618685</v>
      </c>
      <c r="M188" s="45">
        <f t="shared" si="98"/>
        <v>0.76186664572757412</v>
      </c>
      <c r="N188" s="45">
        <f t="shared" si="98"/>
        <v>0.76282913989713741</v>
      </c>
      <c r="O188" s="45">
        <f t="shared" si="98"/>
        <v>0.76361593057680954</v>
      </c>
      <c r="P188" s="45">
        <f t="shared" si="98"/>
        <v>0.76502082358508161</v>
      </c>
      <c r="Q188" s="45">
        <f t="shared" si="98"/>
        <v>0.76898649014505605</v>
      </c>
      <c r="R188" s="45">
        <f t="shared" ref="R188:V188" si="99">IF(R164=0,"",R164/R140)</f>
        <v>0.77649311436954738</v>
      </c>
      <c r="S188" s="45">
        <f t="shared" si="99"/>
        <v>0.78738635876238927</v>
      </c>
      <c r="T188" s="45">
        <f t="shared" si="99"/>
        <v>0.79958174830906059</v>
      </c>
      <c r="U188" s="45">
        <f t="shared" si="99"/>
        <v>0.80661859803006808</v>
      </c>
      <c r="V188" s="45">
        <f t="shared" si="99"/>
        <v>0.8143428005374086</v>
      </c>
      <c r="W188" s="45">
        <f t="shared" ref="W188:Y188" si="100">IF(W164=0,"",W164/W140)</f>
        <v>0.82284962748067825</v>
      </c>
      <c r="X188" s="45">
        <f t="shared" si="100"/>
        <v>0.83349787764400207</v>
      </c>
      <c r="Y188" s="45">
        <f t="shared" si="100"/>
        <v>0.84561238009416251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0.1703099510212106</v>
      </c>
      <c r="C190" s="117">
        <f t="shared" si="101"/>
        <v>0.78738493503551155</v>
      </c>
      <c r="D190" s="117">
        <f t="shared" si="101"/>
        <v>1.0218408504927297</v>
      </c>
      <c r="E190" s="117">
        <f t="shared" si="101"/>
        <v>1.2441613752329186</v>
      </c>
      <c r="F190" s="117">
        <f t="shared" si="101"/>
        <v>1.4272851561136304</v>
      </c>
      <c r="G190" s="117">
        <f t="shared" si="101"/>
        <v>1.6121697486175788</v>
      </c>
      <c r="H190" s="117">
        <f t="shared" si="101"/>
        <v>1.7007927314932121</v>
      </c>
      <c r="I190" s="117">
        <f t="shared" si="101"/>
        <v>1.8869338485278999</v>
      </c>
      <c r="J190" s="117">
        <f t="shared" si="101"/>
        <v>3.1367172610541827</v>
      </c>
      <c r="K190" s="117">
        <f t="shared" si="101"/>
        <v>4.4559508398878869</v>
      </c>
      <c r="L190" s="117">
        <f t="shared" si="101"/>
        <v>5.9399467194466684</v>
      </c>
      <c r="M190" s="117">
        <f t="shared" si="101"/>
        <v>6.6463003490725869</v>
      </c>
      <c r="N190" s="117">
        <f t="shared" si="101"/>
        <v>7.0674212513968246</v>
      </c>
      <c r="O190" s="117">
        <f t="shared" si="101"/>
        <v>7.2508952034392724</v>
      </c>
      <c r="P190" s="117">
        <f t="shared" si="101"/>
        <v>7.3811900324554109</v>
      </c>
      <c r="Q190" s="117">
        <f t="shared" si="101"/>
        <v>7.4736462093640652</v>
      </c>
      <c r="R190" s="117">
        <f t="shared" ref="R190:V190" si="102">R191+R194+R196+R209</f>
        <v>7.4444910617051567</v>
      </c>
      <c r="S190" s="117">
        <f t="shared" si="102"/>
        <v>7.736055422092047</v>
      </c>
      <c r="T190" s="117">
        <f t="shared" si="102"/>
        <v>6.1086412510656585</v>
      </c>
      <c r="U190" s="117">
        <f t="shared" si="102"/>
        <v>4.5675759300571812</v>
      </c>
      <c r="V190" s="117">
        <f t="shared" si="102"/>
        <v>3.704601627193747</v>
      </c>
      <c r="W190" s="117">
        <f t="shared" ref="W190:Y190" si="103">W191+W194+W196+W209</f>
        <v>4.5804529928848874</v>
      </c>
      <c r="X190" s="117">
        <f t="shared" si="103"/>
        <v>3.7879780299650774</v>
      </c>
      <c r="Y190" s="117">
        <f t="shared" si="103"/>
        <v>3.7618439328940392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0.15152403705860651</v>
      </c>
      <c r="C196" s="122">
        <v>0.73490950087448415</v>
      </c>
      <c r="D196" s="122">
        <v>0.95590001021794679</v>
      </c>
      <c r="E196" s="122">
        <v>1.1678305160737583</v>
      </c>
      <c r="F196" s="122">
        <v>1.3224884394744949</v>
      </c>
      <c r="G196" s="122">
        <v>1.4689789405116109</v>
      </c>
      <c r="H196" s="122">
        <v>1.5466016647929424</v>
      </c>
      <c r="I196" s="122">
        <v>1.6845643566716564</v>
      </c>
      <c r="J196" s="122">
        <v>2.5819059156160202</v>
      </c>
      <c r="K196" s="122">
        <v>3.499250537368503</v>
      </c>
      <c r="L196" s="122">
        <v>4.5027192706419825</v>
      </c>
      <c r="M196" s="122">
        <v>4.9197999158091106</v>
      </c>
      <c r="N196" s="122">
        <v>5.2015342473712209</v>
      </c>
      <c r="O196" s="122">
        <v>5.4278547764716958</v>
      </c>
      <c r="P196" s="122">
        <v>5.518606309213598</v>
      </c>
      <c r="Q196" s="122">
        <v>5.580280983120006</v>
      </c>
      <c r="R196" s="122">
        <v>5.5823630258613335</v>
      </c>
      <c r="S196" s="122">
        <v>6.1153926952887394</v>
      </c>
      <c r="T196" s="122">
        <v>5.4845516883655119</v>
      </c>
      <c r="U196" s="122">
        <v>3.3709583470986648</v>
      </c>
      <c r="V196" s="122">
        <v>2.9903807684833832</v>
      </c>
      <c r="W196" s="122">
        <v>2.9547328166654787</v>
      </c>
      <c r="X196" s="122">
        <v>2.3193400193694651</v>
      </c>
      <c r="Y196" s="122">
        <v>2.5995741230246958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0.15152403705860651</v>
      </c>
      <c r="C201" s="101">
        <v>0.73490950087448415</v>
      </c>
      <c r="D201" s="101">
        <v>0.95590001021794679</v>
      </c>
      <c r="E201" s="101">
        <v>1.1678305160737583</v>
      </c>
      <c r="F201" s="101">
        <v>1.3224884394744949</v>
      </c>
      <c r="G201" s="101">
        <v>1.4689789405116109</v>
      </c>
      <c r="H201" s="101">
        <v>1.5466016647929424</v>
      </c>
      <c r="I201" s="101">
        <v>1.6845643566716564</v>
      </c>
      <c r="J201" s="101">
        <v>2.5819059156160202</v>
      </c>
      <c r="K201" s="101">
        <v>3.499250537368503</v>
      </c>
      <c r="L201" s="101">
        <v>4.4939853496815614</v>
      </c>
      <c r="M201" s="101">
        <v>4.9122063265641245</v>
      </c>
      <c r="N201" s="101">
        <v>5.1934829490388399</v>
      </c>
      <c r="O201" s="101">
        <v>5.4188608680819188</v>
      </c>
      <c r="P201" s="101">
        <v>5.5114662711446707</v>
      </c>
      <c r="Q201" s="101">
        <v>5.5732987948387951</v>
      </c>
      <c r="R201" s="101">
        <v>5.5758294440292602</v>
      </c>
      <c r="S201" s="101">
        <v>6.1105958084343515</v>
      </c>
      <c r="T201" s="101">
        <v>5.4836490751361593</v>
      </c>
      <c r="U201" s="101">
        <v>3.3702329261494661</v>
      </c>
      <c r="V201" s="101">
        <v>2.9894728325839903</v>
      </c>
      <c r="W201" s="101">
        <v>2.9531438275233155</v>
      </c>
      <c r="X201" s="101">
        <v>2.3185843033634717</v>
      </c>
      <c r="Y201" s="101">
        <v>2.5978892212192926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8.733920960421096E-3</v>
      </c>
      <c r="M202" s="104">
        <v>7.5935892449858827E-3</v>
      </c>
      <c r="N202" s="104">
        <v>8.0512983323809354E-3</v>
      </c>
      <c r="O202" s="104">
        <v>8.9939083897766087E-3</v>
      </c>
      <c r="P202" s="104">
        <v>7.1400380689275794E-3</v>
      </c>
      <c r="Q202" s="104">
        <v>6.9821882812106731E-3</v>
      </c>
      <c r="R202" s="104">
        <v>6.5335818320731431E-3</v>
      </c>
      <c r="S202" s="104">
        <v>4.7968868543881273E-3</v>
      </c>
      <c r="T202" s="104">
        <v>9.0261322935265191E-4</v>
      </c>
      <c r="U202" s="104">
        <v>7.2542094919870992E-4</v>
      </c>
      <c r="V202" s="104">
        <v>9.079358993927814E-4</v>
      </c>
      <c r="W202" s="104">
        <v>1.588989142163368E-3</v>
      </c>
      <c r="X202" s="104">
        <v>7.5571600599337596E-4</v>
      </c>
      <c r="Y202" s="104">
        <v>1.684901805403203E-3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8.733920960421096E-3</v>
      </c>
      <c r="M203" s="98">
        <v>7.5935892449858827E-3</v>
      </c>
      <c r="N203" s="98">
        <v>8.0512983323809354E-3</v>
      </c>
      <c r="O203" s="98">
        <v>8.9939083897766087E-3</v>
      </c>
      <c r="P203" s="98">
        <v>7.1400380689275794E-3</v>
      </c>
      <c r="Q203" s="98">
        <v>6.9821882812106731E-3</v>
      </c>
      <c r="R203" s="98">
        <v>6.5335818320731431E-3</v>
      </c>
      <c r="S203" s="98">
        <v>4.7968868543881273E-3</v>
      </c>
      <c r="T203" s="98">
        <v>9.0261322935265191E-4</v>
      </c>
      <c r="U203" s="98">
        <v>7.2542094919870992E-4</v>
      </c>
      <c r="V203" s="98">
        <v>9.079358993927814E-4</v>
      </c>
      <c r="W203" s="98">
        <v>1.588989142163368E-3</v>
      </c>
      <c r="X203" s="98">
        <v>7.5571600599337596E-4</v>
      </c>
      <c r="Y203" s="98">
        <v>1.684901805403203E-3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1.8785913962604088E-2</v>
      </c>
      <c r="C209" s="122">
        <v>5.2475434161027422E-2</v>
      </c>
      <c r="D209" s="122">
        <v>6.5940840274782947E-2</v>
      </c>
      <c r="E209" s="122">
        <v>7.6330859159160214E-2</v>
      </c>
      <c r="F209" s="122">
        <v>0.10479671663913551</v>
      </c>
      <c r="G209" s="122">
        <v>0.14319080810596793</v>
      </c>
      <c r="H209" s="122">
        <v>0.1541910667002698</v>
      </c>
      <c r="I209" s="122">
        <v>0.20236949185624351</v>
      </c>
      <c r="J209" s="122">
        <v>0.55481134543816246</v>
      </c>
      <c r="K209" s="122">
        <v>0.95670030251938398</v>
      </c>
      <c r="L209" s="122">
        <v>1.4372274488046857</v>
      </c>
      <c r="M209" s="122">
        <v>1.7265004332634766</v>
      </c>
      <c r="N209" s="122">
        <v>1.8658870040256039</v>
      </c>
      <c r="O209" s="122">
        <v>1.8230404269675764</v>
      </c>
      <c r="P209" s="122">
        <v>1.8625837232418134</v>
      </c>
      <c r="Q209" s="122">
        <v>1.893365226244059</v>
      </c>
      <c r="R209" s="122">
        <v>1.8621280358438232</v>
      </c>
      <c r="S209" s="122">
        <v>1.6206627268033074</v>
      </c>
      <c r="T209" s="122">
        <v>0.62408956270014693</v>
      </c>
      <c r="U209" s="122">
        <v>1.1966175829585159</v>
      </c>
      <c r="V209" s="122">
        <v>0.71422085871036367</v>
      </c>
      <c r="W209" s="122">
        <v>1.6257201762194085</v>
      </c>
      <c r="X209" s="122">
        <v>1.4686380105956123</v>
      </c>
      <c r="Y209" s="122">
        <v>1.1622698098693431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1.8785913962604088E-2</v>
      </c>
      <c r="C211" s="98">
        <v>5.2475434161027422E-2</v>
      </c>
      <c r="D211" s="98">
        <v>6.5940840274782947E-2</v>
      </c>
      <c r="E211" s="98">
        <v>7.6330859159160214E-2</v>
      </c>
      <c r="F211" s="98">
        <v>0.10479671663913551</v>
      </c>
      <c r="G211" s="98">
        <v>0.14319080810596793</v>
      </c>
      <c r="H211" s="98">
        <v>0.1541910667002698</v>
      </c>
      <c r="I211" s="98">
        <v>0.20236949185624351</v>
      </c>
      <c r="J211" s="98">
        <v>0.55481134543816246</v>
      </c>
      <c r="K211" s="98">
        <v>0.95670030251938398</v>
      </c>
      <c r="L211" s="98">
        <v>1.4372274488046857</v>
      </c>
      <c r="M211" s="98">
        <v>1.7265004332634766</v>
      </c>
      <c r="N211" s="98">
        <v>1.8658870040256039</v>
      </c>
      <c r="O211" s="98">
        <v>1.8230404269675764</v>
      </c>
      <c r="P211" s="98">
        <v>1.8625837232418134</v>
      </c>
      <c r="Q211" s="98">
        <v>1.893365226244059</v>
      </c>
      <c r="R211" s="98">
        <v>1.8621280358438232</v>
      </c>
      <c r="S211" s="98">
        <v>1.6206627268033074</v>
      </c>
      <c r="T211" s="98">
        <v>0.62408956270014693</v>
      </c>
      <c r="U211" s="98">
        <v>1.1966175829585159</v>
      </c>
      <c r="V211" s="98">
        <v>0.71422085871036367</v>
      </c>
      <c r="W211" s="98">
        <v>1.6257201762194085</v>
      </c>
      <c r="X211" s="98">
        <v>1.4686380105956123</v>
      </c>
      <c r="Y211" s="98">
        <v>1.1622698098693431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2298.9068487626146</v>
      </c>
      <c r="C214" s="117">
        <f t="shared" si="108"/>
        <v>27018.908448186925</v>
      </c>
      <c r="D214" s="117">
        <f t="shared" si="108"/>
        <v>18838.982399300974</v>
      </c>
      <c r="E214" s="117">
        <f t="shared" si="108"/>
        <v>15723.437062019108</v>
      </c>
      <c r="F214" s="117">
        <f t="shared" si="108"/>
        <v>17252.040059918927</v>
      </c>
      <c r="G214" s="117">
        <f t="shared" si="108"/>
        <v>16010.662880940325</v>
      </c>
      <c r="H214" s="117">
        <f t="shared" si="108"/>
        <v>10762.717189820054</v>
      </c>
      <c r="I214" s="117">
        <f t="shared" si="108"/>
        <v>13149.968030649654</v>
      </c>
      <c r="J214" s="117">
        <f t="shared" si="108"/>
        <v>5661.6703514091269</v>
      </c>
      <c r="K214" s="117">
        <f t="shared" si="108"/>
        <v>3262.3850937492216</v>
      </c>
      <c r="L214" s="117">
        <f t="shared" si="108"/>
        <v>21443.230015602348</v>
      </c>
      <c r="M214" s="117">
        <f t="shared" si="108"/>
        <v>17585.830657076807</v>
      </c>
      <c r="N214" s="117">
        <f t="shared" si="108"/>
        <v>17774.34226197379</v>
      </c>
      <c r="O214" s="117">
        <f t="shared" si="108"/>
        <v>16830.139767016939</v>
      </c>
      <c r="P214" s="117">
        <f t="shared" si="108"/>
        <v>10205.268141388386</v>
      </c>
      <c r="Q214" s="117">
        <f t="shared" si="108"/>
        <v>14580.068699371666</v>
      </c>
      <c r="R214" s="117">
        <f t="shared" ref="R214:V214" si="109">R215+R218+R220+R233</f>
        <v>16119.328501258946</v>
      </c>
      <c r="S214" s="117">
        <f t="shared" si="109"/>
        <v>16053.183125118732</v>
      </c>
      <c r="T214" s="117">
        <f t="shared" si="109"/>
        <v>13803.517488431087</v>
      </c>
      <c r="U214" s="117">
        <f t="shared" si="109"/>
        <v>15386.933349037672</v>
      </c>
      <c r="V214" s="117">
        <f t="shared" si="109"/>
        <v>15805.175797324839</v>
      </c>
      <c r="W214" s="117">
        <f t="shared" ref="W214:Y214" si="110">W215+W218+W220+W233</f>
        <v>18916.507817991376</v>
      </c>
      <c r="X214" s="117">
        <f t="shared" si="110"/>
        <v>17100.485273408798</v>
      </c>
      <c r="Y214" s="117">
        <f t="shared" si="110"/>
        <v>14408.464910075434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689.25009601944635</v>
      </c>
      <c r="C215" s="122">
        <f t="shared" si="111"/>
        <v>25579.85767322607</v>
      </c>
      <c r="D215" s="122">
        <f t="shared" si="111"/>
        <v>17433.614403617859</v>
      </c>
      <c r="E215" s="122">
        <f t="shared" si="111"/>
        <v>14279.148052376016</v>
      </c>
      <c r="F215" s="122">
        <f t="shared" si="111"/>
        <v>15819.963472525013</v>
      </c>
      <c r="G215" s="122">
        <f t="shared" si="111"/>
        <v>14585.300620342568</v>
      </c>
      <c r="H215" s="122">
        <f t="shared" si="111"/>
        <v>9359.0588368055433</v>
      </c>
      <c r="I215" s="122">
        <f t="shared" si="111"/>
        <v>11619.892792126175</v>
      </c>
      <c r="J215" s="122">
        <f t="shared" si="111"/>
        <v>4313.1587638742276</v>
      </c>
      <c r="K215" s="122">
        <f t="shared" si="111"/>
        <v>2161.6180030837172</v>
      </c>
      <c r="L215" s="122">
        <f t="shared" si="111"/>
        <v>20491.264670243825</v>
      </c>
      <c r="M215" s="122">
        <f t="shared" si="111"/>
        <v>16564.097066890467</v>
      </c>
      <c r="N215" s="122">
        <f t="shared" si="111"/>
        <v>16635.24300406154</v>
      </c>
      <c r="O215" s="122">
        <f t="shared" si="111"/>
        <v>15488.342385157239</v>
      </c>
      <c r="P215" s="122">
        <f t="shared" si="111"/>
        <v>8812.8804894442073</v>
      </c>
      <c r="Q215" s="122">
        <f t="shared" si="111"/>
        <v>12996.581766071953</v>
      </c>
      <c r="R215" s="122">
        <f t="shared" ref="R215:V215" si="112">SUM(R216:R217)</f>
        <v>14517.224359078844</v>
      </c>
      <c r="S215" s="122">
        <f t="shared" si="112"/>
        <v>14359.477542221151</v>
      </c>
      <c r="T215" s="122">
        <f t="shared" si="112"/>
        <v>11783.862789472831</v>
      </c>
      <c r="U215" s="122">
        <f t="shared" si="112"/>
        <v>12836.437102060514</v>
      </c>
      <c r="V215" s="122">
        <f t="shared" si="112"/>
        <v>13502.551298678341</v>
      </c>
      <c r="W215" s="122">
        <f t="shared" ref="W215:Y215" si="113">SUM(W216:W217)</f>
        <v>16222.07524972118</v>
      </c>
      <c r="X215" s="122">
        <f t="shared" si="113"/>
        <v>14734.599065523833</v>
      </c>
      <c r="Y215" s="122">
        <f t="shared" si="113"/>
        <v>12063.996687777966</v>
      </c>
      <c r="DA215" s="130" t="s">
        <v>2319</v>
      </c>
    </row>
    <row r="216" spans="1:105" ht="12" customHeight="1" x14ac:dyDescent="0.25">
      <c r="A216" s="97" t="s">
        <v>199</v>
      </c>
      <c r="B216" s="98">
        <v>686.61719530638175</v>
      </c>
      <c r="C216" s="98">
        <v>25470.45366410906</v>
      </c>
      <c r="D216" s="98">
        <v>17357.698362367461</v>
      </c>
      <c r="E216" s="98">
        <v>14216.107156875534</v>
      </c>
      <c r="F216" s="98">
        <v>15749.879149257837</v>
      </c>
      <c r="G216" s="98">
        <v>14520.615768812833</v>
      </c>
      <c r="H216" s="98">
        <v>9317.9487893746718</v>
      </c>
      <c r="I216" s="98">
        <v>11568.835147842055</v>
      </c>
      <c r="J216" s="98">
        <v>4293.4918733898421</v>
      </c>
      <c r="K216" s="98">
        <v>2151.6009575370467</v>
      </c>
      <c r="L216" s="98">
        <v>20398.45666504007</v>
      </c>
      <c r="M216" s="98">
        <v>16489.641157741575</v>
      </c>
      <c r="N216" s="98">
        <v>16561.504626151822</v>
      </c>
      <c r="O216" s="98">
        <v>15419.161261314868</v>
      </c>
      <c r="P216" s="98">
        <v>8773.6028032471841</v>
      </c>
      <c r="Q216" s="98">
        <v>12940.42788458601</v>
      </c>
      <c r="R216" s="98">
        <v>14454.88946893355</v>
      </c>
      <c r="S216" s="98">
        <v>14297.428179548513</v>
      </c>
      <c r="T216" s="98">
        <v>11731.009160803455</v>
      </c>
      <c r="U216" s="98">
        <v>12778.89662923908</v>
      </c>
      <c r="V216" s="98">
        <v>13441.869536043403</v>
      </c>
      <c r="W216" s="98">
        <v>16150.493119401739</v>
      </c>
      <c r="X216" s="98">
        <v>14669.291393418845</v>
      </c>
      <c r="Y216" s="98">
        <v>12015.730724056113</v>
      </c>
      <c r="DA216" s="63" t="s">
        <v>2320</v>
      </c>
    </row>
    <row r="217" spans="1:105" ht="12" customHeight="1" x14ac:dyDescent="0.25">
      <c r="A217" s="97" t="s">
        <v>53</v>
      </c>
      <c r="B217" s="98">
        <v>2.6329007130646467</v>
      </c>
      <c r="C217" s="98">
        <v>109.40400911701126</v>
      </c>
      <c r="D217" s="98">
        <v>75.916041250398649</v>
      </c>
      <c r="E217" s="98">
        <v>63.040895500482677</v>
      </c>
      <c r="F217" s="98">
        <v>70.084323267175662</v>
      </c>
      <c r="G217" s="98">
        <v>64.684851529734829</v>
      </c>
      <c r="H217" s="98">
        <v>41.110047430871269</v>
      </c>
      <c r="I217" s="98">
        <v>51.057644284119377</v>
      </c>
      <c r="J217" s="98">
        <v>19.666890484385089</v>
      </c>
      <c r="K217" s="98">
        <v>10.017045546670438</v>
      </c>
      <c r="L217" s="98">
        <v>92.80800520375378</v>
      </c>
      <c r="M217" s="98">
        <v>74.455909148892701</v>
      </c>
      <c r="N217" s="98">
        <v>73.738377909719119</v>
      </c>
      <c r="O217" s="98">
        <v>69.181123842370155</v>
      </c>
      <c r="P217" s="98">
        <v>39.27768619702389</v>
      </c>
      <c r="Q217" s="98">
        <v>56.15388148594274</v>
      </c>
      <c r="R217" s="98">
        <v>62.334890145294324</v>
      </c>
      <c r="S217" s="98">
        <v>62.049362672638757</v>
      </c>
      <c r="T217" s="98">
        <v>52.853628669376398</v>
      </c>
      <c r="U217" s="98">
        <v>57.540472821433625</v>
      </c>
      <c r="V217" s="98">
        <v>60.681762634937968</v>
      </c>
      <c r="W217" s="98">
        <v>71.58213031944149</v>
      </c>
      <c r="X217" s="98">
        <v>65.307672104987986</v>
      </c>
      <c r="Y217" s="98">
        <v>48.26596372185351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0.56007365870326131</v>
      </c>
      <c r="C218" s="122">
        <f t="shared" si="114"/>
        <v>1.657019201877826</v>
      </c>
      <c r="D218" s="122">
        <f t="shared" si="114"/>
        <v>2.7522708396517706</v>
      </c>
      <c r="E218" s="122">
        <f t="shared" si="114"/>
        <v>4.7491601233564431</v>
      </c>
      <c r="F218" s="122">
        <f t="shared" si="114"/>
        <v>5.0893799477891939</v>
      </c>
      <c r="G218" s="122">
        <f t="shared" si="114"/>
        <v>6.3786828719335853</v>
      </c>
      <c r="H218" s="122">
        <f t="shared" si="114"/>
        <v>8.0670596920582458</v>
      </c>
      <c r="I218" s="122">
        <f t="shared" si="114"/>
        <v>10.211659244047487</v>
      </c>
      <c r="J218" s="122">
        <f t="shared" si="114"/>
        <v>6.1084908487727816</v>
      </c>
      <c r="K218" s="122">
        <f t="shared" si="114"/>
        <v>8.2977114878624842</v>
      </c>
      <c r="L218" s="122">
        <f t="shared" si="114"/>
        <v>8.7924164534131553</v>
      </c>
      <c r="M218" s="122">
        <f t="shared" si="114"/>
        <v>9.9950390270164036</v>
      </c>
      <c r="N218" s="122">
        <f t="shared" si="114"/>
        <v>18.595578272115798</v>
      </c>
      <c r="O218" s="122">
        <f t="shared" si="114"/>
        <v>18.529327869931038</v>
      </c>
      <c r="P218" s="122">
        <f t="shared" si="114"/>
        <v>14.171932408490667</v>
      </c>
      <c r="Q218" s="122">
        <f t="shared" si="114"/>
        <v>19.747925938336657</v>
      </c>
      <c r="R218" s="122">
        <f t="shared" si="114"/>
        <v>17.033443621673296</v>
      </c>
      <c r="S218" s="122">
        <f t="shared" si="114"/>
        <v>14.77192116241471</v>
      </c>
      <c r="T218" s="122">
        <f t="shared" si="114"/>
        <v>13.192116558668838</v>
      </c>
      <c r="U218" s="122">
        <f t="shared" si="114"/>
        <v>10.022370743899515</v>
      </c>
      <c r="V218" s="122">
        <f t="shared" si="114"/>
        <v>7.8399685414000082</v>
      </c>
      <c r="W218" s="122">
        <f t="shared" si="114"/>
        <v>7.073266442847812</v>
      </c>
      <c r="X218" s="122">
        <f t="shared" si="114"/>
        <v>8.438650636805157</v>
      </c>
      <c r="Y218" s="122">
        <f t="shared" si="114"/>
        <v>6.4444591614067788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0.56007365870326131</v>
      </c>
      <c r="C219" s="98">
        <f>RES_hhdet_fech!C86</f>
        <v>1.657019201877826</v>
      </c>
      <c r="D219" s="98">
        <f>RES_hhdet_fech!D86</f>
        <v>2.7522708396517706</v>
      </c>
      <c r="E219" s="98">
        <f>RES_hhdet_fech!E86</f>
        <v>4.7491601233564431</v>
      </c>
      <c r="F219" s="98">
        <f>RES_hhdet_fech!F86</f>
        <v>5.0893799477891939</v>
      </c>
      <c r="G219" s="98">
        <f>RES_hhdet_fech!G86</f>
        <v>6.3786828719335853</v>
      </c>
      <c r="H219" s="98">
        <f>RES_hhdet_fech!H86</f>
        <v>8.0670596920582458</v>
      </c>
      <c r="I219" s="98">
        <f>RES_hhdet_fech!I86</f>
        <v>10.211659244047487</v>
      </c>
      <c r="J219" s="98">
        <f>RES_hhdet_fech!J86</f>
        <v>6.1084908487727816</v>
      </c>
      <c r="K219" s="98">
        <f>RES_hhdet_fech!K86</f>
        <v>8.2977114878624842</v>
      </c>
      <c r="L219" s="98">
        <f>RES_hhdet_fech!L86</f>
        <v>8.7924164534131553</v>
      </c>
      <c r="M219" s="98">
        <f>RES_hhdet_fech!M86</f>
        <v>9.9950390270164036</v>
      </c>
      <c r="N219" s="98">
        <f>RES_hhdet_fech!N86</f>
        <v>18.595578272115798</v>
      </c>
      <c r="O219" s="98">
        <f>RES_hhdet_fech!O86</f>
        <v>18.529327869931038</v>
      </c>
      <c r="P219" s="98">
        <f>RES_hhdet_fech!P86</f>
        <v>14.171932408490667</v>
      </c>
      <c r="Q219" s="98">
        <f>RES_hhdet_fech!Q86</f>
        <v>19.747925938336657</v>
      </c>
      <c r="R219" s="98">
        <f>RES_hhdet_fech!R86</f>
        <v>17.033443621673296</v>
      </c>
      <c r="S219" s="98">
        <f>RES_hhdet_fech!S86</f>
        <v>14.77192116241471</v>
      </c>
      <c r="T219" s="98">
        <f>RES_hhdet_fech!T86</f>
        <v>13.192116558668838</v>
      </c>
      <c r="U219" s="98">
        <f>RES_hhdet_fech!U86</f>
        <v>10.022370743899515</v>
      </c>
      <c r="V219" s="98">
        <f>RES_hhdet_fech!V86</f>
        <v>7.8399685414000082</v>
      </c>
      <c r="W219" s="98">
        <f>RES_hhdet_fech!W86</f>
        <v>7.073266442847812</v>
      </c>
      <c r="X219" s="98">
        <f>RES_hhdet_fech!X86</f>
        <v>8.438650636805157</v>
      </c>
      <c r="Y219" s="98">
        <f>RES_hhdet_fech!Y86</f>
        <v>6.4444591614067788</v>
      </c>
      <c r="DA219" s="63" t="s">
        <v>2323</v>
      </c>
    </row>
    <row r="220" spans="1:105" ht="12" customHeight="1" x14ac:dyDescent="0.25">
      <c r="A220" s="121" t="s">
        <v>55</v>
      </c>
      <c r="B220" s="122">
        <v>1351.4021232065706</v>
      </c>
      <c r="C220" s="122">
        <v>1138.8147527078515</v>
      </c>
      <c r="D220" s="122">
        <v>1137.2116526851175</v>
      </c>
      <c r="E220" s="122">
        <v>1151.1689825297049</v>
      </c>
      <c r="F220" s="122">
        <v>1122.1206911546326</v>
      </c>
      <c r="G220" s="122">
        <v>1121.1109063161987</v>
      </c>
      <c r="H220" s="122">
        <v>1130.9364280246493</v>
      </c>
      <c r="I220" s="122">
        <v>1221.5889470972354</v>
      </c>
      <c r="J220" s="122">
        <v>1099.5500833090086</v>
      </c>
      <c r="K220" s="122">
        <v>871.5097797235062</v>
      </c>
      <c r="L220" s="122">
        <v>729.35570277111856</v>
      </c>
      <c r="M220" s="122">
        <v>776.31844890659545</v>
      </c>
      <c r="N220" s="122">
        <v>875.27345046576977</v>
      </c>
      <c r="O220" s="122">
        <v>1085.3711821458489</v>
      </c>
      <c r="P220" s="122">
        <v>1109.7168641198068</v>
      </c>
      <c r="Q220" s="122">
        <v>1273.2513729776913</v>
      </c>
      <c r="R220" s="122">
        <v>1283.1075601011419</v>
      </c>
      <c r="S220" s="122">
        <v>1325.918409859215</v>
      </c>
      <c r="T220" s="122">
        <v>1662.6309936192017</v>
      </c>
      <c r="U220" s="122">
        <v>2175.5678070567892</v>
      </c>
      <c r="V220" s="122">
        <v>1907.4640638384083</v>
      </c>
      <c r="W220" s="122">
        <v>2238.7204023094273</v>
      </c>
      <c r="X220" s="122">
        <v>1871.3787775911997</v>
      </c>
      <c r="Y220" s="122">
        <v>1864.0837767532375</v>
      </c>
      <c r="DA220" s="130" t="s">
        <v>2324</v>
      </c>
    </row>
    <row r="221" spans="1:105" ht="12" customHeight="1" x14ac:dyDescent="0.25">
      <c r="A221" s="97" t="s">
        <v>132</v>
      </c>
      <c r="B221" s="98">
        <v>991.21421411602194</v>
      </c>
      <c r="C221" s="98">
        <v>1653.312569120769</v>
      </c>
      <c r="D221" s="98">
        <v>1206.2962196121512</v>
      </c>
      <c r="E221" s="98">
        <v>1071.0985837595622</v>
      </c>
      <c r="F221" s="98">
        <v>1287.7785122592029</v>
      </c>
      <c r="G221" s="98">
        <v>1289.4032198442369</v>
      </c>
      <c r="H221" s="98">
        <v>963.0294874202209</v>
      </c>
      <c r="I221" s="98">
        <v>1430.9280015751701</v>
      </c>
      <c r="J221" s="98">
        <v>797.68868487113889</v>
      </c>
      <c r="K221" s="98">
        <v>777.1556554067306</v>
      </c>
      <c r="L221" s="98">
        <v>974.32806804783741</v>
      </c>
      <c r="M221" s="98">
        <v>859.22719068272067</v>
      </c>
      <c r="N221" s="98">
        <v>989.06945263713101</v>
      </c>
      <c r="O221" s="98">
        <v>1014.1873419054541</v>
      </c>
      <c r="P221" s="98">
        <v>864.43084208820005</v>
      </c>
      <c r="Q221" s="98">
        <v>1242.5912619629805</v>
      </c>
      <c r="R221" s="98">
        <v>919.17845474610806</v>
      </c>
      <c r="S221" s="98">
        <v>911.83682655890345</v>
      </c>
      <c r="T221" s="98">
        <v>1669.7953644718598</v>
      </c>
      <c r="U221" s="98">
        <v>2410.1342153930973</v>
      </c>
      <c r="V221" s="98">
        <v>1989.5311755436633</v>
      </c>
      <c r="W221" s="98">
        <v>2185.6841890893916</v>
      </c>
      <c r="X221" s="98">
        <v>1930.1170223434553</v>
      </c>
      <c r="Y221" s="98">
        <v>1839.0089275503838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721.71257713601278</v>
      </c>
      <c r="M222" s="98">
        <v>625.06752435485237</v>
      </c>
      <c r="N222" s="98">
        <v>728.81683973650036</v>
      </c>
      <c r="O222" s="98">
        <v>768.14918434238984</v>
      </c>
      <c r="P222" s="98">
        <v>643.26722226501863</v>
      </c>
      <c r="Q222" s="98">
        <v>932.77025762710252</v>
      </c>
      <c r="R222" s="98">
        <v>712.07198034399278</v>
      </c>
      <c r="S222" s="98">
        <v>658.48069067536017</v>
      </c>
      <c r="T222" s="98">
        <v>1309.2120034462991</v>
      </c>
      <c r="U222" s="98">
        <v>1892.5486800145611</v>
      </c>
      <c r="V222" s="98">
        <v>1575.6813909653049</v>
      </c>
      <c r="W222" s="98">
        <v>1816.6549237425079</v>
      </c>
      <c r="X222" s="98">
        <v>1502.841509653261</v>
      </c>
      <c r="Y222" s="98">
        <v>1512.6418891496562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322.96663256035964</v>
      </c>
      <c r="M223" s="101">
        <v>248.23237305002291</v>
      </c>
      <c r="N223" s="101">
        <v>307.09495367682842</v>
      </c>
      <c r="O223" s="101">
        <v>357.95704566473808</v>
      </c>
      <c r="P223" s="101">
        <v>267.29331715376617</v>
      </c>
      <c r="Q223" s="101">
        <v>391.91764134281055</v>
      </c>
      <c r="R223" s="101">
        <v>301.95968864985747</v>
      </c>
      <c r="S223" s="101">
        <v>171.73874419202448</v>
      </c>
      <c r="T223" s="101">
        <v>509.94424984970152</v>
      </c>
      <c r="U223" s="101">
        <v>701.40927892585262</v>
      </c>
      <c r="V223" s="101">
        <v>604.650578030872</v>
      </c>
      <c r="W223" s="101">
        <v>915.33155184036366</v>
      </c>
      <c r="X223" s="101">
        <v>466.19938406053171</v>
      </c>
      <c r="Y223" s="101">
        <v>706.34712928656688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398.7459445756532</v>
      </c>
      <c r="M224" s="104">
        <v>376.83515130482942</v>
      </c>
      <c r="N224" s="104">
        <v>421.72188605967187</v>
      </c>
      <c r="O224" s="104">
        <v>410.19213867765177</v>
      </c>
      <c r="P224" s="104">
        <v>375.97390511125246</v>
      </c>
      <c r="Q224" s="104">
        <v>540.8526162842918</v>
      </c>
      <c r="R224" s="104">
        <v>410.11229169413537</v>
      </c>
      <c r="S224" s="104">
        <v>486.74194648333554</v>
      </c>
      <c r="T224" s="104">
        <v>799.26775359659746</v>
      </c>
      <c r="U224" s="104">
        <v>1191.1394010887082</v>
      </c>
      <c r="V224" s="104">
        <v>971.0308129344329</v>
      </c>
      <c r="W224" s="104">
        <v>901.32337190214423</v>
      </c>
      <c r="X224" s="104">
        <v>1036.6421255927291</v>
      </c>
      <c r="Y224" s="104">
        <v>806.29475986308921</v>
      </c>
      <c r="DA224" s="132" t="s">
        <v>2328</v>
      </c>
    </row>
    <row r="225" spans="1:105" ht="12" customHeight="1" x14ac:dyDescent="0.25">
      <c r="A225" s="106" t="s">
        <v>124</v>
      </c>
      <c r="B225" s="101">
        <v>1355.7654740203752</v>
      </c>
      <c r="C225" s="101">
        <v>1276.2155685424032</v>
      </c>
      <c r="D225" s="101">
        <v>1258.7637560239946</v>
      </c>
      <c r="E225" s="101">
        <v>1233.4463072965707</v>
      </c>
      <c r="F225" s="101">
        <v>1223.0749505720755</v>
      </c>
      <c r="G225" s="101">
        <v>1233.8704119073027</v>
      </c>
      <c r="H225" s="101">
        <v>1246.5075619816007</v>
      </c>
      <c r="I225" s="101">
        <v>1256.6957103886191</v>
      </c>
      <c r="J225" s="101">
        <v>1174.7827985947683</v>
      </c>
      <c r="K225" s="101">
        <v>1147.2661740157139</v>
      </c>
      <c r="L225" s="101">
        <v>1076.8206008734037</v>
      </c>
      <c r="M225" s="101">
        <v>1062.8868791312796</v>
      </c>
      <c r="N225" s="101">
        <v>1058.7017762232103</v>
      </c>
      <c r="O225" s="101">
        <v>1108.7014226708629</v>
      </c>
      <c r="P225" s="101">
        <v>1233.0378505862882</v>
      </c>
      <c r="Q225" s="101">
        <v>1262.3969076668559</v>
      </c>
      <c r="R225" s="101">
        <v>1246.550418088106</v>
      </c>
      <c r="S225" s="101">
        <v>1413.3328397638313</v>
      </c>
      <c r="T225" s="101">
        <v>1748.1374020692406</v>
      </c>
      <c r="U225" s="101">
        <v>1395.0525360962345</v>
      </c>
      <c r="V225" s="101">
        <v>1669.2298232497592</v>
      </c>
      <c r="W225" s="101">
        <v>2116.9648233950334</v>
      </c>
      <c r="X225" s="101">
        <v>1571.7329110297646</v>
      </c>
      <c r="Y225" s="101">
        <v>1788.6119831615533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748.67185108803585</v>
      </c>
      <c r="M226" s="104">
        <v>726.77190158090775</v>
      </c>
      <c r="N226" s="104">
        <v>742.596266906707</v>
      </c>
      <c r="O226" s="104">
        <v>807.7818081365142</v>
      </c>
      <c r="P226" s="104">
        <v>883.19428768490241</v>
      </c>
      <c r="Q226" s="104">
        <v>950.82210109221296</v>
      </c>
      <c r="R226" s="104">
        <v>1016.2629035755424</v>
      </c>
      <c r="S226" s="104">
        <v>1190.101327275057</v>
      </c>
      <c r="T226" s="104">
        <v>1432.3371252297893</v>
      </c>
      <c r="U226" s="104">
        <v>1192.7177454441767</v>
      </c>
      <c r="V226" s="104">
        <v>1443.0466462551728</v>
      </c>
      <c r="W226" s="104">
        <v>1878.3800190606748</v>
      </c>
      <c r="X226" s="104">
        <v>1358.1353027952237</v>
      </c>
      <c r="Y226" s="104">
        <v>1603.6519001528102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352.73690453081997</v>
      </c>
      <c r="M227" s="98">
        <v>306.68232248642926</v>
      </c>
      <c r="N227" s="98">
        <v>331.24572463153038</v>
      </c>
      <c r="O227" s="98">
        <v>395.92834961157808</v>
      </c>
      <c r="P227" s="98">
        <v>388.04639080343532</v>
      </c>
      <c r="Q227" s="98">
        <v>421.05306749033764</v>
      </c>
      <c r="R227" s="98">
        <v>449.40665665673026</v>
      </c>
      <c r="S227" s="98">
        <v>469.26169067207906</v>
      </c>
      <c r="T227" s="98">
        <v>496.6836312250461</v>
      </c>
      <c r="U227" s="98">
        <v>399.17951509877935</v>
      </c>
      <c r="V227" s="98">
        <v>499.61255249206573</v>
      </c>
      <c r="W227" s="98">
        <v>874.37771953874346</v>
      </c>
      <c r="X227" s="98">
        <v>369.6445021587212</v>
      </c>
      <c r="Y227" s="98">
        <v>674.29517256687427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395.93494655721588</v>
      </c>
      <c r="M228" s="98">
        <v>420.08957909447849</v>
      </c>
      <c r="N228" s="98">
        <v>411.35054227517656</v>
      </c>
      <c r="O228" s="98">
        <v>411.85345852493606</v>
      </c>
      <c r="P228" s="98">
        <v>495.14789688146715</v>
      </c>
      <c r="Q228" s="98">
        <v>529.76903360187544</v>
      </c>
      <c r="R228" s="98">
        <v>566.85624691881219</v>
      </c>
      <c r="S228" s="98">
        <v>720.83963660297809</v>
      </c>
      <c r="T228" s="98">
        <v>935.65349400474338</v>
      </c>
      <c r="U228" s="98">
        <v>793.53823034539721</v>
      </c>
      <c r="V228" s="98">
        <v>943.43409376310706</v>
      </c>
      <c r="W228" s="98">
        <v>1004.0022995219311</v>
      </c>
      <c r="X228" s="98">
        <v>988.49080063650263</v>
      </c>
      <c r="Y228" s="98">
        <v>929.3567275859358</v>
      </c>
      <c r="DA228" s="63" t="s">
        <v>2332</v>
      </c>
    </row>
    <row r="229" spans="1:105" ht="12" customHeight="1" x14ac:dyDescent="0.25">
      <c r="A229" s="106" t="s">
        <v>122</v>
      </c>
      <c r="B229" s="101">
        <v>1351.202739709245</v>
      </c>
      <c r="C229" s="101">
        <v>1072.425955383161</v>
      </c>
      <c r="D229" s="101">
        <v>1092.7053296783804</v>
      </c>
      <c r="E229" s="101">
        <v>1127.4894901651196</v>
      </c>
      <c r="F229" s="101">
        <v>1091.5050470911383</v>
      </c>
      <c r="G229" s="101">
        <v>1091.4074562661644</v>
      </c>
      <c r="H229" s="101">
        <v>1109.9560374716266</v>
      </c>
      <c r="I229" s="101">
        <v>1211.0960291894341</v>
      </c>
      <c r="J229" s="101">
        <v>1094.7118258550292</v>
      </c>
      <c r="K229" s="101">
        <v>852.97627870172346</v>
      </c>
      <c r="L229" s="101">
        <v>779.20052524387575</v>
      </c>
      <c r="M229" s="101">
        <v>836.01774474544027</v>
      </c>
      <c r="N229" s="101">
        <v>934.69219055316876</v>
      </c>
      <c r="O229" s="101">
        <v>1165.1052151383328</v>
      </c>
      <c r="P229" s="101">
        <v>1179.3086016758477</v>
      </c>
      <c r="Q229" s="101">
        <v>1338.3561983078321</v>
      </c>
      <c r="R229" s="101">
        <v>1368.8960976304047</v>
      </c>
      <c r="S229" s="101">
        <v>1420.1137326413168</v>
      </c>
      <c r="T229" s="101">
        <v>1712.940121921584</v>
      </c>
      <c r="U229" s="101">
        <v>2059.385201966832</v>
      </c>
      <c r="V229" s="101">
        <v>1876.9637613726809</v>
      </c>
      <c r="W229" s="101">
        <v>2484.6299326525896</v>
      </c>
      <c r="X229" s="101">
        <v>1872.7972550330371</v>
      </c>
      <c r="Y229" s="101">
        <v>2059.8182640388154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563.33486237335137</v>
      </c>
      <c r="M230" s="104">
        <v>590.88385361707776</v>
      </c>
      <c r="N230" s="104">
        <v>670.97405133720963</v>
      </c>
      <c r="O230" s="104">
        <v>858.87216879939524</v>
      </c>
      <c r="P230" s="104">
        <v>853.82763476830189</v>
      </c>
      <c r="Q230" s="104">
        <v>986.36400555723947</v>
      </c>
      <c r="R230" s="104">
        <v>1027.5199192468601</v>
      </c>
      <c r="S230" s="104">
        <v>1051.9621726478961</v>
      </c>
      <c r="T230" s="104">
        <v>1283.8079955682763</v>
      </c>
      <c r="U230" s="104">
        <v>1560.079108985751</v>
      </c>
      <c r="V230" s="104">
        <v>1437.1218337077116</v>
      </c>
      <c r="W230" s="104">
        <v>1995.6266385463036</v>
      </c>
      <c r="X230" s="104">
        <v>1397.4921113960136</v>
      </c>
      <c r="Y230" s="104">
        <v>1654.8022049264437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258.66877961872501</v>
      </c>
      <c r="M231" s="98">
        <v>240.92799649606263</v>
      </c>
      <c r="N231" s="98">
        <v>289.10517234946292</v>
      </c>
      <c r="O231" s="98">
        <v>409.16025821296495</v>
      </c>
      <c r="P231" s="98">
        <v>361.85990283726238</v>
      </c>
      <c r="Q231" s="98">
        <v>424.30631347148085</v>
      </c>
      <c r="R231" s="98">
        <v>443.1764108725352</v>
      </c>
      <c r="S231" s="98">
        <v>403.95974313226446</v>
      </c>
      <c r="T231" s="98">
        <v>505.84269985161148</v>
      </c>
      <c r="U231" s="98">
        <v>591.08911087448894</v>
      </c>
      <c r="V231" s="98">
        <v>562.81590903754284</v>
      </c>
      <c r="W231" s="98">
        <v>1029.5637658829121</v>
      </c>
      <c r="X231" s="98">
        <v>440.43036424855393</v>
      </c>
      <c r="Y231" s="98">
        <v>792.55938806848576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304.66608275462636</v>
      </c>
      <c r="M232" s="98">
        <v>349.95585712101507</v>
      </c>
      <c r="N232" s="98">
        <v>381.86887898774671</v>
      </c>
      <c r="O232" s="98">
        <v>449.71191058643029</v>
      </c>
      <c r="P232" s="98">
        <v>491.96773193103962</v>
      </c>
      <c r="Q232" s="98">
        <v>562.0576920857585</v>
      </c>
      <c r="R232" s="98">
        <v>584.34350837432487</v>
      </c>
      <c r="S232" s="98">
        <v>648.00242951563166</v>
      </c>
      <c r="T232" s="98">
        <v>777.96529571666463</v>
      </c>
      <c r="U232" s="98">
        <v>968.98999811126191</v>
      </c>
      <c r="V232" s="98">
        <v>874.30592467016868</v>
      </c>
      <c r="W232" s="98">
        <v>966.06287266339154</v>
      </c>
      <c r="X232" s="98">
        <v>957.06174714745976</v>
      </c>
      <c r="Y232" s="98">
        <v>862.24281685795768</v>
      </c>
      <c r="DA232" s="63" t="s">
        <v>2336</v>
      </c>
    </row>
    <row r="233" spans="1:105" ht="12" customHeight="1" x14ac:dyDescent="0.25">
      <c r="A233" s="121" t="s">
        <v>54</v>
      </c>
      <c r="B233" s="122">
        <v>257.69455587789446</v>
      </c>
      <c r="C233" s="122">
        <v>298.57900305112651</v>
      </c>
      <c r="D233" s="122">
        <v>265.40407215834722</v>
      </c>
      <c r="E233" s="122">
        <v>288.37086699002964</v>
      </c>
      <c r="F233" s="122">
        <v>304.86651629149202</v>
      </c>
      <c r="G233" s="122">
        <v>297.87267140962507</v>
      </c>
      <c r="H233" s="122">
        <v>264.65486529780082</v>
      </c>
      <c r="I233" s="122">
        <v>298.27463218219668</v>
      </c>
      <c r="J233" s="122">
        <v>242.85301337711738</v>
      </c>
      <c r="K233" s="122">
        <v>220.95959945413546</v>
      </c>
      <c r="L233" s="122">
        <v>213.81722613399333</v>
      </c>
      <c r="M233" s="122">
        <v>235.42010225272534</v>
      </c>
      <c r="N233" s="122">
        <v>245.23022917436205</v>
      </c>
      <c r="O233" s="122">
        <v>237.89687184392025</v>
      </c>
      <c r="P233" s="122">
        <v>268.49885541587918</v>
      </c>
      <c r="Q233" s="122">
        <v>290.48763438368655</v>
      </c>
      <c r="R233" s="122">
        <v>301.96313845728679</v>
      </c>
      <c r="S233" s="122">
        <v>353.01525187594871</v>
      </c>
      <c r="T233" s="122">
        <v>343.83158878038682</v>
      </c>
      <c r="U233" s="122">
        <v>364.90606917646943</v>
      </c>
      <c r="V233" s="122">
        <v>387.32046626668773</v>
      </c>
      <c r="W233" s="122">
        <v>448.63889951792117</v>
      </c>
      <c r="X233" s="122">
        <v>486.0687796569606</v>
      </c>
      <c r="Y233" s="122">
        <v>473.93998638282335</v>
      </c>
      <c r="DA233" s="130" t="s">
        <v>2337</v>
      </c>
    </row>
    <row r="234" spans="1:105" ht="12" customHeight="1" x14ac:dyDescent="0.25">
      <c r="A234" s="97" t="s">
        <v>202</v>
      </c>
      <c r="B234" s="98">
        <v>16.627120705174825</v>
      </c>
      <c r="C234" s="98">
        <v>445.55913337074111</v>
      </c>
      <c r="D234" s="98">
        <v>347.11328912153459</v>
      </c>
      <c r="E234" s="98">
        <v>331.55678911275066</v>
      </c>
      <c r="F234" s="98">
        <v>402.56992539179765</v>
      </c>
      <c r="G234" s="98">
        <v>394.13300005244861</v>
      </c>
      <c r="H234" s="98">
        <v>287.75844106902201</v>
      </c>
      <c r="I234" s="98">
        <v>417.82295338463905</v>
      </c>
      <c r="J234" s="98">
        <v>97.46002367616147</v>
      </c>
      <c r="K234" s="98">
        <v>44.515657224962069</v>
      </c>
      <c r="L234" s="98">
        <v>357.23569180892434</v>
      </c>
      <c r="M234" s="98">
        <v>308.52446188250008</v>
      </c>
      <c r="N234" s="98">
        <v>357.63129183115029</v>
      </c>
      <c r="O234" s="98">
        <v>327.95300937958723</v>
      </c>
      <c r="P234" s="98">
        <v>235.06777720266339</v>
      </c>
      <c r="Q234" s="98">
        <v>367.61703233470786</v>
      </c>
      <c r="R234" s="98">
        <v>444.09455176729551</v>
      </c>
      <c r="S234" s="98">
        <v>427.57857065179934</v>
      </c>
      <c r="T234" s="98">
        <v>477.19813439281415</v>
      </c>
      <c r="U234" s="98">
        <v>514.41836538680911</v>
      </c>
      <c r="V234" s="98">
        <v>546.1849884550486</v>
      </c>
      <c r="W234" s="98">
        <v>637.96705122727315</v>
      </c>
      <c r="X234" s="98">
        <v>668.28616306182391</v>
      </c>
      <c r="Y234" s="98">
        <v>596.10832637148553</v>
      </c>
      <c r="DA234" s="63" t="s">
        <v>2338</v>
      </c>
    </row>
    <row r="235" spans="1:105" ht="12" customHeight="1" x14ac:dyDescent="0.25">
      <c r="A235" s="97" t="s">
        <v>50</v>
      </c>
      <c r="B235" s="98">
        <v>382.86592666378249</v>
      </c>
      <c r="C235" s="98">
        <v>390.87392475012894</v>
      </c>
      <c r="D235" s="98">
        <v>349.31850531081813</v>
      </c>
      <c r="E235" s="98">
        <v>338.39118573437287</v>
      </c>
      <c r="F235" s="98">
        <v>362.39935197346978</v>
      </c>
      <c r="G235" s="98">
        <v>380.64747002572381</v>
      </c>
      <c r="H235" s="98">
        <v>347.02319379102573</v>
      </c>
      <c r="I235" s="98">
        <v>351.28849941411289</v>
      </c>
      <c r="J235" s="98">
        <v>333.33988550199086</v>
      </c>
      <c r="K235" s="98">
        <v>310.54197536787927</v>
      </c>
      <c r="L235" s="98">
        <v>272.06789664386571</v>
      </c>
      <c r="M235" s="98">
        <v>294.37126498771806</v>
      </c>
      <c r="N235" s="98">
        <v>301.74039197266899</v>
      </c>
      <c r="O235" s="98">
        <v>303.41619873163461</v>
      </c>
      <c r="P235" s="98">
        <v>337.48087348427129</v>
      </c>
      <c r="Q235" s="98">
        <v>366.96786537544534</v>
      </c>
      <c r="R235" s="98">
        <v>419.04862910934514</v>
      </c>
      <c r="S235" s="98">
        <v>472.54303135908935</v>
      </c>
      <c r="T235" s="98">
        <v>274.46121526833213</v>
      </c>
      <c r="U235" s="98">
        <v>566.30081263990758</v>
      </c>
      <c r="V235" s="98">
        <v>364.11479646024867</v>
      </c>
      <c r="W235" s="98">
        <v>725.39210498127284</v>
      </c>
      <c r="X235" s="98">
        <v>652.12971482359319</v>
      </c>
      <c r="Y235" s="98">
        <v>606.22333646980712</v>
      </c>
      <c r="DA235" s="63" t="s">
        <v>2339</v>
      </c>
    </row>
    <row r="236" spans="1:105" ht="12" customHeight="1" x14ac:dyDescent="0.25">
      <c r="A236" s="109" t="s">
        <v>120</v>
      </c>
      <c r="B236" s="33">
        <v>258.86002607098629</v>
      </c>
      <c r="C236" s="33">
        <v>286.54150273786388</v>
      </c>
      <c r="D236" s="33">
        <v>256.66638293164823</v>
      </c>
      <c r="E236" s="33">
        <v>283.97441823931882</v>
      </c>
      <c r="F236" s="33">
        <v>298.30523552144473</v>
      </c>
      <c r="G236" s="33">
        <v>289.44800740123191</v>
      </c>
      <c r="H236" s="33">
        <v>258.30676247334247</v>
      </c>
      <c r="I236" s="33">
        <v>290.39081337067171</v>
      </c>
      <c r="J236" s="33">
        <v>242.95693380479364</v>
      </c>
      <c r="K236" s="33">
        <v>224.96338515163475</v>
      </c>
      <c r="L236" s="33">
        <v>201.22088649395636</v>
      </c>
      <c r="M236" s="33">
        <v>226.95971331628459</v>
      </c>
      <c r="N236" s="33">
        <v>234.88834382951694</v>
      </c>
      <c r="O236" s="33">
        <v>228.71665333775982</v>
      </c>
      <c r="P236" s="33">
        <v>267.11320540153088</v>
      </c>
      <c r="Q236" s="33">
        <v>282.28137667873716</v>
      </c>
      <c r="R236" s="33">
        <v>288.00100720485159</v>
      </c>
      <c r="S236" s="33">
        <v>344.26203057115487</v>
      </c>
      <c r="T236" s="33">
        <v>335.20243788591569</v>
      </c>
      <c r="U236" s="33">
        <v>348.84919613825679</v>
      </c>
      <c r="V236" s="33">
        <v>375.60698821592558</v>
      </c>
      <c r="W236" s="33">
        <v>429.14323121108208</v>
      </c>
      <c r="X236" s="33">
        <v>471.50680220392201</v>
      </c>
      <c r="Y236" s="33">
        <v>464.36151117761261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1196.2603497804437</v>
      </c>
      <c r="C238" s="117">
        <f t="shared" si="115"/>
        <v>12300.794261720224</v>
      </c>
      <c r="D238" s="117">
        <f t="shared" si="115"/>
        <v>8970.2403926976858</v>
      </c>
      <c r="E238" s="117">
        <f t="shared" si="115"/>
        <v>7746.7204115688864</v>
      </c>
      <c r="F238" s="117">
        <f t="shared" si="115"/>
        <v>8661.6490676366175</v>
      </c>
      <c r="G238" s="117">
        <f t="shared" si="115"/>
        <v>8193.4924939769535</v>
      </c>
      <c r="H238" s="117">
        <f t="shared" si="115"/>
        <v>5617.3196160411881</v>
      </c>
      <c r="I238" s="117">
        <f t="shared" si="115"/>
        <v>6971.1507840105824</v>
      </c>
      <c r="J238" s="117">
        <f t="shared" si="115"/>
        <v>3186.0091484096588</v>
      </c>
      <c r="K238" s="117">
        <f t="shared" si="115"/>
        <v>1909.4139454181463</v>
      </c>
      <c r="L238" s="117">
        <f t="shared" si="115"/>
        <v>12426.629093791324</v>
      </c>
      <c r="M238" s="117">
        <f t="shared" si="115"/>
        <v>10270.976599705917</v>
      </c>
      <c r="N238" s="117">
        <f t="shared" si="115"/>
        <v>10449.282209790234</v>
      </c>
      <c r="O238" s="117">
        <f t="shared" si="115"/>
        <v>9921.3217398316046</v>
      </c>
      <c r="P238" s="117">
        <f t="shared" si="115"/>
        <v>6071.1257985209422</v>
      </c>
      <c r="Q238" s="117">
        <f t="shared" si="115"/>
        <v>8664.0518826534772</v>
      </c>
      <c r="R238" s="117">
        <f t="shared" ref="R238:V238" si="116">R239+R242+R244+R257</f>
        <v>9606.3574378083958</v>
      </c>
      <c r="S238" s="117">
        <f t="shared" si="116"/>
        <v>9629.9060814193563</v>
      </c>
      <c r="T238" s="117">
        <f t="shared" si="116"/>
        <v>8362.3470365770518</v>
      </c>
      <c r="U238" s="117">
        <f t="shared" si="116"/>
        <v>9382.3475580659579</v>
      </c>
      <c r="V238" s="117">
        <f t="shared" si="116"/>
        <v>9664.9856714014331</v>
      </c>
      <c r="W238" s="117">
        <f t="shared" ref="W238:Y238" si="117">W239+W242+W244+W257</f>
        <v>11671.279766628011</v>
      </c>
      <c r="X238" s="117">
        <f t="shared" si="117"/>
        <v>10689.34741625503</v>
      </c>
      <c r="Y238" s="117">
        <f t="shared" si="117"/>
        <v>9154.1210955993301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270.77810301427741</v>
      </c>
      <c r="C239" s="122">
        <f t="shared" si="118"/>
        <v>11461.448636054109</v>
      </c>
      <c r="D239" s="122">
        <f t="shared" si="118"/>
        <v>8145.6594480789236</v>
      </c>
      <c r="E239" s="122">
        <f t="shared" si="118"/>
        <v>6885.4055603271272</v>
      </c>
      <c r="F239" s="122">
        <f t="shared" si="118"/>
        <v>7799.6780489404646</v>
      </c>
      <c r="G239" s="122">
        <f t="shared" si="118"/>
        <v>7330.1938530645975</v>
      </c>
      <c r="H239" s="122">
        <f t="shared" si="118"/>
        <v>4764.8911295926491</v>
      </c>
      <c r="I239" s="122">
        <f t="shared" si="118"/>
        <v>6031.934795665582</v>
      </c>
      <c r="J239" s="122">
        <f t="shared" si="118"/>
        <v>2357.3936557314937</v>
      </c>
      <c r="K239" s="122">
        <f t="shared" si="118"/>
        <v>1215.9333709126697</v>
      </c>
      <c r="L239" s="122">
        <f t="shared" si="118"/>
        <v>11776.443345769958</v>
      </c>
      <c r="M239" s="122">
        <f t="shared" si="118"/>
        <v>9570.6720191605255</v>
      </c>
      <c r="N239" s="122">
        <f t="shared" si="118"/>
        <v>9655.1792932440585</v>
      </c>
      <c r="O239" s="122">
        <f t="shared" si="118"/>
        <v>9001.0060858965589</v>
      </c>
      <c r="P239" s="122">
        <f t="shared" si="118"/>
        <v>5124.7264340154343</v>
      </c>
      <c r="Q239" s="122">
        <f t="shared" si="118"/>
        <v>7572.9265915717606</v>
      </c>
      <c r="R239" s="122">
        <f t="shared" ref="R239:V239" si="119">SUM(R240:R241)</f>
        <v>8491.5361020763576</v>
      </c>
      <c r="S239" s="122">
        <f t="shared" si="119"/>
        <v>8423.8291686173579</v>
      </c>
      <c r="T239" s="122">
        <f t="shared" si="119"/>
        <v>6922.5229727357837</v>
      </c>
      <c r="U239" s="122">
        <f t="shared" si="119"/>
        <v>7550.1224245148842</v>
      </c>
      <c r="V239" s="122">
        <f t="shared" si="119"/>
        <v>7987.5976419285671</v>
      </c>
      <c r="W239" s="122">
        <f t="shared" ref="W239:Y239" si="120">SUM(W240:W241)</f>
        <v>9705.3426230086498</v>
      </c>
      <c r="X239" s="122">
        <f t="shared" si="120"/>
        <v>8924.1722366616523</v>
      </c>
      <c r="Y239" s="122">
        <f t="shared" si="120"/>
        <v>7394.6572512703942</v>
      </c>
      <c r="DA239" s="130" t="s">
        <v>2487</v>
      </c>
    </row>
    <row r="240" spans="1:105" ht="12" customHeight="1" x14ac:dyDescent="0.25">
      <c r="A240" s="97" t="s">
        <v>199</v>
      </c>
      <c r="B240" s="98">
        <v>268.14520230121275</v>
      </c>
      <c r="C240" s="98">
        <v>11352.044626937097</v>
      </c>
      <c r="D240" s="98">
        <v>8069.7434068285247</v>
      </c>
      <c r="E240" s="98">
        <v>6822.3646648266449</v>
      </c>
      <c r="F240" s="98">
        <v>7729.5937256732886</v>
      </c>
      <c r="G240" s="98">
        <v>7265.5090015348624</v>
      </c>
      <c r="H240" s="98">
        <v>4723.7810821617777</v>
      </c>
      <c r="I240" s="98">
        <v>5980.8771513814627</v>
      </c>
      <c r="J240" s="98">
        <v>2337.7267652471087</v>
      </c>
      <c r="K240" s="98">
        <v>1205.9163253659992</v>
      </c>
      <c r="L240" s="98">
        <v>11683.635340566205</v>
      </c>
      <c r="M240" s="98">
        <v>9496.2161100116336</v>
      </c>
      <c r="N240" s="98">
        <v>9581.4409153343386</v>
      </c>
      <c r="O240" s="98">
        <v>8931.8249620541883</v>
      </c>
      <c r="P240" s="98">
        <v>5085.4487478184101</v>
      </c>
      <c r="Q240" s="98">
        <v>7516.7727100858183</v>
      </c>
      <c r="R240" s="98">
        <v>8429.2012119310639</v>
      </c>
      <c r="S240" s="98">
        <v>8361.7798059447196</v>
      </c>
      <c r="T240" s="98">
        <v>6869.6693440664076</v>
      </c>
      <c r="U240" s="98">
        <v>7492.5819516934507</v>
      </c>
      <c r="V240" s="98">
        <v>7926.9158792936287</v>
      </c>
      <c r="W240" s="98">
        <v>9633.7604926892091</v>
      </c>
      <c r="X240" s="98">
        <v>8858.8645645566648</v>
      </c>
      <c r="Y240" s="98">
        <v>7346.3912875485403</v>
      </c>
      <c r="DA240" s="63" t="s">
        <v>2488</v>
      </c>
    </row>
    <row r="241" spans="1:105" ht="12" customHeight="1" x14ac:dyDescent="0.25">
      <c r="A241" s="97" t="s">
        <v>53</v>
      </c>
      <c r="B241" s="98">
        <v>2.6329007130646467</v>
      </c>
      <c r="C241" s="98">
        <v>109.40400911701126</v>
      </c>
      <c r="D241" s="98">
        <v>75.916041250398649</v>
      </c>
      <c r="E241" s="98">
        <v>63.040895500482677</v>
      </c>
      <c r="F241" s="98">
        <v>70.084323267175662</v>
      </c>
      <c r="G241" s="98">
        <v>64.684851529734829</v>
      </c>
      <c r="H241" s="98">
        <v>41.110047430871269</v>
      </c>
      <c r="I241" s="98">
        <v>51.057644284119377</v>
      </c>
      <c r="J241" s="98">
        <v>19.666890484385089</v>
      </c>
      <c r="K241" s="98">
        <v>10.017045546670438</v>
      </c>
      <c r="L241" s="98">
        <v>92.80800520375378</v>
      </c>
      <c r="M241" s="98">
        <v>74.455909148892701</v>
      </c>
      <c r="N241" s="98">
        <v>73.738377909719119</v>
      </c>
      <c r="O241" s="98">
        <v>69.181123842370155</v>
      </c>
      <c r="P241" s="98">
        <v>39.27768619702389</v>
      </c>
      <c r="Q241" s="98">
        <v>56.15388148594274</v>
      </c>
      <c r="R241" s="98">
        <v>62.334890145294324</v>
      </c>
      <c r="S241" s="98">
        <v>62.049362672638757</v>
      </c>
      <c r="T241" s="98">
        <v>52.853628669376398</v>
      </c>
      <c r="U241" s="98">
        <v>57.540472821433625</v>
      </c>
      <c r="V241" s="98">
        <v>60.681762634937968</v>
      </c>
      <c r="W241" s="98">
        <v>71.58213031944149</v>
      </c>
      <c r="X241" s="98">
        <v>65.307672104987986</v>
      </c>
      <c r="Y241" s="98">
        <v>48.26596372185351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0.94164563223788522</v>
      </c>
      <c r="C242" s="122">
        <f t="shared" si="121"/>
        <v>3.5326661520595946</v>
      </c>
      <c r="D242" s="122">
        <f t="shared" si="121"/>
        <v>6.1068034753909117</v>
      </c>
      <c r="E242" s="122">
        <f t="shared" si="121"/>
        <v>10.962374987601693</v>
      </c>
      <c r="F242" s="122">
        <f t="shared" si="121"/>
        <v>12.035308939273976</v>
      </c>
      <c r="G242" s="122">
        <f t="shared" si="121"/>
        <v>15.49620125147762</v>
      </c>
      <c r="H242" s="122">
        <f t="shared" si="121"/>
        <v>19.988100711684297</v>
      </c>
      <c r="I242" s="122">
        <f t="shared" si="121"/>
        <v>26.102300967979641</v>
      </c>
      <c r="J242" s="122">
        <f t="shared" si="121"/>
        <v>16.546347987428639</v>
      </c>
      <c r="K242" s="122">
        <f t="shared" si="121"/>
        <v>23.808559543102387</v>
      </c>
      <c r="L242" s="122">
        <f t="shared" si="121"/>
        <v>25.997038274875351</v>
      </c>
      <c r="M242" s="122">
        <f t="shared" si="121"/>
        <v>30.246296378825338</v>
      </c>
      <c r="N242" s="122">
        <f t="shared" si="121"/>
        <v>57.731660646674818</v>
      </c>
      <c r="O242" s="122">
        <f t="shared" si="121"/>
        <v>58.380782935687876</v>
      </c>
      <c r="P242" s="122">
        <f t="shared" si="121"/>
        <v>45.156168880400898</v>
      </c>
      <c r="Q242" s="122">
        <f t="shared" si="121"/>
        <v>63.780736490143951</v>
      </c>
      <c r="R242" s="122">
        <f t="shared" si="121"/>
        <v>56.110488702586522</v>
      </c>
      <c r="S242" s="122">
        <f t="shared" si="121"/>
        <v>50.098118190735669</v>
      </c>
      <c r="T242" s="122">
        <f t="shared" si="121"/>
        <v>46.154683222290288</v>
      </c>
      <c r="U242" s="122">
        <f t="shared" si="121"/>
        <v>36.068487172826202</v>
      </c>
      <c r="V242" s="122">
        <f t="shared" si="121"/>
        <v>29.024090068399655</v>
      </c>
      <c r="W242" s="122">
        <f t="shared" si="121"/>
        <v>26.542371543014916</v>
      </c>
      <c r="X242" s="122">
        <f t="shared" si="121"/>
        <v>31.947681253129915</v>
      </c>
      <c r="Y242" s="122">
        <f t="shared" si="121"/>
        <v>24.595168053192644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0.94164563223788522</v>
      </c>
      <c r="C243" s="98">
        <f>RES_hhdet_tesh!C86</f>
        <v>3.5326661520595946</v>
      </c>
      <c r="D243" s="98">
        <f>RES_hhdet_tesh!D86</f>
        <v>6.1068034753909117</v>
      </c>
      <c r="E243" s="98">
        <f>RES_hhdet_tesh!E86</f>
        <v>10.962374987601693</v>
      </c>
      <c r="F243" s="98">
        <f>RES_hhdet_tesh!F86</f>
        <v>12.035308939273976</v>
      </c>
      <c r="G243" s="98">
        <f>RES_hhdet_tesh!G86</f>
        <v>15.49620125147762</v>
      </c>
      <c r="H243" s="98">
        <f>RES_hhdet_tesh!H86</f>
        <v>19.988100711684297</v>
      </c>
      <c r="I243" s="98">
        <f>RES_hhdet_tesh!I86</f>
        <v>26.102300967979641</v>
      </c>
      <c r="J243" s="98">
        <f>RES_hhdet_tesh!J86</f>
        <v>16.546347987428639</v>
      </c>
      <c r="K243" s="98">
        <f>RES_hhdet_tesh!K86</f>
        <v>23.808559543102387</v>
      </c>
      <c r="L243" s="98">
        <f>RES_hhdet_tesh!L86</f>
        <v>25.997038274875351</v>
      </c>
      <c r="M243" s="98">
        <f>RES_hhdet_tesh!M86</f>
        <v>30.246296378825338</v>
      </c>
      <c r="N243" s="98">
        <f>RES_hhdet_tesh!N86</f>
        <v>57.731660646674818</v>
      </c>
      <c r="O243" s="98">
        <f>RES_hhdet_tesh!O86</f>
        <v>58.380782935687876</v>
      </c>
      <c r="P243" s="98">
        <f>RES_hhdet_tesh!P86</f>
        <v>45.156168880400898</v>
      </c>
      <c r="Q243" s="98">
        <f>RES_hhdet_tesh!Q86</f>
        <v>63.780736490143951</v>
      </c>
      <c r="R243" s="98">
        <f>RES_hhdet_tesh!R86</f>
        <v>56.110488702586522</v>
      </c>
      <c r="S243" s="98">
        <f>RES_hhdet_tesh!S86</f>
        <v>50.098118190735669</v>
      </c>
      <c r="T243" s="98">
        <f>RES_hhdet_tesh!T86</f>
        <v>46.154683222290288</v>
      </c>
      <c r="U243" s="98">
        <f>RES_hhdet_tesh!U86</f>
        <v>36.068487172826202</v>
      </c>
      <c r="V243" s="98">
        <f>RES_hhdet_tesh!V86</f>
        <v>29.024090068399655</v>
      </c>
      <c r="W243" s="98">
        <f>RES_hhdet_tesh!W86</f>
        <v>26.542371543014916</v>
      </c>
      <c r="X243" s="98">
        <f>RES_hhdet_tesh!X86</f>
        <v>31.947681253129915</v>
      </c>
      <c r="Y243" s="98">
        <f>RES_hhdet_tesh!Y86</f>
        <v>24.595168053192644</v>
      </c>
      <c r="DA243" s="63" t="s">
        <v>2491</v>
      </c>
    </row>
    <row r="244" spans="1:105" ht="12" customHeight="1" x14ac:dyDescent="0.25">
      <c r="A244" s="121" t="s">
        <v>55</v>
      </c>
      <c r="B244" s="122">
        <v>737.97615679822422</v>
      </c>
      <c r="C244" s="122">
        <v>620.14216221137235</v>
      </c>
      <c r="D244" s="122">
        <v>625.70787657120979</v>
      </c>
      <c r="E244" s="122">
        <v>639.11960572202088</v>
      </c>
      <c r="F244" s="122">
        <v>626.52658044804934</v>
      </c>
      <c r="G244" s="122">
        <v>629.65069055399692</v>
      </c>
      <c r="H244" s="122">
        <v>638.3373389628606</v>
      </c>
      <c r="I244" s="122">
        <v>694.295113685768</v>
      </c>
      <c r="J244" s="122">
        <v>633.37488995606247</v>
      </c>
      <c r="K244" s="122">
        <v>505.80875586169526</v>
      </c>
      <c r="L244" s="122">
        <v>467.72282373011637</v>
      </c>
      <c r="M244" s="122">
        <v>496.85968349931585</v>
      </c>
      <c r="N244" s="122">
        <v>555.755452849216</v>
      </c>
      <c r="O244" s="122">
        <v>686.31211843985091</v>
      </c>
      <c r="P244" s="122">
        <v>701.0098068721295</v>
      </c>
      <c r="Q244" s="122">
        <v>810.62309403306756</v>
      </c>
      <c r="R244" s="122">
        <v>832.31653320541784</v>
      </c>
      <c r="S244" s="122">
        <v>886.17418527407744</v>
      </c>
      <c r="T244" s="122">
        <v>1127.1223029813855</v>
      </c>
      <c r="U244" s="122">
        <v>1512.4185919962033</v>
      </c>
      <c r="V244" s="122">
        <v>1343.2929222195473</v>
      </c>
      <c r="W244" s="122">
        <v>1583.3147984476327</v>
      </c>
      <c r="X244" s="122">
        <v>1340.3949774474665</v>
      </c>
      <c r="Y244" s="122">
        <v>1344.9338143845173</v>
      </c>
      <c r="DA244" s="130" t="s">
        <v>2492</v>
      </c>
    </row>
    <row r="245" spans="1:105" ht="12" customHeight="1" x14ac:dyDescent="0.25">
      <c r="A245" s="97" t="s">
        <v>132</v>
      </c>
      <c r="B245" s="98">
        <v>396.88086225955914</v>
      </c>
      <c r="C245" s="98">
        <v>835.01531846300668</v>
      </c>
      <c r="D245" s="98">
        <v>615.5803471293101</v>
      </c>
      <c r="E245" s="98">
        <v>553.03862710861677</v>
      </c>
      <c r="F245" s="98">
        <v>672.52025351132022</v>
      </c>
      <c r="G245" s="98">
        <v>682.39707173841759</v>
      </c>
      <c r="H245" s="98">
        <v>514.40667958184474</v>
      </c>
      <c r="I245" s="98">
        <v>777.13903260760696</v>
      </c>
      <c r="J245" s="98">
        <v>448.26756137115689</v>
      </c>
      <c r="K245" s="98">
        <v>441.44595639226645</v>
      </c>
      <c r="L245" s="98">
        <v>598.11752452223425</v>
      </c>
      <c r="M245" s="98">
        <v>529.96780740581642</v>
      </c>
      <c r="N245" s="98">
        <v>611.17479406799487</v>
      </c>
      <c r="O245" s="98">
        <v>630.90390421030361</v>
      </c>
      <c r="P245" s="98">
        <v>540.73114063489743</v>
      </c>
      <c r="Q245" s="98">
        <v>782.31390539596873</v>
      </c>
      <c r="R245" s="98">
        <v>595.97665620133898</v>
      </c>
      <c r="S245" s="98">
        <v>592.4748978723909</v>
      </c>
      <c r="T245" s="98">
        <v>1150.7460253332083</v>
      </c>
      <c r="U245" s="98">
        <v>1682.6585658909769</v>
      </c>
      <c r="V245" s="98">
        <v>1400.0674848926858</v>
      </c>
      <c r="W245" s="98">
        <v>1548.7544351396214</v>
      </c>
      <c r="X245" s="98">
        <v>1373.8331296649001</v>
      </c>
      <c r="Y245" s="98">
        <v>1316.655530128603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598.1665889433815</v>
      </c>
      <c r="M246" s="98">
        <v>530.10999395382737</v>
      </c>
      <c r="N246" s="98">
        <v>611.3423216409401</v>
      </c>
      <c r="O246" s="98">
        <v>631.21814417092628</v>
      </c>
      <c r="P246" s="98">
        <v>541.01821671526807</v>
      </c>
      <c r="Q246" s="98">
        <v>782.84810651827661</v>
      </c>
      <c r="R246" s="98">
        <v>596.56188001926705</v>
      </c>
      <c r="S246" s="98">
        <v>592.78463813284304</v>
      </c>
      <c r="T246" s="98">
        <v>1150.8772031084811</v>
      </c>
      <c r="U246" s="98">
        <v>1682.8272506566584</v>
      </c>
      <c r="V246" s="98">
        <v>1399.5386841084644</v>
      </c>
      <c r="W246" s="98">
        <v>1550.1052578993174</v>
      </c>
      <c r="X246" s="98">
        <v>1371.3030158636464</v>
      </c>
      <c r="Y246" s="98">
        <v>1314.1891940957985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199.42064436772833</v>
      </c>
      <c r="M247" s="101">
        <v>153.27484264899797</v>
      </c>
      <c r="N247" s="101">
        <v>189.62043558126823</v>
      </c>
      <c r="O247" s="101">
        <v>221.02600549327445</v>
      </c>
      <c r="P247" s="101">
        <v>165.0443116040156</v>
      </c>
      <c r="Q247" s="101">
        <v>241.99549023398495</v>
      </c>
      <c r="R247" s="101">
        <v>186.44958832513183</v>
      </c>
      <c r="S247" s="101">
        <v>106.04269164950745</v>
      </c>
      <c r="T247" s="101">
        <v>351.6094495118835</v>
      </c>
      <c r="U247" s="101">
        <v>491.68784956794997</v>
      </c>
      <c r="V247" s="101">
        <v>428.50787117403161</v>
      </c>
      <c r="W247" s="101">
        <v>648.78188599717328</v>
      </c>
      <c r="X247" s="101">
        <v>334.66089027091687</v>
      </c>
      <c r="Y247" s="101">
        <v>507.89443423270899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398.7459445756532</v>
      </c>
      <c r="M248" s="104">
        <v>376.83515130482942</v>
      </c>
      <c r="N248" s="104">
        <v>421.72188605967187</v>
      </c>
      <c r="O248" s="104">
        <v>410.19213867765177</v>
      </c>
      <c r="P248" s="104">
        <v>375.97390511125246</v>
      </c>
      <c r="Q248" s="104">
        <v>540.8526162842918</v>
      </c>
      <c r="R248" s="104">
        <v>410.11229169413537</v>
      </c>
      <c r="S248" s="104">
        <v>486.74194648333554</v>
      </c>
      <c r="T248" s="104">
        <v>799.26775359659746</v>
      </c>
      <c r="U248" s="104">
        <v>1191.1394010887082</v>
      </c>
      <c r="V248" s="104">
        <v>971.0308129344329</v>
      </c>
      <c r="W248" s="104">
        <v>901.32337190214423</v>
      </c>
      <c r="X248" s="104">
        <v>1036.6421255927291</v>
      </c>
      <c r="Y248" s="104">
        <v>806.29475986308921</v>
      </c>
      <c r="DA248" s="132" t="s">
        <v>2496</v>
      </c>
    </row>
    <row r="249" spans="1:105" ht="12" customHeight="1" x14ac:dyDescent="0.25">
      <c r="A249" s="106" t="s">
        <v>124</v>
      </c>
      <c r="B249" s="101">
        <v>665.64645791666669</v>
      </c>
      <c r="C249" s="101">
        <v>648.87969593118498</v>
      </c>
      <c r="D249" s="101">
        <v>642.93991384707761</v>
      </c>
      <c r="E249" s="101">
        <v>632.96449566269098</v>
      </c>
      <c r="F249" s="101">
        <v>630.23539572965569</v>
      </c>
      <c r="G249" s="101">
        <v>638.75421681285729</v>
      </c>
      <c r="H249" s="101">
        <v>648.54601812739838</v>
      </c>
      <c r="I249" s="101">
        <v>659.0904098109861</v>
      </c>
      <c r="J249" s="101">
        <v>629.47328744344168</v>
      </c>
      <c r="K249" s="101">
        <v>624.89901123549703</v>
      </c>
      <c r="L249" s="101">
        <v>594.14367404992515</v>
      </c>
      <c r="M249" s="101">
        <v>592.30235393055659</v>
      </c>
      <c r="N249" s="101">
        <v>597.62421568939305</v>
      </c>
      <c r="O249" s="101">
        <v>634.80131581176806</v>
      </c>
      <c r="P249" s="101">
        <v>713.75251064660358</v>
      </c>
      <c r="Q249" s="101">
        <v>767.07720941046875</v>
      </c>
      <c r="R249" s="101">
        <v>819.90259287821323</v>
      </c>
      <c r="S249" s="101">
        <v>1000.9290049086256</v>
      </c>
      <c r="T249" s="101">
        <v>1330.8685390381077</v>
      </c>
      <c r="U249" s="101">
        <v>1112.5630614414335</v>
      </c>
      <c r="V249" s="101">
        <v>1345.6669853993792</v>
      </c>
      <c r="W249" s="101">
        <v>1716.3037081885134</v>
      </c>
      <c r="X249" s="101">
        <v>1308.9649439284228</v>
      </c>
      <c r="Y249" s="101">
        <v>1532.1073634950103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594.82543761761747</v>
      </c>
      <c r="M250" s="104">
        <v>593.0122218216469</v>
      </c>
      <c r="N250" s="104">
        <v>598.12324449995128</v>
      </c>
      <c r="O250" s="104">
        <v>635.09741986695303</v>
      </c>
      <c r="P250" s="104">
        <v>713.94762049918211</v>
      </c>
      <c r="Q250" s="104">
        <v>767.17955197967285</v>
      </c>
      <c r="R250" s="104">
        <v>820.25391946220384</v>
      </c>
      <c r="S250" s="104">
        <v>1001.3451265556857</v>
      </c>
      <c r="T250" s="104">
        <v>1346.8553894785819</v>
      </c>
      <c r="U250" s="104">
        <v>1124.0169554809409</v>
      </c>
      <c r="V250" s="104">
        <v>1357.0608285128474</v>
      </c>
      <c r="W250" s="104">
        <v>1727.8952426970893</v>
      </c>
      <c r="X250" s="104">
        <v>1300.1247156489785</v>
      </c>
      <c r="Y250" s="104">
        <v>1509.9427142890731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198.89049106040144</v>
      </c>
      <c r="M251" s="98">
        <v>172.92264272716841</v>
      </c>
      <c r="N251" s="98">
        <v>186.77270222477475</v>
      </c>
      <c r="O251" s="98">
        <v>223.243961342017</v>
      </c>
      <c r="P251" s="98">
        <v>218.79972361771505</v>
      </c>
      <c r="Q251" s="98">
        <v>237.41051837779747</v>
      </c>
      <c r="R251" s="98">
        <v>253.39767254339162</v>
      </c>
      <c r="S251" s="98">
        <v>280.50548995270771</v>
      </c>
      <c r="T251" s="98">
        <v>411.20189547383842</v>
      </c>
      <c r="U251" s="98">
        <v>330.47872513554364</v>
      </c>
      <c r="V251" s="98">
        <v>413.62673474974031</v>
      </c>
      <c r="W251" s="98">
        <v>723.89294317515828</v>
      </c>
      <c r="X251" s="98">
        <v>311.63391501247611</v>
      </c>
      <c r="Y251" s="98">
        <v>580.58598670313722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395.93494655721588</v>
      </c>
      <c r="M252" s="98">
        <v>420.08957909447849</v>
      </c>
      <c r="N252" s="98">
        <v>411.35054227517656</v>
      </c>
      <c r="O252" s="98">
        <v>411.85345852493606</v>
      </c>
      <c r="P252" s="98">
        <v>495.14789688146715</v>
      </c>
      <c r="Q252" s="98">
        <v>529.76903360187544</v>
      </c>
      <c r="R252" s="98">
        <v>566.85624691881219</v>
      </c>
      <c r="S252" s="98">
        <v>720.83963660297809</v>
      </c>
      <c r="T252" s="98">
        <v>935.65349400474338</v>
      </c>
      <c r="U252" s="98">
        <v>793.53823034539721</v>
      </c>
      <c r="V252" s="98">
        <v>943.43409376310706</v>
      </c>
      <c r="W252" s="98">
        <v>1004.0022995219311</v>
      </c>
      <c r="X252" s="98">
        <v>988.49080063650263</v>
      </c>
      <c r="Y252" s="98">
        <v>929.3567275859358</v>
      </c>
      <c r="DA252" s="63" t="s">
        <v>2500</v>
      </c>
    </row>
    <row r="253" spans="1:105" ht="12" customHeight="1" x14ac:dyDescent="0.25">
      <c r="A253" s="106" t="s">
        <v>122</v>
      </c>
      <c r="B253" s="101">
        <v>748.41122966687192</v>
      </c>
      <c r="C253" s="101">
        <v>603.80143960358555</v>
      </c>
      <c r="D253" s="101">
        <v>619.83670609735896</v>
      </c>
      <c r="E253" s="101">
        <v>642.8613237188041</v>
      </c>
      <c r="F253" s="101">
        <v>624.56751050942034</v>
      </c>
      <c r="G253" s="101">
        <v>626.45208969773898</v>
      </c>
      <c r="H253" s="101">
        <v>638.69675295414277</v>
      </c>
      <c r="I253" s="101">
        <v>698.98358454442734</v>
      </c>
      <c r="J253" s="101">
        <v>636.09526234457735</v>
      </c>
      <c r="K253" s="101">
        <v>497.9490433232063</v>
      </c>
      <c r="L253" s="101">
        <v>455.93037354956675</v>
      </c>
      <c r="M253" s="101">
        <v>490.85421575170813</v>
      </c>
      <c r="N253" s="101">
        <v>551.44907483572956</v>
      </c>
      <c r="O253" s="101">
        <v>690.48163617488046</v>
      </c>
      <c r="P253" s="101">
        <v>705.84349213581811</v>
      </c>
      <c r="Q253" s="101">
        <v>813.63156488566221</v>
      </c>
      <c r="R253" s="101">
        <v>848.79368232656873</v>
      </c>
      <c r="S253" s="101">
        <v>900.9391699311401</v>
      </c>
      <c r="T253" s="101">
        <v>1107.3163897948405</v>
      </c>
      <c r="U253" s="101">
        <v>1359.7156657607568</v>
      </c>
      <c r="V253" s="101">
        <v>1247.9143361428833</v>
      </c>
      <c r="W253" s="101">
        <v>1656.8921406240418</v>
      </c>
      <c r="X253" s="101">
        <v>1256.5128869421949</v>
      </c>
      <c r="Y253" s="101">
        <v>1407.0838121689208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456.83788549420797</v>
      </c>
      <c r="M254" s="104">
        <v>491.71739388361743</v>
      </c>
      <c r="N254" s="104">
        <v>551.9915500893062</v>
      </c>
      <c r="O254" s="104">
        <v>690.50581940640768</v>
      </c>
      <c r="P254" s="104">
        <v>704.92793482780689</v>
      </c>
      <c r="Q254" s="104">
        <v>811.89594393939581</v>
      </c>
      <c r="R254" s="104">
        <v>846.6543777483538</v>
      </c>
      <c r="S254" s="104">
        <v>900.8139441492134</v>
      </c>
      <c r="T254" s="104">
        <v>1117.1842256522009</v>
      </c>
      <c r="U254" s="104">
        <v>1365.7702279228704</v>
      </c>
      <c r="V254" s="104">
        <v>1252.190041433488</v>
      </c>
      <c r="W254" s="104">
        <v>1657.4332387805432</v>
      </c>
      <c r="X254" s="104">
        <v>1256.5153118206456</v>
      </c>
      <c r="Y254" s="104">
        <v>1407.2729254254571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152.17180273958149</v>
      </c>
      <c r="M255" s="98">
        <v>141.76153676260236</v>
      </c>
      <c r="N255" s="98">
        <v>170.12267110155949</v>
      </c>
      <c r="O255" s="98">
        <v>240.79390881997736</v>
      </c>
      <c r="P255" s="98">
        <v>212.96020289676736</v>
      </c>
      <c r="Q255" s="98">
        <v>249.83825185363742</v>
      </c>
      <c r="R255" s="98">
        <v>262.31086937402887</v>
      </c>
      <c r="S255" s="98">
        <v>252.81151463358179</v>
      </c>
      <c r="T255" s="98">
        <v>339.21892993553644</v>
      </c>
      <c r="U255" s="98">
        <v>396.78022981160831</v>
      </c>
      <c r="V255" s="98">
        <v>377.88411676331958</v>
      </c>
      <c r="W255" s="98">
        <v>691.37036611715178</v>
      </c>
      <c r="X255" s="98">
        <v>299.45356467318561</v>
      </c>
      <c r="Y255" s="98">
        <v>545.03010856749938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304.66608275462636</v>
      </c>
      <c r="M256" s="98">
        <v>349.95585712101507</v>
      </c>
      <c r="N256" s="98">
        <v>381.86887898774671</v>
      </c>
      <c r="O256" s="98">
        <v>449.71191058643029</v>
      </c>
      <c r="P256" s="98">
        <v>491.96773193103962</v>
      </c>
      <c r="Q256" s="98">
        <v>562.0576920857585</v>
      </c>
      <c r="R256" s="98">
        <v>584.34350837432487</v>
      </c>
      <c r="S256" s="98">
        <v>648.00242951563166</v>
      </c>
      <c r="T256" s="98">
        <v>777.96529571666463</v>
      </c>
      <c r="U256" s="98">
        <v>968.98999811126191</v>
      </c>
      <c r="V256" s="98">
        <v>874.30592467016868</v>
      </c>
      <c r="W256" s="98">
        <v>966.06287266339154</v>
      </c>
      <c r="X256" s="98">
        <v>957.06174714745976</v>
      </c>
      <c r="Y256" s="98">
        <v>862.24281685795768</v>
      </c>
      <c r="DA256" s="63" t="s">
        <v>2504</v>
      </c>
    </row>
    <row r="257" spans="1:105" ht="12" customHeight="1" x14ac:dyDescent="0.25">
      <c r="A257" s="121" t="s">
        <v>54</v>
      </c>
      <c r="B257" s="122">
        <v>186.56444433570405</v>
      </c>
      <c r="C257" s="122">
        <v>215.67079730268375</v>
      </c>
      <c r="D257" s="122">
        <v>192.76626457216167</v>
      </c>
      <c r="E257" s="122">
        <v>211.23287053213679</v>
      </c>
      <c r="F257" s="122">
        <v>223.40912930882885</v>
      </c>
      <c r="G257" s="122">
        <v>218.15174910688049</v>
      </c>
      <c r="H257" s="122">
        <v>194.10304677399387</v>
      </c>
      <c r="I257" s="122">
        <v>218.81857369125325</v>
      </c>
      <c r="J257" s="122">
        <v>178.69425473467388</v>
      </c>
      <c r="K257" s="122">
        <v>163.86325910067893</v>
      </c>
      <c r="L257" s="122">
        <v>156.46588601637279</v>
      </c>
      <c r="M257" s="122">
        <v>173.19860066725039</v>
      </c>
      <c r="N257" s="122">
        <v>180.61580305028255</v>
      </c>
      <c r="O257" s="122">
        <v>175.62275255950621</v>
      </c>
      <c r="P257" s="122">
        <v>200.23338875297748</v>
      </c>
      <c r="Q257" s="122">
        <v>216.72146055850473</v>
      </c>
      <c r="R257" s="122">
        <v>226.39431382403342</v>
      </c>
      <c r="S257" s="122">
        <v>269.80460933718456</v>
      </c>
      <c r="T257" s="122">
        <v>266.54707763759296</v>
      </c>
      <c r="U257" s="122">
        <v>283.73805438204306</v>
      </c>
      <c r="V257" s="122">
        <v>305.07101718491867</v>
      </c>
      <c r="W257" s="122">
        <v>356.07997362871401</v>
      </c>
      <c r="X257" s="122">
        <v>392.8325208927817</v>
      </c>
      <c r="Y257" s="122">
        <v>389.9348618912266</v>
      </c>
      <c r="DA257" s="130" t="s">
        <v>2505</v>
      </c>
    </row>
    <row r="258" spans="1:105" ht="12" customHeight="1" x14ac:dyDescent="0.25">
      <c r="A258" s="97" t="s">
        <v>202</v>
      </c>
      <c r="B258" s="98">
        <v>9.4357887814855577</v>
      </c>
      <c r="C258" s="98">
        <v>254.53729227851542</v>
      </c>
      <c r="D258" s="98">
        <v>198.6422282464022</v>
      </c>
      <c r="E258" s="98">
        <v>189.96126021045245</v>
      </c>
      <c r="F258" s="98">
        <v>230.85172179203653</v>
      </c>
      <c r="G258" s="98">
        <v>226.19531954899918</v>
      </c>
      <c r="H258" s="98">
        <v>165.25155463840852</v>
      </c>
      <c r="I258" s="98">
        <v>240.0774531118735</v>
      </c>
      <c r="J258" s="98">
        <v>56.070166109451684</v>
      </c>
      <c r="K258" s="98">
        <v>25.624442923787637</v>
      </c>
      <c r="L258" s="98">
        <v>205.72978985415176</v>
      </c>
      <c r="M258" s="98">
        <v>177.70883041193954</v>
      </c>
      <c r="N258" s="98">
        <v>206.00699289727999</v>
      </c>
      <c r="O258" s="98">
        <v>188.92238189767826</v>
      </c>
      <c r="P258" s="98">
        <v>135.42742657936265</v>
      </c>
      <c r="Q258" s="98">
        <v>211.87587383117324</v>
      </c>
      <c r="R258" s="98">
        <v>256.40516699622742</v>
      </c>
      <c r="S258" s="98">
        <v>247.52710174710717</v>
      </c>
      <c r="T258" s="98">
        <v>277.33203368778879</v>
      </c>
      <c r="U258" s="98">
        <v>299.59168478212104</v>
      </c>
      <c r="V258" s="98">
        <v>318.39411942095415</v>
      </c>
      <c r="W258" s="98">
        <v>372.19785873343346</v>
      </c>
      <c r="X258" s="98">
        <v>390.31525400829395</v>
      </c>
      <c r="Y258" s="98">
        <v>349.06885565903002</v>
      </c>
      <c r="DA258" s="63" t="s">
        <v>2506</v>
      </c>
    </row>
    <row r="259" spans="1:105" ht="12" customHeight="1" x14ac:dyDescent="0.25">
      <c r="A259" s="97" t="s">
        <v>50</v>
      </c>
      <c r="B259" s="98">
        <v>221.24613334154114</v>
      </c>
      <c r="C259" s="98">
        <v>227.5393408128798</v>
      </c>
      <c r="D259" s="98">
        <v>203.66692264930481</v>
      </c>
      <c r="E259" s="98">
        <v>197.46998327648845</v>
      </c>
      <c r="F259" s="98">
        <v>211.67618207342343</v>
      </c>
      <c r="G259" s="98">
        <v>222.52164837907097</v>
      </c>
      <c r="H259" s="98">
        <v>202.99546039444317</v>
      </c>
      <c r="I259" s="98">
        <v>205.63035895207616</v>
      </c>
      <c r="J259" s="98">
        <v>195.37758240749804</v>
      </c>
      <c r="K259" s="98">
        <v>182.12532372902439</v>
      </c>
      <c r="L259" s="98">
        <v>159.6418419606525</v>
      </c>
      <c r="M259" s="98">
        <v>172.75680641780235</v>
      </c>
      <c r="N259" s="98">
        <v>177.10724295854666</v>
      </c>
      <c r="O259" s="98">
        <v>178.10816516451177</v>
      </c>
      <c r="P259" s="98">
        <v>198.12500665062495</v>
      </c>
      <c r="Q259" s="98">
        <v>215.52938629710749</v>
      </c>
      <c r="R259" s="98">
        <v>246.39689516627456</v>
      </c>
      <c r="S259" s="98">
        <v>278.2943455940806</v>
      </c>
      <c r="T259" s="98">
        <v>161.89379363931755</v>
      </c>
      <c r="U259" s="98">
        <v>335.32019610125047</v>
      </c>
      <c r="V259" s="98">
        <v>216.44476036991136</v>
      </c>
      <c r="W259" s="98">
        <v>434.02821659750799</v>
      </c>
      <c r="X259" s="98">
        <v>391.89445266365414</v>
      </c>
      <c r="Y259" s="98">
        <v>365.73956443213643</v>
      </c>
      <c r="DA259" s="63" t="s">
        <v>2507</v>
      </c>
    </row>
    <row r="260" spans="1:105" ht="12" customHeight="1" x14ac:dyDescent="0.25">
      <c r="A260" s="109" t="s">
        <v>120</v>
      </c>
      <c r="B260" s="33">
        <v>190.773460969892</v>
      </c>
      <c r="C260" s="33">
        <v>213.39460088685465</v>
      </c>
      <c r="D260" s="33">
        <v>191.79428869264322</v>
      </c>
      <c r="E260" s="33">
        <v>212.74171035295905</v>
      </c>
      <c r="F260" s="33">
        <v>223.89085680256855</v>
      </c>
      <c r="G260" s="33">
        <v>217.611757429183</v>
      </c>
      <c r="H260" s="33">
        <v>194.47704719788561</v>
      </c>
      <c r="I260" s="33">
        <v>219.02910621503798</v>
      </c>
      <c r="J260" s="33">
        <v>183.99003926741452</v>
      </c>
      <c r="K260" s="33">
        <v>170.83252064035315</v>
      </c>
      <c r="L260" s="33">
        <v>153.15782062513131</v>
      </c>
      <c r="M260" s="33">
        <v>172.91303549956959</v>
      </c>
      <c r="N260" s="33">
        <v>179.17967329533349</v>
      </c>
      <c r="O260" s="33">
        <v>174.65168007692702</v>
      </c>
      <c r="P260" s="33">
        <v>204.34716438673021</v>
      </c>
      <c r="Q260" s="33">
        <v>217.07056508549658</v>
      </c>
      <c r="R260" s="33">
        <v>223.63079902606168</v>
      </c>
      <c r="S260" s="33">
        <v>271.06722671156797</v>
      </c>
      <c r="T260" s="33">
        <v>268.02175132227973</v>
      </c>
      <c r="U260" s="33">
        <v>281.38824951295692</v>
      </c>
      <c r="V260" s="33">
        <v>305.87284668517827</v>
      </c>
      <c r="W260" s="33">
        <v>353.12034793789343</v>
      </c>
      <c r="X260" s="33">
        <v>392.99991893167919</v>
      </c>
      <c r="Y260" s="33">
        <v>392.66984269102306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42.187255640626852</v>
      </c>
      <c r="C262" s="117">
        <f t="shared" si="122"/>
        <v>86.917423008666688</v>
      </c>
      <c r="D262" s="117">
        <f t="shared" si="122"/>
        <v>78.578964202762975</v>
      </c>
      <c r="E262" s="117">
        <f t="shared" si="122"/>
        <v>69.266305268506756</v>
      </c>
      <c r="F262" s="117">
        <f t="shared" si="122"/>
        <v>62.523442969757774</v>
      </c>
      <c r="G262" s="117">
        <f t="shared" si="122"/>
        <v>57.163058845427038</v>
      </c>
      <c r="H262" s="117">
        <f t="shared" si="122"/>
        <v>53.36155151674496</v>
      </c>
      <c r="I262" s="117">
        <f t="shared" si="122"/>
        <v>47.983060356717104</v>
      </c>
      <c r="J262" s="117">
        <f t="shared" si="122"/>
        <v>32.728344456487122</v>
      </c>
      <c r="K262" s="117">
        <f t="shared" si="122"/>
        <v>21.385724007313687</v>
      </c>
      <c r="L262" s="117">
        <f t="shared" si="122"/>
        <v>13.756054152667328</v>
      </c>
      <c r="M262" s="117">
        <f t="shared" si="122"/>
        <v>13.239035560268329</v>
      </c>
      <c r="N262" s="117">
        <f t="shared" si="122"/>
        <v>12.826209953643328</v>
      </c>
      <c r="O262" s="117">
        <f t="shared" si="122"/>
        <v>13.135084830287164</v>
      </c>
      <c r="P262" s="117">
        <f t="shared" si="122"/>
        <v>13.678115823575958</v>
      </c>
      <c r="Q262" s="117">
        <f t="shared" si="122"/>
        <v>13.697278759166586</v>
      </c>
      <c r="R262" s="117">
        <f t="shared" ref="R262:V262" si="123">R263+R266+R268+R281</f>
        <v>13.466124478737907</v>
      </c>
      <c r="S262" s="117">
        <f t="shared" si="123"/>
        <v>14.26797902255462</v>
      </c>
      <c r="T262" s="117">
        <f t="shared" si="123"/>
        <v>12.190487809925102</v>
      </c>
      <c r="U262" s="117">
        <f t="shared" si="123"/>
        <v>9.5581776882405105</v>
      </c>
      <c r="V262" s="117">
        <f t="shared" si="123"/>
        <v>8.0475336212228932</v>
      </c>
      <c r="W262" s="117">
        <f t="shared" ref="W262:Y262" si="124">W263+W266+W268+W281</f>
        <v>10.162163645426341</v>
      </c>
      <c r="X262" s="117">
        <f t="shared" si="124"/>
        <v>8.7934026579190459</v>
      </c>
      <c r="Y262" s="117">
        <f t="shared" si="124"/>
        <v>9.684840697826715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37.533821416548555</v>
      </c>
      <c r="C268" s="122">
        <v>81.124793120044615</v>
      </c>
      <c r="D268" s="122">
        <v>73.508152123803967</v>
      </c>
      <c r="E268" s="122">
        <v>65.016730657708393</v>
      </c>
      <c r="F268" s="122">
        <v>57.932733462173424</v>
      </c>
      <c r="G268" s="122">
        <v>52.085910736858168</v>
      </c>
      <c r="H268" s="122">
        <v>48.52388117820545</v>
      </c>
      <c r="I268" s="122">
        <v>42.836983005000803</v>
      </c>
      <c r="J268" s="122">
        <v>26.939471787815446</v>
      </c>
      <c r="K268" s="122">
        <v>16.79417231328561</v>
      </c>
      <c r="L268" s="122">
        <v>10.427644059234893</v>
      </c>
      <c r="M268" s="122">
        <v>9.7999492370052987</v>
      </c>
      <c r="N268" s="122">
        <v>9.4399311947994438</v>
      </c>
      <c r="O268" s="122">
        <v>9.8326249290733134</v>
      </c>
      <c r="P268" s="122">
        <v>10.22655370614137</v>
      </c>
      <c r="Q268" s="122">
        <v>10.227225378223348</v>
      </c>
      <c r="R268" s="122">
        <v>10.097774954482171</v>
      </c>
      <c r="S268" s="122">
        <v>11.278912821887136</v>
      </c>
      <c r="T268" s="122">
        <v>10.945046165259782</v>
      </c>
      <c r="U268" s="122">
        <v>7.0541178416322916</v>
      </c>
      <c r="V268" s="122">
        <v>6.4960263467945065</v>
      </c>
      <c r="W268" s="122">
        <v>6.5553512847109587</v>
      </c>
      <c r="X268" s="122">
        <v>5.3841100792048406</v>
      </c>
      <c r="Y268" s="122">
        <v>6.6925852621212174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307.97568507846853</v>
      </c>
      <c r="C273" s="101">
        <v>289.9051285500924</v>
      </c>
      <c r="D273" s="101">
        <v>285.94077481841066</v>
      </c>
      <c r="E273" s="101">
        <v>280.18966316548904</v>
      </c>
      <c r="F273" s="101">
        <v>277.83370577195274</v>
      </c>
      <c r="G273" s="101">
        <v>280.28600276886294</v>
      </c>
      <c r="H273" s="101">
        <v>283.15665777974044</v>
      </c>
      <c r="I273" s="101">
        <v>285.47099757187874</v>
      </c>
      <c r="J273" s="101">
        <v>266.86366052878759</v>
      </c>
      <c r="K273" s="101">
        <v>260.61298408940962</v>
      </c>
      <c r="L273" s="101">
        <v>244.61056769440245</v>
      </c>
      <c r="M273" s="101">
        <v>241.44538346346152</v>
      </c>
      <c r="N273" s="101">
        <v>240.49469548686454</v>
      </c>
      <c r="O273" s="101">
        <v>251.85261517391331</v>
      </c>
      <c r="P273" s="101">
        <v>280.09687813918129</v>
      </c>
      <c r="Q273" s="101">
        <v>286.76608154560307</v>
      </c>
      <c r="R273" s="101">
        <v>283.16639297289424</v>
      </c>
      <c r="S273" s="101">
        <v>321.05268788075193</v>
      </c>
      <c r="T273" s="101">
        <v>397.10689225404877</v>
      </c>
      <c r="U273" s="101">
        <v>316.90013409962069</v>
      </c>
      <c r="V273" s="101">
        <v>379.18224664941533</v>
      </c>
      <c r="W273" s="101">
        <v>480.88972928241577</v>
      </c>
      <c r="X273" s="101">
        <v>357.03484806952139</v>
      </c>
      <c r="Y273" s="101">
        <v>406.3010980949785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80.127715233221053</v>
      </c>
      <c r="M274" s="104">
        <v>69.665956376017277</v>
      </c>
      <c r="N274" s="104">
        <v>75.245778807298464</v>
      </c>
      <c r="O274" s="104">
        <v>89.939083897766082</v>
      </c>
      <c r="P274" s="104">
        <v>88.148618134908375</v>
      </c>
      <c r="Q274" s="104">
        <v>95.646414811105117</v>
      </c>
      <c r="R274" s="104">
        <v>102.08721612614286</v>
      </c>
      <c r="S274" s="104">
        <v>106.5974856530695</v>
      </c>
      <c r="T274" s="104">
        <v>112.82665366908149</v>
      </c>
      <c r="U274" s="104">
        <v>90.677618649838735</v>
      </c>
      <c r="V274" s="104">
        <v>113.49198742409767</v>
      </c>
      <c r="W274" s="104">
        <v>198.62364277042099</v>
      </c>
      <c r="X274" s="104">
        <v>83.9684451103751</v>
      </c>
      <c r="Y274" s="104">
        <v>153.17289140029118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80.127715233221053</v>
      </c>
      <c r="M275" s="98">
        <v>69.665956376017277</v>
      </c>
      <c r="N275" s="98">
        <v>75.245778807298464</v>
      </c>
      <c r="O275" s="98">
        <v>89.939083897766082</v>
      </c>
      <c r="P275" s="98">
        <v>88.148618134908375</v>
      </c>
      <c r="Q275" s="98">
        <v>95.646414811105117</v>
      </c>
      <c r="R275" s="98">
        <v>102.08721612614286</v>
      </c>
      <c r="S275" s="98">
        <v>106.5974856530695</v>
      </c>
      <c r="T275" s="98">
        <v>112.82665366908149</v>
      </c>
      <c r="U275" s="98">
        <v>90.677618649838735</v>
      </c>
      <c r="V275" s="98">
        <v>113.49198742409767</v>
      </c>
      <c r="W275" s="98">
        <v>198.62364277042099</v>
      </c>
      <c r="X275" s="98">
        <v>83.9684451103751</v>
      </c>
      <c r="Y275" s="98">
        <v>153.17289140029118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4.653434224078298</v>
      </c>
      <c r="C281" s="122">
        <v>5.7926298886220797</v>
      </c>
      <c r="D281" s="122">
        <v>5.0708120789590092</v>
      </c>
      <c r="E281" s="122">
        <v>4.2495746107983638</v>
      </c>
      <c r="F281" s="122">
        <v>4.5907095075843491</v>
      </c>
      <c r="G281" s="122">
        <v>5.0771481085688732</v>
      </c>
      <c r="H281" s="122">
        <v>4.8376703385395095</v>
      </c>
      <c r="I281" s="122">
        <v>5.1460773517163005</v>
      </c>
      <c r="J281" s="122">
        <v>5.7888726686716794</v>
      </c>
      <c r="K281" s="122">
        <v>4.5915516940280758</v>
      </c>
      <c r="L281" s="122">
        <v>3.3284100934324341</v>
      </c>
      <c r="M281" s="122">
        <v>3.4390863232630307</v>
      </c>
      <c r="N281" s="122">
        <v>3.3862787588438841</v>
      </c>
      <c r="O281" s="122">
        <v>3.3024599012138514</v>
      </c>
      <c r="P281" s="122">
        <v>3.4515621174345874</v>
      </c>
      <c r="Q281" s="122">
        <v>3.4700533809432379</v>
      </c>
      <c r="R281" s="122">
        <v>3.3683495242557369</v>
      </c>
      <c r="S281" s="122">
        <v>2.9890662006674833</v>
      </c>
      <c r="T281" s="122">
        <v>1.2454416446653194</v>
      </c>
      <c r="U281" s="122">
        <v>2.5040598466082185</v>
      </c>
      <c r="V281" s="122">
        <v>1.5515072744283869</v>
      </c>
      <c r="W281" s="122">
        <v>3.6068123607153821</v>
      </c>
      <c r="X281" s="122">
        <v>3.4092925787142061</v>
      </c>
      <c r="Y281" s="122">
        <v>2.9922554357054967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86.971823900944855</v>
      </c>
      <c r="C283" s="98">
        <v>88.790920746239294</v>
      </c>
      <c r="D283" s="98">
        <v>79.351191666405484</v>
      </c>
      <c r="E283" s="98">
        <v>76.868941751420152</v>
      </c>
      <c r="F283" s="98">
        <v>82.322636794293416</v>
      </c>
      <c r="G283" s="98">
        <v>86.467879291043445</v>
      </c>
      <c r="H283" s="98">
        <v>78.829788701569427</v>
      </c>
      <c r="I283" s="98">
        <v>79.79869552690991</v>
      </c>
      <c r="J283" s="98">
        <v>75.721488390632246</v>
      </c>
      <c r="K283" s="98">
        <v>70.542715124567465</v>
      </c>
      <c r="L283" s="98">
        <v>61.802943401620539</v>
      </c>
      <c r="M283" s="98">
        <v>66.869376554610028</v>
      </c>
      <c r="N283" s="98">
        <v>68.543347440511496</v>
      </c>
      <c r="O283" s="98">
        <v>68.92402370387812</v>
      </c>
      <c r="P283" s="98">
        <v>76.662155220687083</v>
      </c>
      <c r="Q283" s="98">
        <v>83.360420298686165</v>
      </c>
      <c r="R283" s="98">
        <v>95.191086588478854</v>
      </c>
      <c r="S283" s="98">
        <v>107.34287500353076</v>
      </c>
      <c r="T283" s="98">
        <v>62.346609660354339</v>
      </c>
      <c r="U283" s="98">
        <v>128.64089259928144</v>
      </c>
      <c r="V283" s="98">
        <v>82.712317163910086</v>
      </c>
      <c r="W283" s="98">
        <v>164.78007056754595</v>
      </c>
      <c r="X283" s="98">
        <v>148.13778601932745</v>
      </c>
      <c r="Y283" s="98">
        <v>137.70969311248143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26.387378414866042</v>
      </c>
      <c r="C286" s="118">
        <f t="shared" si="129"/>
        <v>310.07735231928717</v>
      </c>
      <c r="D286" s="118">
        <f t="shared" si="129"/>
        <v>216.15668581612869</v>
      </c>
      <c r="E286" s="118">
        <f t="shared" si="129"/>
        <v>180.36905415534139</v>
      </c>
      <c r="F286" s="118">
        <f t="shared" si="129"/>
        <v>197.85812144799064</v>
      </c>
      <c r="G286" s="118">
        <f t="shared" si="129"/>
        <v>183.57493485449763</v>
      </c>
      <c r="H286" s="118">
        <f t="shared" si="129"/>
        <v>123.36982227559908</v>
      </c>
      <c r="I286" s="118">
        <f t="shared" si="129"/>
        <v>150.6804143020745</v>
      </c>
      <c r="J286" s="118">
        <f t="shared" si="129"/>
        <v>64.858648232555097</v>
      </c>
      <c r="K286" s="118">
        <f t="shared" si="129"/>
        <v>37.360458382264397</v>
      </c>
      <c r="L286" s="118">
        <f t="shared" si="129"/>
        <v>245.50255066681186</v>
      </c>
      <c r="M286" s="118">
        <f t="shared" si="129"/>
        <v>201.27554931194959</v>
      </c>
      <c r="N286" s="118">
        <f t="shared" si="129"/>
        <v>203.3677604344827</v>
      </c>
      <c r="O286" s="118">
        <f t="shared" si="129"/>
        <v>192.5009948617284</v>
      </c>
      <c r="P286" s="118">
        <f t="shared" si="129"/>
        <v>116.6858523240319</v>
      </c>
      <c r="Q286" s="118">
        <f t="shared" si="129"/>
        <v>166.6483020303543</v>
      </c>
      <c r="R286" s="118">
        <f t="shared" ref="R286:V286" si="130">R287+R290+R292+R305</f>
        <v>184.1746898600627</v>
      </c>
      <c r="S286" s="118">
        <f t="shared" si="130"/>
        <v>183.34880212592634</v>
      </c>
      <c r="T286" s="118">
        <f t="shared" si="130"/>
        <v>157.58009573944449</v>
      </c>
      <c r="U286" s="118">
        <f t="shared" si="130"/>
        <v>175.58618779487014</v>
      </c>
      <c r="V286" s="118">
        <f t="shared" si="130"/>
        <v>180.27979386625552</v>
      </c>
      <c r="W286" s="118">
        <f t="shared" ref="W286:Y286" si="131">W287+W290+W292+W305</f>
        <v>215.67738834360782</v>
      </c>
      <c r="X286" s="118">
        <f t="shared" si="131"/>
        <v>194.84997853252469</v>
      </c>
      <c r="Y286" s="118">
        <f t="shared" si="131"/>
        <v>164.07856023962691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7.9113701870683881</v>
      </c>
      <c r="C287" s="123">
        <f t="shared" si="132"/>
        <v>293.5623604198708</v>
      </c>
      <c r="D287" s="123">
        <f t="shared" si="132"/>
        <v>200.03162757995827</v>
      </c>
      <c r="E287" s="123">
        <f t="shared" si="132"/>
        <v>163.80110901912531</v>
      </c>
      <c r="F287" s="123">
        <f t="shared" si="132"/>
        <v>181.43409377547778</v>
      </c>
      <c r="G287" s="123">
        <f t="shared" si="132"/>
        <v>167.23202725104147</v>
      </c>
      <c r="H287" s="123">
        <f t="shared" si="132"/>
        <v>107.28010454977678</v>
      </c>
      <c r="I287" s="123">
        <f t="shared" si="132"/>
        <v>133.14787199347748</v>
      </c>
      <c r="J287" s="123">
        <f t="shared" si="132"/>
        <v>49.410444210630367</v>
      </c>
      <c r="K287" s="123">
        <f t="shared" si="132"/>
        <v>24.75460042939082</v>
      </c>
      <c r="L287" s="123">
        <f t="shared" si="132"/>
        <v>234.60354336884973</v>
      </c>
      <c r="M287" s="123">
        <f t="shared" si="132"/>
        <v>189.58147618993482</v>
      </c>
      <c r="N287" s="123">
        <f t="shared" si="132"/>
        <v>190.33458814715721</v>
      </c>
      <c r="O287" s="123">
        <f t="shared" si="132"/>
        <v>177.15368732379244</v>
      </c>
      <c r="P287" s="123">
        <f t="shared" si="132"/>
        <v>100.76545340049512</v>
      </c>
      <c r="Q287" s="123">
        <f t="shared" si="132"/>
        <v>148.54925091044962</v>
      </c>
      <c r="R287" s="123">
        <f t="shared" ref="R287:V287" si="133">SUM(R288:R289)</f>
        <v>165.86952079011681</v>
      </c>
      <c r="S287" s="123">
        <f t="shared" si="133"/>
        <v>164.00442117929907</v>
      </c>
      <c r="T287" s="123">
        <f t="shared" si="133"/>
        <v>134.52384351321325</v>
      </c>
      <c r="U287" s="123">
        <f t="shared" si="133"/>
        <v>146.48149858661728</v>
      </c>
      <c r="V287" s="123">
        <f t="shared" si="133"/>
        <v>154.01519072038971</v>
      </c>
      <c r="W287" s="123">
        <f t="shared" ref="W287:Y287" si="134">SUM(W288:W289)</f>
        <v>184.9566979823685</v>
      </c>
      <c r="X287" s="123">
        <f t="shared" si="134"/>
        <v>167.89209579140598</v>
      </c>
      <c r="Y287" s="123">
        <f t="shared" si="134"/>
        <v>137.38057590590844</v>
      </c>
      <c r="DA287" s="130" t="s">
        <v>2823</v>
      </c>
    </row>
    <row r="288" spans="1:105" ht="12" customHeight="1" x14ac:dyDescent="0.25">
      <c r="A288" s="97" t="s">
        <v>199</v>
      </c>
      <c r="B288" s="99">
        <v>7.8811491507172189</v>
      </c>
      <c r="C288" s="99">
        <v>292.30680616440662</v>
      </c>
      <c r="D288" s="99">
        <v>199.16057416904923</v>
      </c>
      <c r="E288" s="99">
        <v>163.07794482482873</v>
      </c>
      <c r="F288" s="99">
        <v>180.63031912062908</v>
      </c>
      <c r="G288" s="99">
        <v>166.4903641797529</v>
      </c>
      <c r="H288" s="99">
        <v>106.80887231763329</v>
      </c>
      <c r="I288" s="99">
        <v>132.56282213053581</v>
      </c>
      <c r="J288" s="99">
        <v>49.185145340759313</v>
      </c>
      <c r="K288" s="99">
        <v>24.63988637739963</v>
      </c>
      <c r="L288" s="99">
        <v>233.54098880112639</v>
      </c>
      <c r="M288" s="99">
        <v>188.72930410288964</v>
      </c>
      <c r="N288" s="99">
        <v>189.49089961272105</v>
      </c>
      <c r="O288" s="99">
        <v>176.3624024414525</v>
      </c>
      <c r="P288" s="99">
        <v>100.31635689193517</v>
      </c>
      <c r="Q288" s="99">
        <v>147.90741929806157</v>
      </c>
      <c r="R288" s="99">
        <v>165.15730073336482</v>
      </c>
      <c r="S288" s="99">
        <v>163.29573454500135</v>
      </c>
      <c r="T288" s="99">
        <v>133.92046978091076</v>
      </c>
      <c r="U288" s="99">
        <v>145.82488222015581</v>
      </c>
      <c r="V288" s="99">
        <v>153.32303165809574</v>
      </c>
      <c r="W288" s="99">
        <v>184.14055120369693</v>
      </c>
      <c r="X288" s="99">
        <v>167.147953253682</v>
      </c>
      <c r="Y288" s="99">
        <v>136.83093998803062</v>
      </c>
      <c r="DA288" s="63" t="s">
        <v>2824</v>
      </c>
    </row>
    <row r="289" spans="1:105" ht="12" customHeight="1" x14ac:dyDescent="0.25">
      <c r="A289" s="97" t="s">
        <v>53</v>
      </c>
      <c r="B289" s="99">
        <v>3.0221036351169486E-2</v>
      </c>
      <c r="C289" s="99">
        <v>1.2555542554641737</v>
      </c>
      <c r="D289" s="99">
        <v>0.87105341090905075</v>
      </c>
      <c r="E289" s="99">
        <v>0.72316419429656364</v>
      </c>
      <c r="F289" s="99">
        <v>0.80377465484868826</v>
      </c>
      <c r="G289" s="99">
        <v>0.74166307128855846</v>
      </c>
      <c r="H289" s="99">
        <v>0.47123223214349225</v>
      </c>
      <c r="I289" s="99">
        <v>0.58504986294168004</v>
      </c>
      <c r="J289" s="99">
        <v>0.22529886987105191</v>
      </c>
      <c r="K289" s="99">
        <v>0.11471405199118889</v>
      </c>
      <c r="L289" s="99">
        <v>1.0625545677233306</v>
      </c>
      <c r="M289" s="99">
        <v>0.85217208704516523</v>
      </c>
      <c r="N289" s="99">
        <v>0.84368853443614544</v>
      </c>
      <c r="O289" s="99">
        <v>0.79128488233993699</v>
      </c>
      <c r="P289" s="99">
        <v>0.4490965085599482</v>
      </c>
      <c r="Q289" s="99">
        <v>0.64183161238803976</v>
      </c>
      <c r="R289" s="99">
        <v>0.71222005675199263</v>
      </c>
      <c r="S289" s="99">
        <v>0.70868663429772849</v>
      </c>
      <c r="T289" s="99">
        <v>0.60337373230249158</v>
      </c>
      <c r="U289" s="99">
        <v>0.65661636646146559</v>
      </c>
      <c r="V289" s="99">
        <v>0.69215906229396718</v>
      </c>
      <c r="W289" s="99">
        <v>0.81614677867155372</v>
      </c>
      <c r="X289" s="99">
        <v>0.74414253772398586</v>
      </c>
      <c r="Y289" s="99">
        <v>0.54963591787782795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6.4286535056242962E-3</v>
      </c>
      <c r="C290" s="123">
        <f t="shared" si="135"/>
        <v>1.901646500064191E-2</v>
      </c>
      <c r="D290" s="123">
        <f t="shared" si="135"/>
        <v>3.1579292902231028E-2</v>
      </c>
      <c r="E290" s="123">
        <f t="shared" si="135"/>
        <v>5.4479279314268866E-2</v>
      </c>
      <c r="F290" s="123">
        <f t="shared" si="135"/>
        <v>5.8368468442414147E-2</v>
      </c>
      <c r="G290" s="123">
        <f t="shared" si="135"/>
        <v>7.313665282820167E-2</v>
      </c>
      <c r="H290" s="123">
        <f t="shared" si="135"/>
        <v>9.2470303078967614E-2</v>
      </c>
      <c r="I290" s="123">
        <f t="shared" si="135"/>
        <v>0.11701146664526663</v>
      </c>
      <c r="J290" s="123">
        <f t="shared" si="135"/>
        <v>6.9977309628019735E-2</v>
      </c>
      <c r="K290" s="123">
        <f t="shared" si="135"/>
        <v>9.5024436356180103E-2</v>
      </c>
      <c r="L290" s="123">
        <f t="shared" si="135"/>
        <v>0.10066397013263295</v>
      </c>
      <c r="M290" s="123">
        <f t="shared" si="135"/>
        <v>0.11439647121516772</v>
      </c>
      <c r="N290" s="123">
        <f t="shared" si="135"/>
        <v>0.21276405345670249</v>
      </c>
      <c r="O290" s="123">
        <f t="shared" si="135"/>
        <v>0.21193609194328714</v>
      </c>
      <c r="P290" s="123">
        <f t="shared" si="135"/>
        <v>0.16204023150128904</v>
      </c>
      <c r="Q290" s="123">
        <f t="shared" si="135"/>
        <v>0.22571624277647062</v>
      </c>
      <c r="R290" s="123">
        <f t="shared" si="135"/>
        <v>0.19461909942622777</v>
      </c>
      <c r="S290" s="123">
        <f t="shared" si="135"/>
        <v>0.16871507844381653</v>
      </c>
      <c r="T290" s="123">
        <f t="shared" si="135"/>
        <v>0.1506003808133129</v>
      </c>
      <c r="U290" s="123">
        <f t="shared" si="135"/>
        <v>0.11436910992392213</v>
      </c>
      <c r="V290" s="123">
        <f t="shared" si="135"/>
        <v>8.9425636936018751E-2</v>
      </c>
      <c r="W290" s="123">
        <f t="shared" si="135"/>
        <v>8.0646155629262681E-2</v>
      </c>
      <c r="X290" s="123">
        <f t="shared" si="135"/>
        <v>9.6153464017877721E-2</v>
      </c>
      <c r="Y290" s="123">
        <f t="shared" si="135"/>
        <v>7.3387247519150309E-2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6.4286535056242962E-3</v>
      </c>
      <c r="C291" s="99">
        <f>RES_hhdet_fecs!C86</f>
        <v>1.901646500064191E-2</v>
      </c>
      <c r="D291" s="99">
        <f>RES_hhdet_fecs!D86</f>
        <v>3.1579292902231028E-2</v>
      </c>
      <c r="E291" s="99">
        <f>RES_hhdet_fecs!E86</f>
        <v>5.4479279314268866E-2</v>
      </c>
      <c r="F291" s="99">
        <f>RES_hhdet_fecs!F86</f>
        <v>5.8368468442414147E-2</v>
      </c>
      <c r="G291" s="99">
        <f>RES_hhdet_fecs!G86</f>
        <v>7.313665282820167E-2</v>
      </c>
      <c r="H291" s="99">
        <f>RES_hhdet_fecs!H86</f>
        <v>9.2470303078967614E-2</v>
      </c>
      <c r="I291" s="99">
        <f>RES_hhdet_fecs!I86</f>
        <v>0.11701146664526663</v>
      </c>
      <c r="J291" s="99">
        <f>RES_hhdet_fecs!J86</f>
        <v>6.9977309628019735E-2</v>
      </c>
      <c r="K291" s="99">
        <f>RES_hhdet_fecs!K86</f>
        <v>9.5024436356180103E-2</v>
      </c>
      <c r="L291" s="99">
        <f>RES_hhdet_fecs!L86</f>
        <v>0.10066397013263295</v>
      </c>
      <c r="M291" s="99">
        <f>RES_hhdet_fecs!M86</f>
        <v>0.11439647121516772</v>
      </c>
      <c r="N291" s="99">
        <f>RES_hhdet_fecs!N86</f>
        <v>0.21276405345670249</v>
      </c>
      <c r="O291" s="99">
        <f>RES_hhdet_fecs!O86</f>
        <v>0.21193609194328714</v>
      </c>
      <c r="P291" s="99">
        <f>RES_hhdet_fecs!P86</f>
        <v>0.16204023150128904</v>
      </c>
      <c r="Q291" s="99">
        <f>RES_hhdet_fecs!Q86</f>
        <v>0.22571624277647062</v>
      </c>
      <c r="R291" s="99">
        <f>RES_hhdet_fecs!R86</f>
        <v>0.19461909942622777</v>
      </c>
      <c r="S291" s="99">
        <f>RES_hhdet_fecs!S86</f>
        <v>0.16871507844381653</v>
      </c>
      <c r="T291" s="99">
        <f>RES_hhdet_fecs!T86</f>
        <v>0.1506003808133129</v>
      </c>
      <c r="U291" s="99">
        <f>RES_hhdet_fecs!U86</f>
        <v>0.11436910992392213</v>
      </c>
      <c r="V291" s="99">
        <f>RES_hhdet_fecs!V86</f>
        <v>8.9425636936018751E-2</v>
      </c>
      <c r="W291" s="99">
        <f>RES_hhdet_fecs!W86</f>
        <v>8.0646155629262681E-2</v>
      </c>
      <c r="X291" s="99">
        <f>RES_hhdet_fecs!X86</f>
        <v>9.6153464017877721E-2</v>
      </c>
      <c r="Y291" s="99">
        <f>RES_hhdet_fecs!Y86</f>
        <v>7.3387247519150309E-2</v>
      </c>
      <c r="DA291" s="63" t="s">
        <v>2827</v>
      </c>
    </row>
    <row r="292" spans="1:105" ht="12" customHeight="1" x14ac:dyDescent="0.25">
      <c r="A292" s="121" t="s">
        <v>55</v>
      </c>
      <c r="B292" s="123">
        <v>15.511702544580766</v>
      </c>
      <c r="C292" s="123">
        <v>13.069390422598294</v>
      </c>
      <c r="D292" s="123">
        <v>13.048257952882766</v>
      </c>
      <c r="E292" s="123">
        <v>13.205462630903062</v>
      </c>
      <c r="F292" s="123">
        <v>12.869242780486555</v>
      </c>
      <c r="G292" s="123">
        <v>12.854424774421059</v>
      </c>
      <c r="H292" s="123">
        <v>12.963587509515765</v>
      </c>
      <c r="I292" s="123">
        <v>13.997716817745962</v>
      </c>
      <c r="J292" s="123">
        <v>12.596164672439123</v>
      </c>
      <c r="K292" s="123">
        <v>9.9804296302977598</v>
      </c>
      <c r="L292" s="123">
        <v>8.3503597752488528</v>
      </c>
      <c r="M292" s="123">
        <v>8.8852170415843688</v>
      </c>
      <c r="N292" s="123">
        <v>10.014570371461897</v>
      </c>
      <c r="O292" s="123">
        <v>12.414337328724327</v>
      </c>
      <c r="P292" s="123">
        <v>12.688373919644526</v>
      </c>
      <c r="Q292" s="123">
        <v>14.553098736338177</v>
      </c>
      <c r="R292" s="123">
        <v>14.66040827446831</v>
      </c>
      <c r="S292" s="123">
        <v>15.143759980162942</v>
      </c>
      <c r="T292" s="123">
        <v>18.980491847347253</v>
      </c>
      <c r="U292" s="123">
        <v>24.826237227721418</v>
      </c>
      <c r="V292" s="123">
        <v>21.757254246693194</v>
      </c>
      <c r="W292" s="123">
        <v>25.524868239285727</v>
      </c>
      <c r="X292" s="123">
        <v>21.323261229719527</v>
      </c>
      <c r="Y292" s="123">
        <v>21.227534242169039</v>
      </c>
      <c r="DA292" s="130" t="s">
        <v>2828</v>
      </c>
    </row>
    <row r="293" spans="1:105" ht="12" customHeight="1" x14ac:dyDescent="0.25">
      <c r="A293" s="97" t="s">
        <v>132</v>
      </c>
      <c r="B293" s="99">
        <v>11.377383373385369</v>
      </c>
      <c r="C293" s="99">
        <v>18.973926536383363</v>
      </c>
      <c r="D293" s="99">
        <v>13.840927679488818</v>
      </c>
      <c r="E293" s="99">
        <v>12.286947039493491</v>
      </c>
      <c r="F293" s="99">
        <v>14.769119268894825</v>
      </c>
      <c r="G293" s="99">
        <v>14.784029483617699</v>
      </c>
      <c r="H293" s="99">
        <v>11.038920247906315</v>
      </c>
      <c r="I293" s="99">
        <v>16.396452342031598</v>
      </c>
      <c r="J293" s="99">
        <v>9.1381176578516126</v>
      </c>
      <c r="K293" s="99">
        <v>8.8998970648792675</v>
      </c>
      <c r="L293" s="99">
        <v>11.155037077808069</v>
      </c>
      <c r="M293" s="99">
        <v>9.8341345462026037</v>
      </c>
      <c r="N293" s="99">
        <v>11.316584126282963</v>
      </c>
      <c r="O293" s="99">
        <v>11.600145631326253</v>
      </c>
      <c r="P293" s="99">
        <v>9.8838019919503779</v>
      </c>
      <c r="Q293" s="99">
        <v>14.202657627587852</v>
      </c>
      <c r="R293" s="99">
        <v>10.502261729804335</v>
      </c>
      <c r="S293" s="99">
        <v>10.414394988261526</v>
      </c>
      <c r="T293" s="99">
        <v>19.062279858687187</v>
      </c>
      <c r="U293" s="99">
        <v>27.502964324032853</v>
      </c>
      <c r="V293" s="99">
        <v>22.693342662990755</v>
      </c>
      <c r="W293" s="99">
        <v>24.920173542728005</v>
      </c>
      <c r="X293" s="99">
        <v>21.992549004073648</v>
      </c>
      <c r="Y293" s="99">
        <v>20.94199062727964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8.2628539826457761</v>
      </c>
      <c r="M294" s="99">
        <v>7.1541010359357209</v>
      </c>
      <c r="N294" s="99">
        <v>8.3388654432093858</v>
      </c>
      <c r="O294" s="99">
        <v>8.7859925250249056</v>
      </c>
      <c r="P294" s="99">
        <v>7.3550428133968202</v>
      </c>
      <c r="Q294" s="99">
        <v>10.661443565397722</v>
      </c>
      <c r="R294" s="99">
        <v>8.1359242804470924</v>
      </c>
      <c r="S294" s="99">
        <v>7.5207293729471472</v>
      </c>
      <c r="T294" s="99">
        <v>14.945882672239547</v>
      </c>
      <c r="U294" s="99">
        <v>21.596597606679914</v>
      </c>
      <c r="V294" s="99">
        <v>17.972815994251714</v>
      </c>
      <c r="W294" s="99">
        <v>20.712670290109816</v>
      </c>
      <c r="X294" s="99">
        <v>17.123995676840384</v>
      </c>
      <c r="Y294" s="99">
        <v>17.225436913565382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3.6976300686112857</v>
      </c>
      <c r="M295" s="102">
        <v>2.8411002139694914</v>
      </c>
      <c r="N295" s="102">
        <v>3.5136722388653134</v>
      </c>
      <c r="O295" s="102">
        <v>4.0942670923784412</v>
      </c>
      <c r="P295" s="102">
        <v>3.0562007877199977</v>
      </c>
      <c r="Q295" s="102">
        <v>4.4795680193424214</v>
      </c>
      <c r="R295" s="102">
        <v>3.4501022795698399</v>
      </c>
      <c r="S295" s="102">
        <v>1.9614859421212572</v>
      </c>
      <c r="T295" s="102">
        <v>5.8214917886287676</v>
      </c>
      <c r="U295" s="102">
        <v>8.0040498374058231</v>
      </c>
      <c r="V295" s="102">
        <v>6.8968724528181529</v>
      </c>
      <c r="W295" s="102">
        <v>10.43619258210386</v>
      </c>
      <c r="X295" s="102">
        <v>5.3120679632013204</v>
      </c>
      <c r="Y295" s="102">
        <v>8.043634122444951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4.5652239140344912</v>
      </c>
      <c r="M296" s="105">
        <v>4.313000821966229</v>
      </c>
      <c r="N296" s="105">
        <v>4.8251932043440711</v>
      </c>
      <c r="O296" s="105">
        <v>4.6917254326464652</v>
      </c>
      <c r="P296" s="105">
        <v>4.2988420256768221</v>
      </c>
      <c r="Q296" s="105">
        <v>6.1818755460552985</v>
      </c>
      <c r="R296" s="105">
        <v>4.6858220008772529</v>
      </c>
      <c r="S296" s="105">
        <v>5.5592434308258891</v>
      </c>
      <c r="T296" s="105">
        <v>9.1243908836107774</v>
      </c>
      <c r="U296" s="105">
        <v>13.592547769274088</v>
      </c>
      <c r="V296" s="105">
        <v>11.075943541433563</v>
      </c>
      <c r="W296" s="105">
        <v>10.276477708005958</v>
      </c>
      <c r="X296" s="105">
        <v>11.811927713639063</v>
      </c>
      <c r="Y296" s="105">
        <v>9.181802791120429</v>
      </c>
      <c r="DA296" s="132" t="s">
        <v>2832</v>
      </c>
    </row>
    <row r="297" spans="1:105" ht="12" customHeight="1" x14ac:dyDescent="0.25">
      <c r="A297" s="106" t="s">
        <v>124</v>
      </c>
      <c r="B297" s="102">
        <v>15.561786082825323</v>
      </c>
      <c r="C297" s="102">
        <v>14.646244693457882</v>
      </c>
      <c r="D297" s="102">
        <v>14.442935184105519</v>
      </c>
      <c r="E297" s="102">
        <v>14.14929464346468</v>
      </c>
      <c r="F297" s="102">
        <v>14.02705484509651</v>
      </c>
      <c r="G297" s="102">
        <v>14.147301843099713</v>
      </c>
      <c r="H297" s="102">
        <v>14.288345003835556</v>
      </c>
      <c r="I297" s="102">
        <v>14.399991684515294</v>
      </c>
      <c r="J297" s="102">
        <v>13.458011426742756</v>
      </c>
      <c r="K297" s="102">
        <v>13.138360100350742</v>
      </c>
      <c r="L297" s="102">
        <v>12.328469355252754</v>
      </c>
      <c r="M297" s="102">
        <v>12.165085893598214</v>
      </c>
      <c r="N297" s="102">
        <v>12.11329263413284</v>
      </c>
      <c r="O297" s="102">
        <v>12.681185648084698</v>
      </c>
      <c r="P297" s="102">
        <v>14.098411776163218</v>
      </c>
      <c r="Q297" s="102">
        <v>14.429033599829179</v>
      </c>
      <c r="R297" s="102">
        <v>14.242717159612296</v>
      </c>
      <c r="S297" s="102">
        <v>16.142149575959298</v>
      </c>
      <c r="T297" s="102">
        <v>19.956627679477435</v>
      </c>
      <c r="U297" s="102">
        <v>15.91947862710558</v>
      </c>
      <c r="V297" s="102">
        <v>19.039864681657477</v>
      </c>
      <c r="W297" s="102">
        <v>24.136666699700029</v>
      </c>
      <c r="X297" s="102">
        <v>17.908972703203535</v>
      </c>
      <c r="Y297" s="102">
        <v>20.368087846698653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8.5715094657297737</v>
      </c>
      <c r="M298" s="105">
        <v>8.3181406990474756</v>
      </c>
      <c r="N298" s="105">
        <v>8.4965247929829175</v>
      </c>
      <c r="O298" s="105">
        <v>9.2393054276486382</v>
      </c>
      <c r="P298" s="105">
        <v>10.098341052723057</v>
      </c>
      <c r="Q298" s="105">
        <v>10.867773804576091</v>
      </c>
      <c r="R298" s="105">
        <v>11.611519987801849</v>
      </c>
      <c r="S298" s="105">
        <v>13.592547413411687</v>
      </c>
      <c r="T298" s="105">
        <v>16.351471392276615</v>
      </c>
      <c r="U298" s="105">
        <v>13.610558861030821</v>
      </c>
      <c r="V298" s="105">
        <v>16.459934091356764</v>
      </c>
      <c r="W298" s="105">
        <v>21.416431654605482</v>
      </c>
      <c r="X298" s="105">
        <v>15.475153503708821</v>
      </c>
      <c r="Y298" s="105">
        <v>18.261827095724762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4.038468538257642</v>
      </c>
      <c r="M299" s="99">
        <v>3.5100788883054763</v>
      </c>
      <c r="N299" s="99">
        <v>3.7899968493310108</v>
      </c>
      <c r="O299" s="99">
        <v>4.5285780302049163</v>
      </c>
      <c r="P299" s="99">
        <v>4.4368774269171851</v>
      </c>
      <c r="Q299" s="99">
        <v>4.8125821769935042</v>
      </c>
      <c r="R299" s="99">
        <v>5.1347878172677319</v>
      </c>
      <c r="S299" s="99">
        <v>5.3595955517187397</v>
      </c>
      <c r="T299" s="99">
        <v>5.6701093924975785</v>
      </c>
      <c r="U299" s="99">
        <v>4.5551902846438903</v>
      </c>
      <c r="V299" s="99">
        <v>5.6987691330525099</v>
      </c>
      <c r="W299" s="99">
        <v>9.9692556781857551</v>
      </c>
      <c r="X299" s="99">
        <v>4.2118818360255315</v>
      </c>
      <c r="Y299" s="99">
        <v>7.6786376468139848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4.5330409274721317</v>
      </c>
      <c r="M300" s="99">
        <v>4.8080618107419983</v>
      </c>
      <c r="N300" s="99">
        <v>4.7065279436519054</v>
      </c>
      <c r="O300" s="99">
        <v>4.7107273974437209</v>
      </c>
      <c r="P300" s="99">
        <v>5.6614636258058733</v>
      </c>
      <c r="Q300" s="99">
        <v>6.0551916275825874</v>
      </c>
      <c r="R300" s="99">
        <v>6.4767321705341185</v>
      </c>
      <c r="S300" s="99">
        <v>8.232951861692948</v>
      </c>
      <c r="T300" s="99">
        <v>10.681361999779037</v>
      </c>
      <c r="U300" s="99">
        <v>9.0553685763869307</v>
      </c>
      <c r="V300" s="99">
        <v>10.761164958304253</v>
      </c>
      <c r="W300" s="99">
        <v>11.447175976419723</v>
      </c>
      <c r="X300" s="99">
        <v>11.263271667683291</v>
      </c>
      <c r="Y300" s="99">
        <v>10.583189448910776</v>
      </c>
      <c r="DA300" s="63" t="s">
        <v>2836</v>
      </c>
    </row>
    <row r="301" spans="1:105" ht="12" customHeight="1" x14ac:dyDescent="0.25">
      <c r="A301" s="106" t="s">
        <v>122</v>
      </c>
      <c r="B301" s="102">
        <v>15.509413975212919</v>
      </c>
      <c r="C301" s="102">
        <v>12.307492045482945</v>
      </c>
      <c r="D301" s="102">
        <v>12.537596650956216</v>
      </c>
      <c r="E301" s="102">
        <v>12.933826879519172</v>
      </c>
      <c r="F301" s="102">
        <v>12.518121765216215</v>
      </c>
      <c r="G301" s="102">
        <v>12.513851186154449</v>
      </c>
      <c r="H301" s="102">
        <v>12.723095540048494</v>
      </c>
      <c r="I301" s="102">
        <v>13.877482516498993</v>
      </c>
      <c r="J301" s="102">
        <v>12.540738831867518</v>
      </c>
      <c r="K301" s="102">
        <v>9.7681861109999755</v>
      </c>
      <c r="L301" s="102">
        <v>8.9210308469900284</v>
      </c>
      <c r="M301" s="102">
        <v>9.5684948916792489</v>
      </c>
      <c r="N301" s="102">
        <v>10.694418656214745</v>
      </c>
      <c r="O301" s="102">
        <v>13.326325041712378</v>
      </c>
      <c r="P301" s="102">
        <v>13.484077775626917</v>
      </c>
      <c r="Q301" s="102">
        <v>15.297238480735837</v>
      </c>
      <c r="R301" s="102">
        <v>15.640602783921127</v>
      </c>
      <c r="S301" s="102">
        <v>16.21959643349161</v>
      </c>
      <c r="T301" s="102">
        <v>19.554817721973176</v>
      </c>
      <c r="U301" s="102">
        <v>23.500433037044377</v>
      </c>
      <c r="V301" s="102">
        <v>21.409356297825681</v>
      </c>
      <c r="W301" s="102">
        <v>28.328616467210392</v>
      </c>
      <c r="X301" s="102">
        <v>21.339423946430305</v>
      </c>
      <c r="Y301" s="102">
        <v>23.456490141600177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6.449594836765093</v>
      </c>
      <c r="M302" s="105">
        <v>6.7628578106704049</v>
      </c>
      <c r="N302" s="105">
        <v>7.6770486423021689</v>
      </c>
      <c r="O302" s="105">
        <v>9.8236704651109683</v>
      </c>
      <c r="P302" s="105">
        <v>9.7625661492121569</v>
      </c>
      <c r="Q302" s="105">
        <v>11.274013181917089</v>
      </c>
      <c r="R302" s="105">
        <v>11.740139326371249</v>
      </c>
      <c r="S302" s="105">
        <v>12.014813681093676</v>
      </c>
      <c r="T302" s="105">
        <v>14.655872100880503</v>
      </c>
      <c r="U302" s="105">
        <v>17.802660035721658</v>
      </c>
      <c r="V302" s="105">
        <v>16.392353445722105</v>
      </c>
      <c r="W302" s="105">
        <v>22.753224096745697</v>
      </c>
      <c r="X302" s="105">
        <v>15.923601204950222</v>
      </c>
      <c r="Y302" s="105">
        <v>18.844308880943057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2.9614869181584247</v>
      </c>
      <c r="M303" s="99">
        <v>2.7574992495369099</v>
      </c>
      <c r="N303" s="99">
        <v>3.3078395005659371</v>
      </c>
      <c r="O303" s="99">
        <v>4.6799229153304838</v>
      </c>
      <c r="P303" s="99">
        <v>4.13746416061469</v>
      </c>
      <c r="Q303" s="99">
        <v>4.8497663583593953</v>
      </c>
      <c r="R303" s="99">
        <v>5.0636028677850984</v>
      </c>
      <c r="S303" s="99">
        <v>4.6137600520177084</v>
      </c>
      <c r="T303" s="99">
        <v>5.7746687493620845</v>
      </c>
      <c r="U303" s="99">
        <v>6.7451441603860509</v>
      </c>
      <c r="V303" s="99">
        <v>6.4196904461582234</v>
      </c>
      <c r="W303" s="99">
        <v>11.738616149204995</v>
      </c>
      <c r="X303" s="99">
        <v>5.0184451287092564</v>
      </c>
      <c r="Y303" s="99">
        <v>9.0253891799217385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3.4881079186066684</v>
      </c>
      <c r="M304" s="99">
        <v>4.0053585611334945</v>
      </c>
      <c r="N304" s="99">
        <v>4.3692091417362322</v>
      </c>
      <c r="O304" s="99">
        <v>5.1437475497804845</v>
      </c>
      <c r="P304" s="99">
        <v>5.6251019885974687</v>
      </c>
      <c r="Q304" s="99">
        <v>6.4242468235576924</v>
      </c>
      <c r="R304" s="99">
        <v>6.6765364585861509</v>
      </c>
      <c r="S304" s="99">
        <v>7.4010536290759683</v>
      </c>
      <c r="T304" s="99">
        <v>8.8812033515184154</v>
      </c>
      <c r="U304" s="99">
        <v>11.057515875335605</v>
      </c>
      <c r="V304" s="99">
        <v>9.9726629995638802</v>
      </c>
      <c r="W304" s="99">
        <v>11.014607947540702</v>
      </c>
      <c r="X304" s="99">
        <v>10.905156076240965</v>
      </c>
      <c r="Y304" s="99">
        <v>9.8189197010213149</v>
      </c>
      <c r="DA304" s="63" t="s">
        <v>2840</v>
      </c>
    </row>
    <row r="305" spans="1:105" ht="12" customHeight="1" x14ac:dyDescent="0.25">
      <c r="A305" s="121" t="s">
        <v>54</v>
      </c>
      <c r="B305" s="123">
        <v>2.9578770297112631</v>
      </c>
      <c r="C305" s="123">
        <v>3.4265850118174677</v>
      </c>
      <c r="D305" s="123">
        <v>3.0452209903854306</v>
      </c>
      <c r="E305" s="123">
        <v>3.3080032259987426</v>
      </c>
      <c r="F305" s="123">
        <v>3.4964164235838964</v>
      </c>
      <c r="G305" s="123">
        <v>3.4153461762068882</v>
      </c>
      <c r="H305" s="123">
        <v>3.0336599132275635</v>
      </c>
      <c r="I305" s="123">
        <v>3.4178140242057977</v>
      </c>
      <c r="J305" s="123">
        <v>2.7820620398575793</v>
      </c>
      <c r="K305" s="123">
        <v>2.5304038862196352</v>
      </c>
      <c r="L305" s="123">
        <v>2.4479835525806313</v>
      </c>
      <c r="M305" s="123">
        <v>2.6944596092152442</v>
      </c>
      <c r="N305" s="123">
        <v>2.8058378624068885</v>
      </c>
      <c r="O305" s="123">
        <v>2.7210341172683417</v>
      </c>
      <c r="P305" s="123">
        <v>3.0699847723909532</v>
      </c>
      <c r="Q305" s="123">
        <v>3.32023614079006</v>
      </c>
      <c r="R305" s="123">
        <v>3.4501416960513218</v>
      </c>
      <c r="S305" s="123">
        <v>4.0319058880204892</v>
      </c>
      <c r="T305" s="123">
        <v>3.9251599980706722</v>
      </c>
      <c r="U305" s="123">
        <v>4.1640828706075244</v>
      </c>
      <c r="V305" s="123">
        <v>4.4179232622366094</v>
      </c>
      <c r="W305" s="123">
        <v>5.1151759663243164</v>
      </c>
      <c r="X305" s="123">
        <v>5.5384680473813086</v>
      </c>
      <c r="Y305" s="123">
        <v>5.3970628440302679</v>
      </c>
      <c r="DA305" s="130" t="s">
        <v>2841</v>
      </c>
    </row>
    <row r="306" spans="1:105" ht="12" customHeight="1" x14ac:dyDescent="0.25">
      <c r="A306" s="97" t="s">
        <v>202</v>
      </c>
      <c r="B306" s="99">
        <v>0.19084989295379987</v>
      </c>
      <c r="C306" s="99">
        <v>5.1133744593056081</v>
      </c>
      <c r="D306" s="99">
        <v>3.982744746448228</v>
      </c>
      <c r="E306" s="99">
        <v>3.8034040658645494</v>
      </c>
      <c r="F306" s="99">
        <v>4.6169455271861422</v>
      </c>
      <c r="G306" s="99">
        <v>4.5190471092091711</v>
      </c>
      <c r="H306" s="99">
        <v>3.2984893226189338</v>
      </c>
      <c r="I306" s="99">
        <v>4.7876721505461672</v>
      </c>
      <c r="J306" s="99">
        <v>1.1164771171771577</v>
      </c>
      <c r="K306" s="99">
        <v>0.5097881799113525</v>
      </c>
      <c r="L306" s="99">
        <v>4.0899749461485424</v>
      </c>
      <c r="M306" s="99">
        <v>3.5311627726032095</v>
      </c>
      <c r="N306" s="99">
        <v>4.0918912108827259</v>
      </c>
      <c r="O306" s="99">
        <v>3.7510847472099158</v>
      </c>
      <c r="P306" s="99">
        <v>2.6877377014296457</v>
      </c>
      <c r="Q306" s="99">
        <v>4.2018151971161197</v>
      </c>
      <c r="R306" s="99">
        <v>5.074093274660739</v>
      </c>
      <c r="S306" s="99">
        <v>4.8835186226123204</v>
      </c>
      <c r="T306" s="99">
        <v>5.4476641745357659</v>
      </c>
      <c r="U306" s="99">
        <v>5.870224927931301</v>
      </c>
      <c r="V306" s="99">
        <v>6.2299918959576237</v>
      </c>
      <c r="W306" s="99">
        <v>7.2738091397136779</v>
      </c>
      <c r="X306" s="99">
        <v>7.6147280293071251</v>
      </c>
      <c r="Y306" s="99">
        <v>6.788273181655331</v>
      </c>
      <c r="DA306" s="63" t="s">
        <v>2842</v>
      </c>
    </row>
    <row r="307" spans="1:105" ht="12" customHeight="1" x14ac:dyDescent="0.25">
      <c r="A307" s="97" t="s">
        <v>50</v>
      </c>
      <c r="B307" s="99">
        <v>4.3946226418323215</v>
      </c>
      <c r="C307" s="99">
        <v>4.4857900869530258</v>
      </c>
      <c r="D307" s="99">
        <v>4.0080471865100273</v>
      </c>
      <c r="E307" s="99">
        <v>3.8818038234685757</v>
      </c>
      <c r="F307" s="99">
        <v>4.1562420876836779</v>
      </c>
      <c r="G307" s="99">
        <v>4.3644248231399647</v>
      </c>
      <c r="H307" s="99">
        <v>3.9778235354919165</v>
      </c>
      <c r="I307" s="99">
        <v>4.0252794917751258</v>
      </c>
      <c r="J307" s="99">
        <v>3.8186565154350331</v>
      </c>
      <c r="K307" s="99">
        <v>3.5562909384632171</v>
      </c>
      <c r="L307" s="99">
        <v>3.114892790499562</v>
      </c>
      <c r="M307" s="99">
        <v>3.3691748327062068</v>
      </c>
      <c r="N307" s="99">
        <v>3.4524072308085696</v>
      </c>
      <c r="O307" s="99">
        <v>3.4704358324741396</v>
      </c>
      <c r="P307" s="99">
        <v>3.8587171664666897</v>
      </c>
      <c r="Q307" s="99">
        <v>4.1943953026200136</v>
      </c>
      <c r="R307" s="99">
        <v>4.7879259546370259</v>
      </c>
      <c r="S307" s="99">
        <v>5.3970728470091061</v>
      </c>
      <c r="T307" s="99">
        <v>3.1332321355767574</v>
      </c>
      <c r="U307" s="99">
        <v>6.4622753982876784</v>
      </c>
      <c r="V307" s="99">
        <v>4.1532306436362312</v>
      </c>
      <c r="W307" s="99">
        <v>8.2705897004220734</v>
      </c>
      <c r="X307" s="99">
        <v>7.4306347979134895</v>
      </c>
      <c r="Y307" s="99">
        <v>6.9034593797756694</v>
      </c>
      <c r="DA307" s="63" t="s">
        <v>2843</v>
      </c>
    </row>
    <row r="308" spans="1:105" ht="12" customHeight="1" x14ac:dyDescent="0.25">
      <c r="A308" s="109" t="s">
        <v>120</v>
      </c>
      <c r="B308" s="110">
        <v>2.9712545630519092</v>
      </c>
      <c r="C308" s="110">
        <v>3.2884389341238838</v>
      </c>
      <c r="D308" s="110">
        <v>2.9449655782351103</v>
      </c>
      <c r="E308" s="110">
        <v>3.2575700223880868</v>
      </c>
      <c r="F308" s="110">
        <v>3.4211671960754089</v>
      </c>
      <c r="G308" s="110">
        <v>3.318750728659686</v>
      </c>
      <c r="H308" s="110">
        <v>2.9608935008590014</v>
      </c>
      <c r="I308" s="110">
        <v>3.3274763836857408</v>
      </c>
      <c r="J308" s="110">
        <v>2.7832525257114851</v>
      </c>
      <c r="K308" s="110">
        <v>2.576254778932924</v>
      </c>
      <c r="L308" s="110">
        <v>2.3037686414667524</v>
      </c>
      <c r="M308" s="110">
        <v>2.5976277072266059</v>
      </c>
      <c r="N308" s="110">
        <v>2.6875096547999648</v>
      </c>
      <c r="O308" s="110">
        <v>2.6160319473548612</v>
      </c>
      <c r="P308" s="110">
        <v>3.0541414108342582</v>
      </c>
      <c r="Q308" s="110">
        <v>3.226439675166255</v>
      </c>
      <c r="R308" s="110">
        <v>3.2906145052628282</v>
      </c>
      <c r="S308" s="110">
        <v>3.9319324043525752</v>
      </c>
      <c r="T308" s="110">
        <v>3.8266501490238243</v>
      </c>
      <c r="U308" s="110">
        <v>3.9808517445129721</v>
      </c>
      <c r="V308" s="110">
        <v>4.2843149154818878</v>
      </c>
      <c r="W308" s="110">
        <v>4.8928952544249897</v>
      </c>
      <c r="X308" s="110">
        <v>5.3725428734023088</v>
      </c>
      <c r="Y308" s="110">
        <v>5.2879865176644412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13.730949798747634</v>
      </c>
      <c r="C310" s="118">
        <f t="shared" si="136"/>
        <v>141.1677205025814</v>
      </c>
      <c r="D310" s="118">
        <f t="shared" si="136"/>
        <v>102.9236820313313</v>
      </c>
      <c r="E310" s="118">
        <f t="shared" si="136"/>
        <v>88.865343367942231</v>
      </c>
      <c r="F310" s="118">
        <f t="shared" si="136"/>
        <v>99.337678744781115</v>
      </c>
      <c r="G310" s="118">
        <f t="shared" si="136"/>
        <v>93.944882981902822</v>
      </c>
      <c r="H310" s="118">
        <f t="shared" si="136"/>
        <v>64.389662059662896</v>
      </c>
      <c r="I310" s="118">
        <f t="shared" si="136"/>
        <v>79.879729429657928</v>
      </c>
      <c r="J310" s="118">
        <f t="shared" si="136"/>
        <v>36.498106353184973</v>
      </c>
      <c r="K310" s="118">
        <f t="shared" si="136"/>
        <v>21.8663886059901</v>
      </c>
      <c r="L310" s="118">
        <f t="shared" si="136"/>
        <v>142.27190290345283</v>
      </c>
      <c r="M310" s="118">
        <f t="shared" si="136"/>
        <v>117.55466644642554</v>
      </c>
      <c r="N310" s="118">
        <f t="shared" si="136"/>
        <v>119.55700468867541</v>
      </c>
      <c r="O310" s="118">
        <f t="shared" si="136"/>
        <v>113.47881429979306</v>
      </c>
      <c r="P310" s="118">
        <f t="shared" si="136"/>
        <v>69.416548252543805</v>
      </c>
      <c r="Q310" s="118">
        <f t="shared" si="136"/>
        <v>99.028993944954436</v>
      </c>
      <c r="R310" s="118">
        <f t="shared" ref="R310:V310" si="137">R311+R314+R316+R329</f>
        <v>109.75940478259291</v>
      </c>
      <c r="S310" s="118">
        <f t="shared" si="137"/>
        <v>109.98639527451061</v>
      </c>
      <c r="T310" s="118">
        <f t="shared" si="137"/>
        <v>95.464032826030518</v>
      </c>
      <c r="U310" s="118">
        <f t="shared" si="137"/>
        <v>107.06556029829964</v>
      </c>
      <c r="V310" s="118">
        <f t="shared" si="137"/>
        <v>110.24247037198285</v>
      </c>
      <c r="W310" s="118">
        <f t="shared" ref="W310:Y310" si="138">W311+W314+W316+W329</f>
        <v>133.070604940083</v>
      </c>
      <c r="X310" s="118">
        <f t="shared" si="138"/>
        <v>121.79883092690758</v>
      </c>
      <c r="Y310" s="118">
        <f t="shared" si="138"/>
        <v>104.2439301479529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3.1080529750664652</v>
      </c>
      <c r="C311" s="123">
        <f t="shared" si="139"/>
        <v>131.53513043009872</v>
      </c>
      <c r="D311" s="123">
        <f t="shared" si="139"/>
        <v>93.462518981328245</v>
      </c>
      <c r="E311" s="123">
        <f t="shared" si="139"/>
        <v>78.984899007358194</v>
      </c>
      <c r="F311" s="123">
        <f t="shared" si="139"/>
        <v>89.452009229205402</v>
      </c>
      <c r="G311" s="123">
        <f t="shared" si="139"/>
        <v>84.046480089782591</v>
      </c>
      <c r="H311" s="123">
        <f t="shared" si="139"/>
        <v>54.618528151649052</v>
      </c>
      <c r="I311" s="123">
        <f t="shared" si="139"/>
        <v>69.117615490437544</v>
      </c>
      <c r="J311" s="123">
        <f t="shared" si="139"/>
        <v>27.005699091027363</v>
      </c>
      <c r="K311" s="123">
        <f t="shared" si="139"/>
        <v>13.924728931182788</v>
      </c>
      <c r="L311" s="123">
        <f t="shared" si="139"/>
        <v>134.82795628578791</v>
      </c>
      <c r="M311" s="123">
        <f t="shared" si="139"/>
        <v>109.53945284158932</v>
      </c>
      <c r="N311" s="123">
        <f t="shared" si="139"/>
        <v>110.47115896160248</v>
      </c>
      <c r="O311" s="123">
        <f t="shared" si="139"/>
        <v>102.9523610782629</v>
      </c>
      <c r="P311" s="123">
        <f t="shared" si="139"/>
        <v>58.595527681963908</v>
      </c>
      <c r="Q311" s="123">
        <f t="shared" si="139"/>
        <v>86.557572800760497</v>
      </c>
      <c r="R311" s="123">
        <f t="shared" ref="R311:V311" si="140">SUM(R312:R313)</f>
        <v>97.021785238342488</v>
      </c>
      <c r="S311" s="123">
        <f t="shared" si="140"/>
        <v>96.211385327232875</v>
      </c>
      <c r="T311" s="123">
        <f t="shared" si="140"/>
        <v>79.027091008974054</v>
      </c>
      <c r="U311" s="123">
        <f t="shared" si="140"/>
        <v>86.157337776993913</v>
      </c>
      <c r="V311" s="123">
        <f t="shared" si="140"/>
        <v>91.109550114412755</v>
      </c>
      <c r="W311" s="123">
        <f t="shared" ref="W311:Y311" si="141">SUM(W312:W313)</f>
        <v>110.65588691373331</v>
      </c>
      <c r="X311" s="123">
        <f t="shared" si="141"/>
        <v>101.68569727304879</v>
      </c>
      <c r="Y311" s="123">
        <f t="shared" si="141"/>
        <v>84.207771114154795</v>
      </c>
      <c r="DA311" s="130" t="s">
        <v>2991</v>
      </c>
    </row>
    <row r="312" spans="1:105" ht="12" customHeight="1" x14ac:dyDescent="0.25">
      <c r="A312" s="97" t="s">
        <v>199</v>
      </c>
      <c r="B312" s="99">
        <v>3.0778319387152955</v>
      </c>
      <c r="C312" s="99">
        <v>130.27957617463454</v>
      </c>
      <c r="D312" s="99">
        <v>92.591465570419189</v>
      </c>
      <c r="E312" s="99">
        <v>78.261734813061636</v>
      </c>
      <c r="F312" s="99">
        <v>88.648234574356707</v>
      </c>
      <c r="G312" s="99">
        <v>83.304817018494035</v>
      </c>
      <c r="H312" s="99">
        <v>54.147295919505559</v>
      </c>
      <c r="I312" s="99">
        <v>68.53256562749587</v>
      </c>
      <c r="J312" s="99">
        <v>26.780400221156313</v>
      </c>
      <c r="K312" s="99">
        <v>13.810014879191598</v>
      </c>
      <c r="L312" s="99">
        <v>133.76540171806457</v>
      </c>
      <c r="M312" s="99">
        <v>108.68728075454416</v>
      </c>
      <c r="N312" s="99">
        <v>109.62747042716634</v>
      </c>
      <c r="O312" s="99">
        <v>102.16107619592296</v>
      </c>
      <c r="P312" s="99">
        <v>58.146431173403961</v>
      </c>
      <c r="Q312" s="99">
        <v>85.915741188372451</v>
      </c>
      <c r="R312" s="99">
        <v>96.3095651815905</v>
      </c>
      <c r="S312" s="99">
        <v>95.502698692935141</v>
      </c>
      <c r="T312" s="99">
        <v>78.423717276671567</v>
      </c>
      <c r="U312" s="99">
        <v>85.500721410532449</v>
      </c>
      <c r="V312" s="99">
        <v>90.417391052118788</v>
      </c>
      <c r="W312" s="99">
        <v>109.83974013506176</v>
      </c>
      <c r="X312" s="99">
        <v>100.9415547353248</v>
      </c>
      <c r="Y312" s="99">
        <v>83.658135196276973</v>
      </c>
      <c r="DA312" s="63" t="s">
        <v>2992</v>
      </c>
    </row>
    <row r="313" spans="1:105" ht="12" customHeight="1" x14ac:dyDescent="0.25">
      <c r="A313" s="97" t="s">
        <v>53</v>
      </c>
      <c r="B313" s="99">
        <v>3.0221036351169486E-2</v>
      </c>
      <c r="C313" s="99">
        <v>1.2555542554641737</v>
      </c>
      <c r="D313" s="99">
        <v>0.87105341090905075</v>
      </c>
      <c r="E313" s="99">
        <v>0.72316419429656364</v>
      </c>
      <c r="F313" s="99">
        <v>0.80377465484868826</v>
      </c>
      <c r="G313" s="99">
        <v>0.74166307128855846</v>
      </c>
      <c r="H313" s="99">
        <v>0.47123223214349225</v>
      </c>
      <c r="I313" s="99">
        <v>0.58504986294168004</v>
      </c>
      <c r="J313" s="99">
        <v>0.22529886987105191</v>
      </c>
      <c r="K313" s="99">
        <v>0.11471405199118889</v>
      </c>
      <c r="L313" s="99">
        <v>1.0625545677233306</v>
      </c>
      <c r="M313" s="99">
        <v>0.85217208704516523</v>
      </c>
      <c r="N313" s="99">
        <v>0.84368853443614544</v>
      </c>
      <c r="O313" s="99">
        <v>0.79128488233993699</v>
      </c>
      <c r="P313" s="99">
        <v>0.4490965085599482</v>
      </c>
      <c r="Q313" s="99">
        <v>0.64183161238803976</v>
      </c>
      <c r="R313" s="99">
        <v>0.71222005675199263</v>
      </c>
      <c r="S313" s="99">
        <v>0.70868663429772849</v>
      </c>
      <c r="T313" s="99">
        <v>0.60337373230249158</v>
      </c>
      <c r="U313" s="99">
        <v>0.65661636646146559</v>
      </c>
      <c r="V313" s="99">
        <v>0.69215906229396718</v>
      </c>
      <c r="W313" s="99">
        <v>0.81614677867155372</v>
      </c>
      <c r="X313" s="99">
        <v>0.74414253772398586</v>
      </c>
      <c r="Y313" s="99">
        <v>0.54963591787782795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1.0808423857600426E-2</v>
      </c>
      <c r="C314" s="123">
        <f t="shared" si="142"/>
        <v>4.0541969678723602E-2</v>
      </c>
      <c r="D314" s="123">
        <f t="shared" si="142"/>
        <v>7.006888016519916E-2</v>
      </c>
      <c r="E314" s="123">
        <f t="shared" si="142"/>
        <v>0.12575324339142807</v>
      </c>
      <c r="F314" s="123">
        <f t="shared" si="142"/>
        <v>0.1380291031959352</v>
      </c>
      <c r="G314" s="123">
        <f t="shared" si="142"/>
        <v>0.17767622467515942</v>
      </c>
      <c r="H314" s="123">
        <f t="shared" si="142"/>
        <v>0.22911764649541036</v>
      </c>
      <c r="I314" s="123">
        <f t="shared" si="142"/>
        <v>0.2990962042588558</v>
      </c>
      <c r="J314" s="123">
        <f t="shared" si="142"/>
        <v>0.18955073274143894</v>
      </c>
      <c r="K314" s="123">
        <f t="shared" si="142"/>
        <v>0.27265288198380788</v>
      </c>
      <c r="L314" s="123">
        <f t="shared" si="142"/>
        <v>0.29763889123144072</v>
      </c>
      <c r="M314" s="123">
        <f t="shared" si="142"/>
        <v>0.34617869562222031</v>
      </c>
      <c r="N314" s="123">
        <f t="shared" si="142"/>
        <v>0.66054531632351043</v>
      </c>
      <c r="O314" s="123">
        <f t="shared" si="142"/>
        <v>0.66775195877761129</v>
      </c>
      <c r="P314" s="123">
        <f t="shared" si="142"/>
        <v>0.51631039777663956</v>
      </c>
      <c r="Q314" s="123">
        <f t="shared" si="142"/>
        <v>0.72900557997960658</v>
      </c>
      <c r="R314" s="123">
        <f t="shared" si="142"/>
        <v>0.64110188299024429</v>
      </c>
      <c r="S314" s="123">
        <f t="shared" si="142"/>
        <v>0.57218745263435278</v>
      </c>
      <c r="T314" s="123">
        <f t="shared" si="142"/>
        <v>0.52689898839827487</v>
      </c>
      <c r="U314" s="123">
        <f t="shared" si="142"/>
        <v>0.41159131703139618</v>
      </c>
      <c r="V314" s="123">
        <f t="shared" si="142"/>
        <v>0.3310597137155768</v>
      </c>
      <c r="W314" s="123">
        <f t="shared" si="142"/>
        <v>0.30262400596998829</v>
      </c>
      <c r="X314" s="123">
        <f t="shared" si="142"/>
        <v>0.36402504998008267</v>
      </c>
      <c r="Y314" s="123">
        <f t="shared" si="142"/>
        <v>0.28008117368544772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1.0808423857600426E-2</v>
      </c>
      <c r="C315" s="99">
        <f>RES_hhdet_tess!C86</f>
        <v>4.0541969678723602E-2</v>
      </c>
      <c r="D315" s="99">
        <f>RES_hhdet_tess!D86</f>
        <v>7.006888016519916E-2</v>
      </c>
      <c r="E315" s="99">
        <f>RES_hhdet_tess!E86</f>
        <v>0.12575324339142807</v>
      </c>
      <c r="F315" s="99">
        <f>RES_hhdet_tess!F86</f>
        <v>0.1380291031959352</v>
      </c>
      <c r="G315" s="99">
        <f>RES_hhdet_tess!G86</f>
        <v>0.17767622467515942</v>
      </c>
      <c r="H315" s="99">
        <f>RES_hhdet_tess!H86</f>
        <v>0.22911764649541036</v>
      </c>
      <c r="I315" s="99">
        <f>RES_hhdet_tess!I86</f>
        <v>0.2990962042588558</v>
      </c>
      <c r="J315" s="99">
        <f>RES_hhdet_tess!J86</f>
        <v>0.18955073274143894</v>
      </c>
      <c r="K315" s="99">
        <f>RES_hhdet_tess!K86</f>
        <v>0.27265288198380788</v>
      </c>
      <c r="L315" s="99">
        <f>RES_hhdet_tess!L86</f>
        <v>0.29763889123144072</v>
      </c>
      <c r="M315" s="99">
        <f>RES_hhdet_tess!M86</f>
        <v>0.34617869562222031</v>
      </c>
      <c r="N315" s="99">
        <f>RES_hhdet_tess!N86</f>
        <v>0.66054531632351043</v>
      </c>
      <c r="O315" s="99">
        <f>RES_hhdet_tess!O86</f>
        <v>0.66775195877761129</v>
      </c>
      <c r="P315" s="99">
        <f>RES_hhdet_tess!P86</f>
        <v>0.51631039777663956</v>
      </c>
      <c r="Q315" s="99">
        <f>RES_hhdet_tess!Q86</f>
        <v>0.72900557997960658</v>
      </c>
      <c r="R315" s="99">
        <f>RES_hhdet_tess!R86</f>
        <v>0.64110188299024429</v>
      </c>
      <c r="S315" s="99">
        <f>RES_hhdet_tess!S86</f>
        <v>0.57218745263435278</v>
      </c>
      <c r="T315" s="99">
        <f>RES_hhdet_tess!T86</f>
        <v>0.52689898839827487</v>
      </c>
      <c r="U315" s="99">
        <f>RES_hhdet_tess!U86</f>
        <v>0.41159131703139618</v>
      </c>
      <c r="V315" s="99">
        <f>RES_hhdet_tess!V86</f>
        <v>0.3310597137155768</v>
      </c>
      <c r="W315" s="99">
        <f>RES_hhdet_tess!W86</f>
        <v>0.30262400596998829</v>
      </c>
      <c r="X315" s="99">
        <f>RES_hhdet_tess!X86</f>
        <v>0.36402504998008267</v>
      </c>
      <c r="Y315" s="99">
        <f>RES_hhdet_tess!Y86</f>
        <v>0.28008117368544772</v>
      </c>
      <c r="DA315" s="63" t="s">
        <v>2995</v>
      </c>
    </row>
    <row r="316" spans="1:105" ht="12" customHeight="1" x14ac:dyDescent="0.25">
      <c r="A316" s="121" t="s">
        <v>55</v>
      </c>
      <c r="B316" s="123">
        <v>8.4706590530472035</v>
      </c>
      <c r="C316" s="123">
        <v>7.1169433098606092</v>
      </c>
      <c r="D316" s="123">
        <v>7.179312450214856</v>
      </c>
      <c r="E316" s="123">
        <v>7.3315648685156116</v>
      </c>
      <c r="F316" s="123">
        <v>7.185432668492596</v>
      </c>
      <c r="G316" s="123">
        <v>7.2194440267142017</v>
      </c>
      <c r="H316" s="123">
        <v>7.3170708354405489</v>
      </c>
      <c r="I316" s="123">
        <v>7.9556600544000728</v>
      </c>
      <c r="J316" s="123">
        <v>7.2557808274318258</v>
      </c>
      <c r="K316" s="123">
        <v>5.7924636208531011</v>
      </c>
      <c r="L316" s="123">
        <v>5.3549370196223984</v>
      </c>
      <c r="M316" s="123">
        <v>5.6867206148742477</v>
      </c>
      <c r="N316" s="123">
        <v>6.3587580417530427</v>
      </c>
      <c r="O316" s="123">
        <v>7.8499505894922548</v>
      </c>
      <c r="P316" s="123">
        <v>8.0152648288231205</v>
      </c>
      <c r="Q316" s="123">
        <v>9.2653172623956603</v>
      </c>
      <c r="R316" s="123">
        <v>9.5098030514446084</v>
      </c>
      <c r="S316" s="123">
        <v>10.121293333450284</v>
      </c>
      <c r="T316" s="123">
        <v>12.867157995252217</v>
      </c>
      <c r="U316" s="123">
        <v>17.258787628095305</v>
      </c>
      <c r="V316" s="123">
        <v>15.322105506775138</v>
      </c>
      <c r="W316" s="123">
        <v>18.052232681667949</v>
      </c>
      <c r="X316" s="123">
        <v>15.273012923608112</v>
      </c>
      <c r="Y316" s="123">
        <v>15.315636000021732</v>
      </c>
      <c r="DA316" s="130" t="s">
        <v>2996</v>
      </c>
    </row>
    <row r="317" spans="1:105" ht="12" customHeight="1" x14ac:dyDescent="0.25">
      <c r="A317" s="97" t="s">
        <v>132</v>
      </c>
      <c r="B317" s="99">
        <v>4.5554892768700954</v>
      </c>
      <c r="C317" s="99">
        <v>9.5828941273321497</v>
      </c>
      <c r="D317" s="99">
        <v>7.0631101440994506</v>
      </c>
      <c r="E317" s="99">
        <v>6.3440998103337289</v>
      </c>
      <c r="F317" s="99">
        <v>7.7129193726264482</v>
      </c>
      <c r="G317" s="99">
        <v>7.824223076885036</v>
      </c>
      <c r="H317" s="99">
        <v>5.8964905904448734</v>
      </c>
      <c r="I317" s="99">
        <v>8.9049365846893611</v>
      </c>
      <c r="J317" s="99">
        <v>5.1352385908163942</v>
      </c>
      <c r="K317" s="99">
        <v>5.0553882536467833</v>
      </c>
      <c r="L317" s="99">
        <v>6.8478199302010854</v>
      </c>
      <c r="M317" s="99">
        <v>6.0656538569777343</v>
      </c>
      <c r="N317" s="99">
        <v>6.9928466140502836</v>
      </c>
      <c r="O317" s="99">
        <v>7.2161984929349394</v>
      </c>
      <c r="P317" s="99">
        <v>6.1826571481486869</v>
      </c>
      <c r="Q317" s="99">
        <v>8.9417468927695669</v>
      </c>
      <c r="R317" s="99">
        <v>6.8094533721517037</v>
      </c>
      <c r="S317" s="99">
        <v>6.766855019837692</v>
      </c>
      <c r="T317" s="99">
        <v>13.136844937949416</v>
      </c>
      <c r="U317" s="99">
        <v>19.201461151689337</v>
      </c>
      <c r="V317" s="99">
        <v>15.969697573248236</v>
      </c>
      <c r="W317" s="99">
        <v>17.658191193133327</v>
      </c>
      <c r="X317" s="99">
        <v>15.654021014171816</v>
      </c>
      <c r="Y317" s="99">
        <v>14.993612786881739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6.8483816664940722</v>
      </c>
      <c r="M318" s="99">
        <v>6.0672812282468955</v>
      </c>
      <c r="N318" s="99">
        <v>6.9947634055027468</v>
      </c>
      <c r="O318" s="99">
        <v>7.219792729577212</v>
      </c>
      <c r="P318" s="99">
        <v>6.1859395427566284</v>
      </c>
      <c r="Q318" s="99">
        <v>8.9478527425985988</v>
      </c>
      <c r="R318" s="99">
        <v>6.8161399667674285</v>
      </c>
      <c r="S318" s="99">
        <v>6.7703926674980623</v>
      </c>
      <c r="T318" s="99">
        <v>13.138342455260036</v>
      </c>
      <c r="U318" s="99">
        <v>19.20338607813655</v>
      </c>
      <c r="V318" s="99">
        <v>15.963665872139801</v>
      </c>
      <c r="W318" s="99">
        <v>17.67359265770224</v>
      </c>
      <c r="X318" s="99">
        <v>15.625191854532368</v>
      </c>
      <c r="Y318" s="99">
        <v>14.965527014535047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2.2831577524595814</v>
      </c>
      <c r="M319" s="102">
        <v>1.7542804062806669</v>
      </c>
      <c r="N319" s="102">
        <v>2.1695702011586753</v>
      </c>
      <c r="O319" s="102">
        <v>2.5280672969307463</v>
      </c>
      <c r="P319" s="102">
        <v>1.8870975170798061</v>
      </c>
      <c r="Q319" s="102">
        <v>2.7659771965433015</v>
      </c>
      <c r="R319" s="102">
        <v>2.130317965890177</v>
      </c>
      <c r="S319" s="102">
        <v>1.2111492366721732</v>
      </c>
      <c r="T319" s="102">
        <v>4.0139515716492573</v>
      </c>
      <c r="U319" s="102">
        <v>5.6108383088624603</v>
      </c>
      <c r="V319" s="102">
        <v>4.8877223307062394</v>
      </c>
      <c r="W319" s="102">
        <v>7.3971149496962827</v>
      </c>
      <c r="X319" s="102">
        <v>3.8132641408933017</v>
      </c>
      <c r="Y319" s="102">
        <v>5.7837242234146142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4.5652239140344912</v>
      </c>
      <c r="M320" s="105">
        <v>4.313000821966229</v>
      </c>
      <c r="N320" s="105">
        <v>4.8251932043440711</v>
      </c>
      <c r="O320" s="105">
        <v>4.6917254326464652</v>
      </c>
      <c r="P320" s="105">
        <v>4.2988420256768221</v>
      </c>
      <c r="Q320" s="105">
        <v>6.1818755460552985</v>
      </c>
      <c r="R320" s="105">
        <v>4.6858220008772529</v>
      </c>
      <c r="S320" s="105">
        <v>5.5592434308258891</v>
      </c>
      <c r="T320" s="105">
        <v>9.1243908836107774</v>
      </c>
      <c r="U320" s="105">
        <v>13.592547769274088</v>
      </c>
      <c r="V320" s="105">
        <v>11.075943541433563</v>
      </c>
      <c r="W320" s="105">
        <v>10.276477708005958</v>
      </c>
      <c r="X320" s="105">
        <v>11.811927713639063</v>
      </c>
      <c r="Y320" s="105">
        <v>9.181802791120429</v>
      </c>
      <c r="DA320" s="132" t="s">
        <v>3000</v>
      </c>
    </row>
    <row r="321" spans="1:105" ht="12" customHeight="1" x14ac:dyDescent="0.25">
      <c r="A321" s="106" t="s">
        <v>124</v>
      </c>
      <c r="B321" s="102">
        <v>7.6404422323664214</v>
      </c>
      <c r="C321" s="102">
        <v>7.446744137496327</v>
      </c>
      <c r="D321" s="102">
        <v>7.3770312010721097</v>
      </c>
      <c r="E321" s="102">
        <v>7.2609574450086294</v>
      </c>
      <c r="F321" s="102">
        <v>7.2279678829870884</v>
      </c>
      <c r="G321" s="102">
        <v>7.3238231678118471</v>
      </c>
      <c r="H321" s="102">
        <v>7.4340898848111747</v>
      </c>
      <c r="I321" s="102">
        <v>7.5522629242420374</v>
      </c>
      <c r="J321" s="102">
        <v>7.2110850664279473</v>
      </c>
      <c r="K321" s="102">
        <v>7.1562715104094323</v>
      </c>
      <c r="L321" s="102">
        <v>6.8023234995695736</v>
      </c>
      <c r="M321" s="102">
        <v>6.7790930079358658</v>
      </c>
      <c r="N321" s="102">
        <v>6.8378056715033528</v>
      </c>
      <c r="O321" s="102">
        <v>7.2607765903870991</v>
      </c>
      <c r="P321" s="102">
        <v>8.1609634258846651</v>
      </c>
      <c r="Q321" s="102">
        <v>8.7675934256706292</v>
      </c>
      <c r="R321" s="102">
        <v>9.3679650332215996</v>
      </c>
      <c r="S321" s="102">
        <v>11.431946713168429</v>
      </c>
      <c r="T321" s="102">
        <v>15.193112333432937</v>
      </c>
      <c r="U321" s="102">
        <v>12.695883072250314</v>
      </c>
      <c r="V321" s="102">
        <v>15.349184966451759</v>
      </c>
      <c r="W321" s="102">
        <v>19.568511532265148</v>
      </c>
      <c r="X321" s="102">
        <v>14.91488616529996</v>
      </c>
      <c r="Y321" s="102">
        <v>17.44710292898759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6.8101289791870743</v>
      </c>
      <c r="M322" s="105">
        <v>6.7872176767390773</v>
      </c>
      <c r="N322" s="105">
        <v>6.8435153832946369</v>
      </c>
      <c r="O322" s="105">
        <v>7.2641633908530947</v>
      </c>
      <c r="P322" s="105">
        <v>8.1631942893102529</v>
      </c>
      <c r="Q322" s="105">
        <v>8.7687631880177719</v>
      </c>
      <c r="R322" s="105">
        <v>9.3719791870767679</v>
      </c>
      <c r="S322" s="105">
        <v>11.436699378414474</v>
      </c>
      <c r="T322" s="105">
        <v>15.375617222139276</v>
      </c>
      <c r="U322" s="105">
        <v>12.826587842602052</v>
      </c>
      <c r="V322" s="105">
        <v>15.479147436605881</v>
      </c>
      <c r="W322" s="105">
        <v>19.700672918169936</v>
      </c>
      <c r="X322" s="105">
        <v>14.814156960079634</v>
      </c>
      <c r="Y322" s="105">
        <v>17.194699654063868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2.2770880517149408</v>
      </c>
      <c r="M323" s="99">
        <v>1.9791558659970789</v>
      </c>
      <c r="N323" s="99">
        <v>2.1369874396427315</v>
      </c>
      <c r="O323" s="99">
        <v>2.5534359934093738</v>
      </c>
      <c r="P323" s="99">
        <v>2.5017306635043814</v>
      </c>
      <c r="Q323" s="99">
        <v>2.7135715604351853</v>
      </c>
      <c r="R323" s="99">
        <v>2.8952470165426498</v>
      </c>
      <c r="S323" s="99">
        <v>3.203747516721525</v>
      </c>
      <c r="T323" s="99">
        <v>4.694255222360237</v>
      </c>
      <c r="U323" s="99">
        <v>3.7712192662151223</v>
      </c>
      <c r="V323" s="99">
        <v>4.7179824783016278</v>
      </c>
      <c r="W323" s="99">
        <v>8.2534969417502122</v>
      </c>
      <c r="X323" s="99">
        <v>3.5508852923963454</v>
      </c>
      <c r="Y323" s="99">
        <v>6.6115102051530892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4.5330409274721317</v>
      </c>
      <c r="M324" s="99">
        <v>4.8080618107419983</v>
      </c>
      <c r="N324" s="99">
        <v>4.7065279436519054</v>
      </c>
      <c r="O324" s="99">
        <v>4.7107273974437209</v>
      </c>
      <c r="P324" s="99">
        <v>5.6614636258058733</v>
      </c>
      <c r="Q324" s="99">
        <v>6.0551916275825874</v>
      </c>
      <c r="R324" s="99">
        <v>6.4767321705341185</v>
      </c>
      <c r="S324" s="99">
        <v>8.232951861692948</v>
      </c>
      <c r="T324" s="99">
        <v>10.681361999779037</v>
      </c>
      <c r="U324" s="99">
        <v>9.0553685763869307</v>
      </c>
      <c r="V324" s="99">
        <v>10.761164958304253</v>
      </c>
      <c r="W324" s="99">
        <v>11.447175976419723</v>
      </c>
      <c r="X324" s="99">
        <v>11.263271667683291</v>
      </c>
      <c r="Y324" s="99">
        <v>10.583189448910776</v>
      </c>
      <c r="DA324" s="63" t="s">
        <v>3004</v>
      </c>
    </row>
    <row r="325" spans="1:105" ht="12" customHeight="1" x14ac:dyDescent="0.25">
      <c r="A325" s="106" t="s">
        <v>122</v>
      </c>
      <c r="B325" s="102">
        <v>8.5904352052301061</v>
      </c>
      <c r="C325" s="102">
        <v>6.9294121218067684</v>
      </c>
      <c r="D325" s="102">
        <v>7.1119472006175002</v>
      </c>
      <c r="E325" s="102">
        <v>7.3744874263084013</v>
      </c>
      <c r="F325" s="102">
        <v>7.1629647228759552</v>
      </c>
      <c r="G325" s="102">
        <v>7.1827695337104114</v>
      </c>
      <c r="H325" s="102">
        <v>7.3211906909980078</v>
      </c>
      <c r="I325" s="102">
        <v>8.0093834345466544</v>
      </c>
      <c r="J325" s="102">
        <v>7.2869447180960583</v>
      </c>
      <c r="K325" s="102">
        <v>5.7024550980231625</v>
      </c>
      <c r="L325" s="102">
        <v>5.2199258018240657</v>
      </c>
      <c r="M325" s="102">
        <v>5.6179860840269082</v>
      </c>
      <c r="N325" s="102">
        <v>6.309485982102168</v>
      </c>
      <c r="O325" s="102">
        <v>7.8976410022397348</v>
      </c>
      <c r="P325" s="102">
        <v>8.0705326255184549</v>
      </c>
      <c r="Q325" s="102">
        <v>9.2997036956580992</v>
      </c>
      <c r="R325" s="102">
        <v>9.698066094097344</v>
      </c>
      <c r="S325" s="102">
        <v>10.289929187734174</v>
      </c>
      <c r="T325" s="102">
        <v>12.641054924150328</v>
      </c>
      <c r="U325" s="102">
        <v>15.51623606992662</v>
      </c>
      <c r="V325" s="102">
        <v>14.234181395227687</v>
      </c>
      <c r="W325" s="102">
        <v>18.891127955285999</v>
      </c>
      <c r="X325" s="102">
        <v>14.317225805705032</v>
      </c>
      <c r="Y325" s="102">
        <v>16.023378443023422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5.2303158641891061</v>
      </c>
      <c r="M326" s="105">
        <v>5.6278654383799651</v>
      </c>
      <c r="N326" s="105">
        <v>6.3156927927838238</v>
      </c>
      <c r="O326" s="105">
        <v>7.897917606961526</v>
      </c>
      <c r="P326" s="105">
        <v>8.0600642494447765</v>
      </c>
      <c r="Q326" s="105">
        <v>9.2798657724200506</v>
      </c>
      <c r="R326" s="105">
        <v>9.6736230313991562</v>
      </c>
      <c r="S326" s="105">
        <v>10.288498941973407</v>
      </c>
      <c r="T326" s="105">
        <v>12.753705523567994</v>
      </c>
      <c r="U326" s="105">
        <v>15.585326996929243</v>
      </c>
      <c r="V326" s="105">
        <v>14.282951701759394</v>
      </c>
      <c r="W326" s="105">
        <v>18.897297309500566</v>
      </c>
      <c r="X326" s="105">
        <v>14.317253435769706</v>
      </c>
      <c r="Y326" s="105">
        <v>16.025531998662302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1.7422079455824364</v>
      </c>
      <c r="M327" s="99">
        <v>1.6225068772464699</v>
      </c>
      <c r="N327" s="99">
        <v>1.9464836510475914</v>
      </c>
      <c r="O327" s="99">
        <v>2.754170057181041</v>
      </c>
      <c r="P327" s="99">
        <v>2.4349622608473078</v>
      </c>
      <c r="Q327" s="99">
        <v>2.8556189488623587</v>
      </c>
      <c r="R327" s="99">
        <v>2.9970865728130054</v>
      </c>
      <c r="S327" s="99">
        <v>2.8874453128974378</v>
      </c>
      <c r="T327" s="99">
        <v>3.8725021720495794</v>
      </c>
      <c r="U327" s="99">
        <v>4.5278111215936363</v>
      </c>
      <c r="V327" s="99">
        <v>4.3102887021955185</v>
      </c>
      <c r="W327" s="99">
        <v>7.8826893619598648</v>
      </c>
      <c r="X327" s="99">
        <v>3.4120973595287372</v>
      </c>
      <c r="Y327" s="99">
        <v>6.2066122976409881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3.4881079186066684</v>
      </c>
      <c r="M328" s="99">
        <v>4.0053585611334945</v>
      </c>
      <c r="N328" s="99">
        <v>4.3692091417362322</v>
      </c>
      <c r="O328" s="99">
        <v>5.1437475497804845</v>
      </c>
      <c r="P328" s="99">
        <v>5.6251019885974687</v>
      </c>
      <c r="Q328" s="99">
        <v>6.4242468235576924</v>
      </c>
      <c r="R328" s="99">
        <v>6.6765364585861509</v>
      </c>
      <c r="S328" s="99">
        <v>7.4010536290759683</v>
      </c>
      <c r="T328" s="99">
        <v>8.8812033515184154</v>
      </c>
      <c r="U328" s="99">
        <v>11.057515875335605</v>
      </c>
      <c r="V328" s="99">
        <v>9.9726629995638802</v>
      </c>
      <c r="W328" s="99">
        <v>11.014607947540702</v>
      </c>
      <c r="X328" s="99">
        <v>10.905156076240965</v>
      </c>
      <c r="Y328" s="99">
        <v>9.8189197010213149</v>
      </c>
      <c r="DA328" s="63" t="s">
        <v>3008</v>
      </c>
    </row>
    <row r="329" spans="1:105" ht="12" customHeight="1" x14ac:dyDescent="0.25">
      <c r="A329" s="121" t="s">
        <v>54</v>
      </c>
      <c r="B329" s="123">
        <v>2.1414293467763637</v>
      </c>
      <c r="C329" s="123">
        <v>2.4751047929433798</v>
      </c>
      <c r="D329" s="123">
        <v>2.2117817196230081</v>
      </c>
      <c r="E329" s="123">
        <v>2.4231262486769949</v>
      </c>
      <c r="F329" s="123">
        <v>2.5622077438871789</v>
      </c>
      <c r="G329" s="123">
        <v>2.5012826407308797</v>
      </c>
      <c r="H329" s="123">
        <v>2.2249454260778818</v>
      </c>
      <c r="I329" s="123">
        <v>2.5073576805614595</v>
      </c>
      <c r="J329" s="123">
        <v>2.0470757019843475</v>
      </c>
      <c r="K329" s="123">
        <v>1.8765431719704024</v>
      </c>
      <c r="L329" s="123">
        <v>1.7913707068110811</v>
      </c>
      <c r="M329" s="123">
        <v>1.9823142943397654</v>
      </c>
      <c r="N329" s="123">
        <v>2.0665423689963678</v>
      </c>
      <c r="O329" s="123">
        <v>2.0087506732602924</v>
      </c>
      <c r="P329" s="123">
        <v>2.2894453439801308</v>
      </c>
      <c r="Q329" s="123">
        <v>2.4770983018186779</v>
      </c>
      <c r="R329" s="123">
        <v>2.5867146098155711</v>
      </c>
      <c r="S329" s="123">
        <v>3.0815291611930977</v>
      </c>
      <c r="T329" s="123">
        <v>3.0428848334059713</v>
      </c>
      <c r="U329" s="123">
        <v>3.2378435761790287</v>
      </c>
      <c r="V329" s="123">
        <v>3.4797550370793693</v>
      </c>
      <c r="W329" s="123">
        <v>4.0598613387117508</v>
      </c>
      <c r="X329" s="123">
        <v>4.4760956802705971</v>
      </c>
      <c r="Y329" s="123">
        <v>4.4404418600909272</v>
      </c>
      <c r="DA329" s="130" t="s">
        <v>3009</v>
      </c>
    </row>
    <row r="330" spans="1:105" ht="12" customHeight="1" x14ac:dyDescent="0.25">
      <c r="A330" s="97" t="s">
        <v>202</v>
      </c>
      <c r="B330" s="99">
        <v>0.10830614096165905</v>
      </c>
      <c r="C330" s="99">
        <v>2.9211487135979715</v>
      </c>
      <c r="D330" s="99">
        <v>2.279201965944111</v>
      </c>
      <c r="E330" s="99">
        <v>2.1791121556418869</v>
      </c>
      <c r="F330" s="99">
        <v>2.6475644531410367</v>
      </c>
      <c r="G330" s="99">
        <v>2.5935085486080172</v>
      </c>
      <c r="H330" s="99">
        <v>1.8942293629893079</v>
      </c>
      <c r="I330" s="99">
        <v>2.7509549844659809</v>
      </c>
      <c r="J330" s="99">
        <v>0.64232548953132551</v>
      </c>
      <c r="K330" s="99">
        <v>0.29344816933388918</v>
      </c>
      <c r="L330" s="99">
        <v>2.3553908679145734</v>
      </c>
      <c r="M330" s="99">
        <v>2.0339353401173268</v>
      </c>
      <c r="N330" s="99">
        <v>2.3570594153006863</v>
      </c>
      <c r="O330" s="99">
        <v>2.160870139547062</v>
      </c>
      <c r="P330" s="99">
        <v>1.5484614886672954</v>
      </c>
      <c r="Q330" s="99">
        <v>2.4217138713951494</v>
      </c>
      <c r="R330" s="99">
        <v>2.929609760503332</v>
      </c>
      <c r="S330" s="99">
        <v>2.8270902565125211</v>
      </c>
      <c r="T330" s="99">
        <v>3.1660052198118223</v>
      </c>
      <c r="U330" s="99">
        <v>3.4187554227122852</v>
      </c>
      <c r="V330" s="99">
        <v>3.6317233641370197</v>
      </c>
      <c r="W330" s="99">
        <v>4.2436301082148606</v>
      </c>
      <c r="X330" s="99">
        <v>4.4474129036966605</v>
      </c>
      <c r="Y330" s="99">
        <v>3.9750740705886849</v>
      </c>
      <c r="DA330" s="63" t="s">
        <v>3010</v>
      </c>
    </row>
    <row r="331" spans="1:105" ht="12" customHeight="1" x14ac:dyDescent="0.25">
      <c r="A331" s="97" t="s">
        <v>50</v>
      </c>
      <c r="B331" s="99">
        <v>2.5395137025458485</v>
      </c>
      <c r="C331" s="99">
        <v>2.6113118700940041</v>
      </c>
      <c r="D331" s="99">
        <v>2.3368548299019105</v>
      </c>
      <c r="E331" s="99">
        <v>2.2652473480933386</v>
      </c>
      <c r="F331" s="99">
        <v>2.4276463302234652</v>
      </c>
      <c r="G331" s="99">
        <v>2.551386998069392</v>
      </c>
      <c r="H331" s="99">
        <v>2.3268765154679851</v>
      </c>
      <c r="I331" s="99">
        <v>2.3562390119706165</v>
      </c>
      <c r="J331" s="99">
        <v>2.2381956389850672</v>
      </c>
      <c r="K331" s="99">
        <v>2.0856782329504138</v>
      </c>
      <c r="L331" s="99">
        <v>1.8277320798205936</v>
      </c>
      <c r="M331" s="99">
        <v>1.9772578155202829</v>
      </c>
      <c r="N331" s="99">
        <v>2.0263986608529367</v>
      </c>
      <c r="O331" s="99">
        <v>2.0371785060488881</v>
      </c>
      <c r="P331" s="99">
        <v>2.2653383475514932</v>
      </c>
      <c r="Q331" s="99">
        <v>2.463473046982636</v>
      </c>
      <c r="R331" s="99">
        <v>2.8152582005005189</v>
      </c>
      <c r="S331" s="99">
        <v>3.1784932935358801</v>
      </c>
      <c r="T331" s="99">
        <v>1.8481694627972065</v>
      </c>
      <c r="U331" s="99">
        <v>3.8264671451071939</v>
      </c>
      <c r="V331" s="99">
        <v>2.4688505387914299</v>
      </c>
      <c r="W331" s="99">
        <v>4.9485916282154507</v>
      </c>
      <c r="X331" s="99">
        <v>4.4654069441683664</v>
      </c>
      <c r="Y331" s="99">
        <v>4.164914272909801</v>
      </c>
      <c r="DA331" s="63" t="s">
        <v>3011</v>
      </c>
    </row>
    <row r="332" spans="1:105" ht="12" customHeight="1" x14ac:dyDescent="0.25">
      <c r="A332" s="109" t="s">
        <v>120</v>
      </c>
      <c r="B332" s="110">
        <v>2.1897414020214745</v>
      </c>
      <c r="C332" s="110">
        <v>2.4489824586776408</v>
      </c>
      <c r="D332" s="110">
        <v>2.2006293611592236</v>
      </c>
      <c r="E332" s="110">
        <v>2.4404346787791522</v>
      </c>
      <c r="F332" s="110">
        <v>2.5677325222107941</v>
      </c>
      <c r="G332" s="110">
        <v>2.4950912083215888</v>
      </c>
      <c r="H332" s="110">
        <v>2.2292324815688658</v>
      </c>
      <c r="I332" s="110">
        <v>2.5097700915904451</v>
      </c>
      <c r="J332" s="110">
        <v>2.1077428558109461</v>
      </c>
      <c r="K332" s="110">
        <v>1.956354352510369</v>
      </c>
      <c r="L332" s="110">
        <v>1.7534968188412432</v>
      </c>
      <c r="M332" s="110">
        <v>1.9790459081537435</v>
      </c>
      <c r="N332" s="110">
        <v>2.0501106784363099</v>
      </c>
      <c r="O332" s="110">
        <v>1.9976436698980458</v>
      </c>
      <c r="P332" s="110">
        <v>2.3364817774617275</v>
      </c>
      <c r="Q332" s="110">
        <v>2.4810885214708533</v>
      </c>
      <c r="R332" s="110">
        <v>2.555139505381141</v>
      </c>
      <c r="S332" s="110">
        <v>3.0959499387630207</v>
      </c>
      <c r="T332" s="110">
        <v>3.0597196163235965</v>
      </c>
      <c r="U332" s="110">
        <v>3.2110290531246042</v>
      </c>
      <c r="V332" s="110">
        <v>3.4889010066577115</v>
      </c>
      <c r="W332" s="110">
        <v>4.026117037405581</v>
      </c>
      <c r="X332" s="110">
        <v>4.4780030825322319</v>
      </c>
      <c r="Y332" s="110">
        <v>4.4715868651080708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0.48423496561989793</v>
      </c>
      <c r="C334" s="118">
        <f t="shared" si="143"/>
        <v>0.99749123650298255</v>
      </c>
      <c r="D334" s="118">
        <f t="shared" si="143"/>
        <v>0.90160753468105082</v>
      </c>
      <c r="E334" s="118">
        <f t="shared" si="143"/>
        <v>0.79457805038660956</v>
      </c>
      <c r="F334" s="118">
        <f t="shared" si="143"/>
        <v>0.71706134054241133</v>
      </c>
      <c r="G334" s="118">
        <f t="shared" si="143"/>
        <v>0.65541975879869219</v>
      </c>
      <c r="H334" s="118">
        <f t="shared" si="143"/>
        <v>0.61166757528459392</v>
      </c>
      <c r="I334" s="118">
        <f t="shared" si="143"/>
        <v>0.54981939098101273</v>
      </c>
      <c r="J334" s="118">
        <f t="shared" si="143"/>
        <v>0.37492754762892055</v>
      </c>
      <c r="K334" s="118">
        <f t="shared" si="143"/>
        <v>0.24490684845289848</v>
      </c>
      <c r="L334" s="118">
        <f t="shared" si="143"/>
        <v>0.15749242903859942</v>
      </c>
      <c r="M334" s="118">
        <f t="shared" si="143"/>
        <v>0.15152506621466463</v>
      </c>
      <c r="N334" s="118">
        <f t="shared" si="143"/>
        <v>0.14675297429797857</v>
      </c>
      <c r="O334" s="118">
        <f t="shared" si="143"/>
        <v>0.15023742716497021</v>
      </c>
      <c r="P334" s="118">
        <f t="shared" si="143"/>
        <v>0.15639398994210582</v>
      </c>
      <c r="Q334" s="118">
        <f t="shared" si="143"/>
        <v>0.15655812703748925</v>
      </c>
      <c r="R334" s="118">
        <f t="shared" ref="R334:V334" si="144">R335+R338+R340+R353</f>
        <v>0.15385996378787431</v>
      </c>
      <c r="S334" s="118">
        <f t="shared" si="144"/>
        <v>0.16295938582111494</v>
      </c>
      <c r="T334" s="118">
        <f t="shared" si="144"/>
        <v>0.13916584941544979</v>
      </c>
      <c r="U334" s="118">
        <f t="shared" si="144"/>
        <v>0.10907202523556125</v>
      </c>
      <c r="V334" s="118">
        <f t="shared" si="144"/>
        <v>9.179320249075533E-2</v>
      </c>
      <c r="W334" s="118">
        <f t="shared" ref="W334:Y334" si="145">W335+W338+W340+W353</f>
        <v>0.11586435171090886</v>
      </c>
      <c r="X334" s="118">
        <f t="shared" si="145"/>
        <v>0.10019565478575598</v>
      </c>
      <c r="Y334" s="118">
        <f t="shared" si="145"/>
        <v>0.11028757940329614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0.43082178366973095</v>
      </c>
      <c r="C340" s="123">
        <v>0.93101322380776463</v>
      </c>
      <c r="D340" s="123">
        <v>0.84342552091024103</v>
      </c>
      <c r="E340" s="123">
        <v>0.74582969148206957</v>
      </c>
      <c r="F340" s="123">
        <v>0.66441196364962796</v>
      </c>
      <c r="G340" s="123">
        <v>0.59720623321214716</v>
      </c>
      <c r="H340" s="123">
        <v>0.55621480073263763</v>
      </c>
      <c r="I340" s="123">
        <v>0.49085247443948055</v>
      </c>
      <c r="J340" s="123">
        <v>0.3086117021669923</v>
      </c>
      <c r="K340" s="123">
        <v>0.19232492723721201</v>
      </c>
      <c r="L340" s="123">
        <v>0.11938561551245302</v>
      </c>
      <c r="M340" s="123">
        <v>0.11216360514160317</v>
      </c>
      <c r="N340" s="123">
        <v>0.10800836607322017</v>
      </c>
      <c r="O340" s="123">
        <v>0.11246431147638249</v>
      </c>
      <c r="P340" s="123">
        <v>0.11692922900272272</v>
      </c>
      <c r="Q340" s="123">
        <v>0.11689586509534888</v>
      </c>
      <c r="R340" s="123">
        <v>0.11537419628697387</v>
      </c>
      <c r="S340" s="123">
        <v>0.12882025571239866</v>
      </c>
      <c r="T340" s="123">
        <v>0.12494796518639457</v>
      </c>
      <c r="U340" s="123">
        <v>8.0497239571487217E-2</v>
      </c>
      <c r="V340" s="123">
        <v>7.4096125583626715E-2</v>
      </c>
      <c r="W340" s="123">
        <v>7.4741123380959243E-2</v>
      </c>
      <c r="X340" s="123">
        <v>6.1348769732350844E-2</v>
      </c>
      <c r="Y340" s="123">
        <v>7.6212820792721514E-2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3.5350153265746012</v>
      </c>
      <c r="C345" s="102">
        <v>3.3270409445658937</v>
      </c>
      <c r="D345" s="102">
        <v>3.2808571564214102</v>
      </c>
      <c r="E345" s="102">
        <v>3.2141537712094372</v>
      </c>
      <c r="F345" s="102">
        <v>3.1863857786121237</v>
      </c>
      <c r="G345" s="102">
        <v>3.2137010866785318</v>
      </c>
      <c r="H345" s="102">
        <v>3.2457404510712848</v>
      </c>
      <c r="I345" s="102">
        <v>3.2711021110544944</v>
      </c>
      <c r="J345" s="102">
        <v>3.0571218756988845</v>
      </c>
      <c r="K345" s="102">
        <v>2.9845098803956751</v>
      </c>
      <c r="L345" s="102">
        <v>2.8005350987392159</v>
      </c>
      <c r="M345" s="102">
        <v>2.7634209115897712</v>
      </c>
      <c r="N345" s="102">
        <v>2.7516555547696169</v>
      </c>
      <c r="O345" s="102">
        <v>2.8806581318189206</v>
      </c>
      <c r="P345" s="102">
        <v>3.2025952190732374</v>
      </c>
      <c r="Q345" s="102">
        <v>3.2776992725371974</v>
      </c>
      <c r="R345" s="102">
        <v>3.2353756299775305</v>
      </c>
      <c r="S345" s="102">
        <v>3.666850697674914</v>
      </c>
      <c r="T345" s="102">
        <v>4.5333475436700947</v>
      </c>
      <c r="U345" s="102">
        <v>3.6162687649333041</v>
      </c>
      <c r="V345" s="102">
        <v>4.3250956610853128</v>
      </c>
      <c r="W345" s="102">
        <v>5.4828852075038581</v>
      </c>
      <c r="X345" s="102">
        <v>4.0682022392597155</v>
      </c>
      <c r="Y345" s="102">
        <v>4.6268148352560665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0.9173785131506057</v>
      </c>
      <c r="M346" s="105">
        <v>0.79734952026747208</v>
      </c>
      <c r="N346" s="105">
        <v>0.86093568429403267</v>
      </c>
      <c r="O346" s="105">
        <v>1.0287117853413488</v>
      </c>
      <c r="P346" s="105">
        <v>1.007881076298508</v>
      </c>
      <c r="Q346" s="105">
        <v>1.0932261673258445</v>
      </c>
      <c r="R346" s="105">
        <v>1.166418400570538</v>
      </c>
      <c r="S346" s="105">
        <v>1.217485725528429</v>
      </c>
      <c r="T346" s="105">
        <v>1.2880220495997503</v>
      </c>
      <c r="U346" s="105">
        <v>1.0347570250597062</v>
      </c>
      <c r="V346" s="105">
        <v>1.2945323962642084</v>
      </c>
      <c r="W346" s="105">
        <v>2.2646161198566763</v>
      </c>
      <c r="X346" s="105">
        <v>0.95677107787155957</v>
      </c>
      <c r="Y346" s="105">
        <v>1.7442793278502648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0.9173785131506057</v>
      </c>
      <c r="M347" s="99">
        <v>0.79734952026747208</v>
      </c>
      <c r="N347" s="99">
        <v>0.86093568429403267</v>
      </c>
      <c r="O347" s="99">
        <v>1.0287117853413488</v>
      </c>
      <c r="P347" s="99">
        <v>1.007881076298508</v>
      </c>
      <c r="Q347" s="99">
        <v>1.0932261673258445</v>
      </c>
      <c r="R347" s="99">
        <v>1.166418400570538</v>
      </c>
      <c r="S347" s="99">
        <v>1.217485725528429</v>
      </c>
      <c r="T347" s="99">
        <v>1.2880220495997503</v>
      </c>
      <c r="U347" s="99">
        <v>1.0347570250597062</v>
      </c>
      <c r="V347" s="99">
        <v>1.2945323962642084</v>
      </c>
      <c r="W347" s="99">
        <v>2.2646161198566763</v>
      </c>
      <c r="X347" s="99">
        <v>0.95677107787155957</v>
      </c>
      <c r="Y347" s="99">
        <v>1.7442793278502648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5.3413181950166998E-2</v>
      </c>
      <c r="C353" s="123">
        <v>6.6478012695217942E-2</v>
      </c>
      <c r="D353" s="123">
        <v>5.818201377080981E-2</v>
      </c>
      <c r="E353" s="123">
        <v>4.8748358904540025E-2</v>
      </c>
      <c r="F353" s="123">
        <v>5.2649376892783421E-2</v>
      </c>
      <c r="G353" s="123">
        <v>5.8213525586545051E-2</v>
      </c>
      <c r="H353" s="123">
        <v>5.5452774551956352E-2</v>
      </c>
      <c r="I353" s="123">
        <v>5.8966916541532188E-2</v>
      </c>
      <c r="J353" s="123">
        <v>6.6315845461928286E-2</v>
      </c>
      <c r="K353" s="123">
        <v>5.2581921215686479E-2</v>
      </c>
      <c r="L353" s="123">
        <v>3.8106813526146401E-2</v>
      </c>
      <c r="M353" s="123">
        <v>3.936146107306146E-2</v>
      </c>
      <c r="N353" s="123">
        <v>3.8744608224758399E-2</v>
      </c>
      <c r="O353" s="123">
        <v>3.7773115688587725E-2</v>
      </c>
      <c r="P353" s="123">
        <v>3.9464760939383101E-2</v>
      </c>
      <c r="Q353" s="123">
        <v>3.9662261942140363E-2</v>
      </c>
      <c r="R353" s="123">
        <v>3.848576750090045E-2</v>
      </c>
      <c r="S353" s="123">
        <v>3.4139130108716269E-2</v>
      </c>
      <c r="T353" s="123">
        <v>1.4217884229055216E-2</v>
      </c>
      <c r="U353" s="123">
        <v>2.8574785664074037E-2</v>
      </c>
      <c r="V353" s="123">
        <v>1.7697076907128618E-2</v>
      </c>
      <c r="W353" s="123">
        <v>4.1123228329949614E-2</v>
      </c>
      <c r="X353" s="123">
        <v>3.8846885053405132E-2</v>
      </c>
      <c r="Y353" s="123">
        <v>3.4074758610574636E-2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0.99828247931863046</v>
      </c>
      <c r="C355" s="99">
        <v>1.0189920761522493</v>
      </c>
      <c r="D355" s="99">
        <v>0.9104679988876182</v>
      </c>
      <c r="E355" s="99">
        <v>0.88179055653912175</v>
      </c>
      <c r="F355" s="99">
        <v>0.94413195263822458</v>
      </c>
      <c r="G355" s="99">
        <v>0.99142274282447473</v>
      </c>
      <c r="H355" s="99">
        <v>0.90360239432234402</v>
      </c>
      <c r="I355" s="99">
        <v>0.91438248935163779</v>
      </c>
      <c r="J355" s="99">
        <v>0.86744601404622212</v>
      </c>
      <c r="K355" s="99">
        <v>0.80784704958130449</v>
      </c>
      <c r="L355" s="99">
        <v>0.70757904628988055</v>
      </c>
      <c r="M355" s="99">
        <v>0.76534175499754187</v>
      </c>
      <c r="N355" s="99">
        <v>0.78424882655047479</v>
      </c>
      <c r="O355" s="99">
        <v>0.78834420370482561</v>
      </c>
      <c r="P355" s="99">
        <v>0.87654619153457347</v>
      </c>
      <c r="Q355" s="99">
        <v>0.95279883694316236</v>
      </c>
      <c r="R355" s="99">
        <v>1.0876252598553471</v>
      </c>
      <c r="S355" s="99">
        <v>1.2259990679265889</v>
      </c>
      <c r="T355" s="99">
        <v>0.71174501191761641</v>
      </c>
      <c r="U355" s="99">
        <v>1.4679704794750295</v>
      </c>
      <c r="V355" s="99">
        <v>0.94344787300840627</v>
      </c>
      <c r="W355" s="99">
        <v>1.8787471563478781</v>
      </c>
      <c r="X355" s="99">
        <v>1.6879430006940286</v>
      </c>
      <c r="Y355" s="99">
        <v>1.5681898327098416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3.5837085080995914</v>
      </c>
      <c r="D360" s="117">
        <f t="shared" si="150"/>
        <v>2.3632538030173085</v>
      </c>
      <c r="E360" s="117">
        <f t="shared" si="150"/>
        <v>2.4433543473755983</v>
      </c>
      <c r="F360" s="117">
        <f t="shared" si="150"/>
        <v>2.6935254950985335</v>
      </c>
      <c r="G360" s="117">
        <f t="shared" si="150"/>
        <v>2.6705436504404347</v>
      </c>
      <c r="H360" s="117">
        <f t="shared" si="150"/>
        <v>1.3025407880283455</v>
      </c>
      <c r="I360" s="117">
        <f t="shared" si="150"/>
        <v>3.5287914560658189</v>
      </c>
      <c r="J360" s="117">
        <f t="shared" si="150"/>
        <v>8.7749091340479399</v>
      </c>
      <c r="K360" s="117">
        <f t="shared" si="150"/>
        <v>11.342621278649547</v>
      </c>
      <c r="L360" s="117">
        <f t="shared" si="150"/>
        <v>77.830973856925127</v>
      </c>
      <c r="M360" s="117">
        <f t="shared" si="150"/>
        <v>34.927952768084872</v>
      </c>
      <c r="N360" s="117">
        <f t="shared" si="150"/>
        <v>18.377272172153802</v>
      </c>
      <c r="O360" s="117">
        <f t="shared" si="150"/>
        <v>2.0623912002411986</v>
      </c>
      <c r="P360" s="117">
        <f t="shared" si="150"/>
        <v>0</v>
      </c>
      <c r="Q360" s="117">
        <f t="shared" si="150"/>
        <v>6.2139591857308583</v>
      </c>
      <c r="R360" s="117">
        <f t="shared" ref="R360:V360" si="151">R361+R364+R366+R379</f>
        <v>8.6854625291391638</v>
      </c>
      <c r="S360" s="117">
        <f t="shared" si="151"/>
        <v>3.0610476986754107</v>
      </c>
      <c r="T360" s="117">
        <f t="shared" si="151"/>
        <v>0</v>
      </c>
      <c r="U360" s="117">
        <f t="shared" si="151"/>
        <v>0</v>
      </c>
      <c r="V360" s="117">
        <f t="shared" si="151"/>
        <v>4.4774172055002728</v>
      </c>
      <c r="W360" s="117">
        <f t="shared" ref="W360:Y360" si="152">W361+W364+W366+W379</f>
        <v>8.7041299395681353</v>
      </c>
      <c r="X360" s="117">
        <f t="shared" si="152"/>
        <v>9.2890834157399507</v>
      </c>
      <c r="Y360" s="117">
        <f t="shared" si="152"/>
        <v>4.052893804943114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3.3715415673818203</v>
      </c>
      <c r="D361" s="122">
        <f t="shared" si="153"/>
        <v>2.1737074253208979</v>
      </c>
      <c r="E361" s="122">
        <f t="shared" si="153"/>
        <v>2.2020437426050323</v>
      </c>
      <c r="F361" s="122">
        <f t="shared" si="153"/>
        <v>2.4526176312313734</v>
      </c>
      <c r="G361" s="122">
        <f t="shared" si="153"/>
        <v>2.4121514691170813</v>
      </c>
      <c r="H361" s="122">
        <f t="shared" si="153"/>
        <v>1.1154538406766388</v>
      </c>
      <c r="I361" s="122">
        <f t="shared" si="153"/>
        <v>3.0716221590461754</v>
      </c>
      <c r="J361" s="122">
        <f t="shared" si="153"/>
        <v>6.5118049526091655</v>
      </c>
      <c r="K361" s="122">
        <f t="shared" si="153"/>
        <v>7.2475854113021647</v>
      </c>
      <c r="L361" s="122">
        <f t="shared" si="153"/>
        <v>74.187094086120723</v>
      </c>
      <c r="M361" s="122">
        <f t="shared" si="153"/>
        <v>32.49782835245361</v>
      </c>
      <c r="N361" s="122">
        <f t="shared" si="153"/>
        <v>16.93507350709503</v>
      </c>
      <c r="O361" s="122">
        <f t="shared" si="153"/>
        <v>1.8597713960238029</v>
      </c>
      <c r="P361" s="122">
        <f t="shared" si="153"/>
        <v>0</v>
      </c>
      <c r="Q361" s="122">
        <f t="shared" si="153"/>
        <v>5.352515975440812</v>
      </c>
      <c r="R361" s="122">
        <f t="shared" ref="R361:V361" si="154">SUM(R362:R363)</f>
        <v>7.5409226308994679</v>
      </c>
      <c r="S361" s="122">
        <f t="shared" si="154"/>
        <v>2.6265872340042589</v>
      </c>
      <c r="T361" s="122">
        <f t="shared" si="154"/>
        <v>0</v>
      </c>
      <c r="U361" s="122">
        <f t="shared" si="154"/>
        <v>0</v>
      </c>
      <c r="V361" s="122">
        <f t="shared" si="154"/>
        <v>3.4000396873697345</v>
      </c>
      <c r="W361" s="122">
        <f t="shared" ref="W361:Y361" si="155">SUM(W362:W363)</f>
        <v>6.5520082087077949</v>
      </c>
      <c r="X361" s="122">
        <f t="shared" si="155"/>
        <v>6.8119066635954395</v>
      </c>
      <c r="Y361" s="122">
        <f t="shared" si="155"/>
        <v>2.6181548382113569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3.3555505167002893</v>
      </c>
      <c r="D362" s="98">
        <v>2.1634460124488371</v>
      </c>
      <c r="E362" s="98">
        <v>2.1916351136584615</v>
      </c>
      <c r="F362" s="98">
        <v>2.4410235687641846</v>
      </c>
      <c r="G362" s="98">
        <v>2.4007424493741252</v>
      </c>
      <c r="H362" s="98">
        <v>1.1101998323301117</v>
      </c>
      <c r="I362" s="98">
        <v>3.0571677267229842</v>
      </c>
      <c r="J362" s="98">
        <v>6.481058448016892</v>
      </c>
      <c r="K362" s="98">
        <v>7.2131964261625692</v>
      </c>
      <c r="L362" s="98">
        <v>73.8445841248448</v>
      </c>
      <c r="M362" s="98">
        <v>32.347412799625708</v>
      </c>
      <c r="N362" s="98">
        <v>16.857104023370947</v>
      </c>
      <c r="O362" s="98">
        <v>1.8510616024865705</v>
      </c>
      <c r="P362" s="98">
        <v>0</v>
      </c>
      <c r="Q362" s="98">
        <v>5.3278486999597368</v>
      </c>
      <c r="R362" s="98">
        <v>7.5059667126865088</v>
      </c>
      <c r="S362" s="98">
        <v>2.6141527303620506</v>
      </c>
      <c r="T362" s="98">
        <v>0</v>
      </c>
      <c r="U362" s="98">
        <v>0</v>
      </c>
      <c r="V362" s="98">
        <v>3.3826482099565727</v>
      </c>
      <c r="W362" s="98">
        <v>6.5191330504166727</v>
      </c>
      <c r="X362" s="98">
        <v>6.7776699408320731</v>
      </c>
      <c r="Y362" s="98">
        <v>2.6063162316199611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1.5991050681531269E-2</v>
      </c>
      <c r="D363" s="98">
        <v>1.0261412872060645E-2</v>
      </c>
      <c r="E363" s="98">
        <v>1.0408628946570934E-2</v>
      </c>
      <c r="F363" s="98">
        <v>1.159406246718893E-2</v>
      </c>
      <c r="G363" s="98">
        <v>1.1409019742956227E-2</v>
      </c>
      <c r="H363" s="98">
        <v>5.2540083465271838E-3</v>
      </c>
      <c r="I363" s="98">
        <v>1.4454432323191138E-2</v>
      </c>
      <c r="J363" s="98">
        <v>3.0746504592273207E-2</v>
      </c>
      <c r="K363" s="98">
        <v>3.438898513959561E-2</v>
      </c>
      <c r="L363" s="98">
        <v>0.34250996127592398</v>
      </c>
      <c r="M363" s="98">
        <v>0.15041555282790467</v>
      </c>
      <c r="N363" s="98">
        <v>7.7969483724083369E-2</v>
      </c>
      <c r="O363" s="98">
        <v>8.7097935372323354E-3</v>
      </c>
      <c r="P363" s="98">
        <v>0</v>
      </c>
      <c r="Q363" s="98">
        <v>2.4667275481074991E-2</v>
      </c>
      <c r="R363" s="98">
        <v>3.4955918212959187E-2</v>
      </c>
      <c r="S363" s="98">
        <v>1.243450364220829E-2</v>
      </c>
      <c r="T363" s="98">
        <v>0</v>
      </c>
      <c r="U363" s="98">
        <v>0</v>
      </c>
      <c r="V363" s="98">
        <v>1.7391477413161823E-2</v>
      </c>
      <c r="W363" s="98">
        <v>3.2875158291122156E-2</v>
      </c>
      <c r="X363" s="98">
        <v>3.4236722763366846E-2</v>
      </c>
      <c r="Y363" s="98">
        <v>1.183860659139579E-2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8.797241018131957E-4</v>
      </c>
      <c r="D364" s="122">
        <f t="shared" si="156"/>
        <v>1.3219073041205232E-3</v>
      </c>
      <c r="E364" s="122">
        <f t="shared" si="156"/>
        <v>2.2943984262026491E-3</v>
      </c>
      <c r="F364" s="122">
        <f t="shared" si="156"/>
        <v>2.0464764523931045E-3</v>
      </c>
      <c r="G364" s="122">
        <f t="shared" si="156"/>
        <v>2.4573747993549199E-3</v>
      </c>
      <c r="H364" s="122">
        <f t="shared" si="156"/>
        <v>1.485504150018643E-3</v>
      </c>
      <c r="I364" s="122">
        <f t="shared" si="156"/>
        <v>5.1560736536588481E-3</v>
      </c>
      <c r="J364" s="122">
        <f t="shared" si="156"/>
        <v>2.2268759029778849E-2</v>
      </c>
      <c r="K364" s="122">
        <f t="shared" si="156"/>
        <v>7.1365159284458995E-2</v>
      </c>
      <c r="L364" s="122">
        <f t="shared" si="156"/>
        <v>6.2498795563860204E-2</v>
      </c>
      <c r="M364" s="122">
        <f t="shared" si="156"/>
        <v>1.2617187496228508E-2</v>
      </c>
      <c r="N364" s="122">
        <f t="shared" si="156"/>
        <v>3.1582449262967591E-2</v>
      </c>
      <c r="O364" s="122">
        <f t="shared" si="156"/>
        <v>1.9972887247664407E-3</v>
      </c>
      <c r="P364" s="122">
        <f t="shared" si="156"/>
        <v>0</v>
      </c>
      <c r="Q364" s="122">
        <f t="shared" si="156"/>
        <v>1.4375654925553682E-2</v>
      </c>
      <c r="R364" s="122">
        <f t="shared" si="156"/>
        <v>1.7462787187639894E-2</v>
      </c>
      <c r="S364" s="122">
        <f t="shared" si="156"/>
        <v>4.8860791710527377E-3</v>
      </c>
      <c r="T364" s="122">
        <f t="shared" si="156"/>
        <v>0</v>
      </c>
      <c r="U364" s="122">
        <f t="shared" si="156"/>
        <v>0</v>
      </c>
      <c r="V364" s="122">
        <f t="shared" si="156"/>
        <v>7.2584497982352567E-3</v>
      </c>
      <c r="W364" s="122">
        <f t="shared" si="156"/>
        <v>4.7890147408083143E-3</v>
      </c>
      <c r="X364" s="122">
        <f t="shared" si="156"/>
        <v>6.9302845607211302E-3</v>
      </c>
      <c r="Y364" s="122">
        <f t="shared" si="156"/>
        <v>3.4356251962670017E-3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8.797241018131957E-4</v>
      </c>
      <c r="D365" s="98">
        <v>1.3219073041205232E-3</v>
      </c>
      <c r="E365" s="98">
        <v>2.2943984262026491E-3</v>
      </c>
      <c r="F365" s="98">
        <v>2.0464764523931045E-3</v>
      </c>
      <c r="G365" s="98">
        <v>2.4573747993549199E-3</v>
      </c>
      <c r="H365" s="98">
        <v>1.485504150018643E-3</v>
      </c>
      <c r="I365" s="98">
        <v>5.1560736536588481E-3</v>
      </c>
      <c r="J365" s="98">
        <v>2.2268759029778849E-2</v>
      </c>
      <c r="K365" s="98">
        <v>7.1365159284458995E-2</v>
      </c>
      <c r="L365" s="98">
        <v>6.2498795563860204E-2</v>
      </c>
      <c r="M365" s="98">
        <v>1.2617187496228508E-2</v>
      </c>
      <c r="N365" s="98">
        <v>3.1582449262967591E-2</v>
      </c>
      <c r="O365" s="98">
        <v>1.9972887247664407E-3</v>
      </c>
      <c r="P365" s="98">
        <v>0</v>
      </c>
      <c r="Q365" s="98">
        <v>1.4375654925553682E-2</v>
      </c>
      <c r="R365" s="98">
        <v>1.7462787187639894E-2</v>
      </c>
      <c r="S365" s="98">
        <v>4.8860791710527377E-3</v>
      </c>
      <c r="T365" s="98">
        <v>0</v>
      </c>
      <c r="U365" s="98">
        <v>0</v>
      </c>
      <c r="V365" s="98">
        <v>7.2584497982352567E-3</v>
      </c>
      <c r="W365" s="98">
        <v>4.7890147408083143E-3</v>
      </c>
      <c r="X365" s="98">
        <v>6.9302845607211302E-3</v>
      </c>
      <c r="Y365" s="98">
        <v>3.4356251962670017E-3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0.16789585807478172</v>
      </c>
      <c r="D366" s="122">
        <v>0.15222370513438901</v>
      </c>
      <c r="E366" s="122">
        <v>0.1907876627273789</v>
      </c>
      <c r="F366" s="122">
        <v>0.18711601719002485</v>
      </c>
      <c r="G366" s="122">
        <v>0.2012251512252205</v>
      </c>
      <c r="H366" s="122">
        <v>0.14968124719105846</v>
      </c>
      <c r="I366" s="122">
        <v>0.36204808466458022</v>
      </c>
      <c r="J366" s="122">
        <v>1.8272290723589204</v>
      </c>
      <c r="K366" s="122">
        <v>3.1914993134045275</v>
      </c>
      <c r="L366" s="122">
        <v>2.6989142954605954</v>
      </c>
      <c r="M366" s="122">
        <v>1.874055965369078</v>
      </c>
      <c r="N366" s="122">
        <v>1.1138885154569633</v>
      </c>
      <c r="O366" s="122">
        <v>0.16526791231201907</v>
      </c>
      <c r="P366" s="122">
        <v>0</v>
      </c>
      <c r="Q366" s="122">
        <v>0.6849796143635033</v>
      </c>
      <c r="R366" s="122">
        <v>0.9060052643694565</v>
      </c>
      <c r="S366" s="122">
        <v>0.33199977025347904</v>
      </c>
      <c r="T366" s="122">
        <v>0</v>
      </c>
      <c r="U366" s="122">
        <v>0</v>
      </c>
      <c r="V366" s="122">
        <v>0.88963096324012225</v>
      </c>
      <c r="W366" s="122">
        <v>1.7582696139051248</v>
      </c>
      <c r="X366" s="122">
        <v>1.9137327156954924</v>
      </c>
      <c r="Y366" s="122">
        <v>1.115474300353648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3.8038159838870993E-3</v>
      </c>
      <c r="D367" s="98">
        <v>1.4182494367873586E-3</v>
      </c>
      <c r="E367" s="98">
        <v>1.1541487307175891E-3</v>
      </c>
      <c r="F367" s="98">
        <v>1.053236770879202E-3</v>
      </c>
      <c r="G367" s="98">
        <v>1.0427384249038529E-3</v>
      </c>
      <c r="H367" s="98">
        <v>3.0675668252744487E-4</v>
      </c>
      <c r="I367" s="98">
        <v>1.6963139114621367E-3</v>
      </c>
      <c r="J367" s="98">
        <v>5.9929566681236057E-3</v>
      </c>
      <c r="K367" s="98">
        <v>2.0232300240086609E-3</v>
      </c>
      <c r="L367" s="98">
        <v>0.23939909561212663</v>
      </c>
      <c r="M367" s="98">
        <v>5.1104641205828444E-2</v>
      </c>
      <c r="N367" s="98">
        <v>2.2304086767176911E-3</v>
      </c>
      <c r="O367" s="98">
        <v>1.3734921537330244E-3</v>
      </c>
      <c r="P367" s="98">
        <v>0</v>
      </c>
      <c r="Q367" s="98">
        <v>2.9026696402658582E-3</v>
      </c>
      <c r="R367" s="98">
        <v>2.3744950381364888E-2</v>
      </c>
      <c r="S367" s="98">
        <v>6.2640762518729836E-4</v>
      </c>
      <c r="T367" s="98">
        <v>0</v>
      </c>
      <c r="U367" s="98">
        <v>0</v>
      </c>
      <c r="V367" s="98">
        <v>0.8862816274904981</v>
      </c>
      <c r="W367" s="98">
        <v>1.7577294012695763</v>
      </c>
      <c r="X367" s="98">
        <v>1.3359916443917086</v>
      </c>
      <c r="Y367" s="98">
        <v>0.54336012961121694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7.2687915631106852E-4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3.2096068583026978E-3</v>
      </c>
      <c r="W368" s="98">
        <v>0</v>
      </c>
      <c r="X368" s="98">
        <v>1.0742736984658977E-2</v>
      </c>
      <c r="Y368" s="98">
        <v>1.1333853308836427E-4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3.2527867856161664E-4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1.2154204203510201E-3</v>
      </c>
      <c r="W369" s="101">
        <v>0</v>
      </c>
      <c r="X369" s="101">
        <v>3.2640786549413621E-3</v>
      </c>
      <c r="Y369" s="101">
        <v>5.1876225335575512E-5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4.0160047774945187E-4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1.9941864379516777E-3</v>
      </c>
      <c r="W370" s="104">
        <v>0</v>
      </c>
      <c r="X370" s="104">
        <v>7.4786583297176143E-3</v>
      </c>
      <c r="Y370" s="104">
        <v>6.1462307752788763E-5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7.0289754456015333E-2</v>
      </c>
      <c r="D371" s="101">
        <v>3.3116083946903713E-2</v>
      </c>
      <c r="E371" s="101">
        <v>3.3934885245482632E-2</v>
      </c>
      <c r="F371" s="101">
        <v>2.7177370035253688E-2</v>
      </c>
      <c r="G371" s="101">
        <v>2.5377511092057509E-2</v>
      </c>
      <c r="H371" s="101">
        <v>1.9469565498207012E-2</v>
      </c>
      <c r="I371" s="101">
        <v>3.946771441735978E-2</v>
      </c>
      <c r="J371" s="101">
        <v>0.14949570694210351</v>
      </c>
      <c r="K371" s="101">
        <v>0.1777403295089687</v>
      </c>
      <c r="L371" s="101">
        <v>0.10992442941753458</v>
      </c>
      <c r="M371" s="101">
        <v>8.8684646299242414E-2</v>
      </c>
      <c r="N371" s="101">
        <v>4.3920717113297779E-2</v>
      </c>
      <c r="O371" s="101">
        <v>6.4539184447078663E-3</v>
      </c>
      <c r="P371" s="101">
        <v>0</v>
      </c>
      <c r="Q371" s="101">
        <v>2.4622961302334063E-2</v>
      </c>
      <c r="R371" s="101">
        <v>4.3615030901732521E-2</v>
      </c>
      <c r="S371" s="101">
        <v>1.056108068356541E-2</v>
      </c>
      <c r="T371" s="101">
        <v>0</v>
      </c>
      <c r="U371" s="101">
        <v>0</v>
      </c>
      <c r="V371" s="101">
        <v>0</v>
      </c>
      <c r="W371" s="101">
        <v>0</v>
      </c>
      <c r="X371" s="101">
        <v>6.3009114590076687E-2</v>
      </c>
      <c r="Y371" s="101">
        <v>4.2994587881393403E-2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1.4463330798099305E-3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2.0765459264031398E-4</v>
      </c>
      <c r="Y372" s="104">
        <v>2.4537301304317316E-4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6.8144014330343906E-4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5.3471705862506496E-5</v>
      </c>
      <c r="Y373" s="98">
        <v>9.9884784761214462E-5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7.6489293650649137E-4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1.5418288677780748E-4</v>
      </c>
      <c r="Y374" s="98">
        <v>1.454882282819587E-4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9.3802287634879286E-2</v>
      </c>
      <c r="D375" s="101">
        <v>0.11768937175069794</v>
      </c>
      <c r="E375" s="101">
        <v>0.15569862875117868</v>
      </c>
      <c r="F375" s="101">
        <v>0.15888541038389195</v>
      </c>
      <c r="G375" s="101">
        <v>0.17480490170825913</v>
      </c>
      <c r="H375" s="101">
        <v>0.129904925010324</v>
      </c>
      <c r="I375" s="101">
        <v>0.32088405633575828</v>
      </c>
      <c r="J375" s="101">
        <v>1.6717404087486933</v>
      </c>
      <c r="K375" s="101">
        <v>3.0117357538715503</v>
      </c>
      <c r="L375" s="101">
        <v>0.93999550787482156</v>
      </c>
      <c r="M375" s="101">
        <v>1.6836279921114803</v>
      </c>
      <c r="N375" s="101">
        <v>1.062158351815025</v>
      </c>
      <c r="O375" s="101">
        <v>0.15646715659707539</v>
      </c>
      <c r="P375" s="101">
        <v>0</v>
      </c>
      <c r="Q375" s="101">
        <v>0.65382050821002469</v>
      </c>
      <c r="R375" s="101">
        <v>0.80226340816069996</v>
      </c>
      <c r="S375" s="101">
        <v>0.21869664827802479</v>
      </c>
      <c r="T375" s="101">
        <v>0</v>
      </c>
      <c r="U375" s="101">
        <v>0</v>
      </c>
      <c r="V375" s="101">
        <v>1.3972889132142402E-4</v>
      </c>
      <c r="W375" s="101">
        <v>5.4021263554841683E-4</v>
      </c>
      <c r="X375" s="101">
        <v>0.29310293706082341</v>
      </c>
      <c r="Y375" s="101">
        <v>0.41494855476385883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1.4074220503199917</v>
      </c>
      <c r="M376" s="104">
        <v>5.0638685752527043E-2</v>
      </c>
      <c r="N376" s="104">
        <v>5.5790378519226438E-3</v>
      </c>
      <c r="O376" s="104">
        <v>9.7334511650280309E-4</v>
      </c>
      <c r="P376" s="104">
        <v>0</v>
      </c>
      <c r="Q376" s="104">
        <v>3.6334752108786754E-3</v>
      </c>
      <c r="R376" s="104">
        <v>3.6381874925659176E-2</v>
      </c>
      <c r="S376" s="104">
        <v>0.10211563366670151</v>
      </c>
      <c r="T376" s="104">
        <v>0</v>
      </c>
      <c r="U376" s="104">
        <v>0</v>
      </c>
      <c r="V376" s="104">
        <v>0</v>
      </c>
      <c r="W376" s="104">
        <v>0</v>
      </c>
      <c r="X376" s="104">
        <v>0.21067862807558466</v>
      </c>
      <c r="Y376" s="104">
        <v>0.11381231655104748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0.64625175624844777</v>
      </c>
      <c r="M377" s="98">
        <v>2.0539341054423284E-2</v>
      </c>
      <c r="N377" s="98">
        <v>2.3717655926064167E-3</v>
      </c>
      <c r="O377" s="98">
        <v>4.5267474267515789E-4</v>
      </c>
      <c r="P377" s="98">
        <v>0</v>
      </c>
      <c r="Q377" s="98">
        <v>1.475526028180142E-3</v>
      </c>
      <c r="R377" s="98">
        <v>1.4708554383211163E-2</v>
      </c>
      <c r="S377" s="98">
        <v>3.7491756675321779E-2</v>
      </c>
      <c r="T377" s="98">
        <v>0</v>
      </c>
      <c r="U377" s="98">
        <v>0</v>
      </c>
      <c r="V377" s="98">
        <v>0</v>
      </c>
      <c r="W377" s="98">
        <v>0</v>
      </c>
      <c r="X377" s="98">
        <v>6.3459890278830561E-2</v>
      </c>
      <c r="Y377" s="98">
        <v>5.2583517093670117E-2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0.7611702940715438</v>
      </c>
      <c r="M378" s="98">
        <v>3.0099344698103762E-2</v>
      </c>
      <c r="N378" s="98">
        <v>3.2072722593162275E-3</v>
      </c>
      <c r="O378" s="98">
        <v>5.2067037382764515E-4</v>
      </c>
      <c r="P378" s="98">
        <v>0</v>
      </c>
      <c r="Q378" s="98">
        <v>2.1579491826985335E-3</v>
      </c>
      <c r="R378" s="98">
        <v>2.1673320542448013E-2</v>
      </c>
      <c r="S378" s="98">
        <v>6.4623876991379739E-2</v>
      </c>
      <c r="T378" s="98">
        <v>0</v>
      </c>
      <c r="U378" s="98">
        <v>0</v>
      </c>
      <c r="V378" s="98">
        <v>0</v>
      </c>
      <c r="W378" s="98">
        <v>0</v>
      </c>
      <c r="X378" s="98">
        <v>0.1472187377967541</v>
      </c>
      <c r="Y378" s="98">
        <v>6.1228799457377359E-2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4.3391358541176268E-2</v>
      </c>
      <c r="D379" s="122">
        <v>3.6000765257900885E-2</v>
      </c>
      <c r="E379" s="122">
        <v>4.8228543616984275E-2</v>
      </c>
      <c r="F379" s="122">
        <v>5.1745370224741905E-2</v>
      </c>
      <c r="G379" s="122">
        <v>5.4709655298778345E-2</v>
      </c>
      <c r="H379" s="122">
        <v>3.5920196010629721E-2</v>
      </c>
      <c r="I379" s="122">
        <v>8.9965138701404213E-2</v>
      </c>
      <c r="J379" s="122">
        <v>0.4136063500500759</v>
      </c>
      <c r="K379" s="122">
        <v>0.83217139465839773</v>
      </c>
      <c r="L379" s="122">
        <v>0.88246667977995419</v>
      </c>
      <c r="M379" s="122">
        <v>0.54345126276595523</v>
      </c>
      <c r="N379" s="122">
        <v>0.29672770033884077</v>
      </c>
      <c r="O379" s="122">
        <v>3.5354603180610088E-2</v>
      </c>
      <c r="P379" s="122">
        <v>0</v>
      </c>
      <c r="Q379" s="122">
        <v>0.16208794100098858</v>
      </c>
      <c r="R379" s="122">
        <v>0.22107184668259922</v>
      </c>
      <c r="S379" s="122">
        <v>9.7574615246620214E-2</v>
      </c>
      <c r="T379" s="122">
        <v>0</v>
      </c>
      <c r="U379" s="122">
        <v>0</v>
      </c>
      <c r="V379" s="122">
        <v>0.18048810509218099</v>
      </c>
      <c r="W379" s="122">
        <v>0.38906310221440837</v>
      </c>
      <c r="X379" s="122">
        <v>0.55651375188829744</v>
      </c>
      <c r="Y379" s="122">
        <v>0.31582904118184241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1.3356626212365833E-3</v>
      </c>
      <c r="D380" s="98">
        <v>9.2277044865684622E-4</v>
      </c>
      <c r="E380" s="98">
        <v>7.1129317760652031E-4</v>
      </c>
      <c r="F380" s="98">
        <v>8.2941377571712951E-4</v>
      </c>
      <c r="G380" s="98">
        <v>8.799687082599667E-4</v>
      </c>
      <c r="H380" s="98">
        <v>4.9427573471374196E-4</v>
      </c>
      <c r="I380" s="98">
        <v>1.3636793833825599E-3</v>
      </c>
      <c r="J380" s="98">
        <v>7.3550782286754043E-3</v>
      </c>
      <c r="K380" s="98">
        <v>8.0623862423438043E-3</v>
      </c>
      <c r="L380" s="98">
        <v>7.6427642024785039E-2</v>
      </c>
      <c r="M380" s="98">
        <v>3.757016331048018E-2</v>
      </c>
      <c r="N380" s="98">
        <v>2.427624706014929E-3</v>
      </c>
      <c r="O380" s="98">
        <v>1.9724187944888144E-4</v>
      </c>
      <c r="P380" s="98">
        <v>0</v>
      </c>
      <c r="Q380" s="98">
        <v>1.8926733799459836E-3</v>
      </c>
      <c r="R380" s="98">
        <v>7.1879042700768066E-3</v>
      </c>
      <c r="S380" s="98">
        <v>3.1043276011547623E-3</v>
      </c>
      <c r="T380" s="98">
        <v>0</v>
      </c>
      <c r="U380" s="98">
        <v>0</v>
      </c>
      <c r="V380" s="98">
        <v>4.4905853679826262E-3</v>
      </c>
      <c r="W380" s="98">
        <v>1.0804471118712809E-3</v>
      </c>
      <c r="X380" s="98">
        <v>1.1323058247758285E-3</v>
      </c>
      <c r="Y380" s="98">
        <v>4.0503371751765835E-3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4.1873527465990344E-3</v>
      </c>
      <c r="D381" s="98">
        <v>2.8768118063739641E-3</v>
      </c>
      <c r="E381" s="98">
        <v>2.0326642595889888E-3</v>
      </c>
      <c r="F381" s="98">
        <v>3.6397480758906392E-3</v>
      </c>
      <c r="G381" s="98">
        <v>4.9352568483975144E-3</v>
      </c>
      <c r="H381" s="98">
        <v>3.5758172812551552E-3</v>
      </c>
      <c r="I381" s="98">
        <v>7.9944424662404239E-3</v>
      </c>
      <c r="J381" s="98">
        <v>4.7782985815863557E-2</v>
      </c>
      <c r="K381" s="98">
        <v>6.5733200440446907E-2</v>
      </c>
      <c r="L381" s="98">
        <v>4.9986424079078183E-2</v>
      </c>
      <c r="M381" s="98">
        <v>2.822314594899325E-2</v>
      </c>
      <c r="N381" s="98">
        <v>1.4748491498054777E-2</v>
      </c>
      <c r="O381" s="98">
        <v>1.6940734391267457E-3</v>
      </c>
      <c r="P381" s="98">
        <v>0</v>
      </c>
      <c r="Q381" s="98">
        <v>7.1443616657686296E-3</v>
      </c>
      <c r="R381" s="98">
        <v>7.7020218544781062E-3</v>
      </c>
      <c r="S381" s="98">
        <v>1.5683171648814287E-3</v>
      </c>
      <c r="T381" s="98">
        <v>0</v>
      </c>
      <c r="U381" s="98">
        <v>0</v>
      </c>
      <c r="V381" s="98">
        <v>4.6736522790962109E-3</v>
      </c>
      <c r="W381" s="98">
        <v>3.4888003571369765E-2</v>
      </c>
      <c r="X381" s="98">
        <v>2.3318813893948558E-2</v>
      </c>
      <c r="Y381" s="98">
        <v>3.9377205445451195E-3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3.7868343173340653E-2</v>
      </c>
      <c r="D382" s="33">
        <v>3.2201183002870074E-2</v>
      </c>
      <c r="E382" s="33">
        <v>4.5484586179788768E-2</v>
      </c>
      <c r="F382" s="33">
        <v>4.7276208373134135E-2</v>
      </c>
      <c r="G382" s="33">
        <v>4.8894429742120861E-2</v>
      </c>
      <c r="H382" s="33">
        <v>3.1850102994660824E-2</v>
      </c>
      <c r="I382" s="33">
        <v>8.0607016851781232E-2</v>
      </c>
      <c r="J382" s="33">
        <v>0.35846828600553693</v>
      </c>
      <c r="K382" s="33">
        <v>0.758375807975607</v>
      </c>
      <c r="L382" s="33">
        <v>0.756052613676091</v>
      </c>
      <c r="M382" s="33">
        <v>0.47765795350648177</v>
      </c>
      <c r="N382" s="33">
        <v>0.27955158413477105</v>
      </c>
      <c r="O382" s="33">
        <v>3.3463287862034459E-2</v>
      </c>
      <c r="P382" s="33">
        <v>0</v>
      </c>
      <c r="Q382" s="33">
        <v>0.15305090595527396</v>
      </c>
      <c r="R382" s="33">
        <v>0.2061819205580443</v>
      </c>
      <c r="S382" s="33">
        <v>9.2901970480584017E-2</v>
      </c>
      <c r="T382" s="33">
        <v>0</v>
      </c>
      <c r="U382" s="33">
        <v>0</v>
      </c>
      <c r="V382" s="33">
        <v>0.17132386744510217</v>
      </c>
      <c r="W382" s="33">
        <v>0.35309465153116731</v>
      </c>
      <c r="X382" s="33">
        <v>0.53206263216957306</v>
      </c>
      <c r="Y382" s="33">
        <v>0.30784098346212069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1.8003107305743478</v>
      </c>
      <c r="D384" s="117">
        <f t="shared" si="157"/>
        <v>1.2156581196548339</v>
      </c>
      <c r="E384" s="117">
        <f t="shared" si="157"/>
        <v>1.2857594310339926</v>
      </c>
      <c r="F384" s="117">
        <f t="shared" si="157"/>
        <v>1.4398638532934167</v>
      </c>
      <c r="G384" s="117">
        <f t="shared" si="157"/>
        <v>1.4543986485595812</v>
      </c>
      <c r="H384" s="117">
        <f t="shared" si="157"/>
        <v>0.72516889655081906</v>
      </c>
      <c r="I384" s="117">
        <f t="shared" si="157"/>
        <v>1.9970506339906027</v>
      </c>
      <c r="J384" s="117">
        <f t="shared" si="157"/>
        <v>5.1131303289108638</v>
      </c>
      <c r="K384" s="117">
        <f t="shared" si="157"/>
        <v>6.867733312072966</v>
      </c>
      <c r="L384" s="117">
        <f t="shared" si="157"/>
        <v>46.207389765026669</v>
      </c>
      <c r="M384" s="117">
        <f t="shared" si="157"/>
        <v>20.90379079918408</v>
      </c>
      <c r="N384" s="117">
        <f t="shared" si="157"/>
        <v>11.211194971770633</v>
      </c>
      <c r="O384" s="117">
        <f t="shared" si="157"/>
        <v>1.2694105072553716</v>
      </c>
      <c r="P384" s="117">
        <f t="shared" si="157"/>
        <v>0</v>
      </c>
      <c r="Q384" s="117">
        <f t="shared" si="157"/>
        <v>3.9551402835401732</v>
      </c>
      <c r="R384" s="117">
        <f t="shared" ref="R384:V384" si="158">R385+R388+R390+R403</f>
        <v>5.6139548373602439</v>
      </c>
      <c r="S384" s="117">
        <f t="shared" si="158"/>
        <v>2.0309790509914309</v>
      </c>
      <c r="T384" s="117">
        <f t="shared" si="158"/>
        <v>0</v>
      </c>
      <c r="U384" s="117">
        <f t="shared" si="158"/>
        <v>0</v>
      </c>
      <c r="V384" s="117">
        <f t="shared" si="158"/>
        <v>3.1137629373928353</v>
      </c>
      <c r="W384" s="117">
        <f t="shared" ref="W384:Y384" si="159">W385+W388+W390+W403</f>
        <v>6.0916707706362514</v>
      </c>
      <c r="X384" s="117">
        <f t="shared" si="159"/>
        <v>6.6468840203374571</v>
      </c>
      <c r="Y384" s="117">
        <f t="shared" si="159"/>
        <v>2.953597017600408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1.6752640739781657</v>
      </c>
      <c r="D385" s="122">
        <f t="shared" si="160"/>
        <v>1.1010317890028352</v>
      </c>
      <c r="E385" s="122">
        <f t="shared" si="160"/>
        <v>1.1368434895337531</v>
      </c>
      <c r="F385" s="122">
        <f t="shared" si="160"/>
        <v>1.2903021718372125</v>
      </c>
      <c r="G385" s="122">
        <f t="shared" si="160"/>
        <v>1.2928888976558373</v>
      </c>
      <c r="H385" s="122">
        <f t="shared" si="160"/>
        <v>0.60896980980794135</v>
      </c>
      <c r="I385" s="122">
        <f t="shared" si="160"/>
        <v>1.7076423032107717</v>
      </c>
      <c r="J385" s="122">
        <f t="shared" si="160"/>
        <v>3.6854638977774501</v>
      </c>
      <c r="K385" s="122">
        <f t="shared" si="160"/>
        <v>4.174356044228329</v>
      </c>
      <c r="L385" s="122">
        <f t="shared" si="160"/>
        <v>43.461220241426304</v>
      </c>
      <c r="M385" s="122">
        <f t="shared" si="160"/>
        <v>19.3346362854532</v>
      </c>
      <c r="N385" s="122">
        <f t="shared" si="160"/>
        <v>10.20919317861039</v>
      </c>
      <c r="O385" s="122">
        <f t="shared" si="160"/>
        <v>1.133212360269817</v>
      </c>
      <c r="P385" s="122">
        <f t="shared" si="160"/>
        <v>0</v>
      </c>
      <c r="Q385" s="122">
        <f t="shared" si="160"/>
        <v>3.3266349803267343</v>
      </c>
      <c r="R385" s="122">
        <f t="shared" ref="R385:V385" si="161">SUM(R386:R387)</f>
        <v>4.7618507194718935</v>
      </c>
      <c r="S385" s="122">
        <f t="shared" si="161"/>
        <v>1.6881097559556688</v>
      </c>
      <c r="T385" s="122">
        <f t="shared" si="161"/>
        <v>0</v>
      </c>
      <c r="U385" s="122">
        <f t="shared" si="161"/>
        <v>0</v>
      </c>
      <c r="V385" s="122">
        <f t="shared" si="161"/>
        <v>2.2892565730291294</v>
      </c>
      <c r="W385" s="122">
        <f t="shared" ref="W385:Y385" si="162">SUM(W386:W387)</f>
        <v>4.4573229879738205</v>
      </c>
      <c r="X385" s="122">
        <f t="shared" si="162"/>
        <v>4.6783846508561231</v>
      </c>
      <c r="Y385" s="122">
        <f t="shared" si="162"/>
        <v>1.8137509608321694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1.6592730232966344</v>
      </c>
      <c r="D386" s="98">
        <v>1.0907703761307745</v>
      </c>
      <c r="E386" s="98">
        <v>1.1264348605871821</v>
      </c>
      <c r="F386" s="98">
        <v>1.2787081093700237</v>
      </c>
      <c r="G386" s="98">
        <v>1.2814798779128811</v>
      </c>
      <c r="H386" s="98">
        <v>0.60371580146141413</v>
      </c>
      <c r="I386" s="98">
        <v>1.6931878708875805</v>
      </c>
      <c r="J386" s="98">
        <v>3.6547173931851771</v>
      </c>
      <c r="K386" s="98">
        <v>4.1399670590887334</v>
      </c>
      <c r="L386" s="98">
        <v>43.118710280150381</v>
      </c>
      <c r="M386" s="98">
        <v>19.184220732625295</v>
      </c>
      <c r="N386" s="98">
        <v>10.131223694886307</v>
      </c>
      <c r="O386" s="98">
        <v>1.1245025667325845</v>
      </c>
      <c r="P386" s="98">
        <v>0</v>
      </c>
      <c r="Q386" s="98">
        <v>3.3019677048456595</v>
      </c>
      <c r="R386" s="98">
        <v>4.7268948012589345</v>
      </c>
      <c r="S386" s="98">
        <v>1.6756752523134606</v>
      </c>
      <c r="T386" s="98">
        <v>0</v>
      </c>
      <c r="U386" s="98">
        <v>0</v>
      </c>
      <c r="V386" s="98">
        <v>2.2718650956159676</v>
      </c>
      <c r="W386" s="98">
        <v>4.4244478296826983</v>
      </c>
      <c r="X386" s="98">
        <v>4.6441479280927567</v>
      </c>
      <c r="Y386" s="98">
        <v>1.8019123542407736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1.5991050681531269E-2</v>
      </c>
      <c r="D387" s="98">
        <v>1.0261412872060645E-2</v>
      </c>
      <c r="E387" s="98">
        <v>1.0408628946570934E-2</v>
      </c>
      <c r="F387" s="98">
        <v>1.159406246718893E-2</v>
      </c>
      <c r="G387" s="98">
        <v>1.1409019742956227E-2</v>
      </c>
      <c r="H387" s="98">
        <v>5.2540083465271838E-3</v>
      </c>
      <c r="I387" s="98">
        <v>1.4454432323191138E-2</v>
      </c>
      <c r="J387" s="98">
        <v>3.0746504592273207E-2</v>
      </c>
      <c r="K387" s="98">
        <v>3.438898513959561E-2</v>
      </c>
      <c r="L387" s="98">
        <v>0.34250996127592398</v>
      </c>
      <c r="M387" s="98">
        <v>0.15041555282790467</v>
      </c>
      <c r="N387" s="98">
        <v>7.7969483724083369E-2</v>
      </c>
      <c r="O387" s="98">
        <v>8.7097935372323354E-3</v>
      </c>
      <c r="P387" s="98">
        <v>0</v>
      </c>
      <c r="Q387" s="98">
        <v>2.4667275481074991E-2</v>
      </c>
      <c r="R387" s="98">
        <v>3.4955918212959187E-2</v>
      </c>
      <c r="S387" s="98">
        <v>1.243450364220829E-2</v>
      </c>
      <c r="T387" s="98">
        <v>0</v>
      </c>
      <c r="U387" s="98">
        <v>0</v>
      </c>
      <c r="V387" s="98">
        <v>1.7391477413161823E-2</v>
      </c>
      <c r="W387" s="98">
        <v>3.2875158291122156E-2</v>
      </c>
      <c r="X387" s="98">
        <v>3.4236722763366846E-2</v>
      </c>
      <c r="Y387" s="98">
        <v>1.183860659139579E-2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1.9325817344792284E-3</v>
      </c>
      <c r="D388" s="122">
        <f t="shared" si="163"/>
        <v>3.0219794542152897E-3</v>
      </c>
      <c r="E388" s="122">
        <f t="shared" si="163"/>
        <v>5.4530607493529764E-3</v>
      </c>
      <c r="F388" s="122">
        <f t="shared" si="163"/>
        <v>5.050747267061533E-3</v>
      </c>
      <c r="G388" s="122">
        <f t="shared" si="163"/>
        <v>6.2923906745394938E-3</v>
      </c>
      <c r="H388" s="122">
        <f t="shared" si="163"/>
        <v>3.943096127308727E-3</v>
      </c>
      <c r="I388" s="122">
        <f t="shared" si="163"/>
        <v>1.4176287045656807E-2</v>
      </c>
      <c r="J388" s="122">
        <f t="shared" si="163"/>
        <v>6.3382865706859623E-2</v>
      </c>
      <c r="K388" s="122">
        <f t="shared" si="163"/>
        <v>0.21019022168835905</v>
      </c>
      <c r="L388" s="122">
        <f t="shared" si="163"/>
        <v>0.19040351751657417</v>
      </c>
      <c r="M388" s="122">
        <f t="shared" si="163"/>
        <v>3.9902174783658158E-2</v>
      </c>
      <c r="N388" s="122">
        <f t="shared" si="163"/>
        <v>0.10412837580203954</v>
      </c>
      <c r="O388" s="122">
        <f t="shared" si="163"/>
        <v>6.8902425661696862E-3</v>
      </c>
      <c r="P388" s="122">
        <f t="shared" si="163"/>
        <v>0</v>
      </c>
      <c r="Q388" s="122">
        <f t="shared" si="163"/>
        <v>5.3560815723299328E-2</v>
      </c>
      <c r="R388" s="122">
        <f t="shared" si="163"/>
        <v>6.5516329990096878E-2</v>
      </c>
      <c r="S388" s="122">
        <f t="shared" si="163"/>
        <v>1.8345534614099591E-2</v>
      </c>
      <c r="T388" s="122">
        <f t="shared" si="163"/>
        <v>0</v>
      </c>
      <c r="U388" s="122">
        <f t="shared" si="163"/>
        <v>0</v>
      </c>
      <c r="V388" s="122">
        <f t="shared" si="163"/>
        <v>2.7375974330357385E-2</v>
      </c>
      <c r="W388" s="122">
        <f t="shared" si="163"/>
        <v>1.8222249924690702E-2</v>
      </c>
      <c r="X388" s="122">
        <f t="shared" si="163"/>
        <v>2.665640102743002E-2</v>
      </c>
      <c r="Y388" s="122">
        <f t="shared" si="163"/>
        <v>1.3374814366799225E-2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1.9325817344792284E-3</v>
      </c>
      <c r="D389" s="98">
        <v>3.0219794542152897E-3</v>
      </c>
      <c r="E389" s="98">
        <v>5.4530607493529764E-3</v>
      </c>
      <c r="F389" s="98">
        <v>5.050747267061533E-3</v>
      </c>
      <c r="G389" s="98">
        <v>6.2923906745394938E-3</v>
      </c>
      <c r="H389" s="98">
        <v>3.943096127308727E-3</v>
      </c>
      <c r="I389" s="98">
        <v>1.4176287045656807E-2</v>
      </c>
      <c r="J389" s="98">
        <v>6.3382865706859623E-2</v>
      </c>
      <c r="K389" s="98">
        <v>0.21019022168835905</v>
      </c>
      <c r="L389" s="98">
        <v>0.19040351751657417</v>
      </c>
      <c r="M389" s="98">
        <v>3.9902174783658158E-2</v>
      </c>
      <c r="N389" s="98">
        <v>0.10412837580203954</v>
      </c>
      <c r="O389" s="98">
        <v>6.8902425661696862E-3</v>
      </c>
      <c r="P389" s="98">
        <v>0</v>
      </c>
      <c r="Q389" s="98">
        <v>5.3560815723299328E-2</v>
      </c>
      <c r="R389" s="98">
        <v>6.5516329990096878E-2</v>
      </c>
      <c r="S389" s="98">
        <v>1.8345534614099591E-2</v>
      </c>
      <c r="T389" s="98">
        <v>0</v>
      </c>
      <c r="U389" s="98">
        <v>0</v>
      </c>
      <c r="V389" s="98">
        <v>2.7375974330357385E-2</v>
      </c>
      <c r="W389" s="98">
        <v>1.8222249924690702E-2</v>
      </c>
      <c r="X389" s="98">
        <v>2.665640102743002E-2</v>
      </c>
      <c r="Y389" s="98">
        <v>1.3374814366799225E-2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9.1517112660213507E-2</v>
      </c>
      <c r="D390" s="122">
        <v>8.521738981572112E-2</v>
      </c>
      <c r="E390" s="122">
        <v>0.1076590175785177</v>
      </c>
      <c r="F390" s="122">
        <v>0.10629041486753041</v>
      </c>
      <c r="G390" s="122">
        <v>0.11492396101477066</v>
      </c>
      <c r="H390" s="122">
        <v>8.5797569781084285E-2</v>
      </c>
      <c r="I390" s="122">
        <v>0.2087051864091781</v>
      </c>
      <c r="J390" s="122">
        <v>1.0599516558288922</v>
      </c>
      <c r="K390" s="122">
        <v>1.8630949604560545</v>
      </c>
      <c r="L390" s="122">
        <v>1.905893911436791</v>
      </c>
      <c r="M390" s="122">
        <v>1.1255562654931448</v>
      </c>
      <c r="N390" s="122">
        <v>0.67291669708257085</v>
      </c>
      <c r="O390" s="122">
        <v>0.10230885163678824</v>
      </c>
      <c r="P390" s="122">
        <v>0</v>
      </c>
      <c r="Q390" s="122">
        <v>0.44892125979518677</v>
      </c>
      <c r="R390" s="122">
        <v>0.61284441504660214</v>
      </c>
      <c r="S390" s="122">
        <v>0.24607839193620717</v>
      </c>
      <c r="T390" s="122">
        <v>0</v>
      </c>
      <c r="U390" s="122">
        <v>0</v>
      </c>
      <c r="V390" s="122">
        <v>0.64467971931650958</v>
      </c>
      <c r="W390" s="122">
        <v>1.2881458642432275</v>
      </c>
      <c r="X390" s="122">
        <v>1.4616030837896792</v>
      </c>
      <c r="Y390" s="122">
        <v>0.85032255443434401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1.9353953471750805E-3</v>
      </c>
      <c r="D391" s="98">
        <v>7.3831953165915288E-4</v>
      </c>
      <c r="E391" s="98">
        <v>6.1455966958545488E-4</v>
      </c>
      <c r="F391" s="98">
        <v>5.7345889407714532E-4</v>
      </c>
      <c r="G391" s="98">
        <v>5.8034209075275716E-4</v>
      </c>
      <c r="H391" s="98">
        <v>1.7445663229232177E-4</v>
      </c>
      <c r="I391" s="98">
        <v>9.8543518706941877E-4</v>
      </c>
      <c r="J391" s="98">
        <v>3.5547703205425938E-3</v>
      </c>
      <c r="K391" s="98">
        <v>1.224767999303924E-3</v>
      </c>
      <c r="L391" s="98">
        <v>0.14782060155734289</v>
      </c>
      <c r="M391" s="98">
        <v>3.2123935233972882E-2</v>
      </c>
      <c r="N391" s="98">
        <v>1.4235290760900522E-3</v>
      </c>
      <c r="O391" s="98">
        <v>8.8743548907847683E-4</v>
      </c>
      <c r="P391" s="98">
        <v>0</v>
      </c>
      <c r="Q391" s="98">
        <v>1.9187234144469674E-3</v>
      </c>
      <c r="R391" s="98">
        <v>1.598428535652523E-2</v>
      </c>
      <c r="S391" s="98">
        <v>4.3023879843910639E-4</v>
      </c>
      <c r="T391" s="98">
        <v>0</v>
      </c>
      <c r="U391" s="98">
        <v>0</v>
      </c>
      <c r="V391" s="98">
        <v>0.64170698819397076</v>
      </c>
      <c r="W391" s="98">
        <v>1.2877596350339775</v>
      </c>
      <c r="X391" s="98">
        <v>0.98819562750047774</v>
      </c>
      <c r="Y391" s="98">
        <v>0.40551589226078916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6.0244872997785388E-4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2.8742044290064059E-3</v>
      </c>
      <c r="W392" s="98">
        <v>0</v>
      </c>
      <c r="X392" s="98">
        <v>9.8930059554464579E-3</v>
      </c>
      <c r="Y392" s="98">
        <v>1.0017812928192767E-4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2.0084825222840204E-4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8.8001799105472806E-4</v>
      </c>
      <c r="W393" s="101">
        <v>0</v>
      </c>
      <c r="X393" s="101">
        <v>2.4143476257288432E-3</v>
      </c>
      <c r="Y393" s="101">
        <v>3.8715821529138911E-5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4.0160047774945187E-4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1.9941864379516777E-3</v>
      </c>
      <c r="W394" s="104">
        <v>0</v>
      </c>
      <c r="X394" s="104">
        <v>7.4786583297176143E-3</v>
      </c>
      <c r="Y394" s="104">
        <v>6.1462307752788763E-5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3.5988929647479947E-2</v>
      </c>
      <c r="D395" s="101">
        <v>1.7078614748213618E-2</v>
      </c>
      <c r="E395" s="101">
        <v>1.7644341565308547E-2</v>
      </c>
      <c r="F395" s="101">
        <v>1.4247592277864977E-2</v>
      </c>
      <c r="G395" s="101">
        <v>1.342514830803433E-2</v>
      </c>
      <c r="H395" s="101">
        <v>1.0400952333754224E-2</v>
      </c>
      <c r="I395" s="101">
        <v>2.1310184892199324E-2</v>
      </c>
      <c r="J395" s="101">
        <v>8.171395015608271E-2</v>
      </c>
      <c r="K395" s="101">
        <v>9.856345201801496E-2</v>
      </c>
      <c r="L395" s="101">
        <v>6.1980823286602413E-2</v>
      </c>
      <c r="M395" s="101">
        <v>5.1688505385767289E-2</v>
      </c>
      <c r="N395" s="101">
        <v>2.6973044120236961E-2</v>
      </c>
      <c r="O395" s="101">
        <v>4.2588272302849749E-3</v>
      </c>
      <c r="P395" s="101">
        <v>0</v>
      </c>
      <c r="Q395" s="101">
        <v>1.8844277507358547E-2</v>
      </c>
      <c r="R395" s="101">
        <v>3.479260931485019E-2</v>
      </c>
      <c r="S395" s="101">
        <v>8.7434659052948623E-3</v>
      </c>
      <c r="T395" s="101">
        <v>0</v>
      </c>
      <c r="U395" s="101">
        <v>0</v>
      </c>
      <c r="V395" s="101">
        <v>0</v>
      </c>
      <c r="W395" s="101">
        <v>0</v>
      </c>
      <c r="X395" s="101">
        <v>5.7277966903345863E-2</v>
      </c>
      <c r="Y395" s="101">
        <v>3.9122482925015793E-2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1.1491225506722227E-3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2.0279094322461945E-4</v>
      </c>
      <c r="Y396" s="104">
        <v>2.3637736058553004E-4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3.8422961416573133E-4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4.860805644681198E-5</v>
      </c>
      <c r="Y397" s="98">
        <v>9.0889132303571341E-5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7.6489293650649137E-4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1.5418288677780748E-4</v>
      </c>
      <c r="Y398" s="98">
        <v>1.454882282819587E-4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5.3592787665558472E-2</v>
      </c>
      <c r="D399" s="101">
        <v>6.740045553584835E-2</v>
      </c>
      <c r="E399" s="101">
        <v>8.9400116343623701E-2</v>
      </c>
      <c r="F399" s="101">
        <v>9.1469363695588293E-2</v>
      </c>
      <c r="G399" s="101">
        <v>0.10091847061598358</v>
      </c>
      <c r="H399" s="101">
        <v>7.5222160815037742E-2</v>
      </c>
      <c r="I399" s="101">
        <v>0.18640956632990935</v>
      </c>
      <c r="J399" s="101">
        <v>0.9746829353522668</v>
      </c>
      <c r="K399" s="101">
        <v>1.7633067404387357</v>
      </c>
      <c r="L399" s="101">
        <v>0.55298830887616446</v>
      </c>
      <c r="M399" s="101">
        <v>0.9994517156505025</v>
      </c>
      <c r="N399" s="101">
        <v>0.63988401111719251</v>
      </c>
      <c r="O399" s="101">
        <v>9.6363130609434508E-2</v>
      </c>
      <c r="P399" s="101">
        <v>0</v>
      </c>
      <c r="Q399" s="101">
        <v>0.42504108742758429</v>
      </c>
      <c r="R399" s="101">
        <v>0.53066508079194619</v>
      </c>
      <c r="S399" s="101">
        <v>0.14706846615174016</v>
      </c>
      <c r="T399" s="101">
        <v>0</v>
      </c>
      <c r="U399" s="101">
        <v>0</v>
      </c>
      <c r="V399" s="101">
        <v>9.8526693532336904E-5</v>
      </c>
      <c r="W399" s="101">
        <v>3.8622920924991495E-4</v>
      </c>
      <c r="X399" s="101">
        <v>0.21275191230959986</v>
      </c>
      <c r="Y399" s="101">
        <v>0.30541564398682197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1.1413526064360311</v>
      </c>
      <c r="M400" s="104">
        <v>4.2292109222902004E-2</v>
      </c>
      <c r="N400" s="104">
        <v>4.6361127690512944E-3</v>
      </c>
      <c r="O400" s="104">
        <v>7.9945830799026899E-4</v>
      </c>
      <c r="P400" s="104">
        <v>0</v>
      </c>
      <c r="Q400" s="104">
        <v>3.1171714457969733E-3</v>
      </c>
      <c r="R400" s="104">
        <v>3.1402439583280567E-2</v>
      </c>
      <c r="S400" s="104">
        <v>8.9836221080733053E-2</v>
      </c>
      <c r="T400" s="104">
        <v>0</v>
      </c>
      <c r="U400" s="104">
        <v>0</v>
      </c>
      <c r="V400" s="104">
        <v>0</v>
      </c>
      <c r="W400" s="104">
        <v>0</v>
      </c>
      <c r="X400" s="104">
        <v>0.19328178017758454</v>
      </c>
      <c r="Y400" s="104">
        <v>9.9931979771849672E-2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0.38018231236448741</v>
      </c>
      <c r="M401" s="98">
        <v>1.2192764524798243E-2</v>
      </c>
      <c r="N401" s="98">
        <v>1.4288405097350669E-3</v>
      </c>
      <c r="O401" s="98">
        <v>2.7878793416262379E-4</v>
      </c>
      <c r="P401" s="98">
        <v>0</v>
      </c>
      <c r="Q401" s="98">
        <v>9.5922226309843987E-4</v>
      </c>
      <c r="R401" s="98">
        <v>9.729119040832554E-3</v>
      </c>
      <c r="S401" s="98">
        <v>2.5212344089353318E-2</v>
      </c>
      <c r="T401" s="98">
        <v>0</v>
      </c>
      <c r="U401" s="98">
        <v>0</v>
      </c>
      <c r="V401" s="98">
        <v>0</v>
      </c>
      <c r="W401" s="98">
        <v>0</v>
      </c>
      <c r="X401" s="98">
        <v>4.6063042380830449E-2</v>
      </c>
      <c r="Y401" s="98">
        <v>3.870318031447232E-2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0.7611702940715438</v>
      </c>
      <c r="M402" s="98">
        <v>3.0099344698103762E-2</v>
      </c>
      <c r="N402" s="98">
        <v>3.2072722593162275E-3</v>
      </c>
      <c r="O402" s="98">
        <v>5.2067037382764515E-4</v>
      </c>
      <c r="P402" s="98">
        <v>0</v>
      </c>
      <c r="Q402" s="98">
        <v>2.1579491826985335E-3</v>
      </c>
      <c r="R402" s="98">
        <v>2.1673320542448013E-2</v>
      </c>
      <c r="S402" s="98">
        <v>6.4623876991379739E-2</v>
      </c>
      <c r="T402" s="98">
        <v>0</v>
      </c>
      <c r="U402" s="98">
        <v>0</v>
      </c>
      <c r="V402" s="98">
        <v>0</v>
      </c>
      <c r="W402" s="98">
        <v>0</v>
      </c>
      <c r="X402" s="98">
        <v>0.1472187377967541</v>
      </c>
      <c r="Y402" s="98">
        <v>6.1228799457377359E-2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3.1596962201489442E-2</v>
      </c>
      <c r="D403" s="122">
        <v>2.6386961382062479E-2</v>
      </c>
      <c r="E403" s="122">
        <v>3.5803863172368784E-2</v>
      </c>
      <c r="F403" s="122">
        <v>3.8220519321612328E-2</v>
      </c>
      <c r="G403" s="122">
        <v>4.029339921443359E-2</v>
      </c>
      <c r="H403" s="122">
        <v>2.6458420834484672E-2</v>
      </c>
      <c r="I403" s="122">
        <v>6.6526857324996094E-2</v>
      </c>
      <c r="J403" s="122">
        <v>0.30433190959766127</v>
      </c>
      <c r="K403" s="122">
        <v>0.62009208570022334</v>
      </c>
      <c r="L403" s="122">
        <v>0.64987209464699958</v>
      </c>
      <c r="M403" s="122">
        <v>0.40369607345407649</v>
      </c>
      <c r="N403" s="122">
        <v>0.22495672027563327</v>
      </c>
      <c r="O403" s="122">
        <v>2.6999052782596702E-2</v>
      </c>
      <c r="P403" s="122">
        <v>0</v>
      </c>
      <c r="Q403" s="122">
        <v>0.12602322769495297</v>
      </c>
      <c r="R403" s="122">
        <v>0.17374337285165051</v>
      </c>
      <c r="S403" s="122">
        <v>7.8445368485455386E-2</v>
      </c>
      <c r="T403" s="122">
        <v>0</v>
      </c>
      <c r="U403" s="122">
        <v>0</v>
      </c>
      <c r="V403" s="122">
        <v>0.15245067071683879</v>
      </c>
      <c r="W403" s="122">
        <v>0.32797966849451277</v>
      </c>
      <c r="X403" s="122">
        <v>0.48023988466422501</v>
      </c>
      <c r="Y403" s="122">
        <v>0.27614868796709535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7.6601936627240233E-4</v>
      </c>
      <c r="D404" s="98">
        <v>5.294848732277272E-4</v>
      </c>
      <c r="E404" s="98">
        <v>4.0834320767509129E-4</v>
      </c>
      <c r="F404" s="98">
        <v>4.7639220318219065E-4</v>
      </c>
      <c r="G404" s="98">
        <v>5.0568171180343739E-4</v>
      </c>
      <c r="H404" s="98">
        <v>2.8418152130422786E-4</v>
      </c>
      <c r="I404" s="98">
        <v>7.8443191902417787E-4</v>
      </c>
      <c r="J404" s="98">
        <v>4.2329841654426981E-3</v>
      </c>
      <c r="K404" s="98">
        <v>4.6423646810335789E-3</v>
      </c>
      <c r="L404" s="98">
        <v>4.4029359152793074E-2</v>
      </c>
      <c r="M404" s="98">
        <v>2.1652056121557912E-2</v>
      </c>
      <c r="N404" s="98">
        <v>1.3993596250116164E-3</v>
      </c>
      <c r="O404" s="98">
        <v>1.1371080595732977E-4</v>
      </c>
      <c r="P404" s="98">
        <v>0</v>
      </c>
      <c r="Q404" s="98">
        <v>1.0930827540731188E-3</v>
      </c>
      <c r="R404" s="98">
        <v>4.1668595496377556E-3</v>
      </c>
      <c r="S404" s="98">
        <v>1.8090974762256273E-3</v>
      </c>
      <c r="T404" s="98">
        <v>0</v>
      </c>
      <c r="U404" s="98">
        <v>0</v>
      </c>
      <c r="V404" s="98">
        <v>2.6555657423760043E-3</v>
      </c>
      <c r="W404" s="98">
        <v>6.4006510530255356E-4</v>
      </c>
      <c r="X404" s="98">
        <v>6.7122141703919935E-4</v>
      </c>
      <c r="Y404" s="98">
        <v>2.4011615178609158E-3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2.4456077043516753E-3</v>
      </c>
      <c r="D405" s="98">
        <v>1.6811715025222068E-3</v>
      </c>
      <c r="E405" s="98">
        <v>1.1885553593597757E-3</v>
      </c>
      <c r="F405" s="98">
        <v>2.1295024335847412E-3</v>
      </c>
      <c r="G405" s="98">
        <v>2.8891460795562951E-3</v>
      </c>
      <c r="H405" s="98">
        <v>2.0945361347663952E-3</v>
      </c>
      <c r="I405" s="98">
        <v>4.6854724954686292E-3</v>
      </c>
      <c r="J405" s="98">
        <v>2.8021479574867288E-2</v>
      </c>
      <c r="K405" s="98">
        <v>3.8570479135390114E-2</v>
      </c>
      <c r="L405" s="98">
        <v>2.9347743603772597E-2</v>
      </c>
      <c r="M405" s="98">
        <v>1.6577523298561245E-2</v>
      </c>
      <c r="N405" s="98">
        <v>8.6650061258308798E-3</v>
      </c>
      <c r="O405" s="98">
        <v>9.9544546308626418E-4</v>
      </c>
      <c r="P405" s="98">
        <v>0</v>
      </c>
      <c r="Q405" s="98">
        <v>4.2068074539504145E-3</v>
      </c>
      <c r="R405" s="98">
        <v>4.5550586810618266E-3</v>
      </c>
      <c r="S405" s="98">
        <v>9.3323125349691689E-4</v>
      </c>
      <c r="T405" s="98">
        <v>0</v>
      </c>
      <c r="U405" s="98">
        <v>0</v>
      </c>
      <c r="V405" s="98">
        <v>2.8288567133470631E-3</v>
      </c>
      <c r="W405" s="98">
        <v>2.1160275048219039E-2</v>
      </c>
      <c r="X405" s="98">
        <v>1.415268014778464E-2</v>
      </c>
      <c r="Y405" s="98">
        <v>2.3900435852830877E-3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2.8385335130865365E-2</v>
      </c>
      <c r="D406" s="33">
        <v>2.4176305006312546E-2</v>
      </c>
      <c r="E406" s="33">
        <v>3.4206964605333914E-2</v>
      </c>
      <c r="F406" s="33">
        <v>3.5614624684845393E-2</v>
      </c>
      <c r="G406" s="33">
        <v>3.6898571423073859E-2</v>
      </c>
      <c r="H406" s="33">
        <v>2.4079703178414048E-2</v>
      </c>
      <c r="I406" s="33">
        <v>6.1056952910503288E-2</v>
      </c>
      <c r="J406" s="33">
        <v>0.27207744585735127</v>
      </c>
      <c r="K406" s="33">
        <v>0.57687924188379969</v>
      </c>
      <c r="L406" s="33">
        <v>0.57649499189043396</v>
      </c>
      <c r="M406" s="33">
        <v>0.36546649403395731</v>
      </c>
      <c r="N406" s="33">
        <v>0.21489235452479077</v>
      </c>
      <c r="O406" s="33">
        <v>2.5889896513553109E-2</v>
      </c>
      <c r="P406" s="33">
        <v>0</v>
      </c>
      <c r="Q406" s="33">
        <v>0.12072333748692944</v>
      </c>
      <c r="R406" s="33">
        <v>0.16502145462095091</v>
      </c>
      <c r="S406" s="33">
        <v>7.5703039755732837E-2</v>
      </c>
      <c r="T406" s="33">
        <v>0</v>
      </c>
      <c r="U406" s="33">
        <v>0</v>
      </c>
      <c r="V406" s="33">
        <v>0.14696624826111573</v>
      </c>
      <c r="W406" s="33">
        <v>0.30617932834099115</v>
      </c>
      <c r="X406" s="33">
        <v>0.46541598309940119</v>
      </c>
      <c r="Y406" s="33">
        <v>0.27135748286395134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0.50235969987666118</v>
      </c>
      <c r="D408" s="119">
        <f t="shared" si="164"/>
        <v>0.5144001537637346</v>
      </c>
      <c r="E408" s="119">
        <f t="shared" si="164"/>
        <v>0.5262271648870841</v>
      </c>
      <c r="F408" s="119">
        <f t="shared" si="164"/>
        <v>0.53456477613208708</v>
      </c>
      <c r="G408" s="119">
        <f t="shared" si="164"/>
        <v>0.54460770499659017</v>
      </c>
      <c r="H408" s="119">
        <f t="shared" si="164"/>
        <v>0.55673411782252624</v>
      </c>
      <c r="I408" s="119">
        <f t="shared" si="164"/>
        <v>0.56593047757406323</v>
      </c>
      <c r="J408" s="119">
        <f t="shared" si="164"/>
        <v>0.58269894887813312</v>
      </c>
      <c r="K408" s="119">
        <f t="shared" si="164"/>
        <v>0.60548026275022016</v>
      </c>
      <c r="L408" s="119">
        <f t="shared" si="164"/>
        <v>0.59368895794582555</v>
      </c>
      <c r="M408" s="119">
        <f t="shared" si="164"/>
        <v>0.59848313864775793</v>
      </c>
      <c r="N408" s="119">
        <f t="shared" si="164"/>
        <v>0.61005762263011032</v>
      </c>
      <c r="O408" s="119">
        <f t="shared" si="164"/>
        <v>0.61550422980223773</v>
      </c>
      <c r="P408" s="119" t="str">
        <f t="shared" si="164"/>
        <v/>
      </c>
      <c r="Q408" s="119">
        <f t="shared" si="164"/>
        <v>0.63649280037473999</v>
      </c>
      <c r="R408" s="119">
        <f t="shared" ref="R408:V408" si="165">IF(R384=0,"",R384/R360)</f>
        <v>0.64636221945875527</v>
      </c>
      <c r="S408" s="119">
        <f t="shared" si="165"/>
        <v>0.6634914744615984</v>
      </c>
      <c r="T408" s="119" t="str">
        <f t="shared" si="165"/>
        <v/>
      </c>
      <c r="U408" s="119" t="str">
        <f t="shared" si="165"/>
        <v/>
      </c>
      <c r="V408" s="119">
        <f t="shared" si="165"/>
        <v>0.69543730112256241</v>
      </c>
      <c r="W408" s="119">
        <f t="shared" ref="W408:Y408" si="166">IF(W384=0,"",W384/W360)</f>
        <v>0.69985981516016937</v>
      </c>
      <c r="X408" s="119">
        <f t="shared" si="166"/>
        <v>0.71555865340541558</v>
      </c>
      <c r="Y408" s="119">
        <f t="shared" si="166"/>
        <v>0.72876249903169232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0.49688370749618149</v>
      </c>
      <c r="D409" s="124">
        <f t="shared" si="167"/>
        <v>0.50652253204696729</v>
      </c>
      <c r="E409" s="124">
        <f t="shared" si="167"/>
        <v>0.5162674417125156</v>
      </c>
      <c r="F409" s="124">
        <f t="shared" si="167"/>
        <v>0.52609186014429687</v>
      </c>
      <c r="G409" s="124">
        <f t="shared" si="167"/>
        <v>0.53598993023811758</v>
      </c>
      <c r="H409" s="124">
        <f t="shared" si="167"/>
        <v>0.54593904974009311</v>
      </c>
      <c r="I409" s="124">
        <f t="shared" si="167"/>
        <v>0.55594152366091876</v>
      </c>
      <c r="J409" s="124">
        <f t="shared" si="167"/>
        <v>0.56596656757981512</v>
      </c>
      <c r="K409" s="124">
        <f t="shared" si="167"/>
        <v>0.57596507075565839</v>
      </c>
      <c r="L409" s="124">
        <f t="shared" si="167"/>
        <v>0.585832627316201</v>
      </c>
      <c r="M409" s="124">
        <f t="shared" si="167"/>
        <v>0.59495164032994285</v>
      </c>
      <c r="N409" s="124">
        <f t="shared" si="167"/>
        <v>0.60284315709248026</v>
      </c>
      <c r="O409" s="124">
        <f t="shared" si="167"/>
        <v>0.60932884691776024</v>
      </c>
      <c r="P409" s="124" t="str">
        <f t="shared" si="167"/>
        <v/>
      </c>
      <c r="Q409" s="124">
        <f t="shared" si="167"/>
        <v>0.62150865043476411</v>
      </c>
      <c r="R409" s="124">
        <f t="shared" ref="R409:V409" si="168">IF(R385=0,"",R385/R361)</f>
        <v>0.63146791878753283</v>
      </c>
      <c r="S409" s="124">
        <f t="shared" si="168"/>
        <v>0.64270081499715825</v>
      </c>
      <c r="T409" s="124" t="str">
        <f t="shared" si="168"/>
        <v/>
      </c>
      <c r="U409" s="124" t="str">
        <f t="shared" si="168"/>
        <v/>
      </c>
      <c r="V409" s="124">
        <f t="shared" si="168"/>
        <v>0.6733028974729689</v>
      </c>
      <c r="W409" s="124">
        <f t="shared" ref="W409:Y409" si="169">IF(W385=0,"",W385/W361)</f>
        <v>0.68029874902322596</v>
      </c>
      <c r="X409" s="124">
        <f t="shared" si="169"/>
        <v>0.68679517819270774</v>
      </c>
      <c r="Y409" s="124">
        <f t="shared" si="169"/>
        <v>0.69275924187557536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0.49448608061138516</v>
      </c>
      <c r="D410" s="111">
        <f t="shared" si="170"/>
        <v>0.50418192543483675</v>
      </c>
      <c r="E410" s="111">
        <f t="shared" si="170"/>
        <v>0.51397007356158042</v>
      </c>
      <c r="F410" s="111">
        <f t="shared" si="170"/>
        <v>0.52384095169445433</v>
      </c>
      <c r="G410" s="111">
        <f t="shared" si="170"/>
        <v>0.53378482071117772</v>
      </c>
      <c r="H410" s="111">
        <f t="shared" si="170"/>
        <v>0.5437902113480978</v>
      </c>
      <c r="I410" s="111">
        <f t="shared" si="170"/>
        <v>0.55384199436860126</v>
      </c>
      <c r="J410" s="111">
        <f t="shared" si="170"/>
        <v>0.56390748864538731</v>
      </c>
      <c r="K410" s="111">
        <f t="shared" si="170"/>
        <v>0.57394348004622442</v>
      </c>
      <c r="L410" s="111">
        <f t="shared" si="170"/>
        <v>0.58391161371092637</v>
      </c>
      <c r="M410" s="111">
        <f t="shared" si="170"/>
        <v>0.593068164414289</v>
      </c>
      <c r="N410" s="111">
        <f t="shared" si="170"/>
        <v>0.60100617999629258</v>
      </c>
      <c r="O410" s="111">
        <f t="shared" si="170"/>
        <v>0.60749062333852977</v>
      </c>
      <c r="P410" s="111" t="str">
        <f t="shared" si="170"/>
        <v/>
      </c>
      <c r="Q410" s="111">
        <f t="shared" si="170"/>
        <v>0.61975628265694049</v>
      </c>
      <c r="R410" s="111">
        <f t="shared" ref="R410:V410" si="171">IF(R386=0,"",R386/R362)</f>
        <v>0.62975163389275157</v>
      </c>
      <c r="S410" s="111">
        <f t="shared" si="171"/>
        <v>0.64100128230892828</v>
      </c>
      <c r="T410" s="111" t="str">
        <f t="shared" si="171"/>
        <v/>
      </c>
      <c r="U410" s="111" t="str">
        <f t="shared" si="171"/>
        <v/>
      </c>
      <c r="V410" s="111">
        <f t="shared" si="171"/>
        <v>0.67162322375968686</v>
      </c>
      <c r="W410" s="111">
        <f t="shared" ref="W410:Y410" si="172">IF(W386=0,"",W386/W362)</f>
        <v>0.67868653630253917</v>
      </c>
      <c r="X410" s="111">
        <f t="shared" si="172"/>
        <v>0.6852130553177409</v>
      </c>
      <c r="Y410" s="111">
        <f t="shared" si="172"/>
        <v>0.69136366968055574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 t="str">
        <f t="shared" si="173"/>
        <v/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 t="str">
        <f t="shared" si="174"/>
        <v/>
      </c>
      <c r="U411" s="111" t="str">
        <f t="shared" si="174"/>
        <v/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2.1968043509277422</v>
      </c>
      <c r="D412" s="124">
        <f t="shared" si="176"/>
        <v>2.2860751618479327</v>
      </c>
      <c r="E412" s="124">
        <f t="shared" si="176"/>
        <v>2.3766843138826941</v>
      </c>
      <c r="F412" s="124">
        <f t="shared" si="176"/>
        <v>2.4680211986584553</v>
      </c>
      <c r="G412" s="124">
        <f t="shared" si="176"/>
        <v>2.5606149604005441</v>
      </c>
      <c r="H412" s="124">
        <f t="shared" si="176"/>
        <v>2.6543824379482488</v>
      </c>
      <c r="I412" s="124">
        <f t="shared" si="176"/>
        <v>2.7494345499888357</v>
      </c>
      <c r="J412" s="124">
        <f t="shared" si="176"/>
        <v>2.8462684257394417</v>
      </c>
      <c r="K412" s="124">
        <f t="shared" si="176"/>
        <v>2.9452778329905813</v>
      </c>
      <c r="L412" s="124">
        <f t="shared" si="176"/>
        <v>3.0465149895892489</v>
      </c>
      <c r="M412" s="124">
        <f t="shared" si="176"/>
        <v>3.162525308876134</v>
      </c>
      <c r="N412" s="124">
        <f t="shared" si="176"/>
        <v>3.2970329481107283</v>
      </c>
      <c r="O412" s="124">
        <f t="shared" si="176"/>
        <v>3.4497979589683103</v>
      </c>
      <c r="P412" s="124" t="str">
        <f t="shared" si="176"/>
        <v/>
      </c>
      <c r="Q412" s="124">
        <f t="shared" si="176"/>
        <v>3.7258000418534962</v>
      </c>
      <c r="R412" s="124">
        <f t="shared" ref="R412:V412" si="177">IF(R388=0,"",R388/R364)</f>
        <v>3.7517682192490516</v>
      </c>
      <c r="S412" s="124">
        <f t="shared" si="177"/>
        <v>3.7546535722930017</v>
      </c>
      <c r="T412" s="124" t="str">
        <f t="shared" si="177"/>
        <v/>
      </c>
      <c r="U412" s="124" t="str">
        <f t="shared" si="177"/>
        <v/>
      </c>
      <c r="V412" s="124">
        <f t="shared" si="177"/>
        <v>3.7716006986799431</v>
      </c>
      <c r="W412" s="124">
        <f t="shared" ref="W412:Y412" si="178">IF(W388=0,"",W388/W364)</f>
        <v>3.8050101974868964</v>
      </c>
      <c r="X412" s="124">
        <f t="shared" si="178"/>
        <v>3.8463645747695372</v>
      </c>
      <c r="Y412" s="124">
        <f t="shared" si="178"/>
        <v>3.8929783089644663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2.1968043509277422</v>
      </c>
      <c r="D413" s="111">
        <f t="shared" si="179"/>
        <v>2.2860751618479327</v>
      </c>
      <c r="E413" s="111">
        <f t="shared" si="179"/>
        <v>2.3766843138826941</v>
      </c>
      <c r="F413" s="111">
        <f t="shared" si="179"/>
        <v>2.4680211986584553</v>
      </c>
      <c r="G413" s="111">
        <f t="shared" si="179"/>
        <v>2.5606149604005441</v>
      </c>
      <c r="H413" s="111">
        <f t="shared" si="179"/>
        <v>2.6543824379482488</v>
      </c>
      <c r="I413" s="111">
        <f t="shared" si="179"/>
        <v>2.7494345499888357</v>
      </c>
      <c r="J413" s="111">
        <f t="shared" si="179"/>
        <v>2.8462684257394417</v>
      </c>
      <c r="K413" s="111">
        <f t="shared" si="179"/>
        <v>2.9452778329905813</v>
      </c>
      <c r="L413" s="111">
        <f t="shared" si="179"/>
        <v>3.0465149895892489</v>
      </c>
      <c r="M413" s="111">
        <f t="shared" si="179"/>
        <v>3.162525308876134</v>
      </c>
      <c r="N413" s="111">
        <f t="shared" si="179"/>
        <v>3.2970329481107283</v>
      </c>
      <c r="O413" s="111">
        <f t="shared" si="179"/>
        <v>3.4497979589683103</v>
      </c>
      <c r="P413" s="111" t="str">
        <f t="shared" si="179"/>
        <v/>
      </c>
      <c r="Q413" s="111">
        <f t="shared" si="179"/>
        <v>3.7258000418534962</v>
      </c>
      <c r="R413" s="111">
        <f t="shared" ref="R413:V413" si="180">IF(R389=0,"",R389/R365)</f>
        <v>3.7517682192490516</v>
      </c>
      <c r="S413" s="111">
        <f t="shared" si="180"/>
        <v>3.7546535722930017</v>
      </c>
      <c r="T413" s="111" t="str">
        <f t="shared" si="180"/>
        <v/>
      </c>
      <c r="U413" s="111" t="str">
        <f t="shared" si="180"/>
        <v/>
      </c>
      <c r="V413" s="111">
        <f t="shared" si="180"/>
        <v>3.7716006986799431</v>
      </c>
      <c r="W413" s="111">
        <f t="shared" ref="W413:Y413" si="181">IF(W389=0,"",W389/W365)</f>
        <v>3.8050101974868964</v>
      </c>
      <c r="X413" s="111">
        <f t="shared" si="181"/>
        <v>3.8463645747695372</v>
      </c>
      <c r="Y413" s="111">
        <f t="shared" si="181"/>
        <v>3.8929783089644663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0.54508261078990583</v>
      </c>
      <c r="D414" s="124">
        <f t="shared" si="182"/>
        <v>0.55981681526203753</v>
      </c>
      <c r="E414" s="124">
        <f t="shared" si="182"/>
        <v>0.56428710347143496</v>
      </c>
      <c r="F414" s="124">
        <f t="shared" si="182"/>
        <v>0.5680455177687308</v>
      </c>
      <c r="G414" s="124">
        <f t="shared" si="182"/>
        <v>0.57112125554395754</v>
      </c>
      <c r="H414" s="124">
        <f t="shared" si="182"/>
        <v>0.57320186323387068</v>
      </c>
      <c r="I414" s="124">
        <f t="shared" si="182"/>
        <v>0.57645709299231129</v>
      </c>
      <c r="J414" s="124">
        <f t="shared" si="182"/>
        <v>0.58008690418903708</v>
      </c>
      <c r="K414" s="124">
        <f t="shared" si="182"/>
        <v>0.5837679339710089</v>
      </c>
      <c r="L414" s="124">
        <f t="shared" si="182"/>
        <v>0.70617059409496075</v>
      </c>
      <c r="M414" s="124">
        <f t="shared" si="182"/>
        <v>0.60059906763322135</v>
      </c>
      <c r="N414" s="124">
        <f t="shared" si="182"/>
        <v>0.60411494305290725</v>
      </c>
      <c r="O414" s="124">
        <f t="shared" si="182"/>
        <v>0.61904849045126986</v>
      </c>
      <c r="P414" s="124" t="str">
        <f t="shared" si="182"/>
        <v/>
      </c>
      <c r="Q414" s="124">
        <f t="shared" si="182"/>
        <v>0.65537900746481825</v>
      </c>
      <c r="R414" s="124">
        <f t="shared" ref="R414:V414" si="183">IF(R390=0,"",R390/R366)</f>
        <v>0.6764247837711157</v>
      </c>
      <c r="S414" s="124">
        <f t="shared" si="183"/>
        <v>0.74120048862783361</v>
      </c>
      <c r="T414" s="124" t="str">
        <f t="shared" si="183"/>
        <v/>
      </c>
      <c r="U414" s="124" t="str">
        <f t="shared" si="183"/>
        <v/>
      </c>
      <c r="V414" s="124">
        <f t="shared" si="183"/>
        <v>0.72465971392061657</v>
      </c>
      <c r="W414" s="124">
        <f t="shared" ref="W414:Y414" si="184">IF(W390=0,"",W390/W366)</f>
        <v>0.73262135343523893</v>
      </c>
      <c r="X414" s="124">
        <f t="shared" si="184"/>
        <v>0.76374462943666643</v>
      </c>
      <c r="Y414" s="124">
        <f t="shared" si="184"/>
        <v>0.76229685808517433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0.50880362125123368</v>
      </c>
      <c r="D415" s="111">
        <f t="shared" si="185"/>
        <v>0.52058510478354647</v>
      </c>
      <c r="E415" s="111">
        <f t="shared" si="185"/>
        <v>0.53247874665456152</v>
      </c>
      <c r="F415" s="111">
        <f t="shared" si="185"/>
        <v>0.54447291428919986</v>
      </c>
      <c r="G415" s="111">
        <f t="shared" si="185"/>
        <v>0.5565557736172122</v>
      </c>
      <c r="H415" s="111">
        <f t="shared" si="185"/>
        <v>0.56871338826241713</v>
      </c>
      <c r="I415" s="111">
        <f t="shared" si="185"/>
        <v>0.5809273745919018</v>
      </c>
      <c r="J415" s="111">
        <f t="shared" si="185"/>
        <v>0.59315802155726116</v>
      </c>
      <c r="K415" s="111">
        <f t="shared" si="185"/>
        <v>0.60535281938791607</v>
      </c>
      <c r="L415" s="111">
        <f t="shared" si="185"/>
        <v>0.61746516284606678</v>
      </c>
      <c r="M415" s="111">
        <f t="shared" si="185"/>
        <v>0.62859134661744132</v>
      </c>
      <c r="N415" s="111">
        <f t="shared" si="185"/>
        <v>0.63823688050969329</v>
      </c>
      <c r="O415" s="111">
        <f t="shared" si="185"/>
        <v>0.6461161694054891</v>
      </c>
      <c r="P415" s="111" t="str">
        <f t="shared" si="185"/>
        <v/>
      </c>
      <c r="Q415" s="111">
        <f t="shared" si="185"/>
        <v>0.66102025109244944</v>
      </c>
      <c r="R415" s="111">
        <f t="shared" ref="R415:V415" si="186">IF(R391=0,"",R391/R367)</f>
        <v>0.67316566679666545</v>
      </c>
      <c r="S415" s="111">
        <f t="shared" si="186"/>
        <v>0.68683518708838076</v>
      </c>
      <c r="T415" s="111" t="str">
        <f t="shared" si="186"/>
        <v/>
      </c>
      <c r="U415" s="111" t="str">
        <f t="shared" si="186"/>
        <v/>
      </c>
      <c r="V415" s="111">
        <f t="shared" si="186"/>
        <v>0.72404410549608345</v>
      </c>
      <c r="W415" s="111">
        <f t="shared" ref="W415:Y415" si="187">IF(W391=0,"",W391/W367)</f>
        <v>0.73262678208821674</v>
      </c>
      <c r="X415" s="111">
        <f t="shared" si="187"/>
        <v>0.73967201190873755</v>
      </c>
      <c r="Y415" s="111">
        <f t="shared" si="187"/>
        <v>0.74631146114997882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>
        <f t="shared" si="188"/>
        <v>0.8288155255892844</v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>
        <f t="shared" si="189"/>
        <v>0.8955004634201027</v>
      </c>
      <c r="W416" s="111" t="str">
        <f t="shared" ref="W416:Y416" si="190">IF(W392=0,"",W392/W368)</f>
        <v/>
      </c>
      <c r="X416" s="111">
        <f t="shared" si="190"/>
        <v>0.92090181204045429</v>
      </c>
      <c r="Y416" s="111">
        <f t="shared" si="190"/>
        <v>0.88388411736213224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>
        <f t="shared" si="191"/>
        <v>0.61746516284606678</v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>
        <f t="shared" si="192"/>
        <v>0.72404410549608345</v>
      </c>
      <c r="W417" s="112" t="str">
        <f t="shared" ref="W417:Y417" si="193">IF(W393=0,"",W393/W369)</f>
        <v/>
      </c>
      <c r="X417" s="112">
        <f t="shared" si="193"/>
        <v>0.73967201190873755</v>
      </c>
      <c r="Y417" s="112">
        <f t="shared" si="193"/>
        <v>0.74631146114997882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>
        <f t="shared" si="194"/>
        <v>1</v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>
        <f t="shared" si="195"/>
        <v>1</v>
      </c>
      <c r="W418" s="113" t="str">
        <f t="shared" ref="W418:Y418" si="196">IF(W394=0,"",W394/W370)</f>
        <v/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0.51200818563110018</v>
      </c>
      <c r="D419" s="112">
        <f t="shared" si="197"/>
        <v>0.51571963567903789</v>
      </c>
      <c r="E419" s="112">
        <f t="shared" si="197"/>
        <v>0.51994699371076669</v>
      </c>
      <c r="F419" s="112">
        <f t="shared" si="197"/>
        <v>0.5242447028311944</v>
      </c>
      <c r="G419" s="112">
        <f t="shared" si="197"/>
        <v>0.52901753285947917</v>
      </c>
      <c r="H419" s="112">
        <f t="shared" si="197"/>
        <v>0.53421594512276438</v>
      </c>
      <c r="I419" s="112">
        <f t="shared" si="197"/>
        <v>0.53993967491631822</v>
      </c>
      <c r="J419" s="112">
        <f t="shared" si="197"/>
        <v>0.5465973025414621</v>
      </c>
      <c r="K419" s="112">
        <f t="shared" si="197"/>
        <v>0.55453622872372077</v>
      </c>
      <c r="L419" s="112">
        <f t="shared" si="197"/>
        <v>0.56384939739987905</v>
      </c>
      <c r="M419" s="112">
        <f t="shared" si="197"/>
        <v>0.58283488227892766</v>
      </c>
      <c r="N419" s="112">
        <f t="shared" si="197"/>
        <v>0.61413032147579372</v>
      </c>
      <c r="O419" s="112">
        <f t="shared" si="197"/>
        <v>0.65988240582388524</v>
      </c>
      <c r="P419" s="112" t="str">
        <f t="shared" si="197"/>
        <v/>
      </c>
      <c r="Q419" s="112">
        <f t="shared" si="197"/>
        <v>0.76531320810597459</v>
      </c>
      <c r="R419" s="112">
        <f t="shared" ref="R419:V419" si="198">IF(R395=0,"",R395/R371)</f>
        <v>0.79772061593261701</v>
      </c>
      <c r="S419" s="112">
        <f t="shared" si="198"/>
        <v>0.82789500120958048</v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:Y419" si="199">IF(W395=0,"",W395/W371)</f>
        <v/>
      </c>
      <c r="X419" s="112">
        <f t="shared" si="199"/>
        <v>0.90904256115934334</v>
      </c>
      <c r="Y419" s="112">
        <f t="shared" si="199"/>
        <v>0.90993971224798442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>
        <f t="shared" si="200"/>
        <v>0.7945075492729754</v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>
        <f t="shared" si="202"/>
        <v>0.97657817554693316</v>
      </c>
      <c r="Y420" s="113">
        <f t="shared" si="202"/>
        <v>0.96333886784827338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>
        <f t="shared" si="203"/>
        <v>0.56384939739987905</v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>
        <f t="shared" si="205"/>
        <v>0.90904256115934334</v>
      </c>
      <c r="Y421" s="111">
        <f t="shared" si="205"/>
        <v>0.90993971224798431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>
        <f t="shared" si="206"/>
        <v>1</v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0.57133774683796323</v>
      </c>
      <c r="D423" s="112">
        <f t="shared" si="209"/>
        <v>0.57269789559777007</v>
      </c>
      <c r="E423" s="112">
        <f t="shared" si="209"/>
        <v>0.57418692162339879</v>
      </c>
      <c r="F423" s="112">
        <f t="shared" si="209"/>
        <v>0.57569391345992083</v>
      </c>
      <c r="G423" s="112">
        <f t="shared" si="209"/>
        <v>0.57732059930682944</v>
      </c>
      <c r="H423" s="112">
        <f t="shared" si="209"/>
        <v>0.57905549623356911</v>
      </c>
      <c r="I423" s="112">
        <f t="shared" si="209"/>
        <v>0.58092498723233221</v>
      </c>
      <c r="J423" s="112">
        <f t="shared" si="209"/>
        <v>0.58303486010834793</v>
      </c>
      <c r="K423" s="112">
        <f t="shared" si="209"/>
        <v>0.58547856935058995</v>
      </c>
      <c r="L423" s="112">
        <f t="shared" si="209"/>
        <v>0.5882882463197957</v>
      </c>
      <c r="M423" s="112">
        <f t="shared" si="209"/>
        <v>0.59362978064831584</v>
      </c>
      <c r="N423" s="112">
        <f t="shared" si="209"/>
        <v>0.60243748968668687</v>
      </c>
      <c r="O423" s="112">
        <f t="shared" si="209"/>
        <v>0.6158681010455308</v>
      </c>
      <c r="P423" s="112" t="str">
        <f t="shared" si="209"/>
        <v/>
      </c>
      <c r="Q423" s="112">
        <f t="shared" si="209"/>
        <v>0.65008833783942688</v>
      </c>
      <c r="R423" s="112">
        <f t="shared" ref="R423:V423" si="210">IF(R399=0,"",R399/R375)</f>
        <v>0.6614599087955032</v>
      </c>
      <c r="S423" s="112">
        <f t="shared" si="210"/>
        <v>0.67247700094962082</v>
      </c>
      <c r="T423" s="112" t="str">
        <f t="shared" si="210"/>
        <v/>
      </c>
      <c r="U423" s="112" t="str">
        <f t="shared" si="210"/>
        <v/>
      </c>
      <c r="V423" s="112">
        <f t="shared" si="210"/>
        <v>0.70512756954245037</v>
      </c>
      <c r="W423" s="112">
        <f t="shared" ref="W423:Y423" si="211">IF(W399=0,"",W399/W375)</f>
        <v>0.71495774780947152</v>
      </c>
      <c r="X423" s="112">
        <f t="shared" si="211"/>
        <v>0.72586073153354491</v>
      </c>
      <c r="Y423" s="112">
        <f t="shared" si="211"/>
        <v>0.73603255266337664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>
        <f t="shared" si="212"/>
        <v>0.81095262517489553</v>
      </c>
      <c r="M424" s="113">
        <f t="shared" si="212"/>
        <v>0.83517391090252546</v>
      </c>
      <c r="N424" s="113">
        <f t="shared" si="212"/>
        <v>0.83098786781910805</v>
      </c>
      <c r="O424" s="113">
        <f t="shared" si="212"/>
        <v>0.82135133205650257</v>
      </c>
      <c r="P424" s="113" t="str">
        <f t="shared" si="212"/>
        <v/>
      </c>
      <c r="Q424" s="113">
        <f t="shared" si="212"/>
        <v>0.85790359501122193</v>
      </c>
      <c r="R424" s="113">
        <f t="shared" ref="R424:V424" si="213">IF(R400=0,"",R400/R376)</f>
        <v>0.86313417457035058</v>
      </c>
      <c r="S424" s="113">
        <f t="shared" si="213"/>
        <v>0.87974992520687256</v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:Y424" si="214">IF(W400=0,"",W400/W376)</f>
        <v/>
      </c>
      <c r="X424" s="113">
        <f t="shared" si="214"/>
        <v>0.91742471432954897</v>
      </c>
      <c r="Y424" s="113">
        <f t="shared" si="214"/>
        <v>0.87804187455430494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>
        <f t="shared" si="215"/>
        <v>0.5882882463197957</v>
      </c>
      <c r="M425" s="111">
        <f t="shared" si="215"/>
        <v>0.59362978064831584</v>
      </c>
      <c r="N425" s="111">
        <f t="shared" si="215"/>
        <v>0.60243748968668687</v>
      </c>
      <c r="O425" s="111">
        <f t="shared" si="215"/>
        <v>0.6158681010455308</v>
      </c>
      <c r="P425" s="111" t="str">
        <f t="shared" si="215"/>
        <v/>
      </c>
      <c r="Q425" s="111">
        <f t="shared" si="215"/>
        <v>0.65008833783942688</v>
      </c>
      <c r="R425" s="111">
        <f t="shared" ref="R425:V425" si="216">IF(R401=0,"",R401/R377)</f>
        <v>0.6614599087955032</v>
      </c>
      <c r="S425" s="111">
        <f t="shared" si="216"/>
        <v>0.67247700094962082</v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:Y425" si="217">IF(W401=0,"",W401/W377)</f>
        <v/>
      </c>
      <c r="X425" s="111">
        <f t="shared" si="217"/>
        <v>0.72586073153354491</v>
      </c>
      <c r="Y425" s="111">
        <f t="shared" si="217"/>
        <v>0.73603255266337675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 t="str">
        <f t="shared" si="218"/>
        <v/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:Y426" si="220">IF(W402=0,"",W402/W378)</f>
        <v/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0.72818559417782402</v>
      </c>
      <c r="D427" s="124">
        <f t="shared" si="221"/>
        <v>0.73295556894506519</v>
      </c>
      <c r="E427" s="124">
        <f t="shared" si="221"/>
        <v>0.74237910762372705</v>
      </c>
      <c r="F427" s="124">
        <f t="shared" si="221"/>
        <v>0.73862684053881389</v>
      </c>
      <c r="G427" s="124">
        <f t="shared" si="221"/>
        <v>0.73649521267104989</v>
      </c>
      <c r="H427" s="124">
        <f t="shared" si="221"/>
        <v>0.73658898817408835</v>
      </c>
      <c r="I427" s="124">
        <f t="shared" si="221"/>
        <v>0.73947373710832409</v>
      </c>
      <c r="J427" s="124">
        <f t="shared" si="221"/>
        <v>0.73580086369760855</v>
      </c>
      <c r="K427" s="124">
        <f t="shared" si="221"/>
        <v>0.745149484445771</v>
      </c>
      <c r="L427" s="124">
        <f t="shared" si="221"/>
        <v>0.73642677909272136</v>
      </c>
      <c r="M427" s="124">
        <f t="shared" si="221"/>
        <v>0.74283767673925483</v>
      </c>
      <c r="N427" s="124">
        <f t="shared" si="221"/>
        <v>0.75812510938058553</v>
      </c>
      <c r="O427" s="124">
        <f t="shared" si="221"/>
        <v>0.76366442708100002</v>
      </c>
      <c r="P427" s="124" t="str">
        <f t="shared" si="221"/>
        <v/>
      </c>
      <c r="Q427" s="124">
        <f t="shared" si="221"/>
        <v>0.7774990965810612</v>
      </c>
      <c r="R427" s="124">
        <f t="shared" ref="R427:V427" si="222">IF(R403=0,"",R403/R379)</f>
        <v>0.7859136088961165</v>
      </c>
      <c r="S427" s="124">
        <f t="shared" si="222"/>
        <v>0.80395262935123457</v>
      </c>
      <c r="T427" s="124" t="str">
        <f t="shared" si="222"/>
        <v/>
      </c>
      <c r="U427" s="124" t="str">
        <f t="shared" si="222"/>
        <v/>
      </c>
      <c r="V427" s="124">
        <f t="shared" si="222"/>
        <v>0.84465771657903665</v>
      </c>
      <c r="W427" s="124">
        <f t="shared" ref="W427:Y427" si="223">IF(W403=0,"",W403/W379)</f>
        <v>0.84299864630639476</v>
      </c>
      <c r="X427" s="124">
        <f t="shared" si="223"/>
        <v>0.86294342778544308</v>
      </c>
      <c r="Y427" s="124">
        <f t="shared" si="223"/>
        <v>0.874361290316236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0.57351261770222051</v>
      </c>
      <c r="D428" s="111">
        <f t="shared" si="224"/>
        <v>0.57379912197928273</v>
      </c>
      <c r="E428" s="111">
        <f t="shared" si="224"/>
        <v>0.57408565206424955</v>
      </c>
      <c r="F428" s="111">
        <f t="shared" si="224"/>
        <v>0.57437218566847581</v>
      </c>
      <c r="G428" s="111">
        <f t="shared" si="224"/>
        <v>0.57465874304026421</v>
      </c>
      <c r="H428" s="111">
        <f t="shared" si="224"/>
        <v>0.57494532170148016</v>
      </c>
      <c r="I428" s="111">
        <f t="shared" si="224"/>
        <v>0.57523192664130585</v>
      </c>
      <c r="J428" s="111">
        <f t="shared" si="224"/>
        <v>0.57551857829866038</v>
      </c>
      <c r="K428" s="111">
        <f t="shared" si="224"/>
        <v>0.57580529405200065</v>
      </c>
      <c r="L428" s="111">
        <f t="shared" si="224"/>
        <v>0.57609207855077627</v>
      </c>
      <c r="M428" s="111">
        <f t="shared" si="224"/>
        <v>0.5763098750097283</v>
      </c>
      <c r="N428" s="111">
        <f t="shared" si="224"/>
        <v>0.57643161298549206</v>
      </c>
      <c r="O428" s="111">
        <f t="shared" si="224"/>
        <v>0.57650437257570264</v>
      </c>
      <c r="P428" s="111" t="str">
        <f t="shared" si="224"/>
        <v/>
      </c>
      <c r="Q428" s="111">
        <f t="shared" si="224"/>
        <v>0.5775337496976447</v>
      </c>
      <c r="R428" s="111">
        <f t="shared" ref="R428:V428" si="225">IF(R404=0,"",R404/R380)</f>
        <v>0.57970437460948965</v>
      </c>
      <c r="S428" s="111">
        <f t="shared" si="225"/>
        <v>0.58276628908388106</v>
      </c>
      <c r="T428" s="111" t="str">
        <f t="shared" si="225"/>
        <v/>
      </c>
      <c r="U428" s="111" t="str">
        <f t="shared" si="225"/>
        <v/>
      </c>
      <c r="V428" s="111">
        <f t="shared" si="225"/>
        <v>0.5913629348436158</v>
      </c>
      <c r="W428" s="111">
        <f t="shared" ref="W428:Y428" si="226">IF(W404=0,"",W404/W380)</f>
        <v>0.59240762298303751</v>
      </c>
      <c r="X428" s="111">
        <f t="shared" si="226"/>
        <v>0.59279163133518842</v>
      </c>
      <c r="Y428" s="111">
        <f t="shared" si="226"/>
        <v>0.59283003217040364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0.584046258423773</v>
      </c>
      <c r="D429" s="111">
        <f t="shared" si="227"/>
        <v>0.58438702830589917</v>
      </c>
      <c r="E429" s="111">
        <f t="shared" si="227"/>
        <v>0.5847278288840998</v>
      </c>
      <c r="F429" s="111">
        <f t="shared" si="227"/>
        <v>0.58506863364812856</v>
      </c>
      <c r="G429" s="111">
        <f t="shared" si="227"/>
        <v>0.58540946668143634</v>
      </c>
      <c r="H429" s="111">
        <f t="shared" si="227"/>
        <v>0.58575032503651514</v>
      </c>
      <c r="I429" s="111">
        <f t="shared" si="227"/>
        <v>0.586091214647528</v>
      </c>
      <c r="J429" s="111">
        <f t="shared" si="227"/>
        <v>0.58643215982464592</v>
      </c>
      <c r="K429" s="111">
        <f t="shared" si="227"/>
        <v>0.58677318123790845</v>
      </c>
      <c r="L429" s="111">
        <f t="shared" si="227"/>
        <v>0.58711428441739832</v>
      </c>
      <c r="M429" s="111">
        <f t="shared" si="227"/>
        <v>0.58737333281418203</v>
      </c>
      <c r="N429" s="111">
        <f t="shared" si="227"/>
        <v>0.58751812868276965</v>
      </c>
      <c r="O429" s="111">
        <f t="shared" si="227"/>
        <v>0.58760466936981937</v>
      </c>
      <c r="P429" s="111" t="str">
        <f t="shared" si="227"/>
        <v/>
      </c>
      <c r="Q429" s="111">
        <f t="shared" si="227"/>
        <v>0.58882901660855702</v>
      </c>
      <c r="R429" s="111">
        <f t="shared" ref="R429:V429" si="228">IF(R405=0,"",R405/R381)</f>
        <v>0.59141077072034354</v>
      </c>
      <c r="S429" s="111">
        <f t="shared" si="228"/>
        <v>0.59505262991078278</v>
      </c>
      <c r="T429" s="111" t="str">
        <f t="shared" si="228"/>
        <v/>
      </c>
      <c r="U429" s="111" t="str">
        <f t="shared" si="228"/>
        <v/>
      </c>
      <c r="V429" s="111">
        <f t="shared" si="228"/>
        <v>0.60527753123604355</v>
      </c>
      <c r="W429" s="111">
        <f t="shared" ref="W429:Y429" si="229">IF(W405=0,"",W405/W381)</f>
        <v>0.60652008948955316</v>
      </c>
      <c r="X429" s="111">
        <f t="shared" si="229"/>
        <v>0.60692109865233701</v>
      </c>
      <c r="Y429" s="111">
        <f t="shared" si="229"/>
        <v>0.60696119956861549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0.74957953668405186</v>
      </c>
      <c r="D430" s="45">
        <f t="shared" si="230"/>
        <v>0.75078934224738658</v>
      </c>
      <c r="E430" s="45">
        <f t="shared" si="230"/>
        <v>0.75205619042289751</v>
      </c>
      <c r="F430" s="45">
        <f t="shared" si="230"/>
        <v>0.75333081713643257</v>
      </c>
      <c r="G430" s="45">
        <f t="shared" si="230"/>
        <v>0.7546579767405901</v>
      </c>
      <c r="H430" s="45">
        <f t="shared" si="230"/>
        <v>0.75603219187236659</v>
      </c>
      <c r="I430" s="45">
        <f t="shared" si="230"/>
        <v>0.75746449000555049</v>
      </c>
      <c r="J430" s="45">
        <f t="shared" si="230"/>
        <v>0.75900004680790301</v>
      </c>
      <c r="K430" s="45">
        <f t="shared" si="230"/>
        <v>0.76067727347963465</v>
      </c>
      <c r="L430" s="45">
        <f t="shared" si="230"/>
        <v>0.76250644659158162</v>
      </c>
      <c r="M430" s="45">
        <f t="shared" si="230"/>
        <v>0.7651217599352671</v>
      </c>
      <c r="N430" s="45">
        <f t="shared" si="230"/>
        <v>0.76870376245548933</v>
      </c>
      <c r="O430" s="45">
        <f t="shared" si="230"/>
        <v>0.77368059648813858</v>
      </c>
      <c r="P430" s="45" t="str">
        <f t="shared" si="230"/>
        <v/>
      </c>
      <c r="Q430" s="45">
        <f t="shared" si="230"/>
        <v>0.78877897999642288</v>
      </c>
      <c r="R430" s="45">
        <f t="shared" ref="R430:V430" si="231">IF(R406=0,"",R406/R382)</f>
        <v>0.80036820965829591</v>
      </c>
      <c r="S430" s="45">
        <f t="shared" si="231"/>
        <v>0.81487011916022101</v>
      </c>
      <c r="T430" s="45" t="str">
        <f t="shared" si="231"/>
        <v/>
      </c>
      <c r="U430" s="45" t="str">
        <f t="shared" si="231"/>
        <v/>
      </c>
      <c r="V430" s="45">
        <f t="shared" si="231"/>
        <v>0.85782705266216674</v>
      </c>
      <c r="W430" s="45">
        <f t="shared" ref="W430:Y430" si="232">IF(W406=0,"",W406/W382)</f>
        <v>0.86713102850260815</v>
      </c>
      <c r="X430" s="45">
        <f t="shared" si="232"/>
        <v>0.87473909077506684</v>
      </c>
      <c r="Y430" s="45">
        <f t="shared" si="232"/>
        <v>0.88148588863035982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0.1967588947870566</v>
      </c>
      <c r="D432" s="117">
        <f t="shared" si="233"/>
        <v>9.5088580298028316E-2</v>
      </c>
      <c r="E432" s="117">
        <f t="shared" si="233"/>
        <v>9.502161878500319E-2</v>
      </c>
      <c r="F432" s="117">
        <f t="shared" si="233"/>
        <v>8.1414844477983361E-2</v>
      </c>
      <c r="G432" s="117">
        <f t="shared" si="233"/>
        <v>8.0082416489064279E-2</v>
      </c>
      <c r="H432" s="117">
        <f t="shared" si="233"/>
        <v>6.0882923839883946E-2</v>
      </c>
      <c r="I432" s="117">
        <f t="shared" si="233"/>
        <v>0.12538888637580239</v>
      </c>
      <c r="J432" s="117">
        <f t="shared" si="233"/>
        <v>0.5211848178594447</v>
      </c>
      <c r="K432" s="117">
        <f t="shared" si="233"/>
        <v>0.6432256093462867</v>
      </c>
      <c r="L432" s="117">
        <f t="shared" si="233"/>
        <v>0.4242640912723204</v>
      </c>
      <c r="M432" s="117">
        <f t="shared" si="233"/>
        <v>0.30885528263308021</v>
      </c>
      <c r="N432" s="117">
        <f t="shared" si="233"/>
        <v>0.1549964690894409</v>
      </c>
      <c r="O432" s="117">
        <f t="shared" si="233"/>
        <v>2.1525941836539657E-2</v>
      </c>
      <c r="P432" s="117">
        <f t="shared" si="233"/>
        <v>0</v>
      </c>
      <c r="Q432" s="117">
        <f t="shared" si="233"/>
        <v>8.3925162943599849E-2</v>
      </c>
      <c r="R432" s="117">
        <f t="shared" ref="R432:V432" si="234">R433+R436+R438+R451</f>
        <v>0.13557302321869241</v>
      </c>
      <c r="S432" s="117">
        <f t="shared" si="234"/>
        <v>3.2044301997394532E-2</v>
      </c>
      <c r="T432" s="117">
        <f t="shared" si="234"/>
        <v>0</v>
      </c>
      <c r="U432" s="117">
        <f t="shared" si="234"/>
        <v>0</v>
      </c>
      <c r="V432" s="117">
        <f t="shared" si="234"/>
        <v>1.2347185485497732E-2</v>
      </c>
      <c r="W432" s="117">
        <f t="shared" ref="W432:Y432" si="235">W433+W436+W438+W451</f>
        <v>9.2169597905497516E-2</v>
      </c>
      <c r="X432" s="117">
        <f t="shared" si="235"/>
        <v>0.22820849882477895</v>
      </c>
      <c r="Y432" s="117">
        <f t="shared" si="235"/>
        <v>0.12425297790330589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0.18569644983651681</v>
      </c>
      <c r="D438" s="122">
        <v>8.7488415189673679E-2</v>
      </c>
      <c r="E438" s="122">
        <v>8.9651582431391416E-2</v>
      </c>
      <c r="F438" s="122">
        <v>7.1799100316931694E-2</v>
      </c>
      <c r="G438" s="122">
        <v>6.7044105530782855E-2</v>
      </c>
      <c r="H438" s="122">
        <v>5.1436076578400561E-2</v>
      </c>
      <c r="I438" s="122">
        <v>0.10426860226196183</v>
      </c>
      <c r="J438" s="122">
        <v>0.39494834289570063</v>
      </c>
      <c r="K438" s="122">
        <v>0.46956698651212281</v>
      </c>
      <c r="L438" s="122">
        <v>0.29220641710138684</v>
      </c>
      <c r="M438" s="122">
        <v>0.23429337746629664</v>
      </c>
      <c r="N438" s="122">
        <v>0.11603286005668172</v>
      </c>
      <c r="O438" s="122">
        <v>1.7050418684655129E-2</v>
      </c>
      <c r="P438" s="122">
        <v>0</v>
      </c>
      <c r="Q438" s="122">
        <v>6.5050682474166344E-2</v>
      </c>
      <c r="R438" s="122">
        <v>0.11522527658038484</v>
      </c>
      <c r="S438" s="122">
        <v>2.7901010674355499E-2</v>
      </c>
      <c r="T438" s="122">
        <v>0</v>
      </c>
      <c r="U438" s="122">
        <v>0</v>
      </c>
      <c r="V438" s="122">
        <v>0</v>
      </c>
      <c r="W438" s="122">
        <v>0</v>
      </c>
      <c r="X438" s="122">
        <v>0.16660320530772194</v>
      </c>
      <c r="Y438" s="122">
        <v>0.11385002897811204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0.18569644983651681</v>
      </c>
      <c r="D443" s="101">
        <v>8.7488415189673679E-2</v>
      </c>
      <c r="E443" s="101">
        <v>8.9651582431391416E-2</v>
      </c>
      <c r="F443" s="101">
        <v>7.1799100316931694E-2</v>
      </c>
      <c r="G443" s="101">
        <v>6.7044105530782855E-2</v>
      </c>
      <c r="H443" s="101">
        <v>5.1436076578400561E-2</v>
      </c>
      <c r="I443" s="101">
        <v>0.10426860226196183</v>
      </c>
      <c r="J443" s="101">
        <v>0.39494834289570063</v>
      </c>
      <c r="K443" s="101">
        <v>0.46956698651212281</v>
      </c>
      <c r="L443" s="101">
        <v>0.29040614028484568</v>
      </c>
      <c r="M443" s="101">
        <v>0.23429337746629664</v>
      </c>
      <c r="N443" s="101">
        <v>0.11603286005668172</v>
      </c>
      <c r="O443" s="101">
        <v>1.7050418684655129E-2</v>
      </c>
      <c r="P443" s="101">
        <v>0</v>
      </c>
      <c r="Q443" s="101">
        <v>6.5050682474166344E-2</v>
      </c>
      <c r="R443" s="101">
        <v>0.11522527658038484</v>
      </c>
      <c r="S443" s="101">
        <v>2.7901010674355499E-2</v>
      </c>
      <c r="T443" s="101">
        <v>0</v>
      </c>
      <c r="U443" s="101">
        <v>0</v>
      </c>
      <c r="V443" s="101">
        <v>0</v>
      </c>
      <c r="W443" s="101">
        <v>0</v>
      </c>
      <c r="X443" s="101">
        <v>0.16646193996937758</v>
      </c>
      <c r="Y443" s="101">
        <v>0.11358614628188711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1.8002768165411714E-3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1.4126533834434474E-4</v>
      </c>
      <c r="Y444" s="104">
        <v>2.6388269622493752E-4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1.8002768165411714E-3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1.4126533834434474E-4</v>
      </c>
      <c r="Y445" s="98">
        <v>2.6388269622493752E-4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1.106244495053979E-2</v>
      </c>
      <c r="D451" s="122">
        <v>7.6001651083546307E-3</v>
      </c>
      <c r="E451" s="122">
        <v>5.37003635361177E-3</v>
      </c>
      <c r="F451" s="122">
        <v>9.6157441610516658E-3</v>
      </c>
      <c r="G451" s="122">
        <v>1.3038310958281422E-2</v>
      </c>
      <c r="H451" s="122">
        <v>9.4468472614833831E-3</v>
      </c>
      <c r="I451" s="122">
        <v>2.1120284113840565E-2</v>
      </c>
      <c r="J451" s="122">
        <v>0.12623647496374413</v>
      </c>
      <c r="K451" s="122">
        <v>0.17365862283416386</v>
      </c>
      <c r="L451" s="122">
        <v>0.13205767417093356</v>
      </c>
      <c r="M451" s="122">
        <v>7.4561905166783571E-2</v>
      </c>
      <c r="N451" s="122">
        <v>3.8963609032759181E-2</v>
      </c>
      <c r="O451" s="122">
        <v>4.4755231518845279E-3</v>
      </c>
      <c r="P451" s="122">
        <v>0</v>
      </c>
      <c r="Q451" s="122">
        <v>1.8874480469433505E-2</v>
      </c>
      <c r="R451" s="122">
        <v>2.0347746638307559E-2</v>
      </c>
      <c r="S451" s="122">
        <v>4.1432913230390325E-3</v>
      </c>
      <c r="T451" s="122">
        <v>0</v>
      </c>
      <c r="U451" s="122">
        <v>0</v>
      </c>
      <c r="V451" s="122">
        <v>1.2347185485497732E-2</v>
      </c>
      <c r="W451" s="122">
        <v>9.2169597905497516E-2</v>
      </c>
      <c r="X451" s="122">
        <v>6.1605293517057E-2</v>
      </c>
      <c r="Y451" s="122">
        <v>1.0402948925193852E-2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1.106244495053979E-2</v>
      </c>
      <c r="D453" s="98">
        <v>7.6001651083546307E-3</v>
      </c>
      <c r="E453" s="98">
        <v>5.37003635361177E-3</v>
      </c>
      <c r="F453" s="98">
        <v>9.6157441610516658E-3</v>
      </c>
      <c r="G453" s="98">
        <v>1.3038310958281422E-2</v>
      </c>
      <c r="H453" s="98">
        <v>9.4468472614833831E-3</v>
      </c>
      <c r="I453" s="98">
        <v>2.1120284113840565E-2</v>
      </c>
      <c r="J453" s="98">
        <v>0.12623647496374413</v>
      </c>
      <c r="K453" s="98">
        <v>0.17365862283416386</v>
      </c>
      <c r="L453" s="98">
        <v>0.13205767417093356</v>
      </c>
      <c r="M453" s="98">
        <v>7.4561905166783571E-2</v>
      </c>
      <c r="N453" s="98">
        <v>3.8963609032759181E-2</v>
      </c>
      <c r="O453" s="98">
        <v>4.4755231518845279E-3</v>
      </c>
      <c r="P453" s="98">
        <v>0</v>
      </c>
      <c r="Q453" s="98">
        <v>1.8874480469433505E-2</v>
      </c>
      <c r="R453" s="98">
        <v>2.0347746638307559E-2</v>
      </c>
      <c r="S453" s="98">
        <v>4.1432913230390325E-3</v>
      </c>
      <c r="T453" s="98">
        <v>0</v>
      </c>
      <c r="U453" s="98">
        <v>0</v>
      </c>
      <c r="V453" s="98">
        <v>1.2347185485497732E-2</v>
      </c>
      <c r="W453" s="98">
        <v>9.2169597905497516E-2</v>
      </c>
      <c r="X453" s="98">
        <v>6.1605293517057E-2</v>
      </c>
      <c r="Y453" s="98">
        <v>1.0402948925193852E-2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24416.244844287197</v>
      </c>
      <c r="D456" s="117">
        <f t="shared" si="240"/>
        <v>17253.384638475385</v>
      </c>
      <c r="E456" s="117">
        <f t="shared" si="240"/>
        <v>14461.176111948196</v>
      </c>
      <c r="F456" s="117">
        <f t="shared" si="240"/>
        <v>15733.652188847786</v>
      </c>
      <c r="G456" s="117">
        <f t="shared" si="240"/>
        <v>14452.500071950795</v>
      </c>
      <c r="H456" s="117">
        <f t="shared" si="240"/>
        <v>9587.6894713732017</v>
      </c>
      <c r="I456" s="117">
        <f t="shared" si="240"/>
        <v>11576.825002551614</v>
      </c>
      <c r="J456" s="117">
        <f t="shared" si="240"/>
        <v>5168.7699163785228</v>
      </c>
      <c r="K456" s="117">
        <f t="shared" si="240"/>
        <v>3008.7969680609053</v>
      </c>
      <c r="L456" s="117">
        <f t="shared" si="240"/>
        <v>18700.787677541459</v>
      </c>
      <c r="M456" s="117">
        <f t="shared" si="240"/>
        <v>14981.636449539981</v>
      </c>
      <c r="N456" s="117">
        <f t="shared" si="240"/>
        <v>14642.893625798077</v>
      </c>
      <c r="O456" s="117">
        <f t="shared" si="240"/>
        <v>13355.016513811323</v>
      </c>
      <c r="P456" s="117">
        <f t="shared" si="240"/>
        <v>0</v>
      </c>
      <c r="Q456" s="117">
        <f t="shared" si="240"/>
        <v>10698.49671799406</v>
      </c>
      <c r="R456" s="117">
        <f t="shared" ref="R456:V456" si="241">R457+R460+R462+R475</f>
        <v>11241.033742921039</v>
      </c>
      <c r="S456" s="117">
        <f t="shared" si="241"/>
        <v>10557.528094779074</v>
      </c>
      <c r="T456" s="117">
        <f t="shared" si="241"/>
        <v>0</v>
      </c>
      <c r="U456" s="117">
        <f t="shared" si="241"/>
        <v>0</v>
      </c>
      <c r="V456" s="117">
        <f t="shared" si="241"/>
        <v>8921.0831077553848</v>
      </c>
      <c r="W456" s="117">
        <f t="shared" ref="W456:Y456" si="242">W457+W460+W462+W475</f>
        <v>9486.3678378012773</v>
      </c>
      <c r="X456" s="117">
        <f t="shared" si="242"/>
        <v>7600.9315503451508</v>
      </c>
      <c r="Y456" s="117">
        <f t="shared" si="242"/>
        <v>5753.1008118501668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22970.725500088207</v>
      </c>
      <c r="D457" s="122">
        <f t="shared" si="243"/>
        <v>15869.565195531724</v>
      </c>
      <c r="E457" s="122">
        <f t="shared" si="243"/>
        <v>13032.961183967698</v>
      </c>
      <c r="F457" s="122">
        <f t="shared" si="243"/>
        <v>14326.440507895968</v>
      </c>
      <c r="G457" s="122">
        <f t="shared" si="243"/>
        <v>13054.128239102678</v>
      </c>
      <c r="H457" s="122">
        <f t="shared" si="243"/>
        <v>8210.5874475122218</v>
      </c>
      <c r="I457" s="122">
        <f t="shared" si="243"/>
        <v>10077.000200199442</v>
      </c>
      <c r="J457" s="122">
        <f t="shared" si="243"/>
        <v>3835.7116895687091</v>
      </c>
      <c r="K457" s="122">
        <f t="shared" si="243"/>
        <v>1922.5285298324518</v>
      </c>
      <c r="L457" s="122">
        <f t="shared" si="243"/>
        <v>17825.256786182345</v>
      </c>
      <c r="M457" s="122">
        <f t="shared" si="243"/>
        <v>13939.283902745279</v>
      </c>
      <c r="N457" s="122">
        <f t="shared" si="243"/>
        <v>13493.758898843191</v>
      </c>
      <c r="O457" s="122">
        <f t="shared" si="243"/>
        <v>12042.951745967051</v>
      </c>
      <c r="P457" s="122">
        <f t="shared" si="243"/>
        <v>0</v>
      </c>
      <c r="Q457" s="122">
        <f t="shared" si="243"/>
        <v>9215.3605913214869</v>
      </c>
      <c r="R457" s="122">
        <f t="shared" ref="R457:V457" si="244">SUM(R458:R459)</f>
        <v>9759.7296013087926</v>
      </c>
      <c r="S457" s="122">
        <f t="shared" si="244"/>
        <v>9059.0775597477859</v>
      </c>
      <c r="T457" s="122">
        <f t="shared" si="244"/>
        <v>0</v>
      </c>
      <c r="U457" s="122">
        <f t="shared" si="244"/>
        <v>0</v>
      </c>
      <c r="V457" s="122">
        <f t="shared" si="244"/>
        <v>6774.4494713225995</v>
      </c>
      <c r="W457" s="122">
        <f t="shared" ref="W457:Y457" si="245">SUM(W458:W459)</f>
        <v>7140.8354856406759</v>
      </c>
      <c r="X457" s="122">
        <f t="shared" si="245"/>
        <v>5573.9445928104524</v>
      </c>
      <c r="Y457" s="122">
        <f t="shared" si="245"/>
        <v>3716.4824567799437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22861.77651389828</v>
      </c>
      <c r="D458" s="98">
        <v>15794.649795844301</v>
      </c>
      <c r="E458" s="98">
        <v>12971.356932238121</v>
      </c>
      <c r="F458" s="98">
        <v>14258.716275603951</v>
      </c>
      <c r="G458" s="98">
        <v>12992.384684141962</v>
      </c>
      <c r="H458" s="98">
        <v>8171.9139556956952</v>
      </c>
      <c r="I458" s="98">
        <v>10029.579876385982</v>
      </c>
      <c r="J458" s="98">
        <v>3817.6007774734835</v>
      </c>
      <c r="K458" s="98">
        <v>1913.4063461959877</v>
      </c>
      <c r="L458" s="98">
        <v>17742.960423361052</v>
      </c>
      <c r="M458" s="98">
        <v>13874.766204161944</v>
      </c>
      <c r="N458" s="98">
        <v>13431.63330993451</v>
      </c>
      <c r="O458" s="98">
        <v>11986.551468217602</v>
      </c>
      <c r="P458" s="98">
        <v>0</v>
      </c>
      <c r="Q458" s="98">
        <v>9172.8912480431882</v>
      </c>
      <c r="R458" s="98">
        <v>9714.4884118121627</v>
      </c>
      <c r="S458" s="98">
        <v>9016.1910599379153</v>
      </c>
      <c r="T458" s="98">
        <v>0</v>
      </c>
      <c r="U458" s="98">
        <v>0</v>
      </c>
      <c r="V458" s="98">
        <v>6739.7976155208053</v>
      </c>
      <c r="W458" s="98">
        <v>7105.0058454077316</v>
      </c>
      <c r="X458" s="98">
        <v>5545.9298819304158</v>
      </c>
      <c r="Y458" s="98">
        <v>3699.6775019821976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108.94898618992892</v>
      </c>
      <c r="D459" s="98">
        <v>74.915399687423289</v>
      </c>
      <c r="E459" s="98">
        <v>61.604251729577591</v>
      </c>
      <c r="F459" s="98">
        <v>67.724232292017703</v>
      </c>
      <c r="G459" s="98">
        <v>61.743554960717049</v>
      </c>
      <c r="H459" s="98">
        <v>38.673491816526045</v>
      </c>
      <c r="I459" s="98">
        <v>47.420323813459227</v>
      </c>
      <c r="J459" s="98">
        <v>18.110912095225761</v>
      </c>
      <c r="K459" s="98">
        <v>9.1221836364641327</v>
      </c>
      <c r="L459" s="98">
        <v>82.296362821291979</v>
      </c>
      <c r="M459" s="98">
        <v>64.517698583334479</v>
      </c>
      <c r="N459" s="98">
        <v>62.125588908679745</v>
      </c>
      <c r="O459" s="98">
        <v>56.40027774944992</v>
      </c>
      <c r="P459" s="98">
        <v>0</v>
      </c>
      <c r="Q459" s="98">
        <v>42.46934327829787</v>
      </c>
      <c r="R459" s="98">
        <v>45.241189496629794</v>
      </c>
      <c r="S459" s="98">
        <v>42.88649980987023</v>
      </c>
      <c r="T459" s="98">
        <v>0</v>
      </c>
      <c r="U459" s="98">
        <v>0</v>
      </c>
      <c r="V459" s="98">
        <v>34.651855801794071</v>
      </c>
      <c r="W459" s="98">
        <v>35.829640232944492</v>
      </c>
      <c r="X459" s="98">
        <v>28.014710880036333</v>
      </c>
      <c r="Y459" s="98">
        <v>16.804954797746007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5.9936680164542855</v>
      </c>
      <c r="D460" s="122">
        <f t="shared" si="246"/>
        <v>9.6508361248723702</v>
      </c>
      <c r="E460" s="122">
        <f t="shared" si="246"/>
        <v>13.579569311316444</v>
      </c>
      <c r="F460" s="122">
        <f t="shared" si="246"/>
        <v>11.954053812823609</v>
      </c>
      <c r="G460" s="122">
        <f t="shared" si="246"/>
        <v>13.298868737318621</v>
      </c>
      <c r="H460" s="122">
        <f t="shared" si="246"/>
        <v>10.934438775137227</v>
      </c>
      <c r="I460" s="122">
        <f t="shared" si="246"/>
        <v>16.915412296770779</v>
      </c>
      <c r="J460" s="122">
        <f t="shared" si="246"/>
        <v>13.117183322342383</v>
      </c>
      <c r="K460" s="122">
        <f t="shared" si="246"/>
        <v>18.930657173967525</v>
      </c>
      <c r="L460" s="122">
        <f t="shared" si="246"/>
        <v>15.016858302330315</v>
      </c>
      <c r="M460" s="122">
        <f t="shared" si="246"/>
        <v>5.4118865007426997</v>
      </c>
      <c r="N460" s="122">
        <f t="shared" si="246"/>
        <v>25.164694774480207</v>
      </c>
      <c r="O460" s="122">
        <f t="shared" si="246"/>
        <v>12.933445361377341</v>
      </c>
      <c r="P460" s="122">
        <f t="shared" si="246"/>
        <v>0</v>
      </c>
      <c r="Q460" s="122">
        <f t="shared" si="246"/>
        <v>24.750387384780066</v>
      </c>
      <c r="R460" s="122">
        <f t="shared" si="246"/>
        <v>22.600958712692186</v>
      </c>
      <c r="S460" s="122">
        <f t="shared" si="246"/>
        <v>16.852046488535983</v>
      </c>
      <c r="T460" s="122">
        <f t="shared" si="246"/>
        <v>0</v>
      </c>
      <c r="U460" s="122">
        <f t="shared" si="246"/>
        <v>0</v>
      </c>
      <c r="V460" s="122">
        <f t="shared" si="246"/>
        <v>14.462184538885735</v>
      </c>
      <c r="W460" s="122">
        <f t="shared" si="246"/>
        <v>5.2194022524225181</v>
      </c>
      <c r="X460" s="122">
        <f t="shared" si="246"/>
        <v>5.6708090790956689</v>
      </c>
      <c r="Y460" s="122">
        <f t="shared" si="246"/>
        <v>4.8768852718888356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5.9936680164542855</v>
      </c>
      <c r="D461" s="98">
        <f>RES_hhdet_in_fech!D86</f>
        <v>9.6508361248723702</v>
      </c>
      <c r="E461" s="98">
        <f>RES_hhdet_in_fech!E86</f>
        <v>13.579569311316444</v>
      </c>
      <c r="F461" s="98">
        <f>RES_hhdet_in_fech!F86</f>
        <v>11.954053812823609</v>
      </c>
      <c r="G461" s="98">
        <f>RES_hhdet_in_fech!G86</f>
        <v>13.298868737318621</v>
      </c>
      <c r="H461" s="98">
        <f>RES_hhdet_in_fech!H86</f>
        <v>10.934438775137227</v>
      </c>
      <c r="I461" s="98">
        <f>RES_hhdet_in_fech!I86</f>
        <v>16.915412296770779</v>
      </c>
      <c r="J461" s="98">
        <f>RES_hhdet_in_fech!J86</f>
        <v>13.117183322342383</v>
      </c>
      <c r="K461" s="98">
        <f>RES_hhdet_in_fech!K86</f>
        <v>18.930657173967525</v>
      </c>
      <c r="L461" s="98">
        <f>RES_hhdet_in_fech!L86</f>
        <v>15.016858302330315</v>
      </c>
      <c r="M461" s="98">
        <f>RES_hhdet_in_fech!M86</f>
        <v>5.4118865007426997</v>
      </c>
      <c r="N461" s="98">
        <f>RES_hhdet_in_fech!N86</f>
        <v>25.164694774480207</v>
      </c>
      <c r="O461" s="98">
        <f>RES_hhdet_in_fech!O86</f>
        <v>12.933445361377341</v>
      </c>
      <c r="P461" s="98">
        <f>RES_hhdet_in_fech!P86</f>
        <v>0</v>
      </c>
      <c r="Q461" s="98">
        <f>RES_hhdet_in_fech!Q86</f>
        <v>24.750387384780066</v>
      </c>
      <c r="R461" s="98">
        <f>RES_hhdet_in_fech!R86</f>
        <v>22.600958712692186</v>
      </c>
      <c r="S461" s="98">
        <f>RES_hhdet_in_fech!S86</f>
        <v>16.852046488535983</v>
      </c>
      <c r="T461" s="98">
        <f>RES_hhdet_in_fech!T86</f>
        <v>0</v>
      </c>
      <c r="U461" s="98">
        <f>RES_hhdet_in_fech!U86</f>
        <v>0</v>
      </c>
      <c r="V461" s="98">
        <f>RES_hhdet_in_fech!V86</f>
        <v>14.462184538885735</v>
      </c>
      <c r="W461" s="98">
        <f>RES_hhdet_in_fech!W86</f>
        <v>5.2194022524225181</v>
      </c>
      <c r="X461" s="98">
        <f>RES_hhdet_in_fech!X86</f>
        <v>5.6708090790956689</v>
      </c>
      <c r="Y461" s="98">
        <f>RES_hhdet_in_fech!Y86</f>
        <v>4.8768852718888356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1143.8950377326958</v>
      </c>
      <c r="D462" s="122">
        <v>1111.338161150624</v>
      </c>
      <c r="E462" s="122">
        <v>1129.1911030633164</v>
      </c>
      <c r="F462" s="122">
        <v>1092.9981315519783</v>
      </c>
      <c r="G462" s="122">
        <v>1088.9941874124311</v>
      </c>
      <c r="H462" s="122">
        <v>1101.7676612860823</v>
      </c>
      <c r="I462" s="122">
        <v>1187.7628278276638</v>
      </c>
      <c r="J462" s="122">
        <v>1076.3104797170911</v>
      </c>
      <c r="K462" s="122">
        <v>846.59209029707472</v>
      </c>
      <c r="L462" s="122">
        <v>648.47991356334785</v>
      </c>
      <c r="M462" s="122">
        <v>803.83827090220473</v>
      </c>
      <c r="N462" s="122">
        <v>887.53928711732556</v>
      </c>
      <c r="O462" s="122">
        <v>1070.1925502164709</v>
      </c>
      <c r="P462" s="122">
        <v>0</v>
      </c>
      <c r="Q462" s="122">
        <v>1179.3209348701025</v>
      </c>
      <c r="R462" s="122">
        <v>1172.5841558665456</v>
      </c>
      <c r="S462" s="122">
        <v>1145.064450785279</v>
      </c>
      <c r="T462" s="122">
        <v>0</v>
      </c>
      <c r="U462" s="122">
        <v>0</v>
      </c>
      <c r="V462" s="122">
        <v>1772.5557825051603</v>
      </c>
      <c r="W462" s="122">
        <v>1916.2848476915567</v>
      </c>
      <c r="X462" s="122">
        <v>1565.9404406908166</v>
      </c>
      <c r="Y462" s="122">
        <v>1583.4207388151992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1638.4585145409987</v>
      </c>
      <c r="D463" s="98">
        <v>1178.1600678454984</v>
      </c>
      <c r="E463" s="98">
        <v>1032.519210634274</v>
      </c>
      <c r="F463" s="98">
        <v>1224.9143645325119</v>
      </c>
      <c r="G463" s="98">
        <v>1212.7047881631809</v>
      </c>
      <c r="H463" s="98">
        <v>891.89505444854603</v>
      </c>
      <c r="I463" s="98">
        <v>1315.2087193536433</v>
      </c>
      <c r="J463" s="98">
        <v>741.4690005348674</v>
      </c>
      <c r="K463" s="98">
        <v>713.03530846123419</v>
      </c>
      <c r="L463" s="98">
        <v>945.72400882100305</v>
      </c>
      <c r="M463" s="98">
        <v>819.78893410177227</v>
      </c>
      <c r="N463" s="98">
        <v>926.41617536524097</v>
      </c>
      <c r="O463" s="98">
        <v>939.63022046559252</v>
      </c>
      <c r="P463" s="98">
        <v>0</v>
      </c>
      <c r="Q463" s="98">
        <v>1125.2682638763977</v>
      </c>
      <c r="R463" s="98">
        <v>836.82961495537472</v>
      </c>
      <c r="S463" s="98">
        <v>809.4578534364756</v>
      </c>
      <c r="T463" s="98">
        <v>0</v>
      </c>
      <c r="U463" s="98">
        <v>0</v>
      </c>
      <c r="V463" s="98">
        <v>1774.0886966806356</v>
      </c>
      <c r="W463" s="98">
        <v>1916.2348084706759</v>
      </c>
      <c r="X463" s="98">
        <v>1663.0186047603092</v>
      </c>
      <c r="Y463" s="98">
        <v>1556.472489502082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704.46704899147733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1435.6818370023223</v>
      </c>
      <c r="W464" s="98">
        <v>0</v>
      </c>
      <c r="X464" s="98">
        <v>1343.4196895869236</v>
      </c>
      <c r="Y464" s="98">
        <v>1318.1271398176764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315.24925263930015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543.66690341086019</v>
      </c>
      <c r="W465" s="101">
        <v>0</v>
      </c>
      <c r="X465" s="101">
        <v>408.1853199673983</v>
      </c>
      <c r="Y465" s="101">
        <v>603.32050065274325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389.21779635217712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892.01493359146195</v>
      </c>
      <c r="W466" s="104">
        <v>0</v>
      </c>
      <c r="X466" s="104">
        <v>935.23436961952541</v>
      </c>
      <c r="Y466" s="104">
        <v>714.80663916493336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1265.4331955471491</v>
      </c>
      <c r="D467" s="101">
        <v>1242.3872783951297</v>
      </c>
      <c r="E467" s="101">
        <v>1210.6218263955921</v>
      </c>
      <c r="F467" s="101">
        <v>1192.7275981509449</v>
      </c>
      <c r="G467" s="101">
        <v>1194.9006234843273</v>
      </c>
      <c r="H467" s="101">
        <v>1198.047866371151</v>
      </c>
      <c r="I467" s="101">
        <v>1201.59559862276</v>
      </c>
      <c r="J467" s="101">
        <v>1131.9238748285572</v>
      </c>
      <c r="K467" s="101">
        <v>1105.411781919415</v>
      </c>
      <c r="L467" s="101">
        <v>1029.3245685393938</v>
      </c>
      <c r="M467" s="101">
        <v>988.88057186978847</v>
      </c>
      <c r="N467" s="101">
        <v>942.43162366725676</v>
      </c>
      <c r="O467" s="101">
        <v>926.65520385126524</v>
      </c>
      <c r="P467" s="101">
        <v>0</v>
      </c>
      <c r="Q467" s="101">
        <v>954.55013315381711</v>
      </c>
      <c r="R467" s="101">
        <v>973.59464373733056</v>
      </c>
      <c r="S467" s="101">
        <v>1137.2719291654232</v>
      </c>
      <c r="T467" s="101">
        <v>0</v>
      </c>
      <c r="U467" s="101">
        <v>0</v>
      </c>
      <c r="V467" s="101">
        <v>0</v>
      </c>
      <c r="W467" s="101">
        <v>0</v>
      </c>
      <c r="X467" s="101">
        <v>1294.692584244862</v>
      </c>
      <c r="Y467" s="101">
        <v>1501.5827539357515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731.34146600823885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1207.5114562034257</v>
      </c>
      <c r="Y468" s="104">
        <v>1426.8440708460519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344.57168985299984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310.93796959047523</v>
      </c>
      <c r="Y469" s="98">
        <v>580.83002338646202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386.76977615523884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896.57348661295055</v>
      </c>
      <c r="Y470" s="98">
        <v>846.01404745958985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1055.0489411930812</v>
      </c>
      <c r="D471" s="101">
        <v>1078.587386493788</v>
      </c>
      <c r="E471" s="101">
        <v>1113.6377935893038</v>
      </c>
      <c r="F471" s="101">
        <v>1076.8282766693844</v>
      </c>
      <c r="G471" s="101">
        <v>1074.5142742426287</v>
      </c>
      <c r="H471" s="101">
        <v>1089.2532645061774</v>
      </c>
      <c r="I471" s="101">
        <v>1185.4769933878235</v>
      </c>
      <c r="J471" s="101">
        <v>1073.3322818674674</v>
      </c>
      <c r="K471" s="101">
        <v>835.15705335064695</v>
      </c>
      <c r="L471" s="101">
        <v>757.54609913271258</v>
      </c>
      <c r="M471" s="101">
        <v>805.22241840097536</v>
      </c>
      <c r="N471" s="101">
        <v>887.10245110296171</v>
      </c>
      <c r="O471" s="101">
        <v>1080.5896859999921</v>
      </c>
      <c r="P471" s="101">
        <v>0</v>
      </c>
      <c r="Q471" s="101">
        <v>1192.2126858705844</v>
      </c>
      <c r="R471" s="101">
        <v>1215.2023231191638</v>
      </c>
      <c r="S471" s="101">
        <v>1259.7533528843132</v>
      </c>
      <c r="T471" s="101">
        <v>0</v>
      </c>
      <c r="U471" s="101">
        <v>0</v>
      </c>
      <c r="V471" s="101">
        <v>1625.0470060681614</v>
      </c>
      <c r="W471" s="101">
        <v>2094.2243171426958</v>
      </c>
      <c r="X471" s="101">
        <v>1543.1358795913882</v>
      </c>
      <c r="Y471" s="101">
        <v>1686.1815834743811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550.17708464325574</v>
      </c>
      <c r="M472" s="104">
        <v>572.33033557034923</v>
      </c>
      <c r="N472" s="104">
        <v>642.41792294911238</v>
      </c>
      <c r="O472" s="104">
        <v>808.5716932091143</v>
      </c>
      <c r="P472" s="104">
        <v>0</v>
      </c>
      <c r="Q472" s="104">
        <v>899.09184473444657</v>
      </c>
      <c r="R472" s="104">
        <v>925.86697020878819</v>
      </c>
      <c r="S472" s="104">
        <v>960.84532325545194</v>
      </c>
      <c r="T472" s="104">
        <v>0</v>
      </c>
      <c r="U472" s="104">
        <v>0</v>
      </c>
      <c r="V472" s="104">
        <v>0</v>
      </c>
      <c r="W472" s="104">
        <v>0</v>
      </c>
      <c r="X472" s="104">
        <v>1225.0962222595247</v>
      </c>
      <c r="Y472" s="104">
        <v>1415.6548037312111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252.62706884371778</v>
      </c>
      <c r="M473" s="98">
        <v>232.14046303492984</v>
      </c>
      <c r="N473" s="98">
        <v>273.10528556448145</v>
      </c>
      <c r="O473" s="98">
        <v>376.04337552229191</v>
      </c>
      <c r="P473" s="98">
        <v>0</v>
      </c>
      <c r="Q473" s="98">
        <v>365.11420654755426</v>
      </c>
      <c r="R473" s="98">
        <v>374.31178878937817</v>
      </c>
      <c r="S473" s="98">
        <v>352.77437713106173</v>
      </c>
      <c r="T473" s="98">
        <v>0</v>
      </c>
      <c r="U473" s="98">
        <v>0</v>
      </c>
      <c r="V473" s="98">
        <v>0</v>
      </c>
      <c r="W473" s="98">
        <v>0</v>
      </c>
      <c r="X473" s="98">
        <v>369.01926197139971</v>
      </c>
      <c r="Y473" s="98">
        <v>654.06021796725508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297.55001579953796</v>
      </c>
      <c r="M474" s="98">
        <v>340.18987253541957</v>
      </c>
      <c r="N474" s="98">
        <v>369.31263738463093</v>
      </c>
      <c r="O474" s="98">
        <v>432.52831768682233</v>
      </c>
      <c r="P474" s="98">
        <v>0</v>
      </c>
      <c r="Q474" s="98">
        <v>533.97763818689236</v>
      </c>
      <c r="R474" s="98">
        <v>551.55518141941002</v>
      </c>
      <c r="S474" s="98">
        <v>608.07094612439028</v>
      </c>
      <c r="T474" s="98">
        <v>0</v>
      </c>
      <c r="U474" s="98">
        <v>0</v>
      </c>
      <c r="V474" s="98">
        <v>0</v>
      </c>
      <c r="W474" s="98">
        <v>0</v>
      </c>
      <c r="X474" s="98">
        <v>856.07696028812506</v>
      </c>
      <c r="Y474" s="98">
        <v>761.59458576395582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295.6306384498418</v>
      </c>
      <c r="D475" s="122">
        <v>262.83044566816528</v>
      </c>
      <c r="E475" s="122">
        <v>285.4442556058662</v>
      </c>
      <c r="F475" s="122">
        <v>302.25949558701575</v>
      </c>
      <c r="G475" s="122">
        <v>296.07877669836768</v>
      </c>
      <c r="H475" s="122">
        <v>264.39992379976178</v>
      </c>
      <c r="I475" s="122">
        <v>295.14656222773795</v>
      </c>
      <c r="J475" s="122">
        <v>243.63056377038001</v>
      </c>
      <c r="K475" s="122">
        <v>220.74569075741087</v>
      </c>
      <c r="L475" s="122">
        <v>212.03411949343777</v>
      </c>
      <c r="M475" s="122">
        <v>233.10238939175551</v>
      </c>
      <c r="N475" s="122">
        <v>236.43074506308017</v>
      </c>
      <c r="O475" s="122">
        <v>228.93877226642277</v>
      </c>
      <c r="P475" s="122">
        <v>0</v>
      </c>
      <c r="Q475" s="122">
        <v>279.0648044176902</v>
      </c>
      <c r="R475" s="122">
        <v>286.11902703301007</v>
      </c>
      <c r="S475" s="122">
        <v>336.53403775747125</v>
      </c>
      <c r="T475" s="122">
        <v>0</v>
      </c>
      <c r="U475" s="122">
        <v>0</v>
      </c>
      <c r="V475" s="122">
        <v>359.61566938873824</v>
      </c>
      <c r="W475" s="122">
        <v>424.02810221662168</v>
      </c>
      <c r="X475" s="122">
        <v>455.37570776478566</v>
      </c>
      <c r="Y475" s="122">
        <v>448.32073098313521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443.82160814232748</v>
      </c>
      <c r="D476" s="98">
        <v>346.18775218964907</v>
      </c>
      <c r="E476" s="98">
        <v>330.89358622255327</v>
      </c>
      <c r="F476" s="98">
        <v>401.92009214959234</v>
      </c>
      <c r="G476" s="98">
        <v>393.61677219474666</v>
      </c>
      <c r="H476" s="98">
        <v>287.42133973604098</v>
      </c>
      <c r="I476" s="98">
        <v>417.35766391418872</v>
      </c>
      <c r="J476" s="98">
        <v>97.425466742021584</v>
      </c>
      <c r="K476" s="98">
        <v>44.501923112699785</v>
      </c>
      <c r="L476" s="98">
        <v>357.11268651998796</v>
      </c>
      <c r="M476" s="98">
        <v>308.35638623915634</v>
      </c>
      <c r="N476" s="98">
        <v>357.38323203738764</v>
      </c>
      <c r="O476" s="98">
        <v>327.70329399864158</v>
      </c>
      <c r="P476" s="98">
        <v>0</v>
      </c>
      <c r="Q476" s="98">
        <v>366.86319014619647</v>
      </c>
      <c r="R476" s="98">
        <v>442.30331566663102</v>
      </c>
      <c r="S476" s="98">
        <v>424.74505884035159</v>
      </c>
      <c r="T476" s="98">
        <v>0</v>
      </c>
      <c r="U476" s="98">
        <v>0</v>
      </c>
      <c r="V476" s="98">
        <v>538.40729721276227</v>
      </c>
      <c r="W476" s="98">
        <v>628.27999555314977</v>
      </c>
      <c r="X476" s="98">
        <v>658.43583710714427</v>
      </c>
      <c r="Y476" s="98">
        <v>588.81776684129579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389.59129954357417</v>
      </c>
      <c r="D477" s="98">
        <v>348.51376362634591</v>
      </c>
      <c r="E477" s="98">
        <v>337.71264770028483</v>
      </c>
      <c r="F477" s="98">
        <v>361.79718053511226</v>
      </c>
      <c r="G477" s="98">
        <v>380.11282878717282</v>
      </c>
      <c r="H477" s="98">
        <v>346.55629150831209</v>
      </c>
      <c r="I477" s="98">
        <v>350.85043729198537</v>
      </c>
      <c r="J477" s="98">
        <v>333.1631445074899</v>
      </c>
      <c r="K477" s="98">
        <v>310.38453963556537</v>
      </c>
      <c r="L477" s="98">
        <v>271.90931339554686</v>
      </c>
      <c r="M477" s="98">
        <v>294.11755142185621</v>
      </c>
      <c r="N477" s="98">
        <v>301.44983501296497</v>
      </c>
      <c r="O477" s="98">
        <v>303.1088322622162</v>
      </c>
      <c r="P477" s="98">
        <v>0</v>
      </c>
      <c r="Q477" s="98">
        <v>366.03051177484213</v>
      </c>
      <c r="R477" s="98">
        <v>416.62564729107152</v>
      </c>
      <c r="S477" s="98">
        <v>467.68022121976963</v>
      </c>
      <c r="T477" s="98">
        <v>0</v>
      </c>
      <c r="U477" s="98">
        <v>0</v>
      </c>
      <c r="V477" s="98">
        <v>357.59589477558507</v>
      </c>
      <c r="W477" s="98">
        <v>715.60402387130569</v>
      </c>
      <c r="X477" s="98">
        <v>645.7090609205278</v>
      </c>
      <c r="Y477" s="98">
        <v>602.57486754025979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284.68573439298757</v>
      </c>
      <c r="D478" s="33">
        <v>255.45686106642495</v>
      </c>
      <c r="E478" s="33">
        <v>282.88007340692155</v>
      </c>
      <c r="F478" s="33">
        <v>297.20124507002703</v>
      </c>
      <c r="G478" s="33">
        <v>288.35812266778174</v>
      </c>
      <c r="H478" s="33">
        <v>257.23381793604545</v>
      </c>
      <c r="I478" s="33">
        <v>289.16089018698818</v>
      </c>
      <c r="J478" s="33">
        <v>242.41110397978804</v>
      </c>
      <c r="K478" s="33">
        <v>224.57949855514752</v>
      </c>
      <c r="L478" s="33">
        <v>200.86101738516396</v>
      </c>
      <c r="M478" s="33">
        <v>225.99414178757507</v>
      </c>
      <c r="N478" s="33">
        <v>233.09326953594689</v>
      </c>
      <c r="O478" s="33">
        <v>225.74132125026728</v>
      </c>
      <c r="P478" s="33">
        <v>0</v>
      </c>
      <c r="Q478" s="33">
        <v>275.19821216138467</v>
      </c>
      <c r="R478" s="33">
        <v>279.40989700420124</v>
      </c>
      <c r="S478" s="33">
        <v>332.65083641908626</v>
      </c>
      <c r="T478" s="33">
        <v>0</v>
      </c>
      <c r="U478" s="33">
        <v>0</v>
      </c>
      <c r="V478" s="33">
        <v>356.56703263896532</v>
      </c>
      <c r="W478" s="33">
        <v>407.22836149419635</v>
      </c>
      <c r="X478" s="33">
        <v>449.27673071459628</v>
      </c>
      <c r="Y478" s="33">
        <v>445.46356073963716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12265.737432091193</v>
      </c>
      <c r="D480" s="117">
        <f t="shared" si="247"/>
        <v>8875.1437109765975</v>
      </c>
      <c r="E480" s="117">
        <f t="shared" si="247"/>
        <v>7609.8637063233264</v>
      </c>
      <c r="F480" s="117">
        <f t="shared" si="247"/>
        <v>8410.6562600715406</v>
      </c>
      <c r="G480" s="117">
        <f t="shared" si="247"/>
        <v>7870.9428956481752</v>
      </c>
      <c r="H480" s="117">
        <f t="shared" si="247"/>
        <v>5337.7938398012811</v>
      </c>
      <c r="I480" s="117">
        <f t="shared" si="247"/>
        <v>6551.6781024853899</v>
      </c>
      <c r="J480" s="117">
        <f t="shared" si="247"/>
        <v>3011.8367972666802</v>
      </c>
      <c r="K480" s="117">
        <f t="shared" si="247"/>
        <v>1821.767178783582</v>
      </c>
      <c r="L480" s="117">
        <f t="shared" si="247"/>
        <v>11102.451149045724</v>
      </c>
      <c r="M480" s="117">
        <f t="shared" si="247"/>
        <v>8966.2568044003401</v>
      </c>
      <c r="N480" s="117">
        <f t="shared" si="247"/>
        <v>8933.0088737799724</v>
      </c>
      <c r="O480" s="117">
        <f t="shared" si="247"/>
        <v>8220.0691533296049</v>
      </c>
      <c r="P480" s="117">
        <f t="shared" si="247"/>
        <v>0</v>
      </c>
      <c r="Q480" s="117">
        <f t="shared" si="247"/>
        <v>6809.5161358360056</v>
      </c>
      <c r="R480" s="117">
        <f t="shared" ref="R480:V480" si="248">R481+R484+R486+R499</f>
        <v>7265.779519085203</v>
      </c>
      <c r="S480" s="117">
        <f t="shared" si="248"/>
        <v>7004.8298822747156</v>
      </c>
      <c r="T480" s="117">
        <f t="shared" si="248"/>
        <v>0</v>
      </c>
      <c r="U480" s="117">
        <f t="shared" si="248"/>
        <v>0</v>
      </c>
      <c r="V480" s="117">
        <f t="shared" si="248"/>
        <v>6204.0539595474856</v>
      </c>
      <c r="W480" s="117">
        <f t="shared" ref="W480:Y480" si="249">W481+W484+W486+W499</f>
        <v>6639.1276415049761</v>
      </c>
      <c r="X480" s="117">
        <f t="shared" si="249"/>
        <v>5438.9123447917145</v>
      </c>
      <c r="Y480" s="117">
        <f t="shared" si="249"/>
        <v>4192.6441248251858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11413.779250360907</v>
      </c>
      <c r="D481" s="122">
        <f t="shared" si="250"/>
        <v>8038.2923453251551</v>
      </c>
      <c r="E481" s="122">
        <f t="shared" si="250"/>
        <v>6728.4935283855211</v>
      </c>
      <c r="F481" s="122">
        <f t="shared" si="250"/>
        <v>7537.0237360455958</v>
      </c>
      <c r="G481" s="122">
        <f t="shared" si="250"/>
        <v>6996.8812841960862</v>
      </c>
      <c r="H481" s="122">
        <f t="shared" si="250"/>
        <v>4482.4803089027573</v>
      </c>
      <c r="I481" s="122">
        <f t="shared" si="250"/>
        <v>5602.2228452302606</v>
      </c>
      <c r="J481" s="122">
        <f t="shared" si="250"/>
        <v>2170.8845791709755</v>
      </c>
      <c r="K481" s="122">
        <f t="shared" si="250"/>
        <v>1107.30928071472</v>
      </c>
      <c r="L481" s="122">
        <f t="shared" si="250"/>
        <v>10442.617015635145</v>
      </c>
      <c r="M481" s="122">
        <f t="shared" si="250"/>
        <v>8293.1998229630717</v>
      </c>
      <c r="N481" s="122">
        <f t="shared" si="250"/>
        <v>8134.6202156233785</v>
      </c>
      <c r="O481" s="122">
        <f t="shared" si="250"/>
        <v>7338.1179008563313</v>
      </c>
      <c r="P481" s="122">
        <f t="shared" si="250"/>
        <v>0</v>
      </c>
      <c r="Q481" s="122">
        <f t="shared" si="250"/>
        <v>5727.4263243819278</v>
      </c>
      <c r="R481" s="122">
        <f t="shared" ref="R481:V481" si="251">SUM(R482:R483)</f>
        <v>6162.9561392675414</v>
      </c>
      <c r="S481" s="122">
        <f t="shared" si="251"/>
        <v>5822.2765307723694</v>
      </c>
      <c r="T481" s="122">
        <f t="shared" si="251"/>
        <v>0</v>
      </c>
      <c r="U481" s="122">
        <f t="shared" si="251"/>
        <v>0</v>
      </c>
      <c r="V481" s="122">
        <f t="shared" si="251"/>
        <v>4561.2564578257288</v>
      </c>
      <c r="W481" s="122">
        <f t="shared" ref="W481:Y481" si="252">SUM(W482:W483)</f>
        <v>4857.901447862012</v>
      </c>
      <c r="X481" s="122">
        <f t="shared" si="252"/>
        <v>3828.1582698555353</v>
      </c>
      <c r="Y481" s="122">
        <f t="shared" si="252"/>
        <v>2574.6275692027498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11304.830264170978</v>
      </c>
      <c r="D482" s="98">
        <v>7963.3769456377322</v>
      </c>
      <c r="E482" s="98">
        <v>6666.8892766559438</v>
      </c>
      <c r="F482" s="98">
        <v>7469.2995037535784</v>
      </c>
      <c r="G482" s="98">
        <v>6935.1377292353691</v>
      </c>
      <c r="H482" s="98">
        <v>4443.8068170862316</v>
      </c>
      <c r="I482" s="98">
        <v>5554.802521416801</v>
      </c>
      <c r="J482" s="98">
        <v>2152.7736670757499</v>
      </c>
      <c r="K482" s="98">
        <v>1098.1870970782559</v>
      </c>
      <c r="L482" s="98">
        <v>10360.320652813853</v>
      </c>
      <c r="M482" s="98">
        <v>8228.6821243797367</v>
      </c>
      <c r="N482" s="98">
        <v>8072.4946267146988</v>
      </c>
      <c r="O482" s="98">
        <v>7281.7176231068815</v>
      </c>
      <c r="P482" s="98">
        <v>0</v>
      </c>
      <c r="Q482" s="98">
        <v>5684.9569811036299</v>
      </c>
      <c r="R482" s="98">
        <v>6117.7149497709115</v>
      </c>
      <c r="S482" s="98">
        <v>5779.3900309624987</v>
      </c>
      <c r="T482" s="98">
        <v>0</v>
      </c>
      <c r="U482" s="98">
        <v>0</v>
      </c>
      <c r="V482" s="98">
        <v>4526.6046020239346</v>
      </c>
      <c r="W482" s="98">
        <v>4822.0718076290677</v>
      </c>
      <c r="X482" s="98">
        <v>3800.1435589754988</v>
      </c>
      <c r="Y482" s="98">
        <v>2557.8226144050036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108.94898618992892</v>
      </c>
      <c r="D483" s="98">
        <v>74.915399687423289</v>
      </c>
      <c r="E483" s="98">
        <v>61.604251729577591</v>
      </c>
      <c r="F483" s="98">
        <v>67.724232292017703</v>
      </c>
      <c r="G483" s="98">
        <v>61.743554960717049</v>
      </c>
      <c r="H483" s="98">
        <v>38.673491816526045</v>
      </c>
      <c r="I483" s="98">
        <v>47.420323813459227</v>
      </c>
      <c r="J483" s="98">
        <v>18.110912095225761</v>
      </c>
      <c r="K483" s="98">
        <v>9.1221836364641327</v>
      </c>
      <c r="L483" s="98">
        <v>82.296362821291979</v>
      </c>
      <c r="M483" s="98">
        <v>64.517698583334479</v>
      </c>
      <c r="N483" s="98">
        <v>62.125588908679745</v>
      </c>
      <c r="O483" s="98">
        <v>56.40027774944992</v>
      </c>
      <c r="P483" s="98">
        <v>0</v>
      </c>
      <c r="Q483" s="98">
        <v>42.46934327829787</v>
      </c>
      <c r="R483" s="98">
        <v>45.241189496629794</v>
      </c>
      <c r="S483" s="98">
        <v>42.88649980987023</v>
      </c>
      <c r="T483" s="98">
        <v>0</v>
      </c>
      <c r="U483" s="98">
        <v>0</v>
      </c>
      <c r="V483" s="98">
        <v>34.651855801794071</v>
      </c>
      <c r="W483" s="98">
        <v>35.829640232944492</v>
      </c>
      <c r="X483" s="98">
        <v>28.014710880036333</v>
      </c>
      <c r="Y483" s="98">
        <v>16.804954797746007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13.166915976563226</v>
      </c>
      <c r="D484" s="122">
        <f t="shared" si="253"/>
        <v>22.062536756135479</v>
      </c>
      <c r="E484" s="122">
        <f t="shared" si="253"/>
        <v>32.274349371488611</v>
      </c>
      <c r="F484" s="122">
        <f t="shared" si="253"/>
        <v>29.5028582199526</v>
      </c>
      <c r="G484" s="122">
        <f t="shared" si="253"/>
        <v>34.053282245181158</v>
      </c>
      <c r="H484" s="122">
        <f t="shared" si="253"/>
        <v>29.024182253544616</v>
      </c>
      <c r="I484" s="122">
        <f t="shared" si="253"/>
        <v>46.507818996047575</v>
      </c>
      <c r="J484" s="122">
        <f t="shared" si="253"/>
        <v>37.335024725019117</v>
      </c>
      <c r="K484" s="122">
        <f t="shared" si="253"/>
        <v>55.756044938430669</v>
      </c>
      <c r="L484" s="122">
        <f t="shared" si="253"/>
        <v>45.749083914587061</v>
      </c>
      <c r="M484" s="122">
        <f t="shared" si="253"/>
        <v>17.115228027363887</v>
      </c>
      <c r="N484" s="122">
        <f t="shared" si="253"/>
        <v>82.968827800611123</v>
      </c>
      <c r="O484" s="122">
        <f t="shared" si="253"/>
        <v>44.617773410107709</v>
      </c>
      <c r="P484" s="122">
        <f t="shared" si="253"/>
        <v>0</v>
      </c>
      <c r="Q484" s="122">
        <f t="shared" si="253"/>
        <v>92.214994354103794</v>
      </c>
      <c r="R484" s="122">
        <f t="shared" si="253"/>
        <v>84.793558622838489</v>
      </c>
      <c r="S484" s="122">
        <f t="shared" si="253"/>
        <v>63.273596548629371</v>
      </c>
      <c r="T484" s="122">
        <f t="shared" si="253"/>
        <v>0</v>
      </c>
      <c r="U484" s="122">
        <f t="shared" si="253"/>
        <v>0</v>
      </c>
      <c r="V484" s="122">
        <f t="shared" si="253"/>
        <v>54.545585311299703</v>
      </c>
      <c r="W484" s="122">
        <f t="shared" si="253"/>
        <v>19.859878795253756</v>
      </c>
      <c r="X484" s="122">
        <f t="shared" si="253"/>
        <v>21.811999152115042</v>
      </c>
      <c r="Y484" s="122">
        <f t="shared" si="253"/>
        <v>18.985608578771508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13.166915976563226</v>
      </c>
      <c r="D485" s="98">
        <f>RES_hhdet_in_tesh!D86</f>
        <v>22.062536756135479</v>
      </c>
      <c r="E485" s="98">
        <f>RES_hhdet_in_tesh!E86</f>
        <v>32.274349371488611</v>
      </c>
      <c r="F485" s="98">
        <f>RES_hhdet_in_tesh!F86</f>
        <v>29.5028582199526</v>
      </c>
      <c r="G485" s="98">
        <f>RES_hhdet_in_tesh!G86</f>
        <v>34.053282245181158</v>
      </c>
      <c r="H485" s="98">
        <f>RES_hhdet_in_tesh!H86</f>
        <v>29.024182253544616</v>
      </c>
      <c r="I485" s="98">
        <f>RES_hhdet_in_tesh!I86</f>
        <v>46.507818996047575</v>
      </c>
      <c r="J485" s="98">
        <f>RES_hhdet_in_tesh!J86</f>
        <v>37.335024725019117</v>
      </c>
      <c r="K485" s="98">
        <f>RES_hhdet_in_tesh!K86</f>
        <v>55.756044938430669</v>
      </c>
      <c r="L485" s="98">
        <f>RES_hhdet_in_tesh!L86</f>
        <v>45.749083914587061</v>
      </c>
      <c r="M485" s="98">
        <f>RES_hhdet_in_tesh!M86</f>
        <v>17.115228027363887</v>
      </c>
      <c r="N485" s="98">
        <f>RES_hhdet_in_tesh!N86</f>
        <v>82.968827800611123</v>
      </c>
      <c r="O485" s="98">
        <f>RES_hhdet_in_tesh!O86</f>
        <v>44.617773410107709</v>
      </c>
      <c r="P485" s="98">
        <f>RES_hhdet_in_tesh!P86</f>
        <v>0</v>
      </c>
      <c r="Q485" s="98">
        <f>RES_hhdet_in_tesh!Q86</f>
        <v>92.214994354103794</v>
      </c>
      <c r="R485" s="98">
        <f>RES_hhdet_in_tesh!R86</f>
        <v>84.793558622838489</v>
      </c>
      <c r="S485" s="98">
        <f>RES_hhdet_in_tesh!S86</f>
        <v>63.273596548629371</v>
      </c>
      <c r="T485" s="98">
        <f>RES_hhdet_in_tesh!T86</f>
        <v>0</v>
      </c>
      <c r="U485" s="98">
        <f>RES_hhdet_in_tesh!U86</f>
        <v>0</v>
      </c>
      <c r="V485" s="98">
        <f>RES_hhdet_in_tesh!V86</f>
        <v>54.545585311299703</v>
      </c>
      <c r="W485" s="98">
        <f>RES_hhdet_in_tesh!W86</f>
        <v>19.859878795253756</v>
      </c>
      <c r="X485" s="98">
        <f>RES_hhdet_in_tesh!X86</f>
        <v>21.811999152115042</v>
      </c>
      <c r="Y485" s="98">
        <f>RES_hhdet_in_tesh!Y86</f>
        <v>18.985608578771508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623.51729363695551</v>
      </c>
      <c r="D486" s="122">
        <v>622.14579005451139</v>
      </c>
      <c r="E486" s="122">
        <v>637.18797681331353</v>
      </c>
      <c r="F486" s="122">
        <v>620.872689557699</v>
      </c>
      <c r="G486" s="122">
        <v>621.94772759505952</v>
      </c>
      <c r="H486" s="122">
        <v>631.53527630000644</v>
      </c>
      <c r="I486" s="122">
        <v>684.69430689386218</v>
      </c>
      <c r="J486" s="122">
        <v>624.35361412530472</v>
      </c>
      <c r="K486" s="122">
        <v>494.21331546892122</v>
      </c>
      <c r="L486" s="122">
        <v>457.93744581967803</v>
      </c>
      <c r="M486" s="122">
        <v>482.78451603176495</v>
      </c>
      <c r="N486" s="122">
        <v>536.17574589410106</v>
      </c>
      <c r="O486" s="122">
        <v>662.50108270370117</v>
      </c>
      <c r="P486" s="122">
        <v>0</v>
      </c>
      <c r="Q486" s="122">
        <v>772.9021837776495</v>
      </c>
      <c r="R486" s="122">
        <v>793.16498408546431</v>
      </c>
      <c r="S486" s="122">
        <v>848.7223304324109</v>
      </c>
      <c r="T486" s="122">
        <v>0</v>
      </c>
      <c r="U486" s="122">
        <v>0</v>
      </c>
      <c r="V486" s="122">
        <v>1284.4997662585242</v>
      </c>
      <c r="W486" s="122">
        <v>1403.911198683229</v>
      </c>
      <c r="X486" s="122">
        <v>1195.978601595298</v>
      </c>
      <c r="Y486" s="122">
        <v>1207.0366542257318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833.6536254683773</v>
      </c>
      <c r="D487" s="98">
        <v>613.33258237113921</v>
      </c>
      <c r="E487" s="98">
        <v>549.79453517529532</v>
      </c>
      <c r="F487" s="98">
        <v>666.9326938117199</v>
      </c>
      <c r="G487" s="98">
        <v>674.93785154545662</v>
      </c>
      <c r="H487" s="98">
        <v>507.23265838992558</v>
      </c>
      <c r="I487" s="98">
        <v>764.04074837448934</v>
      </c>
      <c r="J487" s="98">
        <v>439.8082854033018</v>
      </c>
      <c r="K487" s="98">
        <v>431.6379343001405</v>
      </c>
      <c r="L487" s="98">
        <v>583.95162911409568</v>
      </c>
      <c r="M487" s="98">
        <v>515.31223002910986</v>
      </c>
      <c r="N487" s="98">
        <v>591.27296981883239</v>
      </c>
      <c r="O487" s="98">
        <v>607.11027870486396</v>
      </c>
      <c r="P487" s="98">
        <v>0</v>
      </c>
      <c r="Q487" s="98">
        <v>743.82511033394098</v>
      </c>
      <c r="R487" s="98">
        <v>563.32496574663162</v>
      </c>
      <c r="S487" s="98">
        <v>555.96413620520082</v>
      </c>
      <c r="T487" s="98">
        <v>0</v>
      </c>
      <c r="U487" s="98">
        <v>0</v>
      </c>
      <c r="V487" s="98">
        <v>1284.5184634588434</v>
      </c>
      <c r="W487" s="98">
        <v>1403.8849414553017</v>
      </c>
      <c r="X487" s="98">
        <v>1230.0883172247197</v>
      </c>
      <c r="Y487" s="98">
        <v>1161.6132578800439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583.87322747020335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1285.6537503594041</v>
      </c>
      <c r="W488" s="98">
        <v>0</v>
      </c>
      <c r="X488" s="98">
        <v>1237.1576264714226</v>
      </c>
      <c r="Y488" s="98">
        <v>1165.0716435488189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194.65543111802629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393.63881676794182</v>
      </c>
      <c r="W489" s="101">
        <v>0</v>
      </c>
      <c r="X489" s="101">
        <v>301.92325685189724</v>
      </c>
      <c r="Y489" s="101">
        <v>450.26500438388558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389.21779635217712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892.01493359146195</v>
      </c>
      <c r="W490" s="104">
        <v>0</v>
      </c>
      <c r="X490" s="104">
        <v>935.23436961952541</v>
      </c>
      <c r="Y490" s="104">
        <v>714.80663916493336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647.91215448946093</v>
      </c>
      <c r="D491" s="101">
        <v>640.72351458620767</v>
      </c>
      <c r="E491" s="101">
        <v>629.45917915502571</v>
      </c>
      <c r="F491" s="101">
        <v>625.28112525120639</v>
      </c>
      <c r="G491" s="101">
        <v>632.12337984793237</v>
      </c>
      <c r="H491" s="101">
        <v>640.01627323577577</v>
      </c>
      <c r="I491" s="101">
        <v>648.78913690125171</v>
      </c>
      <c r="J491" s="101">
        <v>618.70653666356895</v>
      </c>
      <c r="K491" s="101">
        <v>612.99088073236032</v>
      </c>
      <c r="L491" s="101">
        <v>580.38403769982779</v>
      </c>
      <c r="M491" s="101">
        <v>576.35409169364675</v>
      </c>
      <c r="N491" s="101">
        <v>578.77583601172671</v>
      </c>
      <c r="O491" s="101">
        <v>611.48346528659579</v>
      </c>
      <c r="P491" s="101">
        <v>0</v>
      </c>
      <c r="Q491" s="101">
        <v>730.52982470193308</v>
      </c>
      <c r="R491" s="101">
        <v>776.65651887084005</v>
      </c>
      <c r="S491" s="101">
        <v>941.54174517203001</v>
      </c>
      <c r="T491" s="101">
        <v>0</v>
      </c>
      <c r="U491" s="101">
        <v>0</v>
      </c>
      <c r="V491" s="101">
        <v>0</v>
      </c>
      <c r="W491" s="101">
        <v>0</v>
      </c>
      <c r="X491" s="101">
        <v>1176.9306626959583</v>
      </c>
      <c r="Y491" s="101">
        <v>1366.349779032834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581.05631583991078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1179.2293348511623</v>
      </c>
      <c r="Y492" s="104">
        <v>1374.5343518048571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194.28653968467199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282.65584823821166</v>
      </c>
      <c r="Y493" s="98">
        <v>528.52030434526728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386.76977615523884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896.57348661295055</v>
      </c>
      <c r="Y494" s="98">
        <v>846.01404745958985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602.78928486503378</v>
      </c>
      <c r="D495" s="101">
        <v>617.70472646329097</v>
      </c>
      <c r="E495" s="101">
        <v>639.43625650451634</v>
      </c>
      <c r="F495" s="101">
        <v>619.92348472010019</v>
      </c>
      <c r="G495" s="101">
        <v>620.33922476949749</v>
      </c>
      <c r="H495" s="101">
        <v>630.73808960265967</v>
      </c>
      <c r="I495" s="101">
        <v>688.67320724804495</v>
      </c>
      <c r="J495" s="101">
        <v>625.79013680837272</v>
      </c>
      <c r="K495" s="101">
        <v>488.96655677879102</v>
      </c>
      <c r="L495" s="101">
        <v>445.65546616518554</v>
      </c>
      <c r="M495" s="101">
        <v>478.00400760847737</v>
      </c>
      <c r="N495" s="101">
        <v>534.4237737373752</v>
      </c>
      <c r="O495" s="101">
        <v>665.50071792620156</v>
      </c>
      <c r="P495" s="101">
        <v>0</v>
      </c>
      <c r="Q495" s="101">
        <v>775.043563308687</v>
      </c>
      <c r="R495" s="101">
        <v>803.80761781848582</v>
      </c>
      <c r="S495" s="101">
        <v>847.15515668387218</v>
      </c>
      <c r="T495" s="101">
        <v>0</v>
      </c>
      <c r="U495" s="101">
        <v>0</v>
      </c>
      <c r="V495" s="101">
        <v>1145.8654457810783</v>
      </c>
      <c r="W495" s="101">
        <v>1497.2819011921702</v>
      </c>
      <c r="X495" s="101">
        <v>1120.1017384158654</v>
      </c>
      <c r="Y495" s="101">
        <v>1241.0845351386231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446.16755110251898</v>
      </c>
      <c r="M496" s="104">
        <v>477.99536468644345</v>
      </c>
      <c r="N496" s="104">
        <v>533.84150004026299</v>
      </c>
      <c r="O496" s="104">
        <v>664.12143728048773</v>
      </c>
      <c r="P496" s="104">
        <v>0</v>
      </c>
      <c r="Q496" s="104">
        <v>771.33412584295309</v>
      </c>
      <c r="R496" s="104">
        <v>799.14742309311384</v>
      </c>
      <c r="S496" s="104">
        <v>845.30360126935716</v>
      </c>
      <c r="T496" s="104">
        <v>0</v>
      </c>
      <c r="U496" s="104">
        <v>0</v>
      </c>
      <c r="V496" s="104">
        <v>0</v>
      </c>
      <c r="W496" s="104">
        <v>0</v>
      </c>
      <c r="X496" s="104">
        <v>1123.9335517326542</v>
      </c>
      <c r="Y496" s="104">
        <v>1243.0041975899589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148.61753530298103</v>
      </c>
      <c r="M497" s="98">
        <v>137.80549215102388</v>
      </c>
      <c r="N497" s="98">
        <v>164.52886265563197</v>
      </c>
      <c r="O497" s="98">
        <v>231.59311959366531</v>
      </c>
      <c r="P497" s="98">
        <v>0</v>
      </c>
      <c r="Q497" s="98">
        <v>237.35648765606075</v>
      </c>
      <c r="R497" s="98">
        <v>247.59224167370374</v>
      </c>
      <c r="S497" s="98">
        <v>237.23265514496691</v>
      </c>
      <c r="T497" s="98">
        <v>0</v>
      </c>
      <c r="U497" s="98">
        <v>0</v>
      </c>
      <c r="V497" s="98">
        <v>0</v>
      </c>
      <c r="W497" s="98">
        <v>0</v>
      </c>
      <c r="X497" s="98">
        <v>267.85659144452904</v>
      </c>
      <c r="Y497" s="98">
        <v>481.4096118260033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297.55001579953796</v>
      </c>
      <c r="M498" s="98">
        <v>340.18987253541957</v>
      </c>
      <c r="N498" s="98">
        <v>369.31263738463093</v>
      </c>
      <c r="O498" s="98">
        <v>432.52831768682233</v>
      </c>
      <c r="P498" s="98">
        <v>0</v>
      </c>
      <c r="Q498" s="98">
        <v>533.97763818689236</v>
      </c>
      <c r="R498" s="98">
        <v>551.55518141941002</v>
      </c>
      <c r="S498" s="98">
        <v>608.07094612439028</v>
      </c>
      <c r="T498" s="98">
        <v>0</v>
      </c>
      <c r="U498" s="98">
        <v>0</v>
      </c>
      <c r="V498" s="98">
        <v>0</v>
      </c>
      <c r="W498" s="98">
        <v>0</v>
      </c>
      <c r="X498" s="98">
        <v>856.07696028812506</v>
      </c>
      <c r="Y498" s="98">
        <v>761.59458576395582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215.2739721167676</v>
      </c>
      <c r="D499" s="122">
        <v>192.6430388407951</v>
      </c>
      <c r="E499" s="122">
        <v>211.90785175300201</v>
      </c>
      <c r="F499" s="122">
        <v>223.25697624829303</v>
      </c>
      <c r="G499" s="122">
        <v>218.0606016118486</v>
      </c>
      <c r="H499" s="122">
        <v>194.75407234497263</v>
      </c>
      <c r="I499" s="122">
        <v>218.2531313652199</v>
      </c>
      <c r="J499" s="122">
        <v>179.2635792453809</v>
      </c>
      <c r="K499" s="122">
        <v>164.48853766151035</v>
      </c>
      <c r="L499" s="122">
        <v>156.14760367631357</v>
      </c>
      <c r="M499" s="122">
        <v>173.15723737814079</v>
      </c>
      <c r="N499" s="122">
        <v>179.24408446188099</v>
      </c>
      <c r="O499" s="122">
        <v>174.83239635946529</v>
      </c>
      <c r="P499" s="122">
        <v>0</v>
      </c>
      <c r="Q499" s="122">
        <v>216.97263332232464</v>
      </c>
      <c r="R499" s="122">
        <v>224.86483710935849</v>
      </c>
      <c r="S499" s="122">
        <v>270.55742452130664</v>
      </c>
      <c r="T499" s="122">
        <v>0</v>
      </c>
      <c r="U499" s="122">
        <v>0</v>
      </c>
      <c r="V499" s="122">
        <v>303.75215015193339</v>
      </c>
      <c r="W499" s="122">
        <v>357.45511616448164</v>
      </c>
      <c r="X499" s="122">
        <v>392.96347418876644</v>
      </c>
      <c r="Y499" s="122">
        <v>391.99429281793221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254.53729227851539</v>
      </c>
      <c r="D500" s="98">
        <v>198.64222824640214</v>
      </c>
      <c r="E500" s="98">
        <v>189.96126021045245</v>
      </c>
      <c r="F500" s="98">
        <v>230.85172179203653</v>
      </c>
      <c r="G500" s="98">
        <v>226.19531954899909</v>
      </c>
      <c r="H500" s="98">
        <v>165.25155463840852</v>
      </c>
      <c r="I500" s="98">
        <v>240.07745311187338</v>
      </c>
      <c r="J500" s="98">
        <v>56.070166109451684</v>
      </c>
      <c r="K500" s="98">
        <v>25.624442923787623</v>
      </c>
      <c r="L500" s="98">
        <v>205.72978985415165</v>
      </c>
      <c r="M500" s="98">
        <v>177.70883041193969</v>
      </c>
      <c r="N500" s="98">
        <v>206.00699289727973</v>
      </c>
      <c r="O500" s="98">
        <v>188.92238189767789</v>
      </c>
      <c r="P500" s="98">
        <v>0</v>
      </c>
      <c r="Q500" s="98">
        <v>211.8758738311729</v>
      </c>
      <c r="R500" s="98">
        <v>256.40516699622805</v>
      </c>
      <c r="S500" s="98">
        <v>247.5271017471064</v>
      </c>
      <c r="T500" s="98">
        <v>0</v>
      </c>
      <c r="U500" s="98">
        <v>0</v>
      </c>
      <c r="V500" s="98">
        <v>318.39411942095802</v>
      </c>
      <c r="W500" s="98">
        <v>372.19785873343488</v>
      </c>
      <c r="X500" s="98">
        <v>390.3152540082944</v>
      </c>
      <c r="Y500" s="98">
        <v>349.06885565903065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227.53934081287989</v>
      </c>
      <c r="D501" s="98">
        <v>203.66692264930484</v>
      </c>
      <c r="E501" s="98">
        <v>197.46998327648845</v>
      </c>
      <c r="F501" s="98">
        <v>211.67618207342343</v>
      </c>
      <c r="G501" s="98">
        <v>222.52164837907094</v>
      </c>
      <c r="H501" s="98">
        <v>202.99546039444311</v>
      </c>
      <c r="I501" s="98">
        <v>205.63035895207608</v>
      </c>
      <c r="J501" s="98">
        <v>195.37758240749793</v>
      </c>
      <c r="K501" s="98">
        <v>182.12532372902439</v>
      </c>
      <c r="L501" s="98">
        <v>159.64184196065261</v>
      </c>
      <c r="M501" s="98">
        <v>172.75680641780221</v>
      </c>
      <c r="N501" s="98">
        <v>177.10724295854681</v>
      </c>
      <c r="O501" s="98">
        <v>178.1081651645116</v>
      </c>
      <c r="P501" s="98">
        <v>0</v>
      </c>
      <c r="Q501" s="98">
        <v>215.52938629710715</v>
      </c>
      <c r="R501" s="98">
        <v>246.39689516627462</v>
      </c>
      <c r="S501" s="98">
        <v>278.2943455940806</v>
      </c>
      <c r="T501" s="98">
        <v>0</v>
      </c>
      <c r="U501" s="98">
        <v>0</v>
      </c>
      <c r="V501" s="98">
        <v>216.44476036991014</v>
      </c>
      <c r="W501" s="98">
        <v>434.02821659750867</v>
      </c>
      <c r="X501" s="98">
        <v>391.89445266365567</v>
      </c>
      <c r="Y501" s="98">
        <v>365.73956443213569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213.3946008868547</v>
      </c>
      <c r="D502" s="33">
        <v>191.79428869264316</v>
      </c>
      <c r="E502" s="33">
        <v>212.74171035295905</v>
      </c>
      <c r="F502" s="33">
        <v>223.89085680256861</v>
      </c>
      <c r="G502" s="33">
        <v>217.61175742918306</v>
      </c>
      <c r="H502" s="33">
        <v>194.4770471978857</v>
      </c>
      <c r="I502" s="33">
        <v>219.02910621503801</v>
      </c>
      <c r="J502" s="33">
        <v>183.99003926741452</v>
      </c>
      <c r="K502" s="33">
        <v>170.83252064035318</v>
      </c>
      <c r="L502" s="33">
        <v>153.15782062513128</v>
      </c>
      <c r="M502" s="33">
        <v>172.91303549956973</v>
      </c>
      <c r="N502" s="33">
        <v>179.17967329533388</v>
      </c>
      <c r="O502" s="33">
        <v>174.65168007692728</v>
      </c>
      <c r="P502" s="33">
        <v>0</v>
      </c>
      <c r="Q502" s="33">
        <v>217.07056508549618</v>
      </c>
      <c r="R502" s="33">
        <v>223.63079902606142</v>
      </c>
      <c r="S502" s="33">
        <v>271.06722671156803</v>
      </c>
      <c r="T502" s="33">
        <v>0</v>
      </c>
      <c r="U502" s="33">
        <v>0</v>
      </c>
      <c r="V502" s="33">
        <v>305.87284668517822</v>
      </c>
      <c r="W502" s="33">
        <v>353.12034793789439</v>
      </c>
      <c r="X502" s="33">
        <v>392.99991893168055</v>
      </c>
      <c r="Y502" s="33">
        <v>392.66984269102323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115.26590204279823</v>
      </c>
      <c r="D504" s="117">
        <f t="shared" si="254"/>
        <v>59.691513055887192</v>
      </c>
      <c r="E504" s="117">
        <f t="shared" si="254"/>
        <v>48.357057905854042</v>
      </c>
      <c r="F504" s="117">
        <f t="shared" si="254"/>
        <v>40.891433690599378</v>
      </c>
      <c r="G504" s="117">
        <f t="shared" si="254"/>
        <v>37.264968119620413</v>
      </c>
      <c r="H504" s="117">
        <f t="shared" si="254"/>
        <v>38.53349610119237</v>
      </c>
      <c r="I504" s="117">
        <f t="shared" si="254"/>
        <v>35.370630853540874</v>
      </c>
      <c r="J504" s="117">
        <f t="shared" si="254"/>
        <v>26.39712408121175</v>
      </c>
      <c r="K504" s="117">
        <f t="shared" si="254"/>
        <v>14.671113047608207</v>
      </c>
      <c r="L504" s="117">
        <f t="shared" si="254"/>
        <v>8.7652437095287556</v>
      </c>
      <c r="M504" s="117">
        <f t="shared" si="254"/>
        <v>11.39098925400458</v>
      </c>
      <c r="N504" s="117">
        <f t="shared" si="254"/>
        <v>10.619105857045827</v>
      </c>
      <c r="O504" s="117">
        <f t="shared" si="254"/>
        <v>11.985491000300476</v>
      </c>
      <c r="P504" s="117">
        <f t="shared" si="254"/>
        <v>0</v>
      </c>
      <c r="Q504" s="117">
        <f t="shared" si="254"/>
        <v>12.424154395795684</v>
      </c>
      <c r="R504" s="117">
        <f t="shared" ref="R504:V504" si="255">R505+R508+R510+R523</f>
        <v>15.087138128053907</v>
      </c>
      <c r="S504" s="117">
        <f t="shared" si="255"/>
        <v>9.5030551593696728</v>
      </c>
      <c r="T504" s="117">
        <f t="shared" si="255"/>
        <v>0</v>
      </c>
      <c r="U504" s="117">
        <f t="shared" si="255"/>
        <v>0</v>
      </c>
      <c r="V504" s="117">
        <f t="shared" si="255"/>
        <v>2.1153307324820512</v>
      </c>
      <c r="W504" s="117">
        <f t="shared" ref="W504:Y504" si="256">W505+W508+W510+W523</f>
        <v>8.6373908636020538</v>
      </c>
      <c r="X504" s="117">
        <f t="shared" si="256"/>
        <v>16.056321594651301</v>
      </c>
      <c r="Y504" s="117">
        <f t="shared" si="256"/>
        <v>15.165748554046855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108.78526645372982</v>
      </c>
      <c r="D510" s="122">
        <v>54.920536842230803</v>
      </c>
      <c r="E510" s="122">
        <v>45.624214977807341</v>
      </c>
      <c r="F510" s="122">
        <v>36.061828386203764</v>
      </c>
      <c r="G510" s="122">
        <v>31.197815509903606</v>
      </c>
      <c r="H510" s="122">
        <v>32.554478847088966</v>
      </c>
      <c r="I510" s="122">
        <v>29.412863825659191</v>
      </c>
      <c r="J510" s="122">
        <v>20.003461451362472</v>
      </c>
      <c r="K510" s="122">
        <v>10.71019288169429</v>
      </c>
      <c r="L510" s="122">
        <v>6.0369484763627632</v>
      </c>
      <c r="M510" s="122">
        <v>8.6410480735522839</v>
      </c>
      <c r="N510" s="122">
        <v>7.9496341502248367</v>
      </c>
      <c r="O510" s="122">
        <v>9.4935516061554157</v>
      </c>
      <c r="P510" s="122">
        <v>0</v>
      </c>
      <c r="Q510" s="122">
        <v>9.6300048074265501</v>
      </c>
      <c r="R510" s="122">
        <v>12.82275501673546</v>
      </c>
      <c r="S510" s="122">
        <v>8.2743210778041227</v>
      </c>
      <c r="T510" s="122">
        <v>0</v>
      </c>
      <c r="U510" s="122">
        <v>0</v>
      </c>
      <c r="V510" s="122">
        <v>0</v>
      </c>
      <c r="W510" s="122">
        <v>0</v>
      </c>
      <c r="X510" s="122">
        <v>11.721888785458519</v>
      </c>
      <c r="Y510" s="122">
        <v>13.896012324925184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287.45580470049043</v>
      </c>
      <c r="D515" s="101">
        <v>282.22069416023766</v>
      </c>
      <c r="E515" s="101">
        <v>275.00485408402278</v>
      </c>
      <c r="F515" s="101">
        <v>270.94000119596865</v>
      </c>
      <c r="G515" s="101">
        <v>271.43362563069979</v>
      </c>
      <c r="H515" s="101">
        <v>272.1485533248707</v>
      </c>
      <c r="I515" s="101">
        <v>272.95445618314614</v>
      </c>
      <c r="J515" s="101">
        <v>257.12782740605513</v>
      </c>
      <c r="K515" s="101">
        <v>251.10534038081434</v>
      </c>
      <c r="L515" s="101">
        <v>233.82136898940874</v>
      </c>
      <c r="M515" s="101">
        <v>224.63411070594117</v>
      </c>
      <c r="N515" s="101">
        <v>214.0827676322541</v>
      </c>
      <c r="O515" s="101">
        <v>210.49899610685341</v>
      </c>
      <c r="P515" s="101">
        <v>0</v>
      </c>
      <c r="Q515" s="101">
        <v>216.83560824722116</v>
      </c>
      <c r="R515" s="101">
        <v>221.16175927137206</v>
      </c>
      <c r="S515" s="101">
        <v>258.34269142921761</v>
      </c>
      <c r="T515" s="101">
        <v>0</v>
      </c>
      <c r="U515" s="101">
        <v>0</v>
      </c>
      <c r="V515" s="101">
        <v>0</v>
      </c>
      <c r="W515" s="101">
        <v>0</v>
      </c>
      <c r="X515" s="101">
        <v>294.10236743706287</v>
      </c>
      <c r="Y515" s="101">
        <v>341.09953838404539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78.272905067007457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70.632669172172371</v>
      </c>
      <c r="Y516" s="104">
        <v>131.94134811246875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78.272905067007457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70.632669172172371</v>
      </c>
      <c r="Y517" s="98">
        <v>131.94134811246875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6.4806355890684184</v>
      </c>
      <c r="D523" s="122">
        <v>4.7709762136563905</v>
      </c>
      <c r="E523" s="122">
        <v>2.7328429280467024</v>
      </c>
      <c r="F523" s="122">
        <v>4.8296053043956126</v>
      </c>
      <c r="G523" s="122">
        <v>6.0671526097168087</v>
      </c>
      <c r="H523" s="122">
        <v>5.9790172541034066</v>
      </c>
      <c r="I523" s="122">
        <v>5.9577670278816823</v>
      </c>
      <c r="J523" s="122">
        <v>6.3936626298492767</v>
      </c>
      <c r="K523" s="122">
        <v>3.960920165913917</v>
      </c>
      <c r="L523" s="122">
        <v>2.7282952331659929</v>
      </c>
      <c r="M523" s="122">
        <v>2.7499411804522969</v>
      </c>
      <c r="N523" s="122">
        <v>2.6694717068209908</v>
      </c>
      <c r="O523" s="122">
        <v>2.49193939414506</v>
      </c>
      <c r="P523" s="122">
        <v>0</v>
      </c>
      <c r="Q523" s="122">
        <v>2.7941495883691343</v>
      </c>
      <c r="R523" s="122">
        <v>2.2643831113184465</v>
      </c>
      <c r="S523" s="122">
        <v>1.2287340815655492</v>
      </c>
      <c r="T523" s="122">
        <v>0</v>
      </c>
      <c r="U523" s="122">
        <v>0</v>
      </c>
      <c r="V523" s="122">
        <v>2.1153307324820512</v>
      </c>
      <c r="W523" s="122">
        <v>8.6373908636020538</v>
      </c>
      <c r="X523" s="122">
        <v>4.3344328091927808</v>
      </c>
      <c r="Y523" s="122">
        <v>1.2697362291216712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88.499559604318321</v>
      </c>
      <c r="D525" s="98">
        <v>79.168386545360732</v>
      </c>
      <c r="E525" s="98">
        <v>76.714805051596713</v>
      </c>
      <c r="F525" s="98">
        <v>82.185847530356114</v>
      </c>
      <c r="G525" s="98">
        <v>86.346430187294175</v>
      </c>
      <c r="H525" s="98">
        <v>78.723727179028188</v>
      </c>
      <c r="I525" s="98">
        <v>79.699185335247407</v>
      </c>
      <c r="J525" s="98">
        <v>75.681339906321426</v>
      </c>
      <c r="K525" s="98">
        <v>70.506952023615042</v>
      </c>
      <c r="L525" s="98">
        <v>61.766919630932435</v>
      </c>
      <c r="M525" s="98">
        <v>66.811742980988868</v>
      </c>
      <c r="N525" s="98">
        <v>68.477344521545135</v>
      </c>
      <c r="O525" s="98">
        <v>68.854202336685034</v>
      </c>
      <c r="P525" s="98">
        <v>0</v>
      </c>
      <c r="Q525" s="98">
        <v>83.147491054773141</v>
      </c>
      <c r="R525" s="98">
        <v>94.64068203863981</v>
      </c>
      <c r="S525" s="98">
        <v>106.23823905228288</v>
      </c>
      <c r="T525" s="98">
        <v>0</v>
      </c>
      <c r="U525" s="98">
        <v>0</v>
      </c>
      <c r="V525" s="98">
        <v>81.231483457221927</v>
      </c>
      <c r="W525" s="98">
        <v>162.55661006260584</v>
      </c>
      <c r="X525" s="98">
        <v>146.67927027870715</v>
      </c>
      <c r="Y525" s="98">
        <v>136.88090691044542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278.55063724437446</v>
      </c>
      <c r="D528" s="118">
        <f t="shared" si="261"/>
        <v>196.70061283210029</v>
      </c>
      <c r="E528" s="118">
        <f t="shared" si="261"/>
        <v>164.76423556246044</v>
      </c>
      <c r="F528" s="118">
        <f t="shared" si="261"/>
        <v>179.20465266086981</v>
      </c>
      <c r="G528" s="118">
        <f t="shared" si="261"/>
        <v>164.53215308028942</v>
      </c>
      <c r="H528" s="118">
        <f t="shared" si="261"/>
        <v>109.12472023629576</v>
      </c>
      <c r="I528" s="118">
        <f t="shared" si="261"/>
        <v>131.70011293940453</v>
      </c>
      <c r="J528" s="118">
        <f t="shared" si="261"/>
        <v>58.776791902767954</v>
      </c>
      <c r="K528" s="118">
        <f t="shared" si="261"/>
        <v>34.202707141758552</v>
      </c>
      <c r="L528" s="118">
        <f t="shared" si="261"/>
        <v>212.47445880472799</v>
      </c>
      <c r="M528" s="118">
        <f t="shared" si="261"/>
        <v>170.08205940815947</v>
      </c>
      <c r="N528" s="118">
        <f t="shared" si="261"/>
        <v>166.03917486374348</v>
      </c>
      <c r="O528" s="118">
        <f t="shared" si="261"/>
        <v>151.35504569666108</v>
      </c>
      <c r="P528" s="118">
        <f t="shared" si="261"/>
        <v>0</v>
      </c>
      <c r="Q528" s="118">
        <f t="shared" si="261"/>
        <v>121.16821162757026</v>
      </c>
      <c r="R528" s="118">
        <f t="shared" ref="R528:V528" si="262">R529+R532+R534+R547</f>
        <v>127.21805310941384</v>
      </c>
      <c r="S528" s="118">
        <f t="shared" si="262"/>
        <v>119.37607792480969</v>
      </c>
      <c r="T528" s="118">
        <f t="shared" si="262"/>
        <v>0</v>
      </c>
      <c r="U528" s="118">
        <f t="shared" si="262"/>
        <v>0</v>
      </c>
      <c r="V528" s="118">
        <f t="shared" si="262"/>
        <v>100.77818938485635</v>
      </c>
      <c r="W528" s="118">
        <f t="shared" ref="W528:Y528" si="263">W529+W532+W534+W547</f>
        <v>107.08922429876981</v>
      </c>
      <c r="X528" s="118">
        <f t="shared" si="263"/>
        <v>85.798209732973731</v>
      </c>
      <c r="Y528" s="118">
        <f t="shared" si="263"/>
        <v>64.984262393423109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262.05955366278477</v>
      </c>
      <c r="D529" s="123">
        <f t="shared" si="264"/>
        <v>180.92410647235761</v>
      </c>
      <c r="E529" s="123">
        <f t="shared" si="264"/>
        <v>148.49178724940967</v>
      </c>
      <c r="F529" s="123">
        <f t="shared" si="264"/>
        <v>163.17665881186147</v>
      </c>
      <c r="G529" s="123">
        <f t="shared" si="264"/>
        <v>148.61261477758001</v>
      </c>
      <c r="H529" s="123">
        <f t="shared" si="264"/>
        <v>93.4508841635529</v>
      </c>
      <c r="I529" s="123">
        <f t="shared" si="264"/>
        <v>114.63782722500832</v>
      </c>
      <c r="J529" s="123">
        <f t="shared" si="264"/>
        <v>43.617888090239404</v>
      </c>
      <c r="K529" s="123">
        <f t="shared" si="264"/>
        <v>21.854475717553278</v>
      </c>
      <c r="L529" s="123">
        <f t="shared" si="264"/>
        <v>202.52685897545672</v>
      </c>
      <c r="M529" s="123">
        <f t="shared" si="264"/>
        <v>158.2485411950255</v>
      </c>
      <c r="N529" s="123">
        <f t="shared" si="264"/>
        <v>153.00886905487619</v>
      </c>
      <c r="O529" s="123">
        <f t="shared" si="264"/>
        <v>136.48515596730914</v>
      </c>
      <c r="P529" s="123">
        <f t="shared" si="264"/>
        <v>0</v>
      </c>
      <c r="Q529" s="123">
        <f t="shared" si="264"/>
        <v>104.37062250769883</v>
      </c>
      <c r="R529" s="123">
        <f t="shared" ref="R529:V529" si="265">SUM(R530:R531)</f>
        <v>110.4537026707813</v>
      </c>
      <c r="S529" s="123">
        <f t="shared" si="265"/>
        <v>102.43279856713247</v>
      </c>
      <c r="T529" s="123">
        <f t="shared" si="265"/>
        <v>0</v>
      </c>
      <c r="U529" s="123">
        <f t="shared" si="265"/>
        <v>0</v>
      </c>
      <c r="V529" s="123">
        <f t="shared" si="265"/>
        <v>76.528460003425067</v>
      </c>
      <c r="W529" s="123">
        <f t="shared" ref="W529:Y529" si="266">SUM(W530:W531)</f>
        <v>80.611098586667367</v>
      </c>
      <c r="X529" s="123">
        <f t="shared" si="266"/>
        <v>62.917875795396412</v>
      </c>
      <c r="Y529" s="123">
        <f t="shared" si="266"/>
        <v>41.979600054022406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260.81661848893333</v>
      </c>
      <c r="D530" s="99">
        <v>180.07001868970789</v>
      </c>
      <c r="E530" s="99">
        <v>147.78989569058723</v>
      </c>
      <c r="F530" s="99">
        <v>162.40528689013959</v>
      </c>
      <c r="G530" s="99">
        <v>147.90970524732967</v>
      </c>
      <c r="H530" s="99">
        <v>93.010712004489989</v>
      </c>
      <c r="I530" s="99">
        <v>114.09836480759429</v>
      </c>
      <c r="J530" s="99">
        <v>43.41193941606506</v>
      </c>
      <c r="K530" s="99">
        <v>21.750778665634083</v>
      </c>
      <c r="L530" s="99">
        <v>201.59182482322947</v>
      </c>
      <c r="M530" s="99">
        <v>157.51609096635468</v>
      </c>
      <c r="N530" s="99">
        <v>152.30441255987387</v>
      </c>
      <c r="O530" s="99">
        <v>135.84596045547698</v>
      </c>
      <c r="P530" s="99">
        <v>0</v>
      </c>
      <c r="Q530" s="99">
        <v>103.8896264846432</v>
      </c>
      <c r="R530" s="99">
        <v>109.94169495158556</v>
      </c>
      <c r="S530" s="99">
        <v>101.94787235170926</v>
      </c>
      <c r="T530" s="99">
        <v>0</v>
      </c>
      <c r="U530" s="99">
        <v>0</v>
      </c>
      <c r="V530" s="99">
        <v>76.137010754006681</v>
      </c>
      <c r="W530" s="99">
        <v>80.206626775637602</v>
      </c>
      <c r="X530" s="99">
        <v>62.601649813913284</v>
      </c>
      <c r="Y530" s="99">
        <v>41.789779359443763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1.2429351738514327</v>
      </c>
      <c r="D531" s="99">
        <v>0.85408778264970331</v>
      </c>
      <c r="E531" s="99">
        <v>0.70189155882244558</v>
      </c>
      <c r="F531" s="99">
        <v>0.77137192172187474</v>
      </c>
      <c r="G531" s="99">
        <v>0.70290953025034153</v>
      </c>
      <c r="H531" s="99">
        <v>0.44017215906291057</v>
      </c>
      <c r="I531" s="99">
        <v>0.53946241741403311</v>
      </c>
      <c r="J531" s="99">
        <v>0.20594867417434712</v>
      </c>
      <c r="K531" s="99">
        <v>0.10369705191919389</v>
      </c>
      <c r="L531" s="99">
        <v>0.93503415222723751</v>
      </c>
      <c r="M531" s="99">
        <v>0.73245022867080456</v>
      </c>
      <c r="N531" s="99">
        <v>0.70445649500230567</v>
      </c>
      <c r="O531" s="99">
        <v>0.63919551183214451</v>
      </c>
      <c r="P531" s="99">
        <v>0</v>
      </c>
      <c r="Q531" s="99">
        <v>0.480996023055618</v>
      </c>
      <c r="R531" s="99">
        <v>0.51200771919573562</v>
      </c>
      <c r="S531" s="99">
        <v>0.4849262154232078</v>
      </c>
      <c r="T531" s="99">
        <v>0</v>
      </c>
      <c r="U531" s="99">
        <v>0</v>
      </c>
      <c r="V531" s="99">
        <v>0.39144924941839149</v>
      </c>
      <c r="W531" s="99">
        <v>0.40447181102976726</v>
      </c>
      <c r="X531" s="99">
        <v>0.31622598148312925</v>
      </c>
      <c r="Y531" s="99">
        <v>0.18982069457864079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6.8378248009140469E-2</v>
      </c>
      <c r="D532" s="123">
        <f t="shared" si="267"/>
        <v>0.11002625976767853</v>
      </c>
      <c r="E532" s="123">
        <f t="shared" si="267"/>
        <v>0.15471959815203973</v>
      </c>
      <c r="F532" s="123">
        <f t="shared" si="267"/>
        <v>0.13615542251117232</v>
      </c>
      <c r="G532" s="123">
        <f t="shared" si="267"/>
        <v>0.1513988234554518</v>
      </c>
      <c r="H532" s="123">
        <f t="shared" si="267"/>
        <v>0.12445308912438684</v>
      </c>
      <c r="I532" s="123">
        <f t="shared" si="267"/>
        <v>0.19243287424749786</v>
      </c>
      <c r="J532" s="123">
        <f t="shared" si="267"/>
        <v>0.14916236686115925</v>
      </c>
      <c r="K532" s="123">
        <f t="shared" si="267"/>
        <v>0.21519555164253124</v>
      </c>
      <c r="L532" s="123">
        <f t="shared" si="267"/>
        <v>0.17061841970254332</v>
      </c>
      <c r="M532" s="123">
        <f t="shared" si="267"/>
        <v>6.1439536624038116E-2</v>
      </c>
      <c r="N532" s="123">
        <f t="shared" si="267"/>
        <v>0.28534832409703587</v>
      </c>
      <c r="O532" s="123">
        <f t="shared" si="267"/>
        <v>0.14657729637863873</v>
      </c>
      <c r="P532" s="123">
        <f t="shared" si="267"/>
        <v>0</v>
      </c>
      <c r="Q532" s="123">
        <f t="shared" si="267"/>
        <v>0.28031603463123494</v>
      </c>
      <c r="R532" s="123">
        <f t="shared" si="267"/>
        <v>0.2557816328632242</v>
      </c>
      <c r="S532" s="123">
        <f t="shared" si="267"/>
        <v>0.19054945407181365</v>
      </c>
      <c r="T532" s="123">
        <f t="shared" si="267"/>
        <v>0</v>
      </c>
      <c r="U532" s="123">
        <f t="shared" si="267"/>
        <v>0</v>
      </c>
      <c r="V532" s="123">
        <f t="shared" si="267"/>
        <v>0.16337397093762532</v>
      </c>
      <c r="W532" s="123">
        <f t="shared" si="267"/>
        <v>5.892052132829053E-2</v>
      </c>
      <c r="X532" s="123">
        <f t="shared" si="267"/>
        <v>6.4011268026983925E-2</v>
      </c>
      <c r="Y532" s="123">
        <f t="shared" si="267"/>
        <v>5.5086952677459618E-2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6.8378248009140469E-2</v>
      </c>
      <c r="D533" s="99">
        <f>RES_hhdet_in_fecs!D86</f>
        <v>0.11002625976767853</v>
      </c>
      <c r="E533" s="99">
        <f>RES_hhdet_in_fecs!E86</f>
        <v>0.15471959815203973</v>
      </c>
      <c r="F533" s="99">
        <f>RES_hhdet_in_fecs!F86</f>
        <v>0.13615542251117232</v>
      </c>
      <c r="G533" s="99">
        <f>RES_hhdet_in_fecs!G86</f>
        <v>0.1513988234554518</v>
      </c>
      <c r="H533" s="99">
        <f>RES_hhdet_in_fecs!H86</f>
        <v>0.12445308912438684</v>
      </c>
      <c r="I533" s="99">
        <f>RES_hhdet_in_fecs!I86</f>
        <v>0.19243287424749786</v>
      </c>
      <c r="J533" s="99">
        <f>RES_hhdet_in_fecs!J86</f>
        <v>0.14916236686115925</v>
      </c>
      <c r="K533" s="99">
        <f>RES_hhdet_in_fecs!K86</f>
        <v>0.21519555164253124</v>
      </c>
      <c r="L533" s="99">
        <f>RES_hhdet_in_fecs!L86</f>
        <v>0.17061841970254332</v>
      </c>
      <c r="M533" s="99">
        <f>RES_hhdet_in_fecs!M86</f>
        <v>6.1439536624038116E-2</v>
      </c>
      <c r="N533" s="99">
        <f>RES_hhdet_in_fecs!N86</f>
        <v>0.28534832409703587</v>
      </c>
      <c r="O533" s="99">
        <f>RES_hhdet_in_fecs!O86</f>
        <v>0.14657729637863873</v>
      </c>
      <c r="P533" s="99">
        <f>RES_hhdet_in_fecs!P86</f>
        <v>0</v>
      </c>
      <c r="Q533" s="99">
        <f>RES_hhdet_in_fecs!Q86</f>
        <v>0.28031603463123494</v>
      </c>
      <c r="R533" s="99">
        <f>RES_hhdet_in_fecs!R86</f>
        <v>0.2557816328632242</v>
      </c>
      <c r="S533" s="99">
        <f>RES_hhdet_in_fecs!S86</f>
        <v>0.19054945407181365</v>
      </c>
      <c r="T533" s="99">
        <f>RES_hhdet_in_fecs!T86</f>
        <v>0</v>
      </c>
      <c r="U533" s="99">
        <f>RES_hhdet_in_fecs!U86</f>
        <v>0</v>
      </c>
      <c r="V533" s="99">
        <f>RES_hhdet_in_fecs!V86</f>
        <v>0.16337397093762532</v>
      </c>
      <c r="W533" s="99">
        <f>RES_hhdet_in_fecs!W86</f>
        <v>5.892052132829053E-2</v>
      </c>
      <c r="X533" s="99">
        <f>RES_hhdet_in_fecs!X86</f>
        <v>6.4011268026983925E-2</v>
      </c>
      <c r="Y533" s="99">
        <f>RES_hhdet_in_fecs!Y86</f>
        <v>5.5086952677459618E-2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13.050028525400885</v>
      </c>
      <c r="D534" s="123">
        <v>12.670029790823936</v>
      </c>
      <c r="E534" s="123">
        <v>12.865503293777001</v>
      </c>
      <c r="F534" s="123">
        <v>12.44913438868233</v>
      </c>
      <c r="G534" s="123">
        <v>12.397478460811561</v>
      </c>
      <c r="H534" s="123">
        <v>12.540048169292824</v>
      </c>
      <c r="I534" s="123">
        <v>13.512210691243228</v>
      </c>
      <c r="J534" s="123">
        <v>12.239290607352887</v>
      </c>
      <c r="K534" s="123">
        <v>9.6236940014006063</v>
      </c>
      <c r="L534" s="123">
        <v>7.3678938585876379</v>
      </c>
      <c r="M534" s="123">
        <v>9.1257366314171211</v>
      </c>
      <c r="N534" s="123">
        <v>10.064014303326196</v>
      </c>
      <c r="O534" s="123">
        <v>12.128704009817342</v>
      </c>
      <c r="P534" s="123">
        <v>0</v>
      </c>
      <c r="Q534" s="123">
        <v>13.356662377885669</v>
      </c>
      <c r="R534" s="123">
        <v>13.270476437296399</v>
      </c>
      <c r="S534" s="123">
        <v>12.947472351361366</v>
      </c>
      <c r="T534" s="123">
        <v>0</v>
      </c>
      <c r="U534" s="123">
        <v>0</v>
      </c>
      <c r="V534" s="123">
        <v>20.02390967406572</v>
      </c>
      <c r="W534" s="123">
        <v>21.632458427032581</v>
      </c>
      <c r="X534" s="123">
        <v>17.67610791780319</v>
      </c>
      <c r="Y534" s="123">
        <v>17.885559828607192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18.692213574793477</v>
      </c>
      <c r="D535" s="99">
        <v>13.431846111094222</v>
      </c>
      <c r="E535" s="99">
        <v>11.76406656877319</v>
      </c>
      <c r="F535" s="99">
        <v>13.951646483640374</v>
      </c>
      <c r="G535" s="99">
        <v>13.805841816566209</v>
      </c>
      <c r="H535" s="99">
        <v>10.151329847241447</v>
      </c>
      <c r="I535" s="99">
        <v>14.96205884079504</v>
      </c>
      <c r="J535" s="99">
        <v>8.4316326421676386</v>
      </c>
      <c r="K535" s="99">
        <v>8.1054780684488534</v>
      </c>
      <c r="L535" s="99">
        <v>10.745119425862478</v>
      </c>
      <c r="M535" s="99">
        <v>9.3068197630927472</v>
      </c>
      <c r="N535" s="99">
        <v>10.504848376899002</v>
      </c>
      <c r="O535" s="99">
        <v>10.649015282718409</v>
      </c>
      <c r="P535" s="99">
        <v>0</v>
      </c>
      <c r="Q535" s="99">
        <v>12.744476792317844</v>
      </c>
      <c r="R535" s="99">
        <v>9.4706445006417237</v>
      </c>
      <c r="S535" s="99">
        <v>9.1527015529769216</v>
      </c>
      <c r="T535" s="99">
        <v>0</v>
      </c>
      <c r="U535" s="99">
        <v>0</v>
      </c>
      <c r="V535" s="99">
        <v>20.041226440787966</v>
      </c>
      <c r="W535" s="99">
        <v>21.631893546833936</v>
      </c>
      <c r="X535" s="99">
        <v>18.771912113138715</v>
      </c>
      <c r="Y535" s="99">
        <v>17.581165353057614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8.004008042933199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16.218368814436761</v>
      </c>
      <c r="W536" s="99">
        <v>0</v>
      </c>
      <c r="X536" s="99">
        <v>15.164326046502993</v>
      </c>
      <c r="Y536" s="99">
        <v>14.888930808472514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3.5817964193867713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6.1416047235999383</v>
      </c>
      <c r="W537" s="102">
        <v>0</v>
      </c>
      <c r="X537" s="102">
        <v>4.6075365184539177</v>
      </c>
      <c r="Y537" s="102">
        <v>6.8148184785833275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4.4222116235464277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10.076764090836823</v>
      </c>
      <c r="W538" s="105">
        <v>0</v>
      </c>
      <c r="X538" s="105">
        <v>10.556789528049077</v>
      </c>
      <c r="Y538" s="105">
        <v>8.0741123298891893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14.436586185050356</v>
      </c>
      <c r="D539" s="102">
        <v>14.164081086452958</v>
      </c>
      <c r="E539" s="102">
        <v>13.793288888619127</v>
      </c>
      <c r="F539" s="102">
        <v>13.58504258135164</v>
      </c>
      <c r="G539" s="102">
        <v>13.603153179041614</v>
      </c>
      <c r="H539" s="102">
        <v>13.635885750972083</v>
      </c>
      <c r="I539" s="102">
        <v>13.669574862816827</v>
      </c>
      <c r="J539" s="102">
        <v>12.871699672634575</v>
      </c>
      <c r="K539" s="102">
        <v>12.565844704505135</v>
      </c>
      <c r="L539" s="102">
        <v>11.694971591890207</v>
      </c>
      <c r="M539" s="102">
        <v>11.226466797456991</v>
      </c>
      <c r="N539" s="102">
        <v>10.686451268314851</v>
      </c>
      <c r="O539" s="102">
        <v>10.501966851101306</v>
      </c>
      <c r="P539" s="102">
        <v>0</v>
      </c>
      <c r="Q539" s="102">
        <v>10.81097051220045</v>
      </c>
      <c r="R539" s="102">
        <v>11.018454167706397</v>
      </c>
      <c r="S539" s="102">
        <v>12.859360753668087</v>
      </c>
      <c r="T539" s="102">
        <v>0</v>
      </c>
      <c r="U539" s="102">
        <v>0</v>
      </c>
      <c r="V539" s="102">
        <v>0</v>
      </c>
      <c r="W539" s="102">
        <v>0</v>
      </c>
      <c r="X539" s="102">
        <v>14.614301569091529</v>
      </c>
      <c r="Y539" s="102">
        <v>16.961157274735601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8.3093495777278275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13.63021367684933</v>
      </c>
      <c r="Y540" s="105">
        <v>16.116945022651318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3.9149518503368079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3.509822572689421</v>
      </c>
      <c r="Y541" s="99">
        <v>6.5607768541058107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4.3943977273910182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10.120391104159909</v>
      </c>
      <c r="Y542" s="99">
        <v>9.5561681685455095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12.036435445645408</v>
      </c>
      <c r="D543" s="102">
        <v>12.296648127995898</v>
      </c>
      <c r="E543" s="102">
        <v>12.688295774408314</v>
      </c>
      <c r="F543" s="102">
        <v>12.264961432967329</v>
      </c>
      <c r="G543" s="102">
        <v>12.232634227745825</v>
      </c>
      <c r="H543" s="102">
        <v>12.39761238728188</v>
      </c>
      <c r="I543" s="102">
        <v>13.486206613802185</v>
      </c>
      <c r="J543" s="102">
        <v>12.20542395859804</v>
      </c>
      <c r="K543" s="102">
        <v>9.4937054298932644</v>
      </c>
      <c r="L543" s="102">
        <v>8.6070811672899943</v>
      </c>
      <c r="M543" s="102">
        <v>9.1414504459866102</v>
      </c>
      <c r="N543" s="102">
        <v>10.059060918207837</v>
      </c>
      <c r="O543" s="102">
        <v>12.246536807702828</v>
      </c>
      <c r="P543" s="102">
        <v>0</v>
      </c>
      <c r="Q543" s="102">
        <v>13.502670780248318</v>
      </c>
      <c r="R543" s="102">
        <v>13.752798649733826</v>
      </c>
      <c r="S543" s="102">
        <v>14.244282664454991</v>
      </c>
      <c r="T543" s="102">
        <v>0</v>
      </c>
      <c r="U543" s="102">
        <v>0</v>
      </c>
      <c r="V543" s="102">
        <v>18.357557368169914</v>
      </c>
      <c r="W543" s="102">
        <v>23.641172413404181</v>
      </c>
      <c r="X543" s="102">
        <v>17.418693349191752</v>
      </c>
      <c r="Y543" s="102">
        <v>19.04629695307182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6.2509975687669588</v>
      </c>
      <c r="M544" s="105">
        <v>6.4974959486856951</v>
      </c>
      <c r="N544" s="105">
        <v>7.2845261715364629</v>
      </c>
      <c r="O544" s="105">
        <v>9.1637030510691826</v>
      </c>
      <c r="P544" s="105">
        <v>0</v>
      </c>
      <c r="Q544" s="105">
        <v>10.182865292856974</v>
      </c>
      <c r="R544" s="105">
        <v>10.478306184468952</v>
      </c>
      <c r="S544" s="105">
        <v>10.864469897963559</v>
      </c>
      <c r="T544" s="105">
        <v>0</v>
      </c>
      <c r="U544" s="105">
        <v>0</v>
      </c>
      <c r="V544" s="105">
        <v>0</v>
      </c>
      <c r="W544" s="105">
        <v>0</v>
      </c>
      <c r="X544" s="105">
        <v>13.828707958266447</v>
      </c>
      <c r="Y544" s="105">
        <v>15.990556437788843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2.8702961959434656</v>
      </c>
      <c r="M545" s="99">
        <v>2.6354215814759625</v>
      </c>
      <c r="N545" s="99">
        <v>3.0968043219382495</v>
      </c>
      <c r="O545" s="99">
        <v>4.2617740103310577</v>
      </c>
      <c r="P545" s="99">
        <v>0</v>
      </c>
      <c r="Q545" s="99">
        <v>4.1351824105135941</v>
      </c>
      <c r="R545" s="99">
        <v>4.236195541684471</v>
      </c>
      <c r="S545" s="99">
        <v>3.9888903118429337</v>
      </c>
      <c r="T545" s="99">
        <v>0</v>
      </c>
      <c r="U545" s="99">
        <v>0</v>
      </c>
      <c r="V545" s="99">
        <v>0</v>
      </c>
      <c r="W545" s="99">
        <v>0</v>
      </c>
      <c r="X545" s="99">
        <v>4.1654357527652817</v>
      </c>
      <c r="Y545" s="99">
        <v>7.3879499448254355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3.3807013728234931</v>
      </c>
      <c r="M546" s="99">
        <v>3.8620743672097348</v>
      </c>
      <c r="N546" s="99">
        <v>4.1877218495982138</v>
      </c>
      <c r="O546" s="99">
        <v>4.901929040738124</v>
      </c>
      <c r="P546" s="99">
        <v>0</v>
      </c>
      <c r="Q546" s="99">
        <v>6.0476828823433806</v>
      </c>
      <c r="R546" s="99">
        <v>6.242110642784481</v>
      </c>
      <c r="S546" s="99">
        <v>6.8755795861206259</v>
      </c>
      <c r="T546" s="99">
        <v>0</v>
      </c>
      <c r="U546" s="99">
        <v>0</v>
      </c>
      <c r="V546" s="99">
        <v>0</v>
      </c>
      <c r="W546" s="99">
        <v>0</v>
      </c>
      <c r="X546" s="99">
        <v>9.6632722055011673</v>
      </c>
      <c r="Y546" s="99">
        <v>8.602606492963405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3.3726768081797043</v>
      </c>
      <c r="D547" s="123">
        <v>2.996450309151085</v>
      </c>
      <c r="E547" s="123">
        <v>3.2522254211217221</v>
      </c>
      <c r="F547" s="123">
        <v>3.4427040378148597</v>
      </c>
      <c r="G547" s="123">
        <v>3.3706610184424095</v>
      </c>
      <c r="H547" s="123">
        <v>3.0093348143256557</v>
      </c>
      <c r="I547" s="123">
        <v>3.3576421489054789</v>
      </c>
      <c r="J547" s="123">
        <v>2.7704508383145035</v>
      </c>
      <c r="K547" s="123">
        <v>2.5093418711621389</v>
      </c>
      <c r="L547" s="123">
        <v>2.4090875509810639</v>
      </c>
      <c r="M547" s="123">
        <v>2.6463420450928008</v>
      </c>
      <c r="N547" s="123">
        <v>2.6809431814440514</v>
      </c>
      <c r="O547" s="123">
        <v>2.5946084231559676</v>
      </c>
      <c r="P547" s="123">
        <v>0</v>
      </c>
      <c r="Q547" s="123">
        <v>3.1606107073545173</v>
      </c>
      <c r="R547" s="123">
        <v>3.2380923684729277</v>
      </c>
      <c r="S547" s="123">
        <v>3.8052575522440439</v>
      </c>
      <c r="T547" s="123">
        <v>0</v>
      </c>
      <c r="U547" s="123">
        <v>0</v>
      </c>
      <c r="V547" s="123">
        <v>4.0624457364279376</v>
      </c>
      <c r="W547" s="123">
        <v>4.7867467637415828</v>
      </c>
      <c r="X547" s="123">
        <v>5.1402147517471448</v>
      </c>
      <c r="Y547" s="123">
        <v>5.0640155581160471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5.0633007884418397</v>
      </c>
      <c r="D548" s="99">
        <v>3.9467817148652267</v>
      </c>
      <c r="E548" s="99">
        <v>3.7700549640243106</v>
      </c>
      <c r="F548" s="99">
        <v>4.577827807973625</v>
      </c>
      <c r="G548" s="99">
        <v>4.4810665763915702</v>
      </c>
      <c r="H548" s="99">
        <v>3.2713589006282815</v>
      </c>
      <c r="I548" s="99">
        <v>4.7479383562859239</v>
      </c>
      <c r="J548" s="99">
        <v>1.1078760473706655</v>
      </c>
      <c r="K548" s="99">
        <v>0.5058786816212707</v>
      </c>
      <c r="L548" s="99">
        <v>4.0574400452533395</v>
      </c>
      <c r="M548" s="99">
        <v>3.5006782723541479</v>
      </c>
      <c r="N548" s="99">
        <v>4.0524515491309829</v>
      </c>
      <c r="O548" s="99">
        <v>3.7139262977935315</v>
      </c>
      <c r="P548" s="99">
        <v>0</v>
      </c>
      <c r="Q548" s="99">
        <v>4.154990914493129</v>
      </c>
      <c r="R548" s="99">
        <v>5.0056754556387908</v>
      </c>
      <c r="S548" s="99">
        <v>4.802677178512849</v>
      </c>
      <c r="T548" s="99">
        <v>0</v>
      </c>
      <c r="U548" s="99">
        <v>0</v>
      </c>
      <c r="V548" s="99">
        <v>6.082188889993267</v>
      </c>
      <c r="W548" s="99">
        <v>7.0924950957642601</v>
      </c>
      <c r="X548" s="99">
        <v>7.4323279552832737</v>
      </c>
      <c r="Y548" s="99">
        <v>6.651002566043811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4.4446189594186425</v>
      </c>
      <c r="D549" s="99">
        <v>3.9732998667896005</v>
      </c>
      <c r="E549" s="99">
        <v>3.8477483302439204</v>
      </c>
      <c r="F549" s="99">
        <v>4.1208320416179793</v>
      </c>
      <c r="G549" s="99">
        <v>4.327333113470881</v>
      </c>
      <c r="H549" s="99">
        <v>3.9444183575082175</v>
      </c>
      <c r="I549" s="99">
        <v>3.991339784959139</v>
      </c>
      <c r="J549" s="99">
        <v>3.788572741908538</v>
      </c>
      <c r="K549" s="99">
        <v>3.528317670875126</v>
      </c>
      <c r="L549" s="99">
        <v>3.0893770467789912</v>
      </c>
      <c r="M549" s="99">
        <v>3.3390290187858986</v>
      </c>
      <c r="N549" s="99">
        <v>3.4182097574062182</v>
      </c>
      <c r="O549" s="99">
        <v>3.4351923946080309</v>
      </c>
      <c r="P549" s="99">
        <v>0</v>
      </c>
      <c r="Q549" s="99">
        <v>4.1455602298112089</v>
      </c>
      <c r="R549" s="99">
        <v>4.7150738033499167</v>
      </c>
      <c r="S549" s="99">
        <v>5.2881536313251702</v>
      </c>
      <c r="T549" s="99">
        <v>0</v>
      </c>
      <c r="U549" s="99">
        <v>0</v>
      </c>
      <c r="V549" s="99">
        <v>4.0396290866982509</v>
      </c>
      <c r="W549" s="99">
        <v>8.0782741225875103</v>
      </c>
      <c r="X549" s="99">
        <v>7.2886699568851228</v>
      </c>
      <c r="Y549" s="99">
        <v>6.8063961652230187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3.2478128080413455</v>
      </c>
      <c r="D550" s="110">
        <v>2.9123863043008562</v>
      </c>
      <c r="E550" s="110">
        <v>3.2230102648590915</v>
      </c>
      <c r="F550" s="110">
        <v>3.3850910935290353</v>
      </c>
      <c r="G550" s="110">
        <v>3.2827664794687896</v>
      </c>
      <c r="H550" s="110">
        <v>2.9277719623062399</v>
      </c>
      <c r="I550" s="110">
        <v>3.2895480312513525</v>
      </c>
      <c r="J550" s="110">
        <v>2.7565837218622322</v>
      </c>
      <c r="K550" s="110">
        <v>2.5529229458360758</v>
      </c>
      <c r="L550" s="110">
        <v>2.2821410894436989</v>
      </c>
      <c r="M550" s="110">
        <v>2.5656442257741876</v>
      </c>
      <c r="N550" s="110">
        <v>2.643098770577279</v>
      </c>
      <c r="O550" s="110">
        <v>2.558371077873574</v>
      </c>
      <c r="P550" s="110">
        <v>0</v>
      </c>
      <c r="Q550" s="110">
        <v>3.116818754041903</v>
      </c>
      <c r="R550" s="110">
        <v>3.1621631897298728</v>
      </c>
      <c r="S550" s="110">
        <v>3.7613494194493975</v>
      </c>
      <c r="T550" s="110">
        <v>0</v>
      </c>
      <c r="U550" s="110">
        <v>0</v>
      </c>
      <c r="V550" s="110">
        <v>4.0280064101686452</v>
      </c>
      <c r="W550" s="110">
        <v>4.5970987094867137</v>
      </c>
      <c r="X550" s="110">
        <v>5.071370385942406</v>
      </c>
      <c r="Y550" s="110">
        <v>5.0317423359219022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139.93261452653672</v>
      </c>
      <c r="D552" s="118">
        <f t="shared" si="268"/>
        <v>101.18282548625325</v>
      </c>
      <c r="E552" s="118">
        <f t="shared" si="268"/>
        <v>86.703416554821231</v>
      </c>
      <c r="F552" s="118">
        <f t="shared" si="268"/>
        <v>95.796495031486344</v>
      </c>
      <c r="G552" s="118">
        <f t="shared" si="268"/>
        <v>89.605478287204065</v>
      </c>
      <c r="H552" s="118">
        <f t="shared" si="268"/>
        <v>60.753454853384078</v>
      </c>
      <c r="I552" s="118">
        <f t="shared" si="268"/>
        <v>74.533107812355254</v>
      </c>
      <c r="J552" s="118">
        <f t="shared" si="268"/>
        <v>34.249174860171642</v>
      </c>
      <c r="K552" s="118">
        <f t="shared" si="268"/>
        <v>20.709064106960803</v>
      </c>
      <c r="L552" s="118">
        <f t="shared" si="268"/>
        <v>126.14374003788217</v>
      </c>
      <c r="M552" s="118">
        <f t="shared" si="268"/>
        <v>101.7912447422697</v>
      </c>
      <c r="N552" s="118">
        <f t="shared" si="268"/>
        <v>101.29346428084051</v>
      </c>
      <c r="O552" s="118">
        <f t="shared" si="268"/>
        <v>93.159670828205904</v>
      </c>
      <c r="P552" s="118">
        <f t="shared" si="268"/>
        <v>0</v>
      </c>
      <c r="Q552" s="118">
        <f t="shared" si="268"/>
        <v>77.122694335231358</v>
      </c>
      <c r="R552" s="118">
        <f t="shared" ref="R552:V552" si="269">R553+R556+R558+R571</f>
        <v>82.228943163022535</v>
      </c>
      <c r="S552" s="118">
        <f t="shared" si="269"/>
        <v>79.205009957774649</v>
      </c>
      <c r="T552" s="118">
        <f t="shared" si="269"/>
        <v>0</v>
      </c>
      <c r="U552" s="118">
        <f t="shared" si="269"/>
        <v>0</v>
      </c>
      <c r="V552" s="118">
        <f t="shared" si="269"/>
        <v>70.084912037822988</v>
      </c>
      <c r="W552" s="118">
        <f t="shared" ref="W552:Y552" si="270">W553+W556+W558+W571</f>
        <v>74.947444723382972</v>
      </c>
      <c r="X552" s="118">
        <f t="shared" si="270"/>
        <v>61.393651421122115</v>
      </c>
      <c r="Y552" s="118">
        <f t="shared" si="270"/>
        <v>47.358093459562234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130.21312260875905</v>
      </c>
      <c r="D553" s="123">
        <f t="shared" si="271"/>
        <v>91.642136518713684</v>
      </c>
      <c r="E553" s="123">
        <f t="shared" si="271"/>
        <v>76.661475118571872</v>
      </c>
      <c r="F553" s="123">
        <f t="shared" si="271"/>
        <v>85.84591196646349</v>
      </c>
      <c r="G553" s="123">
        <f t="shared" si="271"/>
        <v>79.654865027139365</v>
      </c>
      <c r="H553" s="123">
        <f t="shared" si="271"/>
        <v>51.018486897621571</v>
      </c>
      <c r="I553" s="123">
        <f t="shared" si="271"/>
        <v>63.731928336648281</v>
      </c>
      <c r="J553" s="123">
        <f t="shared" si="271"/>
        <v>24.686266407513298</v>
      </c>
      <c r="K553" s="123">
        <f t="shared" si="271"/>
        <v>12.587414652988393</v>
      </c>
      <c r="L553" s="123">
        <f t="shared" si="271"/>
        <v>118.64684189568953</v>
      </c>
      <c r="M553" s="123">
        <f t="shared" si="271"/>
        <v>94.150229163800944</v>
      </c>
      <c r="N553" s="123">
        <f t="shared" si="271"/>
        <v>92.240349684191443</v>
      </c>
      <c r="O553" s="123">
        <f t="shared" si="271"/>
        <v>83.164342706951146</v>
      </c>
      <c r="P553" s="123">
        <f t="shared" si="271"/>
        <v>0</v>
      </c>
      <c r="Q553" s="123">
        <f t="shared" si="271"/>
        <v>64.867244739796135</v>
      </c>
      <c r="R553" s="123">
        <f t="shared" ref="R553:V553" si="272">SUM(R554:R555)</f>
        <v>69.747969747895226</v>
      </c>
      <c r="S553" s="123">
        <f t="shared" si="272"/>
        <v>65.833643121535772</v>
      </c>
      <c r="T553" s="123">
        <f t="shared" si="272"/>
        <v>0</v>
      </c>
      <c r="U553" s="123">
        <f t="shared" si="272"/>
        <v>0</v>
      </c>
      <c r="V553" s="123">
        <f t="shared" si="272"/>
        <v>51.526833859450321</v>
      </c>
      <c r="W553" s="123">
        <f t="shared" ref="W553:Y553" si="273">SUM(W554:W555)</f>
        <v>54.839629525897749</v>
      </c>
      <c r="X553" s="123">
        <f t="shared" si="273"/>
        <v>43.21169371840594</v>
      </c>
      <c r="Y553" s="123">
        <f t="shared" si="273"/>
        <v>29.081755907664419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128.97018743490761</v>
      </c>
      <c r="D554" s="99">
        <v>90.788048736063985</v>
      </c>
      <c r="E554" s="99">
        <v>75.959583559749433</v>
      </c>
      <c r="F554" s="99">
        <v>85.07454004474161</v>
      </c>
      <c r="G554" s="99">
        <v>78.951955496889028</v>
      </c>
      <c r="H554" s="99">
        <v>50.57831473855866</v>
      </c>
      <c r="I554" s="99">
        <v>63.192465919234245</v>
      </c>
      <c r="J554" s="99">
        <v>24.48031773333895</v>
      </c>
      <c r="K554" s="99">
        <v>12.483717601069198</v>
      </c>
      <c r="L554" s="99">
        <v>117.7118077434623</v>
      </c>
      <c r="M554" s="99">
        <v>93.417778935130144</v>
      </c>
      <c r="N554" s="99">
        <v>91.535893189189139</v>
      </c>
      <c r="O554" s="99">
        <v>82.525147195119004</v>
      </c>
      <c r="P554" s="99">
        <v>0</v>
      </c>
      <c r="Q554" s="99">
        <v>64.386248716740511</v>
      </c>
      <c r="R554" s="99">
        <v>69.23596202869949</v>
      </c>
      <c r="S554" s="99">
        <v>65.348716906112571</v>
      </c>
      <c r="T554" s="99">
        <v>0</v>
      </c>
      <c r="U554" s="99">
        <v>0</v>
      </c>
      <c r="V554" s="99">
        <v>51.135384610031927</v>
      </c>
      <c r="W554" s="99">
        <v>54.435157714867984</v>
      </c>
      <c r="X554" s="99">
        <v>42.895467736922811</v>
      </c>
      <c r="Y554" s="99">
        <v>28.89193521308578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1.2429351738514327</v>
      </c>
      <c r="D555" s="99">
        <v>0.85408778264970331</v>
      </c>
      <c r="E555" s="99">
        <v>0.70189155882244558</v>
      </c>
      <c r="F555" s="99">
        <v>0.77137192172187474</v>
      </c>
      <c r="G555" s="99">
        <v>0.70290953025034153</v>
      </c>
      <c r="H555" s="99">
        <v>0.44017215906291057</v>
      </c>
      <c r="I555" s="99">
        <v>0.53946241741403311</v>
      </c>
      <c r="J555" s="99">
        <v>0.20594867417434712</v>
      </c>
      <c r="K555" s="99">
        <v>0.10369705191919389</v>
      </c>
      <c r="L555" s="99">
        <v>0.93503415222723751</v>
      </c>
      <c r="M555" s="99">
        <v>0.73245022867080456</v>
      </c>
      <c r="N555" s="99">
        <v>0.70445649500230567</v>
      </c>
      <c r="O555" s="99">
        <v>0.63919551183214451</v>
      </c>
      <c r="P555" s="99">
        <v>0</v>
      </c>
      <c r="Q555" s="99">
        <v>0.480996023055618</v>
      </c>
      <c r="R555" s="99">
        <v>0.51200771919573562</v>
      </c>
      <c r="S555" s="99">
        <v>0.4849262154232078</v>
      </c>
      <c r="T555" s="99">
        <v>0</v>
      </c>
      <c r="U555" s="99">
        <v>0</v>
      </c>
      <c r="V555" s="99">
        <v>0.39144924941839149</v>
      </c>
      <c r="W555" s="99">
        <v>0.40447181102976726</v>
      </c>
      <c r="X555" s="99">
        <v>0.31622598148312925</v>
      </c>
      <c r="Y555" s="99">
        <v>0.18982069457864079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0.15021363273529603</v>
      </c>
      <c r="D556" s="123">
        <f t="shared" si="274"/>
        <v>0.25152829960591838</v>
      </c>
      <c r="E556" s="123">
        <f t="shared" si="274"/>
        <v>0.36771964197818668</v>
      </c>
      <c r="F556" s="123">
        <f t="shared" si="274"/>
        <v>0.33603446906987194</v>
      </c>
      <c r="G556" s="123">
        <f t="shared" si="274"/>
        <v>0.38767409232707067</v>
      </c>
      <c r="H556" s="123">
        <f t="shared" si="274"/>
        <v>0.33034609412018062</v>
      </c>
      <c r="I556" s="123">
        <f t="shared" si="274"/>
        <v>0.52908159300972735</v>
      </c>
      <c r="J556" s="123">
        <f t="shared" si="274"/>
        <v>0.42455613510548085</v>
      </c>
      <c r="K556" s="123">
        <f t="shared" si="274"/>
        <v>0.6338106880109271</v>
      </c>
      <c r="L556" s="123">
        <f t="shared" si="274"/>
        <v>0.51979157312382784</v>
      </c>
      <c r="M556" s="123">
        <f t="shared" si="274"/>
        <v>0.19430408953914269</v>
      </c>
      <c r="N556" s="123">
        <f t="shared" si="274"/>
        <v>0.94080282623610578</v>
      </c>
      <c r="O556" s="123">
        <f t="shared" si="274"/>
        <v>0.50566205787812102</v>
      </c>
      <c r="P556" s="123">
        <f t="shared" si="274"/>
        <v>0</v>
      </c>
      <c r="Q556" s="123">
        <f t="shared" si="274"/>
        <v>1.0444014935612609</v>
      </c>
      <c r="R556" s="123">
        <f t="shared" si="274"/>
        <v>0.95963340124387309</v>
      </c>
      <c r="S556" s="123">
        <f t="shared" si="274"/>
        <v>0.71544718842921651</v>
      </c>
      <c r="T556" s="123">
        <f t="shared" si="274"/>
        <v>0</v>
      </c>
      <c r="U556" s="123">
        <f t="shared" si="274"/>
        <v>0</v>
      </c>
      <c r="V556" s="123">
        <f t="shared" si="274"/>
        <v>0.61618138293446423</v>
      </c>
      <c r="W556" s="123">
        <f t="shared" si="274"/>
        <v>0.22419318449538964</v>
      </c>
      <c r="X556" s="123">
        <f t="shared" si="274"/>
        <v>0.24621067372506886</v>
      </c>
      <c r="Y556" s="123">
        <f t="shared" si="274"/>
        <v>0.21445231188030231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0.15021363273529603</v>
      </c>
      <c r="D557" s="99">
        <f>RES_hhdet_in_tess!D86</f>
        <v>0.25152829960591838</v>
      </c>
      <c r="E557" s="99">
        <f>RES_hhdet_in_tess!E86</f>
        <v>0.36771964197818668</v>
      </c>
      <c r="F557" s="99">
        <f>RES_hhdet_in_tess!F86</f>
        <v>0.33603446906987194</v>
      </c>
      <c r="G557" s="99">
        <f>RES_hhdet_in_tess!G86</f>
        <v>0.38767409232707067</v>
      </c>
      <c r="H557" s="99">
        <f>RES_hhdet_in_tess!H86</f>
        <v>0.33034609412018062</v>
      </c>
      <c r="I557" s="99">
        <f>RES_hhdet_in_tess!I86</f>
        <v>0.52908159300972735</v>
      </c>
      <c r="J557" s="99">
        <f>RES_hhdet_in_tess!J86</f>
        <v>0.42455613510548085</v>
      </c>
      <c r="K557" s="99">
        <f>RES_hhdet_in_tess!K86</f>
        <v>0.6338106880109271</v>
      </c>
      <c r="L557" s="99">
        <f>RES_hhdet_in_tess!L86</f>
        <v>0.51979157312382784</v>
      </c>
      <c r="M557" s="99">
        <f>RES_hhdet_in_tess!M86</f>
        <v>0.19430408953914269</v>
      </c>
      <c r="N557" s="99">
        <f>RES_hhdet_in_tess!N86</f>
        <v>0.94080282623610578</v>
      </c>
      <c r="O557" s="99">
        <f>RES_hhdet_in_tess!O86</f>
        <v>0.50566205787812102</v>
      </c>
      <c r="P557" s="99">
        <f>RES_hhdet_in_tess!P86</f>
        <v>0</v>
      </c>
      <c r="Q557" s="99">
        <f>RES_hhdet_in_tess!Q86</f>
        <v>1.0444014935612609</v>
      </c>
      <c r="R557" s="99">
        <f>RES_hhdet_in_tess!R86</f>
        <v>0.95963340124387309</v>
      </c>
      <c r="S557" s="99">
        <f>RES_hhdet_in_tess!S86</f>
        <v>0.71544718842921651</v>
      </c>
      <c r="T557" s="99">
        <f>RES_hhdet_in_tess!T86</f>
        <v>0</v>
      </c>
      <c r="U557" s="99">
        <f>RES_hhdet_in_tess!U86</f>
        <v>0</v>
      </c>
      <c r="V557" s="99">
        <f>RES_hhdet_in_tess!V86</f>
        <v>0.61618138293446423</v>
      </c>
      <c r="W557" s="99">
        <f>RES_hhdet_in_tess!W86</f>
        <v>0.22419318449538964</v>
      </c>
      <c r="X557" s="99">
        <f>RES_hhdet_in_tess!X86</f>
        <v>0.24621067372506886</v>
      </c>
      <c r="Y557" s="99">
        <f>RES_hhdet_in_tess!Y86</f>
        <v>0.21445231188030231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7.1133436195082576</v>
      </c>
      <c r="D558" s="123">
        <v>7.092895726774195</v>
      </c>
      <c r="E558" s="123">
        <v>7.2598375883476312</v>
      </c>
      <c r="F558" s="123">
        <v>7.0716749895915676</v>
      </c>
      <c r="G558" s="123">
        <v>7.0804634641178694</v>
      </c>
      <c r="H558" s="123">
        <v>7.1879789756811343</v>
      </c>
      <c r="I558" s="123">
        <v>7.7892096949736995</v>
      </c>
      <c r="J558" s="123">
        <v>7.0998521978892946</v>
      </c>
      <c r="K558" s="123">
        <v>5.6180039643668245</v>
      </c>
      <c r="L558" s="123">
        <v>5.202989983347444</v>
      </c>
      <c r="M558" s="123">
        <v>5.4809089122954573</v>
      </c>
      <c r="N558" s="123">
        <v>6.0798214277375493</v>
      </c>
      <c r="O558" s="123">
        <v>7.5082559084076905</v>
      </c>
      <c r="P558" s="123">
        <v>0</v>
      </c>
      <c r="Q558" s="123">
        <v>8.7536761322613916</v>
      </c>
      <c r="R558" s="123">
        <v>8.9764791546379019</v>
      </c>
      <c r="S558" s="123">
        <v>9.596672833324412</v>
      </c>
      <c r="T558" s="123">
        <v>0</v>
      </c>
      <c r="U558" s="123">
        <v>0</v>
      </c>
      <c r="V558" s="123">
        <v>14.510520655980732</v>
      </c>
      <c r="W558" s="123">
        <v>15.84840097094415</v>
      </c>
      <c r="X558" s="123">
        <v>13.500032491565126</v>
      </c>
      <c r="Y558" s="123">
        <v>13.634106062441672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9.5106659560563891</v>
      </c>
      <c r="D559" s="99">
        <v>6.9924190151804595</v>
      </c>
      <c r="E559" s="99">
        <v>6.2641154221011748</v>
      </c>
      <c r="F559" s="99">
        <v>7.5962936200803401</v>
      </c>
      <c r="G559" s="99">
        <v>7.6837209726558653</v>
      </c>
      <c r="H559" s="99">
        <v>5.7731971927940879</v>
      </c>
      <c r="I559" s="99">
        <v>8.6918695608726146</v>
      </c>
      <c r="J559" s="99">
        <v>5.0012905365257794</v>
      </c>
      <c r="K559" s="99">
        <v>4.9066740012224326</v>
      </c>
      <c r="L559" s="99">
        <v>6.6347369160906098</v>
      </c>
      <c r="M559" s="99">
        <v>5.850186367608285</v>
      </c>
      <c r="N559" s="99">
        <v>6.7045816582993343</v>
      </c>
      <c r="O559" s="99">
        <v>6.8805009624105304</v>
      </c>
      <c r="P559" s="99">
        <v>0</v>
      </c>
      <c r="Q559" s="99">
        <v>8.4243572492998346</v>
      </c>
      <c r="R559" s="99">
        <v>6.3753127202686581</v>
      </c>
      <c r="S559" s="99">
        <v>6.2863974835030172</v>
      </c>
      <c r="T559" s="99">
        <v>0</v>
      </c>
      <c r="U559" s="99">
        <v>0</v>
      </c>
      <c r="V559" s="99">
        <v>14.510731871364781</v>
      </c>
      <c r="W559" s="99">
        <v>15.848104559691809</v>
      </c>
      <c r="X559" s="99">
        <v>13.885058000099317</v>
      </c>
      <c r="Y559" s="99">
        <v>13.12102520335981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6.6338461329245382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14.523556789246264</v>
      </c>
      <c r="W560" s="99">
        <v>0</v>
      </c>
      <c r="X560" s="99">
        <v>13.964855334596866</v>
      </c>
      <c r="Y560" s="99">
        <v>13.160089466112588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2.2116345093781113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4.4467926984094373</v>
      </c>
      <c r="W561" s="102">
        <v>0</v>
      </c>
      <c r="X561" s="102">
        <v>3.4080658065477887</v>
      </c>
      <c r="Y561" s="102">
        <v>5.0859771362233994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4.4222116235464277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10.076764090836823</v>
      </c>
      <c r="W562" s="105">
        <v>0</v>
      </c>
      <c r="X562" s="105">
        <v>10.556789528049077</v>
      </c>
      <c r="Y562" s="105">
        <v>8.0741123298891893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7.3916502993146382</v>
      </c>
      <c r="D563" s="102">
        <v>7.30469473763387</v>
      </c>
      <c r="E563" s="102">
        <v>7.1717790910216364</v>
      </c>
      <c r="F563" s="102">
        <v>7.1218866110098134</v>
      </c>
      <c r="G563" s="102">
        <v>7.1963065338861769</v>
      </c>
      <c r="H563" s="102">
        <v>7.2845075940415862</v>
      </c>
      <c r="I563" s="102">
        <v>7.3807458076735912</v>
      </c>
      <c r="J563" s="102">
        <v>7.0356363201858798</v>
      </c>
      <c r="K563" s="102">
        <v>6.968216133164213</v>
      </c>
      <c r="L563" s="102">
        <v>6.5942026846959978</v>
      </c>
      <c r="M563" s="102">
        <v>6.5431764543041355</v>
      </c>
      <c r="N563" s="102">
        <v>6.5628737528456043</v>
      </c>
      <c r="O563" s="102">
        <v>6.930063151587424</v>
      </c>
      <c r="P563" s="102">
        <v>0</v>
      </c>
      <c r="Q563" s="102">
        <v>8.2737785254312186</v>
      </c>
      <c r="R563" s="102">
        <v>8.7896480452880557</v>
      </c>
      <c r="S563" s="102">
        <v>10.646200486712473</v>
      </c>
      <c r="T563" s="102">
        <v>0</v>
      </c>
      <c r="U563" s="102">
        <v>0</v>
      </c>
      <c r="V563" s="102">
        <v>0</v>
      </c>
      <c r="W563" s="102">
        <v>0</v>
      </c>
      <c r="X563" s="102">
        <v>13.285022127921973</v>
      </c>
      <c r="Y563" s="102">
        <v>15.433630569965723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6.6018409690529687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13.310969204852379</v>
      </c>
      <c r="Y564" s="105">
        <v>15.526079571293787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2.2074432416619505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3.1905781006924672</v>
      </c>
      <c r="Y565" s="99">
        <v>5.969911402748278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4.3943977273910182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10.120391104159909</v>
      </c>
      <c r="Y566" s="99">
        <v>9.5561681685455095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6.8768699074756423</v>
      </c>
      <c r="D567" s="102">
        <v>7.0422645058095075</v>
      </c>
      <c r="E567" s="102">
        <v>7.285453491354688</v>
      </c>
      <c r="F567" s="102">
        <v>7.0608636457799587</v>
      </c>
      <c r="G567" s="102">
        <v>7.0621517234634563</v>
      </c>
      <c r="H567" s="102">
        <v>7.1789055930289525</v>
      </c>
      <c r="I567" s="102">
        <v>7.8344744049356283</v>
      </c>
      <c r="J567" s="102">
        <v>7.1161876502642869</v>
      </c>
      <c r="K567" s="102">
        <v>5.5583610729298352</v>
      </c>
      <c r="L567" s="102">
        <v>5.0634446858371707</v>
      </c>
      <c r="M567" s="102">
        <v>5.4266372230584796</v>
      </c>
      <c r="N567" s="102">
        <v>6.0599554081705893</v>
      </c>
      <c r="O567" s="102">
        <v>7.5422513681441377</v>
      </c>
      <c r="P567" s="102">
        <v>0</v>
      </c>
      <c r="Q567" s="102">
        <v>8.7779288039246257</v>
      </c>
      <c r="R567" s="102">
        <v>9.0969249405358585</v>
      </c>
      <c r="S567" s="102">
        <v>9.5789524868713638</v>
      </c>
      <c r="T567" s="102">
        <v>0</v>
      </c>
      <c r="U567" s="102">
        <v>0</v>
      </c>
      <c r="V567" s="102">
        <v>12.944419809753754</v>
      </c>
      <c r="W567" s="102">
        <v>16.902439384262863</v>
      </c>
      <c r="X567" s="102">
        <v>12.643545496802821</v>
      </c>
      <c r="Y567" s="102">
        <v>14.018694565154142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5.069262888353455</v>
      </c>
      <c r="M568" s="105">
        <v>5.4265391025371486</v>
      </c>
      <c r="N568" s="105">
        <v>6.0533528713575757</v>
      </c>
      <c r="O568" s="105">
        <v>7.5266197075659091</v>
      </c>
      <c r="P568" s="105">
        <v>0</v>
      </c>
      <c r="Q568" s="105">
        <v>8.7359167422569968</v>
      </c>
      <c r="R568" s="105">
        <v>9.0441841594270098</v>
      </c>
      <c r="S568" s="105">
        <v>9.5580165801457593</v>
      </c>
      <c r="T568" s="105">
        <v>0</v>
      </c>
      <c r="U568" s="105">
        <v>0</v>
      </c>
      <c r="V568" s="105">
        <v>0</v>
      </c>
      <c r="W568" s="105">
        <v>0</v>
      </c>
      <c r="X568" s="105">
        <v>12.686798448159358</v>
      </c>
      <c r="Y568" s="105">
        <v>14.040378149802521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1.688561515529962</v>
      </c>
      <c r="M569" s="99">
        <v>1.5644647353274133</v>
      </c>
      <c r="N569" s="99">
        <v>1.8656310217593615</v>
      </c>
      <c r="O569" s="99">
        <v>2.6246906668277843</v>
      </c>
      <c r="P569" s="99">
        <v>0</v>
      </c>
      <c r="Q569" s="99">
        <v>2.6882338599136171</v>
      </c>
      <c r="R569" s="99">
        <v>2.8020735166425275</v>
      </c>
      <c r="S569" s="99">
        <v>2.6824369940251342</v>
      </c>
      <c r="T569" s="99">
        <v>0</v>
      </c>
      <c r="U569" s="99">
        <v>0</v>
      </c>
      <c r="V569" s="99">
        <v>0</v>
      </c>
      <c r="W569" s="99">
        <v>0</v>
      </c>
      <c r="X569" s="99">
        <v>3.0235262426581899</v>
      </c>
      <c r="Y569" s="99">
        <v>5.4377716568391188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3.3807013728234931</v>
      </c>
      <c r="M570" s="99">
        <v>3.8620743672097348</v>
      </c>
      <c r="N570" s="99">
        <v>4.1877218495982138</v>
      </c>
      <c r="O570" s="99">
        <v>4.901929040738124</v>
      </c>
      <c r="P570" s="99">
        <v>0</v>
      </c>
      <c r="Q570" s="99">
        <v>6.0476828823433806</v>
      </c>
      <c r="R570" s="99">
        <v>6.242110642784481</v>
      </c>
      <c r="S570" s="99">
        <v>6.8755795861206259</v>
      </c>
      <c r="T570" s="99">
        <v>0</v>
      </c>
      <c r="U570" s="99">
        <v>0</v>
      </c>
      <c r="V570" s="99">
        <v>0</v>
      </c>
      <c r="W570" s="99">
        <v>0</v>
      </c>
      <c r="X570" s="99">
        <v>9.6632722055011673</v>
      </c>
      <c r="Y570" s="99">
        <v>8.602606492963405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2.4559346655341061</v>
      </c>
      <c r="D571" s="123">
        <v>2.1962649411594497</v>
      </c>
      <c r="E571" s="123">
        <v>2.4143842059235441</v>
      </c>
      <c r="F571" s="123">
        <v>2.5428736063614075</v>
      </c>
      <c r="G571" s="123">
        <v>2.4824757036197598</v>
      </c>
      <c r="H571" s="123">
        <v>2.2166428859611931</v>
      </c>
      <c r="I571" s="123">
        <v>2.482888187723558</v>
      </c>
      <c r="J571" s="123">
        <v>2.038500119663575</v>
      </c>
      <c r="K571" s="123">
        <v>1.8698348015946549</v>
      </c>
      <c r="L571" s="123">
        <v>1.7741165857213568</v>
      </c>
      <c r="M571" s="123">
        <v>1.9658025766341445</v>
      </c>
      <c r="N571" s="123">
        <v>2.0324903426754064</v>
      </c>
      <c r="O571" s="123">
        <v>1.9814101549689391</v>
      </c>
      <c r="P571" s="123">
        <v>0</v>
      </c>
      <c r="Q571" s="123">
        <v>2.4573719696125655</v>
      </c>
      <c r="R571" s="123">
        <v>2.5448608592455324</v>
      </c>
      <c r="S571" s="123">
        <v>3.0592468144852418</v>
      </c>
      <c r="T571" s="123">
        <v>0</v>
      </c>
      <c r="U571" s="123">
        <v>0</v>
      </c>
      <c r="V571" s="123">
        <v>3.4313761394574644</v>
      </c>
      <c r="W571" s="123">
        <v>4.03522104204567</v>
      </c>
      <c r="X571" s="123">
        <v>4.4357145374259828</v>
      </c>
      <c r="Y571" s="123">
        <v>4.4277791775758413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2.9038668893929969</v>
      </c>
      <c r="D572" s="99">
        <v>2.2646598826335547</v>
      </c>
      <c r="E572" s="99">
        <v>2.1643344623399572</v>
      </c>
      <c r="F572" s="99">
        <v>2.6293769636797384</v>
      </c>
      <c r="G572" s="99">
        <v>2.575084086268919</v>
      </c>
      <c r="H572" s="99">
        <v>1.8808524955227279</v>
      </c>
      <c r="I572" s="99">
        <v>2.7311657282605064</v>
      </c>
      <c r="J572" s="99">
        <v>0.63760324771390475</v>
      </c>
      <c r="K572" s="99">
        <v>0.29128762302557415</v>
      </c>
      <c r="L572" s="99">
        <v>2.3374590692651518</v>
      </c>
      <c r="M572" s="99">
        <v>2.0174754575896903</v>
      </c>
      <c r="N572" s="99">
        <v>2.3359611830111282</v>
      </c>
      <c r="O572" s="99">
        <v>2.1410947501018622</v>
      </c>
      <c r="P572" s="99">
        <v>0</v>
      </c>
      <c r="Q572" s="99">
        <v>2.3996474828068632</v>
      </c>
      <c r="R572" s="99">
        <v>2.9018119595091578</v>
      </c>
      <c r="S572" s="99">
        <v>2.7988383569897772</v>
      </c>
      <c r="T572" s="99">
        <v>0</v>
      </c>
      <c r="U572" s="99">
        <v>0</v>
      </c>
      <c r="V572" s="99">
        <v>3.596781072259652</v>
      </c>
      <c r="W572" s="99">
        <v>4.2016481607005565</v>
      </c>
      <c r="X572" s="99">
        <v>4.4058218132304967</v>
      </c>
      <c r="Y572" s="99">
        <v>3.94291406519319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2.5958630733678216</v>
      </c>
      <c r="D573" s="99">
        <v>2.3219449017213991</v>
      </c>
      <c r="E573" s="99">
        <v>2.2498855272359481</v>
      </c>
      <c r="F573" s="99">
        <v>2.4109695720828594</v>
      </c>
      <c r="G573" s="99">
        <v>2.5332617701099074</v>
      </c>
      <c r="H573" s="99">
        <v>2.3104443349904358</v>
      </c>
      <c r="I573" s="99">
        <v>2.3392891826377049</v>
      </c>
      <c r="J573" s="99">
        <v>2.2217408956902047</v>
      </c>
      <c r="K573" s="99">
        <v>2.0703221841573254</v>
      </c>
      <c r="L573" s="99">
        <v>1.8138173941151829</v>
      </c>
      <c r="M573" s="99">
        <v>1.9612566031275409</v>
      </c>
      <c r="N573" s="99">
        <v>2.0082602001164851</v>
      </c>
      <c r="O573" s="99">
        <v>2.0185350912553703</v>
      </c>
      <c r="P573" s="99">
        <v>0</v>
      </c>
      <c r="Q573" s="99">
        <v>2.4410261534112778</v>
      </c>
      <c r="R573" s="99">
        <v>2.7885454320424756</v>
      </c>
      <c r="S573" s="99">
        <v>3.1467297256922988</v>
      </c>
      <c r="T573" s="99">
        <v>0</v>
      </c>
      <c r="U573" s="99">
        <v>0</v>
      </c>
      <c r="V573" s="99">
        <v>2.4450967207060312</v>
      </c>
      <c r="W573" s="99">
        <v>4.8996355437529182</v>
      </c>
      <c r="X573" s="99">
        <v>4.4236475779470021</v>
      </c>
      <c r="Y573" s="99">
        <v>4.1312183811829879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2.4344940198881617</v>
      </c>
      <c r="D574" s="110">
        <v>2.1865885977763364</v>
      </c>
      <c r="E574" s="110">
        <v>2.4238848214838224</v>
      </c>
      <c r="F574" s="110">
        <v>2.5500934395694879</v>
      </c>
      <c r="G574" s="110">
        <v>2.4773659095077467</v>
      </c>
      <c r="H574" s="110">
        <v>2.213489853964846</v>
      </c>
      <c r="I574" s="110">
        <v>2.4917158218405686</v>
      </c>
      <c r="J574" s="110">
        <v>2.092247173923337</v>
      </c>
      <c r="K574" s="110">
        <v>1.9419504658421833</v>
      </c>
      <c r="L574" s="110">
        <v>1.7401472927323558</v>
      </c>
      <c r="M574" s="110">
        <v>1.9630302253921021</v>
      </c>
      <c r="N574" s="110">
        <v>2.0317599694842325</v>
      </c>
      <c r="O574" s="110">
        <v>1.9793620615672285</v>
      </c>
      <c r="P574" s="110">
        <v>0</v>
      </c>
      <c r="Q574" s="110">
        <v>2.4584811176468939</v>
      </c>
      <c r="R574" s="110">
        <v>2.5308948908114646</v>
      </c>
      <c r="S574" s="110">
        <v>3.0650112496299586</v>
      </c>
      <c r="T574" s="110">
        <v>0</v>
      </c>
      <c r="U574" s="110">
        <v>0</v>
      </c>
      <c r="V574" s="110">
        <v>3.4553328669392838</v>
      </c>
      <c r="W574" s="110">
        <v>3.9862869320852266</v>
      </c>
      <c r="X574" s="110">
        <v>4.4361259203828602</v>
      </c>
      <c r="Y574" s="110">
        <v>4.4354098643391193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1.3150011671054092</v>
      </c>
      <c r="D576" s="118">
        <f t="shared" si="275"/>
        <v>0.68052486193258976</v>
      </c>
      <c r="E576" s="118">
        <f t="shared" si="275"/>
        <v>0.55095889976228907</v>
      </c>
      <c r="F576" s="118">
        <f t="shared" si="275"/>
        <v>0.46574915241376608</v>
      </c>
      <c r="G576" s="118">
        <f t="shared" si="275"/>
        <v>0.42423701149733961</v>
      </c>
      <c r="H576" s="118">
        <f t="shared" si="275"/>
        <v>0.43857876231015996</v>
      </c>
      <c r="I576" s="118">
        <f t="shared" si="275"/>
        <v>0.40238287070268347</v>
      </c>
      <c r="J576" s="118">
        <f t="shared" si="275"/>
        <v>0.30017553384152312</v>
      </c>
      <c r="K576" s="118">
        <f t="shared" si="275"/>
        <v>0.16677488987712213</v>
      </c>
      <c r="L576" s="118">
        <f t="shared" si="275"/>
        <v>9.9588875377174035E-2</v>
      </c>
      <c r="M576" s="118">
        <f t="shared" si="275"/>
        <v>0.12931851053406132</v>
      </c>
      <c r="N576" s="118">
        <f t="shared" si="275"/>
        <v>0.1204125099419027</v>
      </c>
      <c r="O576" s="118">
        <f t="shared" si="275"/>
        <v>0.13583394196265894</v>
      </c>
      <c r="P576" s="118">
        <f t="shared" si="275"/>
        <v>0</v>
      </c>
      <c r="Q576" s="118">
        <f t="shared" si="275"/>
        <v>0.14071253268614731</v>
      </c>
      <c r="R576" s="118">
        <f t="shared" ref="R576:V576" si="276">R577+R580+R582+R595</f>
        <v>0.1707455367129847</v>
      </c>
      <c r="S576" s="118">
        <f t="shared" si="276"/>
        <v>0.10745294192394172</v>
      </c>
      <c r="T576" s="118">
        <f t="shared" si="276"/>
        <v>0</v>
      </c>
      <c r="U576" s="118">
        <f t="shared" si="276"/>
        <v>0</v>
      </c>
      <c r="V576" s="118">
        <f t="shared" si="276"/>
        <v>2.3896112007336816E-2</v>
      </c>
      <c r="W576" s="118">
        <f t="shared" ref="W576:Y576" si="277">W577+W580+W582+W595</f>
        <v>9.7505336432622741E-2</v>
      </c>
      <c r="X576" s="118">
        <f t="shared" si="277"/>
        <v>0.18124142265896501</v>
      </c>
      <c r="Y576" s="118">
        <f t="shared" si="277"/>
        <v>0.17130500849191882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1.241067391269034</v>
      </c>
      <c r="D582" s="123">
        <v>0.62613240707820628</v>
      </c>
      <c r="E582" s="123">
        <v>0.51982209785446487</v>
      </c>
      <c r="F582" s="123">
        <v>0.41074045318265057</v>
      </c>
      <c r="G582" s="123">
        <v>0.35516649241941367</v>
      </c>
      <c r="H582" s="123">
        <v>0.37052706048042072</v>
      </c>
      <c r="I582" s="123">
        <v>0.3346062056614707</v>
      </c>
      <c r="J582" s="123">
        <v>0.22746984487279126</v>
      </c>
      <c r="K582" s="123">
        <v>0.12174885658716265</v>
      </c>
      <c r="L582" s="123">
        <v>6.8590552572694502E-2</v>
      </c>
      <c r="M582" s="123">
        <v>9.8099246817580393E-2</v>
      </c>
      <c r="N582" s="123">
        <v>9.0142749684834059E-2</v>
      </c>
      <c r="O582" s="123">
        <v>0.10759229954431515</v>
      </c>
      <c r="P582" s="123">
        <v>0</v>
      </c>
      <c r="Q582" s="123">
        <v>0.10906676809258867</v>
      </c>
      <c r="R582" s="123">
        <v>0.14511885348225603</v>
      </c>
      <c r="S582" s="123">
        <v>9.3559400353128791E-2</v>
      </c>
      <c r="T582" s="123">
        <v>0</v>
      </c>
      <c r="U582" s="123">
        <v>0</v>
      </c>
      <c r="V582" s="123">
        <v>0</v>
      </c>
      <c r="W582" s="123">
        <v>0</v>
      </c>
      <c r="X582" s="123">
        <v>0.1323149755816041</v>
      </c>
      <c r="Y582" s="123">
        <v>0.15696267815873235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3.2794149177960392</v>
      </c>
      <c r="D587" s="102">
        <v>3.2175126595986536</v>
      </c>
      <c r="E587" s="102">
        <v>3.1332835039387219</v>
      </c>
      <c r="F587" s="102">
        <v>3.0859782727798386</v>
      </c>
      <c r="G587" s="102">
        <v>3.0900922761510934</v>
      </c>
      <c r="H587" s="102">
        <v>3.0975278071908185</v>
      </c>
      <c r="I587" s="102">
        <v>3.1051806258374701</v>
      </c>
      <c r="J587" s="102">
        <v>2.9239352976356709</v>
      </c>
      <c r="K587" s="102">
        <v>2.8544572830753867</v>
      </c>
      <c r="L587" s="102">
        <v>2.6566297468137798</v>
      </c>
      <c r="M587" s="102">
        <v>2.5502041977103307</v>
      </c>
      <c r="N587" s="102">
        <v>2.4275342701104021</v>
      </c>
      <c r="O587" s="102">
        <v>2.3856267898961727</v>
      </c>
      <c r="P587" s="102">
        <v>0</v>
      </c>
      <c r="Q587" s="102">
        <v>2.4558200615514552</v>
      </c>
      <c r="R587" s="102">
        <v>2.5029520487361858</v>
      </c>
      <c r="S587" s="102">
        <v>2.9211323888032434</v>
      </c>
      <c r="T587" s="102">
        <v>0</v>
      </c>
      <c r="U587" s="102">
        <v>0</v>
      </c>
      <c r="V587" s="102">
        <v>0</v>
      </c>
      <c r="W587" s="102">
        <v>0</v>
      </c>
      <c r="X587" s="102">
        <v>3.3197847444348318</v>
      </c>
      <c r="Y587" s="102">
        <v>3.8528964865289401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0.88932046232250939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0.79729129561212897</v>
      </c>
      <c r="Y588" s="105">
        <v>1.4903460701786764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0.88932046232250939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0.79729129561212897</v>
      </c>
      <c r="Y589" s="99">
        <v>1.4903460701786764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7.3933775836375157E-2</v>
      </c>
      <c r="D595" s="123">
        <v>5.439245485438346E-2</v>
      </c>
      <c r="E595" s="123">
        <v>3.1136801907824245E-2</v>
      </c>
      <c r="F595" s="123">
        <v>5.5008699231115524E-2</v>
      </c>
      <c r="G595" s="123">
        <v>6.907051907792594E-2</v>
      </c>
      <c r="H595" s="123">
        <v>6.8051701829739256E-2</v>
      </c>
      <c r="I595" s="123">
        <v>6.7776665041212783E-2</v>
      </c>
      <c r="J595" s="123">
        <v>7.2705688968731863E-2</v>
      </c>
      <c r="K595" s="123">
        <v>4.5026033289959466E-2</v>
      </c>
      <c r="L595" s="123">
        <v>3.099832280447954E-2</v>
      </c>
      <c r="M595" s="123">
        <v>3.1219263716480927E-2</v>
      </c>
      <c r="N595" s="123">
        <v>3.026976025706863E-2</v>
      </c>
      <c r="O595" s="123">
        <v>2.8241642418343781E-2</v>
      </c>
      <c r="P595" s="123">
        <v>0</v>
      </c>
      <c r="Q595" s="123">
        <v>3.1645764593558626E-2</v>
      </c>
      <c r="R595" s="123">
        <v>2.5626683230728683E-2</v>
      </c>
      <c r="S595" s="123">
        <v>1.389354157081293E-2</v>
      </c>
      <c r="T595" s="123">
        <v>0</v>
      </c>
      <c r="U595" s="123">
        <v>0</v>
      </c>
      <c r="V595" s="123">
        <v>2.3896112007336816E-2</v>
      </c>
      <c r="W595" s="123">
        <v>9.7505336432622741E-2</v>
      </c>
      <c r="X595" s="123">
        <v>4.89264470773609E-2</v>
      </c>
      <c r="Y595" s="123">
        <v>1.4342330333186456E-2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1.0096396428215391</v>
      </c>
      <c r="D597" s="99">
        <v>0.90257479773992555</v>
      </c>
      <c r="E597" s="99">
        <v>0.87405451069820905</v>
      </c>
      <c r="F597" s="99">
        <v>0.93608820657394032</v>
      </c>
      <c r="G597" s="99">
        <v>0.98299699005604524</v>
      </c>
      <c r="H597" s="99">
        <v>0.89601407409156686</v>
      </c>
      <c r="I597" s="99">
        <v>0.90667274555131805</v>
      </c>
      <c r="J597" s="99">
        <v>0.86061218405194373</v>
      </c>
      <c r="K597" s="99">
        <v>0.8014926421159938</v>
      </c>
      <c r="L597" s="99">
        <v>0.70178288994631577</v>
      </c>
      <c r="M597" s="99">
        <v>0.75849383190740494</v>
      </c>
      <c r="N597" s="99">
        <v>0.77648052849239668</v>
      </c>
      <c r="O597" s="99">
        <v>0.7803383043591603</v>
      </c>
      <c r="P597" s="99">
        <v>0</v>
      </c>
      <c r="Q597" s="99">
        <v>0.94170546180391423</v>
      </c>
      <c r="R597" s="99">
        <v>1.0710761651689671</v>
      </c>
      <c r="S597" s="99">
        <v>1.2012569788918257</v>
      </c>
      <c r="T597" s="99">
        <v>0</v>
      </c>
      <c r="U597" s="99">
        <v>0</v>
      </c>
      <c r="V597" s="99">
        <v>0.91764214333437499</v>
      </c>
      <c r="W597" s="99">
        <v>1.8350607496869793</v>
      </c>
      <c r="X597" s="99">
        <v>1.6556942674060251</v>
      </c>
      <c r="Y597" s="99">
        <v>1.5461409528920609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629740</v>
      </c>
      <c r="C5" s="120">
        <v>638451</v>
      </c>
      <c r="D5" s="120">
        <v>649695</v>
      </c>
      <c r="E5" s="120">
        <v>656613</v>
      </c>
      <c r="F5" s="120">
        <v>646852</v>
      </c>
      <c r="G5" s="120">
        <v>654117</v>
      </c>
      <c r="H5" s="120">
        <v>648880</v>
      </c>
      <c r="I5" s="120">
        <v>640951</v>
      </c>
      <c r="J5" s="120">
        <v>598281</v>
      </c>
      <c r="K5" s="120">
        <v>557955</v>
      </c>
      <c r="L5" s="120">
        <v>485792</v>
      </c>
      <c r="M5" s="120">
        <v>458549</v>
      </c>
      <c r="N5" s="120">
        <v>452074</v>
      </c>
      <c r="O5" s="120">
        <v>463114</v>
      </c>
      <c r="P5" s="120">
        <v>469900</v>
      </c>
      <c r="Q5" s="120">
        <v>456699</v>
      </c>
      <c r="R5" s="120">
        <v>438478</v>
      </c>
      <c r="S5" s="120">
        <v>421206</v>
      </c>
      <c r="T5" s="120">
        <v>406087</v>
      </c>
      <c r="U5" s="120">
        <v>385684</v>
      </c>
      <c r="V5" s="120">
        <v>361361</v>
      </c>
      <c r="W5" s="120">
        <v>332813</v>
      </c>
      <c r="X5" s="120">
        <v>298268</v>
      </c>
      <c r="Y5" s="120">
        <v>277104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629740</v>
      </c>
      <c r="C7" s="52">
        <v>638451</v>
      </c>
      <c r="D7" s="52">
        <v>649695</v>
      </c>
      <c r="E7" s="52">
        <v>656613</v>
      </c>
      <c r="F7" s="52">
        <v>646852</v>
      </c>
      <c r="G7" s="52">
        <v>654117</v>
      </c>
      <c r="H7" s="52">
        <v>648880</v>
      </c>
      <c r="I7" s="52">
        <v>640951</v>
      </c>
      <c r="J7" s="52">
        <v>598281</v>
      </c>
      <c r="K7" s="52">
        <v>557955</v>
      </c>
      <c r="L7" s="52">
        <v>485792</v>
      </c>
      <c r="M7" s="52">
        <v>458549</v>
      </c>
      <c r="N7" s="52">
        <v>452074</v>
      </c>
      <c r="O7" s="52">
        <v>463114</v>
      </c>
      <c r="P7" s="52">
        <v>469900</v>
      </c>
      <c r="Q7" s="52">
        <v>456699</v>
      </c>
      <c r="R7" s="52">
        <v>438478</v>
      </c>
      <c r="S7" s="52">
        <v>421206</v>
      </c>
      <c r="T7" s="52">
        <v>406087</v>
      </c>
      <c r="U7" s="52">
        <v>385684</v>
      </c>
      <c r="V7" s="52">
        <v>361361</v>
      </c>
      <c r="W7" s="52">
        <v>332813</v>
      </c>
      <c r="X7" s="52">
        <v>298268</v>
      </c>
      <c r="Y7" s="52">
        <v>277104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1846</v>
      </c>
      <c r="C9" s="52">
        <v>3980</v>
      </c>
      <c r="D9" s="52">
        <v>6304</v>
      </c>
      <c r="E9" s="52">
        <v>9225</v>
      </c>
      <c r="F9" s="52">
        <v>11421</v>
      </c>
      <c r="G9" s="52">
        <v>14500</v>
      </c>
      <c r="H9" s="52">
        <v>16439</v>
      </c>
      <c r="I9" s="52">
        <v>19348</v>
      </c>
      <c r="J9" s="52">
        <v>19566</v>
      </c>
      <c r="K9" s="52">
        <v>19521</v>
      </c>
      <c r="L9" s="52">
        <v>17399</v>
      </c>
      <c r="M9" s="52">
        <v>15077</v>
      </c>
      <c r="N9" s="52">
        <v>15388</v>
      </c>
      <c r="O9" s="52">
        <v>16767</v>
      </c>
      <c r="P9" s="52">
        <v>21109</v>
      </c>
      <c r="Q9" s="52">
        <v>26964</v>
      </c>
      <c r="R9" s="52">
        <v>30455</v>
      </c>
      <c r="S9" s="52">
        <v>32547</v>
      </c>
      <c r="T9" s="52">
        <v>35814</v>
      </c>
      <c r="U9" s="52">
        <v>37312</v>
      </c>
      <c r="V9" s="52">
        <v>36926</v>
      </c>
      <c r="W9" s="52">
        <v>33469</v>
      </c>
      <c r="X9" s="52">
        <v>28882</v>
      </c>
      <c r="Y9" s="52">
        <v>23857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609393</v>
      </c>
      <c r="C11" s="52">
        <v>612856</v>
      </c>
      <c r="D11" s="52">
        <v>621846</v>
      </c>
      <c r="E11" s="52">
        <v>625378</v>
      </c>
      <c r="F11" s="52">
        <v>612825</v>
      </c>
      <c r="G11" s="52">
        <v>615210</v>
      </c>
      <c r="H11" s="52">
        <v>606734</v>
      </c>
      <c r="I11" s="52">
        <v>596042</v>
      </c>
      <c r="J11" s="52">
        <v>556489</v>
      </c>
      <c r="K11" s="52">
        <v>522754</v>
      </c>
      <c r="L11" s="52">
        <v>462055</v>
      </c>
      <c r="M11" s="52">
        <v>437280</v>
      </c>
      <c r="N11" s="52">
        <v>429664</v>
      </c>
      <c r="O11" s="52">
        <v>431011</v>
      </c>
      <c r="P11" s="52">
        <v>444641</v>
      </c>
      <c r="Q11" s="52">
        <v>435132</v>
      </c>
      <c r="R11" s="52">
        <v>420127</v>
      </c>
      <c r="S11" s="52">
        <v>406435</v>
      </c>
      <c r="T11" s="52">
        <v>381070</v>
      </c>
      <c r="U11" s="52">
        <v>354602</v>
      </c>
      <c r="V11" s="52">
        <v>326790</v>
      </c>
      <c r="W11" s="52">
        <v>291797</v>
      </c>
      <c r="X11" s="52">
        <v>272414</v>
      </c>
      <c r="Y11" s="52">
        <v>269781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1150</v>
      </c>
      <c r="M12" s="52">
        <v>1149</v>
      </c>
      <c r="N12" s="52">
        <v>1117</v>
      </c>
      <c r="O12" s="52">
        <v>1050</v>
      </c>
      <c r="P12" s="52">
        <v>1008</v>
      </c>
      <c r="Q12" s="52">
        <v>863</v>
      </c>
      <c r="R12" s="52">
        <v>817</v>
      </c>
      <c r="S12" s="52">
        <v>744</v>
      </c>
      <c r="T12" s="52">
        <v>843</v>
      </c>
      <c r="U12" s="52">
        <v>699</v>
      </c>
      <c r="V12" s="52">
        <v>955</v>
      </c>
      <c r="W12" s="52">
        <v>874</v>
      </c>
      <c r="X12" s="52">
        <v>859</v>
      </c>
      <c r="Y12" s="52">
        <v>844</v>
      </c>
      <c r="DA12" s="63" t="s">
        <v>1115</v>
      </c>
    </row>
    <row r="13" spans="1:105" ht="12" customHeight="1" x14ac:dyDescent="0.25">
      <c r="A13" s="97" t="s">
        <v>122</v>
      </c>
      <c r="B13" s="52">
        <v>20347</v>
      </c>
      <c r="C13" s="52">
        <v>25595</v>
      </c>
      <c r="D13" s="52">
        <v>27849</v>
      </c>
      <c r="E13" s="52">
        <v>31235</v>
      </c>
      <c r="F13" s="52">
        <v>34027</v>
      </c>
      <c r="G13" s="52">
        <v>38907</v>
      </c>
      <c r="H13" s="52">
        <v>42146</v>
      </c>
      <c r="I13" s="52">
        <v>44909</v>
      </c>
      <c r="J13" s="52">
        <v>41792</v>
      </c>
      <c r="K13" s="52">
        <v>35201</v>
      </c>
      <c r="L13" s="52">
        <v>22587</v>
      </c>
      <c r="M13" s="52">
        <v>20101</v>
      </c>
      <c r="N13" s="52">
        <v>21232</v>
      </c>
      <c r="O13" s="52">
        <v>30860</v>
      </c>
      <c r="P13" s="52">
        <v>24093</v>
      </c>
      <c r="Q13" s="52">
        <v>20579</v>
      </c>
      <c r="R13" s="52">
        <v>17425</v>
      </c>
      <c r="S13" s="52">
        <v>13929</v>
      </c>
      <c r="T13" s="52">
        <v>15422</v>
      </c>
      <c r="U13" s="52">
        <v>22753</v>
      </c>
      <c r="V13" s="52">
        <v>23988</v>
      </c>
      <c r="W13" s="52">
        <v>29975</v>
      </c>
      <c r="X13" s="52">
        <v>22271</v>
      </c>
      <c r="Y13" s="52">
        <v>6052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19</v>
      </c>
      <c r="N14" s="52">
        <v>61</v>
      </c>
      <c r="O14" s="52">
        <v>193</v>
      </c>
      <c r="P14" s="52">
        <v>158</v>
      </c>
      <c r="Q14" s="52">
        <v>125</v>
      </c>
      <c r="R14" s="52">
        <v>109</v>
      </c>
      <c r="S14" s="52">
        <v>98</v>
      </c>
      <c r="T14" s="52">
        <v>8752</v>
      </c>
      <c r="U14" s="52">
        <v>7630</v>
      </c>
      <c r="V14" s="52">
        <v>9628</v>
      </c>
      <c r="W14" s="52">
        <v>10167</v>
      </c>
      <c r="X14" s="52">
        <v>2724</v>
      </c>
      <c r="Y14" s="52">
        <v>427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34760</v>
      </c>
      <c r="C16" s="52">
        <v>37336</v>
      </c>
      <c r="D16" s="52">
        <v>38632</v>
      </c>
      <c r="E16" s="52">
        <v>36958</v>
      </c>
      <c r="F16" s="52">
        <v>36733</v>
      </c>
      <c r="G16" s="52">
        <v>38873</v>
      </c>
      <c r="H16" s="52">
        <v>40969</v>
      </c>
      <c r="I16" s="52">
        <v>41731</v>
      </c>
      <c r="J16" s="52">
        <v>40185</v>
      </c>
      <c r="K16" s="52">
        <v>37377</v>
      </c>
      <c r="L16" s="52">
        <v>32645</v>
      </c>
      <c r="M16" s="52">
        <v>30023</v>
      </c>
      <c r="N16" s="52">
        <v>26578</v>
      </c>
      <c r="O16" s="52">
        <v>23290</v>
      </c>
      <c r="P16" s="52">
        <v>20399</v>
      </c>
      <c r="Q16" s="52">
        <v>18045</v>
      </c>
      <c r="R16" s="52">
        <v>15635</v>
      </c>
      <c r="S16" s="52">
        <v>13061</v>
      </c>
      <c r="T16" s="52">
        <v>10136</v>
      </c>
      <c r="U16" s="52">
        <v>9612</v>
      </c>
      <c r="V16" s="52">
        <v>8430</v>
      </c>
      <c r="W16" s="52">
        <v>8761</v>
      </c>
      <c r="X16" s="52">
        <v>8128</v>
      </c>
      <c r="Y16" s="52">
        <v>7229</v>
      </c>
      <c r="DA16" s="63" t="s">
        <v>1118</v>
      </c>
    </row>
    <row r="17" spans="1:105" ht="12" customHeight="1" x14ac:dyDescent="0.25">
      <c r="A17" s="109" t="s">
        <v>120</v>
      </c>
      <c r="B17" s="36">
        <v>594980</v>
      </c>
      <c r="C17" s="36">
        <v>601115</v>
      </c>
      <c r="D17" s="36">
        <v>611063</v>
      </c>
      <c r="E17" s="36">
        <v>619655</v>
      </c>
      <c r="F17" s="36">
        <v>610119</v>
      </c>
      <c r="G17" s="36">
        <v>615244</v>
      </c>
      <c r="H17" s="36">
        <v>607911</v>
      </c>
      <c r="I17" s="36">
        <v>599220</v>
      </c>
      <c r="J17" s="36">
        <v>558096</v>
      </c>
      <c r="K17" s="36">
        <v>520578</v>
      </c>
      <c r="L17" s="36">
        <v>453147</v>
      </c>
      <c r="M17" s="36">
        <v>428526</v>
      </c>
      <c r="N17" s="36">
        <v>425496</v>
      </c>
      <c r="O17" s="36">
        <v>439824</v>
      </c>
      <c r="P17" s="36">
        <v>449501</v>
      </c>
      <c r="Q17" s="36">
        <v>438654</v>
      </c>
      <c r="R17" s="36">
        <v>422843</v>
      </c>
      <c r="S17" s="36">
        <v>408145</v>
      </c>
      <c r="T17" s="36">
        <v>395951</v>
      </c>
      <c r="U17" s="36">
        <v>376072</v>
      </c>
      <c r="V17" s="36">
        <v>352931</v>
      </c>
      <c r="W17" s="36">
        <v>324052</v>
      </c>
      <c r="X17" s="36">
        <v>290140</v>
      </c>
      <c r="Y17" s="36">
        <v>269875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49198</v>
      </c>
      <c r="D21" s="52">
        <v>49214</v>
      </c>
      <c r="E21" s="52">
        <v>49311</v>
      </c>
      <c r="F21" s="52">
        <v>49585</v>
      </c>
      <c r="G21" s="52">
        <v>50108</v>
      </c>
      <c r="H21" s="52">
        <v>50948</v>
      </c>
      <c r="I21" s="52">
        <v>52187</v>
      </c>
      <c r="J21" s="52">
        <v>53889</v>
      </c>
      <c r="K21" s="52">
        <v>56114</v>
      </c>
      <c r="L21" s="52">
        <v>72163</v>
      </c>
      <c r="M21" s="52">
        <v>51074</v>
      </c>
      <c r="N21" s="52">
        <v>64579</v>
      </c>
      <c r="O21" s="52">
        <v>60416</v>
      </c>
      <c r="P21" s="52">
        <v>26499</v>
      </c>
      <c r="Q21" s="52">
        <v>32688</v>
      </c>
      <c r="R21" s="52">
        <v>39525</v>
      </c>
      <c r="S21" s="52">
        <v>47234</v>
      </c>
      <c r="T21" s="52">
        <v>44310</v>
      </c>
      <c r="U21" s="52">
        <v>40366</v>
      </c>
      <c r="V21" s="52">
        <v>36678</v>
      </c>
      <c r="W21" s="52">
        <v>35687</v>
      </c>
      <c r="X21" s="52">
        <v>35496</v>
      </c>
      <c r="Y21" s="52">
        <v>24602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288</v>
      </c>
      <c r="D23" s="52">
        <v>294</v>
      </c>
      <c r="E23" s="52">
        <v>326</v>
      </c>
      <c r="F23" s="52">
        <v>421</v>
      </c>
      <c r="G23" s="52">
        <v>610</v>
      </c>
      <c r="H23" s="52">
        <v>930</v>
      </c>
      <c r="I23" s="52">
        <v>1241</v>
      </c>
      <c r="J23" s="52">
        <v>1825</v>
      </c>
      <c r="K23" s="52">
        <v>2770</v>
      </c>
      <c r="L23" s="52">
        <v>2969</v>
      </c>
      <c r="M23" s="52">
        <v>3137</v>
      </c>
      <c r="N23" s="52">
        <v>3036</v>
      </c>
      <c r="O23" s="52">
        <v>3355</v>
      </c>
      <c r="P23" s="52">
        <v>2746</v>
      </c>
      <c r="Q23" s="52">
        <v>2668</v>
      </c>
      <c r="R23" s="52">
        <v>2095</v>
      </c>
      <c r="S23" s="52">
        <v>2507</v>
      </c>
      <c r="T23" s="52">
        <v>2710</v>
      </c>
      <c r="U23" s="52">
        <v>3834</v>
      </c>
      <c r="V23" s="52">
        <v>5259</v>
      </c>
      <c r="W23" s="52">
        <v>6214</v>
      </c>
      <c r="X23" s="52">
        <v>6660</v>
      </c>
      <c r="Y23" s="52">
        <v>6268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47609</v>
      </c>
      <c r="D25" s="52">
        <v>47621</v>
      </c>
      <c r="E25" s="52">
        <v>47709</v>
      </c>
      <c r="F25" s="52">
        <v>47955</v>
      </c>
      <c r="G25" s="52">
        <v>48429</v>
      </c>
      <c r="H25" s="52">
        <v>49190</v>
      </c>
      <c r="I25" s="52">
        <v>50543</v>
      </c>
      <c r="J25" s="52">
        <v>53304</v>
      </c>
      <c r="K25" s="52">
        <v>55251</v>
      </c>
      <c r="L25" s="52">
        <v>70457</v>
      </c>
      <c r="M25" s="52">
        <v>51075</v>
      </c>
      <c r="N25" s="52">
        <v>64213</v>
      </c>
      <c r="O25" s="52">
        <v>59583</v>
      </c>
      <c r="P25" s="52">
        <v>25671</v>
      </c>
      <c r="Q25" s="52">
        <v>32138</v>
      </c>
      <c r="R25" s="52">
        <v>39408</v>
      </c>
      <c r="S25" s="52">
        <v>47010</v>
      </c>
      <c r="T25" s="52">
        <v>43914</v>
      </c>
      <c r="U25" s="52">
        <v>40239</v>
      </c>
      <c r="V25" s="52">
        <v>41698</v>
      </c>
      <c r="W25" s="52">
        <v>56242</v>
      </c>
      <c r="X25" s="52">
        <v>37908</v>
      </c>
      <c r="Y25" s="52">
        <v>23876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1</v>
      </c>
      <c r="N26" s="52">
        <v>32</v>
      </c>
      <c r="O26" s="52">
        <v>67</v>
      </c>
      <c r="P26" s="52">
        <v>216</v>
      </c>
      <c r="Q26" s="52">
        <v>145</v>
      </c>
      <c r="R26" s="52">
        <v>46</v>
      </c>
      <c r="S26" s="52">
        <v>73</v>
      </c>
      <c r="T26" s="52">
        <v>158</v>
      </c>
      <c r="U26" s="52">
        <v>292</v>
      </c>
      <c r="V26" s="52">
        <v>152</v>
      </c>
      <c r="W26" s="52">
        <v>81</v>
      </c>
      <c r="X26" s="52">
        <v>31</v>
      </c>
      <c r="Y26" s="52">
        <v>28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3179</v>
      </c>
      <c r="D27" s="52">
        <v>3195</v>
      </c>
      <c r="E27" s="52">
        <v>3307</v>
      </c>
      <c r="F27" s="52">
        <v>3578</v>
      </c>
      <c r="G27" s="52">
        <v>4095</v>
      </c>
      <c r="H27" s="52">
        <v>4928</v>
      </c>
      <c r="I27" s="52">
        <v>4277</v>
      </c>
      <c r="J27" s="52">
        <v>4775</v>
      </c>
      <c r="K27" s="52">
        <v>7134</v>
      </c>
      <c r="L27" s="52">
        <v>12614</v>
      </c>
      <c r="M27" s="52">
        <v>2955</v>
      </c>
      <c r="N27" s="52">
        <v>4664</v>
      </c>
      <c r="O27" s="52">
        <v>6492</v>
      </c>
      <c r="P27" s="52">
        <v>6768</v>
      </c>
      <c r="Q27" s="52">
        <v>3514</v>
      </c>
      <c r="R27" s="52">
        <v>3156</v>
      </c>
      <c r="S27" s="52">
        <v>3496</v>
      </c>
      <c r="T27" s="52">
        <v>1742</v>
      </c>
      <c r="U27" s="52">
        <v>2868</v>
      </c>
      <c r="V27" s="52">
        <v>4062</v>
      </c>
      <c r="W27" s="52">
        <v>5593</v>
      </c>
      <c r="X27" s="52">
        <v>7704</v>
      </c>
      <c r="Y27" s="52">
        <v>16219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3</v>
      </c>
      <c r="P28" s="52">
        <v>35</v>
      </c>
      <c r="Q28" s="52">
        <v>33</v>
      </c>
      <c r="R28" s="52">
        <v>16</v>
      </c>
      <c r="S28" s="52">
        <v>11</v>
      </c>
      <c r="T28" s="52">
        <v>0</v>
      </c>
      <c r="U28" s="52">
        <v>1164</v>
      </c>
      <c r="V28" s="52">
        <v>25</v>
      </c>
      <c r="W28" s="52">
        <v>221</v>
      </c>
      <c r="X28" s="52">
        <v>7443</v>
      </c>
      <c r="Y28" s="52">
        <v>2297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5431</v>
      </c>
      <c r="D30" s="52">
        <v>5447</v>
      </c>
      <c r="E30" s="52">
        <v>5555</v>
      </c>
      <c r="F30" s="52">
        <v>5826</v>
      </c>
      <c r="G30" s="52">
        <v>6325</v>
      </c>
      <c r="H30" s="52">
        <v>7106</v>
      </c>
      <c r="I30" s="52">
        <v>5022</v>
      </c>
      <c r="J30" s="52">
        <v>5507</v>
      </c>
      <c r="K30" s="52">
        <v>6697</v>
      </c>
      <c r="L30" s="52">
        <v>6605</v>
      </c>
      <c r="M30" s="52">
        <v>5747</v>
      </c>
      <c r="N30" s="52">
        <v>7272</v>
      </c>
      <c r="O30" s="52">
        <v>7282</v>
      </c>
      <c r="P30" s="52">
        <v>4214</v>
      </c>
      <c r="Q30" s="52">
        <v>3930</v>
      </c>
      <c r="R30" s="52">
        <v>3411</v>
      </c>
      <c r="S30" s="52">
        <v>3212</v>
      </c>
      <c r="T30" s="52">
        <v>3039</v>
      </c>
      <c r="U30" s="52">
        <v>2807</v>
      </c>
      <c r="V30" s="52">
        <v>2753</v>
      </c>
      <c r="W30" s="52">
        <v>2164</v>
      </c>
      <c r="X30" s="52">
        <v>1324</v>
      </c>
      <c r="Y30" s="52">
        <v>1140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92966</v>
      </c>
      <c r="D31" s="36">
        <v>93158</v>
      </c>
      <c r="E31" s="36">
        <v>94521</v>
      </c>
      <c r="F31" s="36">
        <v>98253</v>
      </c>
      <c r="G31" s="36">
        <v>105537</v>
      </c>
      <c r="H31" s="36">
        <v>117478</v>
      </c>
      <c r="I31" s="36">
        <v>79556</v>
      </c>
      <c r="J31" s="36">
        <v>81968</v>
      </c>
      <c r="K31" s="36">
        <v>99590</v>
      </c>
      <c r="L31" s="36">
        <v>105826</v>
      </c>
      <c r="M31" s="36">
        <v>93491</v>
      </c>
      <c r="N31" s="36">
        <v>96942</v>
      </c>
      <c r="O31" s="36">
        <v>91860</v>
      </c>
      <c r="P31" s="36">
        <v>55002</v>
      </c>
      <c r="Q31" s="36">
        <v>55876</v>
      </c>
      <c r="R31" s="36">
        <v>55902</v>
      </c>
      <c r="S31" s="36">
        <v>67945</v>
      </c>
      <c r="T31" s="36">
        <v>69792</v>
      </c>
      <c r="U31" s="36">
        <v>79768</v>
      </c>
      <c r="V31" s="36">
        <v>81303</v>
      </c>
      <c r="W31" s="36">
        <v>73337</v>
      </c>
      <c r="X31" s="36">
        <v>56606</v>
      </c>
      <c r="Y31" s="36">
        <v>45788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57909</v>
      </c>
      <c r="D35" s="52">
        <v>60458</v>
      </c>
      <c r="E35" s="52">
        <v>56229</v>
      </c>
      <c r="F35" s="52">
        <v>39824</v>
      </c>
      <c r="G35" s="52">
        <v>57373</v>
      </c>
      <c r="H35" s="52">
        <v>45711</v>
      </c>
      <c r="I35" s="52">
        <v>44258</v>
      </c>
      <c r="J35" s="52">
        <v>11219</v>
      </c>
      <c r="K35" s="52">
        <v>15788</v>
      </c>
      <c r="L35" s="52">
        <v>0</v>
      </c>
      <c r="M35" s="52">
        <v>23831</v>
      </c>
      <c r="N35" s="52">
        <v>58104</v>
      </c>
      <c r="O35" s="52">
        <v>71456</v>
      </c>
      <c r="P35" s="52">
        <v>33285</v>
      </c>
      <c r="Q35" s="52">
        <v>19487</v>
      </c>
      <c r="R35" s="52">
        <v>21304</v>
      </c>
      <c r="S35" s="52">
        <v>29962</v>
      </c>
      <c r="T35" s="52">
        <v>29191</v>
      </c>
      <c r="U35" s="52">
        <v>19963</v>
      </c>
      <c r="V35" s="52">
        <v>12355</v>
      </c>
      <c r="W35" s="52">
        <v>7139</v>
      </c>
      <c r="X35" s="52">
        <v>951</v>
      </c>
      <c r="Y35" s="52">
        <v>3438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2422</v>
      </c>
      <c r="D37" s="52">
        <v>2618</v>
      </c>
      <c r="E37" s="52">
        <v>3247</v>
      </c>
      <c r="F37" s="52">
        <v>2617</v>
      </c>
      <c r="G37" s="52">
        <v>3689</v>
      </c>
      <c r="H37" s="52">
        <v>2869</v>
      </c>
      <c r="I37" s="52">
        <v>4150</v>
      </c>
      <c r="J37" s="52">
        <v>2043</v>
      </c>
      <c r="K37" s="52">
        <v>2725</v>
      </c>
      <c r="L37" s="52">
        <v>847</v>
      </c>
      <c r="M37" s="52">
        <v>815</v>
      </c>
      <c r="N37" s="52">
        <v>3347</v>
      </c>
      <c r="O37" s="52">
        <v>4734</v>
      </c>
      <c r="P37" s="52">
        <v>7088</v>
      </c>
      <c r="Q37" s="52">
        <v>8523</v>
      </c>
      <c r="R37" s="52">
        <v>5586</v>
      </c>
      <c r="S37" s="52">
        <v>4599</v>
      </c>
      <c r="T37" s="52">
        <v>5977</v>
      </c>
      <c r="U37" s="52">
        <v>5332</v>
      </c>
      <c r="V37" s="52">
        <v>4873</v>
      </c>
      <c r="W37" s="52">
        <v>2757</v>
      </c>
      <c r="X37" s="52">
        <v>2073</v>
      </c>
      <c r="Y37" s="52">
        <v>1243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51072</v>
      </c>
      <c r="D39" s="52">
        <v>56611</v>
      </c>
      <c r="E39" s="52">
        <v>51241</v>
      </c>
      <c r="F39" s="52">
        <v>35402</v>
      </c>
      <c r="G39" s="52">
        <v>50814</v>
      </c>
      <c r="H39" s="52">
        <v>40714</v>
      </c>
      <c r="I39" s="52">
        <v>39851</v>
      </c>
      <c r="J39" s="52">
        <v>13751</v>
      </c>
      <c r="K39" s="52">
        <v>21516</v>
      </c>
      <c r="L39" s="52">
        <v>9758</v>
      </c>
      <c r="M39" s="52">
        <v>26300</v>
      </c>
      <c r="N39" s="52">
        <v>56597</v>
      </c>
      <c r="O39" s="52">
        <v>60930</v>
      </c>
      <c r="P39" s="52">
        <v>39301</v>
      </c>
      <c r="Q39" s="52">
        <v>22629</v>
      </c>
      <c r="R39" s="52">
        <v>24403</v>
      </c>
      <c r="S39" s="52">
        <v>33318</v>
      </c>
      <c r="T39" s="52">
        <v>18549</v>
      </c>
      <c r="U39" s="52">
        <v>13771</v>
      </c>
      <c r="V39" s="52">
        <v>13886</v>
      </c>
      <c r="W39" s="52">
        <v>21249</v>
      </c>
      <c r="X39" s="52">
        <v>18525</v>
      </c>
      <c r="Y39" s="52">
        <v>21243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1150</v>
      </c>
      <c r="M40" s="52">
        <v>0</v>
      </c>
      <c r="N40" s="52">
        <v>0</v>
      </c>
      <c r="O40" s="52">
        <v>0</v>
      </c>
      <c r="P40" s="52">
        <v>174</v>
      </c>
      <c r="Q40" s="52">
        <v>0</v>
      </c>
      <c r="R40" s="52">
        <v>0</v>
      </c>
      <c r="S40" s="52">
        <v>0</v>
      </c>
      <c r="T40" s="52">
        <v>257</v>
      </c>
      <c r="U40" s="52">
        <v>148</v>
      </c>
      <c r="V40" s="52">
        <v>408</v>
      </c>
      <c r="W40" s="52">
        <v>0</v>
      </c>
      <c r="X40" s="52">
        <v>16</v>
      </c>
      <c r="Y40" s="52">
        <v>13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8427</v>
      </c>
      <c r="D41" s="52">
        <v>5449</v>
      </c>
      <c r="E41" s="52">
        <v>6693</v>
      </c>
      <c r="F41" s="52">
        <v>6370</v>
      </c>
      <c r="G41" s="52">
        <v>8975</v>
      </c>
      <c r="H41" s="52">
        <v>8167</v>
      </c>
      <c r="I41" s="52">
        <v>7040</v>
      </c>
      <c r="J41" s="52">
        <v>1658</v>
      </c>
      <c r="K41" s="52">
        <v>543</v>
      </c>
      <c r="L41" s="52">
        <v>0</v>
      </c>
      <c r="M41" s="52">
        <v>469</v>
      </c>
      <c r="N41" s="52">
        <v>5795</v>
      </c>
      <c r="O41" s="52">
        <v>16120</v>
      </c>
      <c r="P41" s="52">
        <v>1</v>
      </c>
      <c r="Q41" s="52">
        <v>0</v>
      </c>
      <c r="R41" s="52">
        <v>2</v>
      </c>
      <c r="S41" s="52">
        <v>0</v>
      </c>
      <c r="T41" s="52">
        <v>3235</v>
      </c>
      <c r="U41" s="52">
        <v>10199</v>
      </c>
      <c r="V41" s="52">
        <v>5297</v>
      </c>
      <c r="W41" s="52">
        <v>11580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19</v>
      </c>
      <c r="N42" s="52">
        <v>42</v>
      </c>
      <c r="O42" s="52">
        <v>135</v>
      </c>
      <c r="P42" s="52">
        <v>0</v>
      </c>
      <c r="Q42" s="52">
        <v>0</v>
      </c>
      <c r="R42" s="52">
        <v>0</v>
      </c>
      <c r="S42" s="52">
        <v>0</v>
      </c>
      <c r="T42" s="52">
        <v>8654</v>
      </c>
      <c r="U42" s="52">
        <v>42</v>
      </c>
      <c r="V42" s="52">
        <v>2023</v>
      </c>
      <c r="W42" s="52">
        <v>760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8007</v>
      </c>
      <c r="D44" s="52">
        <v>6743</v>
      </c>
      <c r="E44" s="52">
        <v>3881</v>
      </c>
      <c r="F44" s="52">
        <v>5601</v>
      </c>
      <c r="G44" s="52">
        <v>8465</v>
      </c>
      <c r="H44" s="52">
        <v>9202</v>
      </c>
      <c r="I44" s="52">
        <v>5784</v>
      </c>
      <c r="J44" s="52">
        <v>3961</v>
      </c>
      <c r="K44" s="52">
        <v>3889</v>
      </c>
      <c r="L44" s="52">
        <v>1873</v>
      </c>
      <c r="M44" s="52">
        <v>3125</v>
      </c>
      <c r="N44" s="52">
        <v>3827</v>
      </c>
      <c r="O44" s="52">
        <v>3994</v>
      </c>
      <c r="P44" s="52">
        <v>1323</v>
      </c>
      <c r="Q44" s="52">
        <v>1576</v>
      </c>
      <c r="R44" s="52">
        <v>1001</v>
      </c>
      <c r="S44" s="52">
        <v>638</v>
      </c>
      <c r="T44" s="52">
        <v>114</v>
      </c>
      <c r="U44" s="52">
        <v>2283</v>
      </c>
      <c r="V44" s="52">
        <v>1571</v>
      </c>
      <c r="W44" s="52">
        <v>2495</v>
      </c>
      <c r="X44" s="52">
        <v>691</v>
      </c>
      <c r="Y44" s="52">
        <v>241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99101</v>
      </c>
      <c r="D45" s="36">
        <v>103106</v>
      </c>
      <c r="E45" s="36">
        <v>103113</v>
      </c>
      <c r="F45" s="36">
        <v>88717</v>
      </c>
      <c r="G45" s="36">
        <v>110662</v>
      </c>
      <c r="H45" s="36">
        <v>110145</v>
      </c>
      <c r="I45" s="36">
        <v>70865</v>
      </c>
      <c r="J45" s="36">
        <v>40844</v>
      </c>
      <c r="K45" s="36">
        <v>62072</v>
      </c>
      <c r="L45" s="36">
        <v>38395</v>
      </c>
      <c r="M45" s="36">
        <v>68870</v>
      </c>
      <c r="N45" s="36">
        <v>93912</v>
      </c>
      <c r="O45" s="36">
        <v>106188</v>
      </c>
      <c r="P45" s="36">
        <v>64679</v>
      </c>
      <c r="Q45" s="36">
        <v>45029</v>
      </c>
      <c r="R45" s="36">
        <v>40091</v>
      </c>
      <c r="S45" s="36">
        <v>53247</v>
      </c>
      <c r="T45" s="36">
        <v>57598</v>
      </c>
      <c r="U45" s="36">
        <v>59889</v>
      </c>
      <c r="V45" s="36">
        <v>58162</v>
      </c>
      <c r="W45" s="36">
        <v>44458</v>
      </c>
      <c r="X45" s="36">
        <v>22694</v>
      </c>
      <c r="Y45" s="36">
        <v>25523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18530</v>
      </c>
      <c r="D49" s="52">
        <v>22598</v>
      </c>
      <c r="E49" s="52">
        <v>20924</v>
      </c>
      <c r="F49" s="52">
        <v>15205</v>
      </c>
      <c r="G49" s="52">
        <v>21368</v>
      </c>
      <c r="H49" s="52">
        <v>17457</v>
      </c>
      <c r="I49" s="52">
        <v>19540</v>
      </c>
      <c r="J49" s="52">
        <v>3868</v>
      </c>
      <c r="K49" s="52">
        <v>6098</v>
      </c>
      <c r="L49" s="52">
        <v>0</v>
      </c>
      <c r="M49" s="52">
        <v>8940</v>
      </c>
      <c r="N49" s="52">
        <v>16204</v>
      </c>
      <c r="O49" s="52">
        <v>20207</v>
      </c>
      <c r="P49" s="52">
        <v>19006</v>
      </c>
      <c r="Q49" s="52">
        <v>9830</v>
      </c>
      <c r="R49" s="52">
        <v>8284</v>
      </c>
      <c r="S49" s="52">
        <v>9325</v>
      </c>
      <c r="T49" s="52">
        <v>10076</v>
      </c>
      <c r="U49" s="52">
        <v>6307</v>
      </c>
      <c r="V49" s="52">
        <v>3991</v>
      </c>
      <c r="W49" s="52">
        <v>2069</v>
      </c>
      <c r="X49" s="52">
        <v>369</v>
      </c>
      <c r="Y49" s="52">
        <v>1293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773</v>
      </c>
      <c r="D51" s="52">
        <v>1381</v>
      </c>
      <c r="E51" s="52">
        <v>1712</v>
      </c>
      <c r="F51" s="52">
        <v>1260</v>
      </c>
      <c r="G51" s="52">
        <v>1909</v>
      </c>
      <c r="H51" s="52">
        <v>1130</v>
      </c>
      <c r="I51" s="52">
        <v>1691</v>
      </c>
      <c r="J51" s="52">
        <v>348</v>
      </c>
      <c r="K51" s="52">
        <v>761</v>
      </c>
      <c r="L51" s="52">
        <v>0</v>
      </c>
      <c r="M51" s="52">
        <v>307</v>
      </c>
      <c r="N51" s="52">
        <v>1791</v>
      </c>
      <c r="O51" s="52">
        <v>1317</v>
      </c>
      <c r="P51" s="52">
        <v>1485</v>
      </c>
      <c r="Q51" s="52">
        <v>1243</v>
      </c>
      <c r="R51" s="52">
        <v>1017</v>
      </c>
      <c r="S51" s="52">
        <v>875</v>
      </c>
      <c r="T51" s="52">
        <v>1491</v>
      </c>
      <c r="U51" s="52">
        <v>626</v>
      </c>
      <c r="V51" s="52">
        <v>360</v>
      </c>
      <c r="W51" s="52">
        <v>77</v>
      </c>
      <c r="X51" s="52">
        <v>16</v>
      </c>
      <c r="Y51" s="52">
        <v>91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15833</v>
      </c>
      <c r="D53" s="52">
        <v>20561</v>
      </c>
      <c r="E53" s="52">
        <v>18434</v>
      </c>
      <c r="F53" s="52">
        <v>12773</v>
      </c>
      <c r="G53" s="52">
        <v>18025</v>
      </c>
      <c r="H53" s="52">
        <v>14338</v>
      </c>
      <c r="I53" s="52">
        <v>16432</v>
      </c>
      <c r="J53" s="52">
        <v>3326</v>
      </c>
      <c r="K53" s="52">
        <v>5895</v>
      </c>
      <c r="L53" s="52">
        <v>0</v>
      </c>
      <c r="M53" s="52">
        <v>8757</v>
      </c>
      <c r="N53" s="52">
        <v>14576</v>
      </c>
      <c r="O53" s="52">
        <v>15610</v>
      </c>
      <c r="P53" s="52">
        <v>18920</v>
      </c>
      <c r="Q53" s="52">
        <v>9830</v>
      </c>
      <c r="R53" s="52">
        <v>8283</v>
      </c>
      <c r="S53" s="52">
        <v>9325</v>
      </c>
      <c r="T53" s="52">
        <v>5891</v>
      </c>
      <c r="U53" s="52">
        <v>3106</v>
      </c>
      <c r="V53" s="52">
        <v>1947</v>
      </c>
      <c r="W53" s="52">
        <v>408</v>
      </c>
      <c r="X53" s="52">
        <v>369</v>
      </c>
      <c r="Y53" s="52">
        <v>1292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85</v>
      </c>
      <c r="Q54" s="52">
        <v>0</v>
      </c>
      <c r="R54" s="52">
        <v>0</v>
      </c>
      <c r="S54" s="52">
        <v>0</v>
      </c>
      <c r="T54" s="52">
        <v>82</v>
      </c>
      <c r="U54" s="52">
        <v>34</v>
      </c>
      <c r="V54" s="52">
        <v>58</v>
      </c>
      <c r="W54" s="52">
        <v>0</v>
      </c>
      <c r="X54" s="52">
        <v>0</v>
      </c>
      <c r="Y54" s="52">
        <v>1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2697</v>
      </c>
      <c r="D55" s="52">
        <v>2037</v>
      </c>
      <c r="E55" s="52">
        <v>2490</v>
      </c>
      <c r="F55" s="52">
        <v>2432</v>
      </c>
      <c r="G55" s="52">
        <v>3343</v>
      </c>
      <c r="H55" s="52">
        <v>3119</v>
      </c>
      <c r="I55" s="52">
        <v>3108</v>
      </c>
      <c r="J55" s="52">
        <v>542</v>
      </c>
      <c r="K55" s="52">
        <v>203</v>
      </c>
      <c r="L55" s="52">
        <v>0</v>
      </c>
      <c r="M55" s="52">
        <v>176</v>
      </c>
      <c r="N55" s="52">
        <v>1616</v>
      </c>
      <c r="O55" s="52">
        <v>4559</v>
      </c>
      <c r="P55" s="52">
        <v>1</v>
      </c>
      <c r="Q55" s="52">
        <v>0</v>
      </c>
      <c r="R55" s="52">
        <v>1</v>
      </c>
      <c r="S55" s="52">
        <v>0</v>
      </c>
      <c r="T55" s="52">
        <v>1116</v>
      </c>
      <c r="U55" s="52">
        <v>3153</v>
      </c>
      <c r="V55" s="52">
        <v>1437</v>
      </c>
      <c r="W55" s="52">
        <v>1558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7</v>
      </c>
      <c r="N56" s="52">
        <v>12</v>
      </c>
      <c r="O56" s="52">
        <v>38</v>
      </c>
      <c r="P56" s="52">
        <v>0</v>
      </c>
      <c r="Q56" s="52">
        <v>0</v>
      </c>
      <c r="R56" s="52">
        <v>0</v>
      </c>
      <c r="S56" s="52">
        <v>0</v>
      </c>
      <c r="T56" s="52">
        <v>2987</v>
      </c>
      <c r="U56" s="52">
        <v>14</v>
      </c>
      <c r="V56" s="52">
        <v>549</v>
      </c>
      <c r="W56" s="52">
        <v>103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1385</v>
      </c>
      <c r="D58" s="52">
        <v>1387</v>
      </c>
      <c r="E58" s="52">
        <v>759</v>
      </c>
      <c r="F58" s="52">
        <v>903</v>
      </c>
      <c r="G58" s="52">
        <v>1518</v>
      </c>
      <c r="H58" s="52">
        <v>1346</v>
      </c>
      <c r="I58" s="52">
        <v>1475</v>
      </c>
      <c r="J58" s="52">
        <v>342</v>
      </c>
      <c r="K58" s="52">
        <v>360</v>
      </c>
      <c r="L58" s="52">
        <v>0</v>
      </c>
      <c r="M58" s="52">
        <v>388</v>
      </c>
      <c r="N58" s="52">
        <v>635</v>
      </c>
      <c r="O58" s="52">
        <v>733</v>
      </c>
      <c r="P58" s="52">
        <v>383</v>
      </c>
      <c r="Q58" s="52">
        <v>333</v>
      </c>
      <c r="R58" s="52">
        <v>202</v>
      </c>
      <c r="S58" s="52">
        <v>111</v>
      </c>
      <c r="T58" s="52">
        <v>21</v>
      </c>
      <c r="U58" s="52">
        <v>232</v>
      </c>
      <c r="V58" s="52">
        <v>105</v>
      </c>
      <c r="W58" s="52">
        <v>110</v>
      </c>
      <c r="X58" s="52">
        <v>11</v>
      </c>
      <c r="Y58" s="52">
        <v>12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17145</v>
      </c>
      <c r="D59" s="36">
        <v>21211</v>
      </c>
      <c r="E59" s="36">
        <v>20165</v>
      </c>
      <c r="F59" s="36">
        <v>14302</v>
      </c>
      <c r="G59" s="36">
        <v>19850</v>
      </c>
      <c r="H59" s="36">
        <v>16111</v>
      </c>
      <c r="I59" s="36">
        <v>18065</v>
      </c>
      <c r="J59" s="36">
        <v>3526</v>
      </c>
      <c r="K59" s="36">
        <v>5738</v>
      </c>
      <c r="L59" s="36">
        <v>0</v>
      </c>
      <c r="M59" s="36">
        <v>8552</v>
      </c>
      <c r="N59" s="36">
        <v>15569</v>
      </c>
      <c r="O59" s="36">
        <v>19474</v>
      </c>
      <c r="P59" s="36">
        <v>18623</v>
      </c>
      <c r="Q59" s="36">
        <v>9497</v>
      </c>
      <c r="R59" s="36">
        <v>8082</v>
      </c>
      <c r="S59" s="36">
        <v>9214</v>
      </c>
      <c r="T59" s="36">
        <v>10055</v>
      </c>
      <c r="U59" s="36">
        <v>6075</v>
      </c>
      <c r="V59" s="36">
        <v>3886</v>
      </c>
      <c r="W59" s="36">
        <v>1959</v>
      </c>
      <c r="X59" s="36">
        <v>358</v>
      </c>
      <c r="Y59" s="36">
        <v>1281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39379</v>
      </c>
      <c r="D63" s="52">
        <v>37860</v>
      </c>
      <c r="E63" s="52">
        <v>35305</v>
      </c>
      <c r="F63" s="52">
        <v>24619</v>
      </c>
      <c r="G63" s="52">
        <v>36005</v>
      </c>
      <c r="H63" s="52">
        <v>28254</v>
      </c>
      <c r="I63" s="52">
        <v>24718</v>
      </c>
      <c r="J63" s="52">
        <v>7351</v>
      </c>
      <c r="K63" s="52">
        <v>9690</v>
      </c>
      <c r="L63" s="52">
        <v>0</v>
      </c>
      <c r="M63" s="52">
        <v>14891</v>
      </c>
      <c r="N63" s="52">
        <v>41900</v>
      </c>
      <c r="O63" s="52">
        <v>51249</v>
      </c>
      <c r="P63" s="52">
        <v>14279</v>
      </c>
      <c r="Q63" s="52">
        <v>9657</v>
      </c>
      <c r="R63" s="52">
        <v>13020</v>
      </c>
      <c r="S63" s="52">
        <v>20637</v>
      </c>
      <c r="T63" s="52">
        <v>19115</v>
      </c>
      <c r="U63" s="52">
        <v>13656</v>
      </c>
      <c r="V63" s="52">
        <v>8364</v>
      </c>
      <c r="W63" s="52">
        <v>5070</v>
      </c>
      <c r="X63" s="52">
        <v>582</v>
      </c>
      <c r="Y63" s="52">
        <v>2145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1649</v>
      </c>
      <c r="D65" s="52">
        <v>1237</v>
      </c>
      <c r="E65" s="52">
        <v>1535</v>
      </c>
      <c r="F65" s="52">
        <v>1357</v>
      </c>
      <c r="G65" s="52">
        <v>1780</v>
      </c>
      <c r="H65" s="52">
        <v>1739</v>
      </c>
      <c r="I65" s="52">
        <v>2459</v>
      </c>
      <c r="J65" s="52">
        <v>1695</v>
      </c>
      <c r="K65" s="52">
        <v>1964</v>
      </c>
      <c r="L65" s="52">
        <v>847</v>
      </c>
      <c r="M65" s="52">
        <v>508</v>
      </c>
      <c r="N65" s="52">
        <v>1556</v>
      </c>
      <c r="O65" s="52">
        <v>3417</v>
      </c>
      <c r="P65" s="52">
        <v>5603</v>
      </c>
      <c r="Q65" s="52">
        <v>7280</v>
      </c>
      <c r="R65" s="52">
        <v>4569</v>
      </c>
      <c r="S65" s="52">
        <v>3724</v>
      </c>
      <c r="T65" s="52">
        <v>4486</v>
      </c>
      <c r="U65" s="52">
        <v>4706</v>
      </c>
      <c r="V65" s="52">
        <v>4513</v>
      </c>
      <c r="W65" s="52">
        <v>2680</v>
      </c>
      <c r="X65" s="52">
        <v>2057</v>
      </c>
      <c r="Y65" s="52">
        <v>1152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35239</v>
      </c>
      <c r="D67" s="52">
        <f t="shared" si="0"/>
        <v>36050</v>
      </c>
      <c r="E67" s="52">
        <f t="shared" si="0"/>
        <v>32807</v>
      </c>
      <c r="F67" s="52">
        <f t="shared" si="0"/>
        <v>22629</v>
      </c>
      <c r="G67" s="52">
        <f t="shared" si="0"/>
        <v>32789</v>
      </c>
      <c r="H67" s="52">
        <f t="shared" si="0"/>
        <v>26376</v>
      </c>
      <c r="I67" s="52">
        <f t="shared" si="0"/>
        <v>23419</v>
      </c>
      <c r="J67" s="52">
        <f t="shared" si="0"/>
        <v>10425</v>
      </c>
      <c r="K67" s="52">
        <f t="shared" si="0"/>
        <v>15621</v>
      </c>
      <c r="L67" s="52">
        <f t="shared" si="0"/>
        <v>9758</v>
      </c>
      <c r="M67" s="52">
        <f t="shared" si="0"/>
        <v>17543</v>
      </c>
      <c r="N67" s="52">
        <f t="shared" si="0"/>
        <v>42021</v>
      </c>
      <c r="O67" s="52">
        <f t="shared" si="0"/>
        <v>45320</v>
      </c>
      <c r="P67" s="52">
        <f t="shared" si="0"/>
        <v>20381</v>
      </c>
      <c r="Q67" s="52">
        <f t="shared" si="0"/>
        <v>12799</v>
      </c>
      <c r="R67" s="52">
        <f t="shared" ref="R67:V67" si="1">R39-R53</f>
        <v>16120</v>
      </c>
      <c r="S67" s="52">
        <f t="shared" si="1"/>
        <v>23993</v>
      </c>
      <c r="T67" s="52">
        <f t="shared" si="1"/>
        <v>12658</v>
      </c>
      <c r="U67" s="52">
        <f t="shared" si="1"/>
        <v>10665</v>
      </c>
      <c r="V67" s="52">
        <f t="shared" si="1"/>
        <v>11939</v>
      </c>
      <c r="W67" s="52">
        <f t="shared" ref="W67:Y67" si="2">W39-W53</f>
        <v>20841</v>
      </c>
      <c r="X67" s="52">
        <f t="shared" si="2"/>
        <v>18156</v>
      </c>
      <c r="Y67" s="52">
        <f t="shared" si="2"/>
        <v>19951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1150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89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175</v>
      </c>
      <c r="U68" s="52">
        <f t="shared" si="4"/>
        <v>114</v>
      </c>
      <c r="V68" s="52">
        <f t="shared" si="4"/>
        <v>350</v>
      </c>
      <c r="W68" s="52">
        <f t="shared" ref="W68:Y68" si="5">W40-W54</f>
        <v>0</v>
      </c>
      <c r="X68" s="52">
        <f t="shared" si="5"/>
        <v>16</v>
      </c>
      <c r="Y68" s="52">
        <f t="shared" si="5"/>
        <v>12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5730</v>
      </c>
      <c r="D69" s="52">
        <f t="shared" si="6"/>
        <v>3412</v>
      </c>
      <c r="E69" s="52">
        <f t="shared" si="6"/>
        <v>4203</v>
      </c>
      <c r="F69" s="52">
        <f t="shared" si="6"/>
        <v>3938</v>
      </c>
      <c r="G69" s="52">
        <f t="shared" si="6"/>
        <v>5632</v>
      </c>
      <c r="H69" s="52">
        <f t="shared" si="6"/>
        <v>5048</v>
      </c>
      <c r="I69" s="52">
        <f t="shared" si="6"/>
        <v>3932</v>
      </c>
      <c r="J69" s="52">
        <f t="shared" si="6"/>
        <v>1116</v>
      </c>
      <c r="K69" s="52">
        <f t="shared" si="6"/>
        <v>340</v>
      </c>
      <c r="L69" s="52">
        <f t="shared" si="6"/>
        <v>0</v>
      </c>
      <c r="M69" s="52">
        <f t="shared" si="6"/>
        <v>293</v>
      </c>
      <c r="N69" s="52">
        <f t="shared" si="6"/>
        <v>4179</v>
      </c>
      <c r="O69" s="52">
        <f t="shared" si="6"/>
        <v>11561</v>
      </c>
      <c r="P69" s="52">
        <f t="shared" si="6"/>
        <v>0</v>
      </c>
      <c r="Q69" s="52">
        <f t="shared" si="6"/>
        <v>0</v>
      </c>
      <c r="R69" s="52">
        <f t="shared" ref="R69:V69" si="7">R41-R55</f>
        <v>1</v>
      </c>
      <c r="S69" s="52">
        <f t="shared" si="7"/>
        <v>0</v>
      </c>
      <c r="T69" s="52">
        <f t="shared" si="7"/>
        <v>2119</v>
      </c>
      <c r="U69" s="52">
        <f t="shared" si="7"/>
        <v>7046</v>
      </c>
      <c r="V69" s="52">
        <f t="shared" si="7"/>
        <v>3860</v>
      </c>
      <c r="W69" s="52">
        <f t="shared" ref="W69:Y69" si="8">W41-W55</f>
        <v>10022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12</v>
      </c>
      <c r="N70" s="52">
        <f t="shared" si="9"/>
        <v>30</v>
      </c>
      <c r="O70" s="52">
        <f t="shared" si="9"/>
        <v>97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5667</v>
      </c>
      <c r="U70" s="52">
        <f t="shared" si="10"/>
        <v>28</v>
      </c>
      <c r="V70" s="52">
        <f t="shared" si="10"/>
        <v>1474</v>
      </c>
      <c r="W70" s="52">
        <f t="shared" ref="W70:Y70" si="11">W42-W56</f>
        <v>657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6622</v>
      </c>
      <c r="D72" s="52">
        <v>5356</v>
      </c>
      <c r="E72" s="52">
        <v>3122</v>
      </c>
      <c r="F72" s="52">
        <v>4698</v>
      </c>
      <c r="G72" s="52">
        <v>6947</v>
      </c>
      <c r="H72" s="52">
        <v>7856</v>
      </c>
      <c r="I72" s="52">
        <v>4309</v>
      </c>
      <c r="J72" s="52">
        <v>3619</v>
      </c>
      <c r="K72" s="52">
        <v>3529</v>
      </c>
      <c r="L72" s="52">
        <v>1873</v>
      </c>
      <c r="M72" s="52">
        <v>2737</v>
      </c>
      <c r="N72" s="52">
        <v>3192</v>
      </c>
      <c r="O72" s="52">
        <v>3261</v>
      </c>
      <c r="P72" s="52">
        <v>940</v>
      </c>
      <c r="Q72" s="52">
        <v>1243</v>
      </c>
      <c r="R72" s="52">
        <v>799</v>
      </c>
      <c r="S72" s="52">
        <v>527</v>
      </c>
      <c r="T72" s="52">
        <v>93</v>
      </c>
      <c r="U72" s="52">
        <v>2051</v>
      </c>
      <c r="V72" s="52">
        <v>1466</v>
      </c>
      <c r="W72" s="52">
        <v>2385</v>
      </c>
      <c r="X72" s="52">
        <v>680</v>
      </c>
      <c r="Y72" s="52">
        <v>229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81956</v>
      </c>
      <c r="D73" s="36">
        <v>81895</v>
      </c>
      <c r="E73" s="36">
        <v>82948</v>
      </c>
      <c r="F73" s="36">
        <v>74415</v>
      </c>
      <c r="G73" s="36">
        <v>90812</v>
      </c>
      <c r="H73" s="36">
        <v>94034</v>
      </c>
      <c r="I73" s="36">
        <v>52800</v>
      </c>
      <c r="J73" s="36">
        <v>37318</v>
      </c>
      <c r="K73" s="36">
        <v>56334</v>
      </c>
      <c r="L73" s="36">
        <v>38395</v>
      </c>
      <c r="M73" s="36">
        <v>60318</v>
      </c>
      <c r="N73" s="36">
        <v>78343</v>
      </c>
      <c r="O73" s="36">
        <v>86714</v>
      </c>
      <c r="P73" s="36">
        <v>46056</v>
      </c>
      <c r="Q73" s="36">
        <v>35532</v>
      </c>
      <c r="R73" s="36">
        <v>32009</v>
      </c>
      <c r="S73" s="36">
        <v>44033</v>
      </c>
      <c r="T73" s="36">
        <v>47543</v>
      </c>
      <c r="U73" s="36">
        <v>53814</v>
      </c>
      <c r="V73" s="36">
        <v>54276</v>
      </c>
      <c r="W73" s="36">
        <v>42499</v>
      </c>
      <c r="X73" s="36">
        <v>22336</v>
      </c>
      <c r="Y73" s="36">
        <v>24242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1965</v>
      </c>
      <c r="K79" s="52">
        <f>RES_hhdet_numvin!K126</f>
        <v>5188</v>
      </c>
      <c r="L79" s="52">
        <f>RES_hhdet_numvin!L126</f>
        <v>0</v>
      </c>
      <c r="M79" s="52">
        <f>RES_hhdet_numvin!M126</f>
        <v>13711</v>
      </c>
      <c r="N79" s="52">
        <f>RES_hhdet_numvin!N126</f>
        <v>39021</v>
      </c>
      <c r="O79" s="52">
        <f>RES_hhdet_numvin!O126</f>
        <v>53751</v>
      </c>
      <c r="P79" s="52">
        <f>RES_hhdet_numvin!P126</f>
        <v>27344</v>
      </c>
      <c r="Q79" s="52">
        <f>RES_hhdet_numvin!Q126</f>
        <v>17031</v>
      </c>
      <c r="R79" s="52">
        <f>RES_hhdet_numvin!R126</f>
        <v>19488</v>
      </c>
      <c r="S79" s="52">
        <f>RES_hhdet_numvin!S126</f>
        <v>28310</v>
      </c>
      <c r="T79" s="52">
        <f>RES_hhdet_numvin!T126</f>
        <v>28239</v>
      </c>
      <c r="U79" s="52">
        <f>RES_hhdet_numvin!U126</f>
        <v>19509</v>
      </c>
      <c r="V79" s="52">
        <f>RES_hhdet_numvin!V126</f>
        <v>12138</v>
      </c>
      <c r="W79" s="52">
        <f>RES_hhdet_numvin!W126</f>
        <v>7020</v>
      </c>
      <c r="X79" s="52">
        <f>RES_hhdet_numvin!X126</f>
        <v>951</v>
      </c>
      <c r="Y79" s="52">
        <f>RES_hhdet_numvin!Y126</f>
        <v>3438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1747</v>
      </c>
      <c r="S82" s="138">
        <f>RES_hhdet_numvin!S129</f>
        <v>2571</v>
      </c>
      <c r="T82" s="138">
        <f>RES_hhdet_numvin!T129</f>
        <v>4426</v>
      </c>
      <c r="U82" s="138">
        <f>RES_hhdet_numvin!U129</f>
        <v>4592</v>
      </c>
      <c r="V82" s="138">
        <f>RES_hhdet_numvin!V129</f>
        <v>4550</v>
      </c>
      <c r="W82" s="138">
        <f>RES_hhdet_numvin!W129</f>
        <v>2681</v>
      </c>
      <c r="X82" s="138">
        <f>RES_hhdet_numvin!X129</f>
        <v>2047</v>
      </c>
      <c r="Y82" s="138">
        <f>RES_hhdet_numvin!Y129</f>
        <v>1243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1236</v>
      </c>
      <c r="K84" s="138">
        <f>RES_hhdet_numvin!K131</f>
        <v>4302</v>
      </c>
      <c r="L84" s="138">
        <f>RES_hhdet_numvin!L131</f>
        <v>0</v>
      </c>
      <c r="M84" s="138">
        <f>RES_hhdet_numvin!M131</f>
        <v>12050</v>
      </c>
      <c r="N84" s="138">
        <f>RES_hhdet_numvin!N131</f>
        <v>31640</v>
      </c>
      <c r="O84" s="138">
        <f>RES_hhdet_numvin!O131</f>
        <v>37467</v>
      </c>
      <c r="P84" s="138">
        <f>RES_hhdet_numvin!P131</f>
        <v>24606</v>
      </c>
      <c r="Q84" s="138">
        <f>RES_hhdet_numvin!Q131</f>
        <v>16817</v>
      </c>
      <c r="R84" s="138">
        <f>RES_hhdet_numvin!R131</f>
        <v>19099</v>
      </c>
      <c r="S84" s="138">
        <f>RES_hhdet_numvin!S131</f>
        <v>26643</v>
      </c>
      <c r="T84" s="138">
        <f>RES_hhdet_numvin!T131</f>
        <v>15051</v>
      </c>
      <c r="U84" s="138">
        <f>RES_hhdet_numvin!U131</f>
        <v>11180</v>
      </c>
      <c r="V84" s="138">
        <f>RES_hhdet_numvin!V131</f>
        <v>11298</v>
      </c>
      <c r="W84" s="138">
        <f>RES_hhdet_numvin!W131</f>
        <v>18709</v>
      </c>
      <c r="X84" s="138">
        <f>RES_hhdet_numvin!X131</f>
        <v>18440</v>
      </c>
      <c r="Y84" s="138">
        <f>RES_hhdet_numvin!Y131</f>
        <v>21243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105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202</v>
      </c>
      <c r="U85" s="138">
        <f>RES_hhdet_numvin!U132</f>
        <v>138</v>
      </c>
      <c r="V85" s="138">
        <f>RES_hhdet_numvin!V132</f>
        <v>370</v>
      </c>
      <c r="W85" s="138">
        <f>RES_hhdet_numvin!W132</f>
        <v>0</v>
      </c>
      <c r="X85" s="138">
        <f>RES_hhdet_numvin!X132</f>
        <v>16</v>
      </c>
      <c r="Y85" s="138">
        <f>RES_hhdet_numvin!Y132</f>
        <v>13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6052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427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297</v>
      </c>
      <c r="S93" s="138">
        <f>RES_hhdet_numvin!S140</f>
        <v>354</v>
      </c>
      <c r="T93" s="138">
        <f>RES_hhdet_numvin!T140</f>
        <v>83</v>
      </c>
      <c r="U93" s="138">
        <f>RES_hhdet_numvin!U140</f>
        <v>1838</v>
      </c>
      <c r="V93" s="138">
        <f>RES_hhdet_numvin!V140</f>
        <v>1389</v>
      </c>
      <c r="W93" s="138">
        <f>RES_hhdet_numvin!W140</f>
        <v>2338</v>
      </c>
      <c r="X93" s="138">
        <f>RES_hhdet_numvin!X140</f>
        <v>689</v>
      </c>
      <c r="Y93" s="138">
        <f>RES_hhdet_numvin!Y140</f>
        <v>241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11941</v>
      </c>
      <c r="S94" s="39">
        <f>RES_hhdet_numvin!S141</f>
        <v>28753</v>
      </c>
      <c r="T94" s="39">
        <f>RES_hhdet_numvin!T141</f>
        <v>40814</v>
      </c>
      <c r="U94" s="39">
        <f>RES_hhdet_numvin!U141</f>
        <v>47923</v>
      </c>
      <c r="V94" s="39">
        <f>RES_hhdet_numvin!V141</f>
        <v>50980</v>
      </c>
      <c r="W94" s="39">
        <f>RES_hhdet_numvin!W141</f>
        <v>41393</v>
      </c>
      <c r="X94" s="39">
        <f>RES_hhdet_numvin!X141</f>
        <v>22548</v>
      </c>
      <c r="Y94" s="39">
        <f>RES_hhdet_numvin!Y141</f>
        <v>25523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424.13106347025695</v>
      </c>
      <c r="C98" s="117">
        <f t="shared" si="12"/>
        <v>888.79701504605248</v>
      </c>
      <c r="D98" s="117">
        <f t="shared" si="12"/>
        <v>802.28513311822451</v>
      </c>
      <c r="E98" s="117">
        <f t="shared" si="12"/>
        <v>704.42604743321408</v>
      </c>
      <c r="F98" s="117">
        <f t="shared" si="12"/>
        <v>646.15988234753354</v>
      </c>
      <c r="G98" s="117">
        <f t="shared" si="12"/>
        <v>647.72335525774758</v>
      </c>
      <c r="H98" s="117">
        <f t="shared" si="12"/>
        <v>564.30975299571946</v>
      </c>
      <c r="I98" s="117">
        <f t="shared" si="12"/>
        <v>504.08377623847758</v>
      </c>
      <c r="J98" s="117">
        <f t="shared" si="12"/>
        <v>461.22379109195674</v>
      </c>
      <c r="K98" s="117">
        <f t="shared" si="12"/>
        <v>473.60913226658664</v>
      </c>
      <c r="L98" s="117">
        <f t="shared" si="12"/>
        <v>502.9470146426641</v>
      </c>
      <c r="M98" s="117">
        <f t="shared" si="12"/>
        <v>469.95123336682133</v>
      </c>
      <c r="N98" s="117">
        <f t="shared" si="12"/>
        <v>494.56298044914206</v>
      </c>
      <c r="O98" s="117">
        <f t="shared" si="12"/>
        <v>513.16822029678156</v>
      </c>
      <c r="P98" s="117">
        <f t="shared" si="12"/>
        <v>442.33875918333979</v>
      </c>
      <c r="Q98" s="117">
        <f t="shared" si="12"/>
        <v>468.06638101397192</v>
      </c>
      <c r="R98" s="117">
        <f t="shared" ref="R98:V98" si="13">R99+R102+R104+R113</f>
        <v>463.23640433374078</v>
      </c>
      <c r="S98" s="117">
        <f t="shared" si="13"/>
        <v>468.06930361385105</v>
      </c>
      <c r="T98" s="117">
        <f t="shared" si="13"/>
        <v>433.54339601270721</v>
      </c>
      <c r="U98" s="117">
        <f t="shared" si="13"/>
        <v>422.41323786567489</v>
      </c>
      <c r="V98" s="117">
        <f t="shared" si="13"/>
        <v>427.78764089038702</v>
      </c>
      <c r="W98" s="117">
        <f t="shared" ref="W98:Y98" si="14">W99+W102+W104+W113</f>
        <v>437.12654540092234</v>
      </c>
      <c r="X98" s="117">
        <f t="shared" si="14"/>
        <v>356.06130096439642</v>
      </c>
      <c r="Y98" s="117">
        <f t="shared" si="14"/>
        <v>307.93083539640713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373.58775221165274</v>
      </c>
      <c r="C99" s="122">
        <f t="shared" si="15"/>
        <v>817.67043634762877</v>
      </c>
      <c r="D99" s="122">
        <f t="shared" si="15"/>
        <v>735.74431509708995</v>
      </c>
      <c r="E99" s="122">
        <f t="shared" si="15"/>
        <v>639.42779671157666</v>
      </c>
      <c r="F99" s="122">
        <f t="shared" si="15"/>
        <v>581.78747134470973</v>
      </c>
      <c r="G99" s="122">
        <f t="shared" si="15"/>
        <v>580.43750175434877</v>
      </c>
      <c r="H99" s="122">
        <f t="shared" si="15"/>
        <v>499.18645715847981</v>
      </c>
      <c r="I99" s="122">
        <f t="shared" si="15"/>
        <v>434.7225549093518</v>
      </c>
      <c r="J99" s="122">
        <f t="shared" si="15"/>
        <v>401.6988788515248</v>
      </c>
      <c r="K99" s="122">
        <f t="shared" si="15"/>
        <v>416.58003688837925</v>
      </c>
      <c r="L99" s="122">
        <f t="shared" si="15"/>
        <v>472.14429588374668</v>
      </c>
      <c r="M99" s="122">
        <f t="shared" si="15"/>
        <v>435.43946623513341</v>
      </c>
      <c r="N99" s="122">
        <f t="shared" si="15"/>
        <v>456.86878214379135</v>
      </c>
      <c r="O99" s="122">
        <f t="shared" si="15"/>
        <v>470.94909786091768</v>
      </c>
      <c r="P99" s="122">
        <f t="shared" si="15"/>
        <v>385.14247960950451</v>
      </c>
      <c r="Q99" s="122">
        <f t="shared" si="15"/>
        <v>414.71165428234229</v>
      </c>
      <c r="R99" s="122">
        <f t="shared" ref="R99:V99" si="16">SUM(R100:R101)</f>
        <v>413.18027840806917</v>
      </c>
      <c r="S99" s="122">
        <f t="shared" si="16"/>
        <v>412.85107901026731</v>
      </c>
      <c r="T99" s="122">
        <f t="shared" si="16"/>
        <v>366.55612856123997</v>
      </c>
      <c r="U99" s="122">
        <f t="shared" si="16"/>
        <v>349.86803298918176</v>
      </c>
      <c r="V99" s="122">
        <f t="shared" si="16"/>
        <v>357.73990124030121</v>
      </c>
      <c r="W99" s="122">
        <f t="shared" ref="W99:Y99" si="17">SUM(W100:W101)</f>
        <v>376.56113798138415</v>
      </c>
      <c r="X99" s="122">
        <f t="shared" si="17"/>
        <v>297.90968880481495</v>
      </c>
      <c r="Y99" s="122">
        <f t="shared" si="17"/>
        <v>255.54749735364138</v>
      </c>
      <c r="DA99" s="130" t="s">
        <v>1688</v>
      </c>
    </row>
    <row r="100" spans="1:105" ht="12" customHeight="1" x14ac:dyDescent="0.25">
      <c r="A100" s="97" t="s">
        <v>198</v>
      </c>
      <c r="B100" s="98">
        <v>372.37145227575985</v>
      </c>
      <c r="C100" s="98">
        <v>815.04980315267085</v>
      </c>
      <c r="D100" s="98">
        <v>733.43509647251062</v>
      </c>
      <c r="E100" s="98">
        <v>637.45037228958995</v>
      </c>
      <c r="F100" s="98">
        <v>580.01748802077748</v>
      </c>
      <c r="G100" s="98">
        <v>578.69746128106806</v>
      </c>
      <c r="H100" s="98">
        <v>497.71895902884955</v>
      </c>
      <c r="I100" s="98">
        <v>433.46475311531276</v>
      </c>
      <c r="J100" s="98">
        <v>400.5509196744004</v>
      </c>
      <c r="K100" s="98">
        <v>415.40127009383656</v>
      </c>
      <c r="L100" s="98">
        <v>470.86336219502709</v>
      </c>
      <c r="M100" s="98">
        <v>434.26818264751705</v>
      </c>
      <c r="N100" s="98">
        <v>455.65316350937263</v>
      </c>
      <c r="O100" s="98">
        <v>469.67709239809091</v>
      </c>
      <c r="P100" s="98">
        <v>384.10241347832709</v>
      </c>
      <c r="Q100" s="98">
        <v>413.62570026214615</v>
      </c>
      <c r="R100" s="98">
        <v>412.10570203227053</v>
      </c>
      <c r="S100" s="98">
        <v>411.76822257295345</v>
      </c>
      <c r="T100" s="98">
        <v>365.55415252028729</v>
      </c>
      <c r="U100" s="98">
        <v>348.90897221114568</v>
      </c>
      <c r="V100" s="98">
        <v>356.75848323735136</v>
      </c>
      <c r="W100" s="98">
        <v>375.55458774114885</v>
      </c>
      <c r="X100" s="98">
        <v>297.11745480473871</v>
      </c>
      <c r="Y100" s="98">
        <v>254.94009488585149</v>
      </c>
      <c r="DA100" s="63" t="s">
        <v>1689</v>
      </c>
    </row>
    <row r="101" spans="1:105" ht="12" customHeight="1" x14ac:dyDescent="0.25">
      <c r="A101" s="97" t="s">
        <v>53</v>
      </c>
      <c r="B101" s="98">
        <v>1.2162999358929065</v>
      </c>
      <c r="C101" s="98">
        <v>2.6206331949579384</v>
      </c>
      <c r="D101" s="98">
        <v>2.3092186245793118</v>
      </c>
      <c r="E101" s="98">
        <v>1.9774244219867287</v>
      </c>
      <c r="F101" s="98">
        <v>1.7699833239322642</v>
      </c>
      <c r="G101" s="98">
        <v>1.7400404732806962</v>
      </c>
      <c r="H101" s="98">
        <v>1.4674981296302447</v>
      </c>
      <c r="I101" s="98">
        <v>1.2578017940390465</v>
      </c>
      <c r="J101" s="98">
        <v>1.1479591771244169</v>
      </c>
      <c r="K101" s="98">
        <v>1.1787667945426881</v>
      </c>
      <c r="L101" s="98">
        <v>1.2809336887195957</v>
      </c>
      <c r="M101" s="98">
        <v>1.1712835876163721</v>
      </c>
      <c r="N101" s="98">
        <v>1.2156186344187083</v>
      </c>
      <c r="O101" s="98">
        <v>1.2720054628267734</v>
      </c>
      <c r="P101" s="98">
        <v>1.040066131177438</v>
      </c>
      <c r="Q101" s="98">
        <v>1.0859540201961324</v>
      </c>
      <c r="R101" s="98">
        <v>1.0745763757986513</v>
      </c>
      <c r="S101" s="98">
        <v>1.0828564373138663</v>
      </c>
      <c r="T101" s="98">
        <v>1.0019760409526934</v>
      </c>
      <c r="U101" s="98">
        <v>0.95906077803605105</v>
      </c>
      <c r="V101" s="98">
        <v>0.98141800294982817</v>
      </c>
      <c r="W101" s="98">
        <v>1.0065502402353235</v>
      </c>
      <c r="X101" s="98">
        <v>0.79223400007621603</v>
      </c>
      <c r="Y101" s="98">
        <v>0.60740246778989559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2.9907122720705299E-2</v>
      </c>
      <c r="C102" s="122">
        <f t="shared" si="18"/>
        <v>5.5375631184574406E-2</v>
      </c>
      <c r="D102" s="122">
        <f t="shared" si="18"/>
        <v>9.430248473058947E-2</v>
      </c>
      <c r="E102" s="122">
        <f t="shared" si="18"/>
        <v>0.14355516932134837</v>
      </c>
      <c r="F102" s="122">
        <f t="shared" si="18"/>
        <v>0.15659083165320545</v>
      </c>
      <c r="G102" s="122">
        <f t="shared" si="18"/>
        <v>0.20656744952650874</v>
      </c>
      <c r="H102" s="122">
        <f t="shared" si="18"/>
        <v>0.27073238655444631</v>
      </c>
      <c r="I102" s="122">
        <f t="shared" si="18"/>
        <v>0.37256225195893272</v>
      </c>
      <c r="J102" s="122">
        <f t="shared" si="18"/>
        <v>0.28676488132492373</v>
      </c>
      <c r="K102" s="122">
        <f t="shared" si="18"/>
        <v>0.30176993940233043</v>
      </c>
      <c r="L102" s="122">
        <f t="shared" si="18"/>
        <v>0.32136373581983385</v>
      </c>
      <c r="M102" s="122">
        <f t="shared" si="18"/>
        <v>0.2541668639110371</v>
      </c>
      <c r="N102" s="122">
        <f t="shared" si="18"/>
        <v>0.373297706447143</v>
      </c>
      <c r="O102" s="122">
        <f t="shared" si="18"/>
        <v>0.34480167993775745</v>
      </c>
      <c r="P102" s="122">
        <f t="shared" si="18"/>
        <v>0.29949897434561201</v>
      </c>
      <c r="Q102" s="122">
        <f t="shared" si="18"/>
        <v>0.53175006854288853</v>
      </c>
      <c r="R102" s="122">
        <f t="shared" si="18"/>
        <v>0.56640202851718979</v>
      </c>
      <c r="S102" s="122">
        <f t="shared" si="18"/>
        <v>0.59278751098403926</v>
      </c>
      <c r="T102" s="122">
        <f t="shared" si="18"/>
        <v>0.65421489974026192</v>
      </c>
      <c r="U102" s="122">
        <f t="shared" si="18"/>
        <v>0.64641376077311519</v>
      </c>
      <c r="V102" s="122">
        <f t="shared" si="18"/>
        <v>0.63390773792549393</v>
      </c>
      <c r="W102" s="122">
        <f t="shared" si="18"/>
        <v>0.54666842463667686</v>
      </c>
      <c r="X102" s="122">
        <f t="shared" si="18"/>
        <v>0.4755776267249292</v>
      </c>
      <c r="Y102" s="122">
        <f t="shared" si="18"/>
        <v>0.24185356750063822</v>
      </c>
      <c r="DA102" s="130" t="s">
        <v>1691</v>
      </c>
    </row>
    <row r="103" spans="1:105" ht="12" customHeight="1" x14ac:dyDescent="0.25">
      <c r="A103" s="97" t="s">
        <v>53</v>
      </c>
      <c r="B103" s="98">
        <v>2.9907122720705299E-2</v>
      </c>
      <c r="C103" s="98">
        <v>5.5375631184574406E-2</v>
      </c>
      <c r="D103" s="98">
        <v>9.430248473058947E-2</v>
      </c>
      <c r="E103" s="98">
        <v>0.14355516932134837</v>
      </c>
      <c r="F103" s="98">
        <v>0.15659083165320545</v>
      </c>
      <c r="G103" s="98">
        <v>0.20656744952650874</v>
      </c>
      <c r="H103" s="98">
        <v>0.27073238655444631</v>
      </c>
      <c r="I103" s="98">
        <v>0.37256225195893272</v>
      </c>
      <c r="J103" s="98">
        <v>0.28676488132492373</v>
      </c>
      <c r="K103" s="98">
        <v>0.30176993940233043</v>
      </c>
      <c r="L103" s="98">
        <v>0.32136373581983385</v>
      </c>
      <c r="M103" s="98">
        <v>0.2541668639110371</v>
      </c>
      <c r="N103" s="98">
        <v>0.373297706447143</v>
      </c>
      <c r="O103" s="98">
        <v>0.34480167993775745</v>
      </c>
      <c r="P103" s="98">
        <v>0.29949897434561201</v>
      </c>
      <c r="Q103" s="98">
        <v>0.53175006854288853</v>
      </c>
      <c r="R103" s="98">
        <v>0.56640202851718979</v>
      </c>
      <c r="S103" s="98">
        <v>0.59278751098403926</v>
      </c>
      <c r="T103" s="98">
        <v>0.65421489974026192</v>
      </c>
      <c r="U103" s="98">
        <v>0.64641376077311519</v>
      </c>
      <c r="V103" s="98">
        <v>0.63390773792549393</v>
      </c>
      <c r="W103" s="98">
        <v>0.54666842463667686</v>
      </c>
      <c r="X103" s="98">
        <v>0.4755776267249292</v>
      </c>
      <c r="Y103" s="98">
        <v>0.24185356750063822</v>
      </c>
      <c r="DA103" s="63" t="s">
        <v>1692</v>
      </c>
    </row>
    <row r="104" spans="1:105" ht="12" customHeight="1" x14ac:dyDescent="0.25">
      <c r="A104" s="121" t="s">
        <v>55</v>
      </c>
      <c r="B104" s="122">
        <v>36.126047478742656</v>
      </c>
      <c r="C104" s="122">
        <v>54.885387334609142</v>
      </c>
      <c r="D104" s="122">
        <v>51.686495281064602</v>
      </c>
      <c r="E104" s="122">
        <v>48.533313605817256</v>
      </c>
      <c r="F104" s="122">
        <v>47.324126609477787</v>
      </c>
      <c r="G104" s="122">
        <v>50.432760148985111</v>
      </c>
      <c r="H104" s="122">
        <v>50.111286010981317</v>
      </c>
      <c r="I104" s="122">
        <v>52.754136625259669</v>
      </c>
      <c r="J104" s="122">
        <v>46.380609094614535</v>
      </c>
      <c r="K104" s="122">
        <v>45.608389416121668</v>
      </c>
      <c r="L104" s="122">
        <v>21.83175222945281</v>
      </c>
      <c r="M104" s="122">
        <v>25.100409242642019</v>
      </c>
      <c r="N104" s="122">
        <v>28.025350761769218</v>
      </c>
      <c r="O104" s="122">
        <v>32.641076687707447</v>
      </c>
      <c r="P104" s="122">
        <v>46.029944564773764</v>
      </c>
      <c r="Q104" s="122">
        <v>41.644167796436541</v>
      </c>
      <c r="R104" s="122">
        <v>38.4404329770271</v>
      </c>
      <c r="S104" s="122">
        <v>41.926150707763668</v>
      </c>
      <c r="T104" s="122">
        <v>54.551062081679589</v>
      </c>
      <c r="U104" s="122">
        <v>60.095230950734887</v>
      </c>
      <c r="V104" s="122">
        <v>57.795030675030333</v>
      </c>
      <c r="W104" s="122">
        <v>47.638271827394817</v>
      </c>
      <c r="X104" s="122">
        <v>45.555220034016493</v>
      </c>
      <c r="Y104" s="122">
        <v>41.030617997378314</v>
      </c>
      <c r="DA104" s="130" t="s">
        <v>1693</v>
      </c>
    </row>
    <row r="105" spans="1:105" ht="12" customHeight="1" x14ac:dyDescent="0.25">
      <c r="A105" s="97" t="s">
        <v>128</v>
      </c>
      <c r="B105" s="98">
        <v>33.762081688126663</v>
      </c>
      <c r="C105" s="98">
        <v>52.51012805971088</v>
      </c>
      <c r="D105" s="98">
        <v>49.047964576500277</v>
      </c>
      <c r="E105" s="98">
        <v>45.48169993740914</v>
      </c>
      <c r="F105" s="98">
        <v>44.110714902695982</v>
      </c>
      <c r="G105" s="98">
        <v>46.768316878863331</v>
      </c>
      <c r="H105" s="98">
        <v>46.085340197289796</v>
      </c>
      <c r="I105" s="98">
        <v>48.072478183053477</v>
      </c>
      <c r="J105" s="98">
        <v>42.412708872460989</v>
      </c>
      <c r="K105" s="98">
        <v>42.991765159817895</v>
      </c>
      <c r="L105" s="98">
        <v>20.259182504439988</v>
      </c>
      <c r="M105" s="98">
        <v>23.581907203167322</v>
      </c>
      <c r="N105" s="98">
        <v>26.245333727704367</v>
      </c>
      <c r="O105" s="98">
        <v>29.533560213133352</v>
      </c>
      <c r="P105" s="98">
        <v>43.545138673281528</v>
      </c>
      <c r="Q105" s="98">
        <v>39.226009334786056</v>
      </c>
      <c r="R105" s="98">
        <v>36.305602399947063</v>
      </c>
      <c r="S105" s="98">
        <v>40.107526025885697</v>
      </c>
      <c r="T105" s="98">
        <v>51.1974545413511</v>
      </c>
      <c r="U105" s="98">
        <v>55.019958407294709</v>
      </c>
      <c r="V105" s="98">
        <v>52.768155417414874</v>
      </c>
      <c r="W105" s="98">
        <v>39.892572952080272</v>
      </c>
      <c r="X105" s="98">
        <v>41.77338078045711</v>
      </c>
      <c r="Y105" s="98">
        <v>39.843919012759947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4.1400715329795106E-2</v>
      </c>
      <c r="M106" s="98">
        <v>5.0538393736828849E-2</v>
      </c>
      <c r="N106" s="98">
        <v>5.6453694968911242E-2</v>
      </c>
      <c r="O106" s="98">
        <v>6.0712809093343964E-2</v>
      </c>
      <c r="P106" s="98">
        <v>8.2352214222551012E-2</v>
      </c>
      <c r="Q106" s="98">
        <v>6.5181904075637245E-2</v>
      </c>
      <c r="R106" s="98">
        <v>5.9409632590443281E-2</v>
      </c>
      <c r="S106" s="98">
        <v>6.163013239787369E-2</v>
      </c>
      <c r="T106" s="98">
        <v>9.5487346661158296E-2</v>
      </c>
      <c r="U106" s="98">
        <v>9.0953451408192387E-2</v>
      </c>
      <c r="V106" s="98">
        <v>0.12943762570398121</v>
      </c>
      <c r="W106" s="98">
        <v>0.10322974995297743</v>
      </c>
      <c r="X106" s="98">
        <v>0.11008439294979228</v>
      </c>
      <c r="Y106" s="98">
        <v>0.10799194277277131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1.6234320309462764E-2</v>
      </c>
      <c r="M107" s="101">
        <v>1.7493984225613619E-2</v>
      </c>
      <c r="N107" s="101">
        <v>2.0849280549985211E-2</v>
      </c>
      <c r="O107" s="101">
        <v>2.5030965731809025E-2</v>
      </c>
      <c r="P107" s="101">
        <v>2.9919903421148909E-2</v>
      </c>
      <c r="Q107" s="101">
        <v>2.3956783119517194E-2</v>
      </c>
      <c r="R107" s="101">
        <v>2.1885593577745766E-2</v>
      </c>
      <c r="S107" s="101">
        <v>2.0726035726596918E-2</v>
      </c>
      <c r="T107" s="101">
        <v>3.4463445670075685E-2</v>
      </c>
      <c r="U107" s="101">
        <v>3.1172562987202924E-2</v>
      </c>
      <c r="V107" s="101">
        <v>4.6276220556584535E-2</v>
      </c>
      <c r="W107" s="101">
        <v>4.9141972291104334E-2</v>
      </c>
      <c r="X107" s="101">
        <v>3.1520390728693365E-2</v>
      </c>
      <c r="Y107" s="101">
        <v>4.7370452205303636E-2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2.5166395020332341E-2</v>
      </c>
      <c r="M108" s="104">
        <v>3.3044409511215227E-2</v>
      </c>
      <c r="N108" s="104">
        <v>3.5604414418926034E-2</v>
      </c>
      <c r="O108" s="104">
        <v>3.5681843361534939E-2</v>
      </c>
      <c r="P108" s="104">
        <v>5.2432310801402107E-2</v>
      </c>
      <c r="Q108" s="104">
        <v>4.1225120956120048E-2</v>
      </c>
      <c r="R108" s="104">
        <v>3.7524039012697512E-2</v>
      </c>
      <c r="S108" s="104">
        <v>4.0904096671276771E-2</v>
      </c>
      <c r="T108" s="104">
        <v>6.1023900991082611E-2</v>
      </c>
      <c r="U108" s="104">
        <v>5.9780888420989463E-2</v>
      </c>
      <c r="V108" s="104">
        <v>8.3161405147396686E-2</v>
      </c>
      <c r="W108" s="104">
        <v>5.4087777661873088E-2</v>
      </c>
      <c r="X108" s="104">
        <v>7.8564002221098911E-2</v>
      </c>
      <c r="Y108" s="104">
        <v>6.0621490567467677E-2</v>
      </c>
      <c r="DA108" s="132" t="s">
        <v>1697</v>
      </c>
    </row>
    <row r="109" spans="1:105" ht="12" customHeight="1" x14ac:dyDescent="0.25">
      <c r="A109" s="106" t="s">
        <v>122</v>
      </c>
      <c r="B109" s="101">
        <v>2.3639657906159934</v>
      </c>
      <c r="C109" s="101">
        <v>2.3752592748982591</v>
      </c>
      <c r="D109" s="101">
        <v>2.6385307045643276</v>
      </c>
      <c r="E109" s="101">
        <v>3.0516136684081179</v>
      </c>
      <c r="F109" s="101">
        <v>3.213411706781808</v>
      </c>
      <c r="G109" s="101">
        <v>3.6644432701217786</v>
      </c>
      <c r="H109" s="101">
        <v>4.0259458136915178</v>
      </c>
      <c r="I109" s="101">
        <v>4.6816584422061895</v>
      </c>
      <c r="J109" s="101">
        <v>3.9679002221535424</v>
      </c>
      <c r="K109" s="101">
        <v>2.6166242563037763</v>
      </c>
      <c r="L109" s="101">
        <v>1.5311690096830266</v>
      </c>
      <c r="M109" s="101">
        <v>1.4670068415157917</v>
      </c>
      <c r="N109" s="101">
        <v>1.7200877736587885</v>
      </c>
      <c r="O109" s="101">
        <v>3.0328760675984259</v>
      </c>
      <c r="P109" s="101">
        <v>2.3910971434021793</v>
      </c>
      <c r="Q109" s="101">
        <v>2.34260978809295</v>
      </c>
      <c r="R109" s="101">
        <v>2.0659937014113714</v>
      </c>
      <c r="S109" s="101">
        <v>1.7481107678141174</v>
      </c>
      <c r="T109" s="101">
        <v>2.3207883257072606</v>
      </c>
      <c r="U109" s="101">
        <v>3.9907895936637141</v>
      </c>
      <c r="V109" s="101">
        <v>3.7459378783687987</v>
      </c>
      <c r="W109" s="101">
        <v>5.9607432267978275</v>
      </c>
      <c r="X109" s="101">
        <v>3.3527923125690138</v>
      </c>
      <c r="Y109" s="101">
        <v>1.0192251869727944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9.5680422207592136E-4</v>
      </c>
      <c r="N110" s="104">
        <v>3.4755654371477775E-3</v>
      </c>
      <c r="O110" s="104">
        <v>1.392759788232599E-2</v>
      </c>
      <c r="P110" s="104">
        <v>1.135653386750874E-2</v>
      </c>
      <c r="Q110" s="104">
        <v>1.036676948190079E-2</v>
      </c>
      <c r="R110" s="104">
        <v>9.4272430782234209E-3</v>
      </c>
      <c r="S110" s="104">
        <v>8.8837816659822141E-3</v>
      </c>
      <c r="T110" s="104">
        <v>0.9373318679600684</v>
      </c>
      <c r="U110" s="104">
        <v>0.99352949836827609</v>
      </c>
      <c r="V110" s="104">
        <v>1.1514997535426774</v>
      </c>
      <c r="W110" s="104">
        <v>1.6817258985637435</v>
      </c>
      <c r="X110" s="104">
        <v>0.31896254804057433</v>
      </c>
      <c r="Y110" s="104">
        <v>5.9481854872797002E-2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3.8808527408412831E-4</v>
      </c>
      <c r="N111" s="98">
        <v>1.4814498932045565E-3</v>
      </c>
      <c r="O111" s="98">
        <v>6.5053573588701435E-3</v>
      </c>
      <c r="P111" s="98">
        <v>4.7100216564604502E-3</v>
      </c>
      <c r="Q111" s="98">
        <v>4.3574264867527615E-3</v>
      </c>
      <c r="R111" s="98">
        <v>3.979166397219209E-3</v>
      </c>
      <c r="S111" s="98">
        <v>3.4452180749211438E-3</v>
      </c>
      <c r="T111" s="98">
        <v>0.36537924631308549</v>
      </c>
      <c r="U111" s="98">
        <v>0.37246691463078302</v>
      </c>
      <c r="V111" s="98">
        <v>0.44446074678479491</v>
      </c>
      <c r="W111" s="98">
        <v>0.85627852469395371</v>
      </c>
      <c r="X111" s="98">
        <v>9.7785657690128952E-2</v>
      </c>
      <c r="Y111" s="98">
        <v>2.7911732615367741E-2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5.687189479917931E-4</v>
      </c>
      <c r="N112" s="98">
        <v>1.9941155439432211E-3</v>
      </c>
      <c r="O112" s="98">
        <v>7.4222405234558465E-3</v>
      </c>
      <c r="P112" s="98">
        <v>6.6465122110482902E-3</v>
      </c>
      <c r="Q112" s="98">
        <v>6.0093429951480282E-3</v>
      </c>
      <c r="R112" s="98">
        <v>5.4480766810042118E-3</v>
      </c>
      <c r="S112" s="98">
        <v>5.4385635910610703E-3</v>
      </c>
      <c r="T112" s="98">
        <v>0.57195262164698291</v>
      </c>
      <c r="U112" s="98">
        <v>0.62106258373749301</v>
      </c>
      <c r="V112" s="98">
        <v>0.70703900675788245</v>
      </c>
      <c r="W112" s="98">
        <v>0.82544737386978995</v>
      </c>
      <c r="X112" s="98">
        <v>0.22117689035044535</v>
      </c>
      <c r="Y112" s="98">
        <v>3.1570122257429264E-2</v>
      </c>
      <c r="DA112" s="63" t="s">
        <v>1701</v>
      </c>
    </row>
    <row r="113" spans="1:105" ht="12" customHeight="1" x14ac:dyDescent="0.25">
      <c r="A113" s="121" t="s">
        <v>54</v>
      </c>
      <c r="B113" s="122">
        <v>14.387356657140883</v>
      </c>
      <c r="C113" s="122">
        <v>16.185815732629948</v>
      </c>
      <c r="D113" s="122">
        <v>14.760020255339329</v>
      </c>
      <c r="E113" s="122">
        <v>16.321381946498775</v>
      </c>
      <c r="F113" s="122">
        <v>16.89169356169279</v>
      </c>
      <c r="G113" s="122">
        <v>16.646525904887181</v>
      </c>
      <c r="H113" s="122">
        <v>14.741277439703865</v>
      </c>
      <c r="I113" s="122">
        <v>16.234522451907214</v>
      </c>
      <c r="J113" s="122">
        <v>12.857538264492453</v>
      </c>
      <c r="K113" s="122">
        <v>11.118936022683403</v>
      </c>
      <c r="L113" s="122">
        <v>8.6496027936447621</v>
      </c>
      <c r="M113" s="122">
        <v>9.1571910251348569</v>
      </c>
      <c r="N113" s="122">
        <v>9.2955498371343541</v>
      </c>
      <c r="O113" s="122">
        <v>9.2332440682186636</v>
      </c>
      <c r="P113" s="122">
        <v>10.866836034715913</v>
      </c>
      <c r="Q113" s="122">
        <v>11.178808866650227</v>
      </c>
      <c r="R113" s="122">
        <v>11.049290920127326</v>
      </c>
      <c r="S113" s="122">
        <v>12.699286384835982</v>
      </c>
      <c r="T113" s="122">
        <v>11.781990470047338</v>
      </c>
      <c r="U113" s="122">
        <v>11.803560164985125</v>
      </c>
      <c r="V113" s="122">
        <v>11.618801237130041</v>
      </c>
      <c r="W113" s="122">
        <v>12.38046716750671</v>
      </c>
      <c r="X113" s="122">
        <v>12.120814498840033</v>
      </c>
      <c r="Y113" s="122">
        <v>11.110866477886844</v>
      </c>
      <c r="DA113" s="130" t="s">
        <v>1702</v>
      </c>
    </row>
    <row r="114" spans="1:105" ht="12" customHeight="1" x14ac:dyDescent="0.25">
      <c r="A114" s="97" t="s">
        <v>50</v>
      </c>
      <c r="B114" s="98">
        <v>1.1443181092719759</v>
      </c>
      <c r="C114" s="98">
        <v>1.2612155018065241</v>
      </c>
      <c r="D114" s="98">
        <v>1.1658951632418879</v>
      </c>
      <c r="E114" s="98">
        <v>1.0799346837084882</v>
      </c>
      <c r="F114" s="98">
        <v>1.1485020662439562</v>
      </c>
      <c r="G114" s="98">
        <v>1.2749130747045536</v>
      </c>
      <c r="H114" s="98">
        <v>1.2231631079500653</v>
      </c>
      <c r="I114" s="98">
        <v>1.2608386563927083</v>
      </c>
      <c r="J114" s="98">
        <v>1.1531868069575439</v>
      </c>
      <c r="K114" s="98">
        <v>0.99935376571736501</v>
      </c>
      <c r="L114" s="98">
        <v>0.76479818517049536</v>
      </c>
      <c r="M114" s="98">
        <v>0.76081216201360125</v>
      </c>
      <c r="N114" s="98">
        <v>0.69005383641315976</v>
      </c>
      <c r="O114" s="98">
        <v>0.60767766669607259</v>
      </c>
      <c r="P114" s="98">
        <v>0.5918492327442465</v>
      </c>
      <c r="Q114" s="98">
        <v>0.56926230642665243</v>
      </c>
      <c r="R114" s="98">
        <v>0.56350614344572714</v>
      </c>
      <c r="S114" s="98">
        <v>0.53121828703543938</v>
      </c>
      <c r="T114" s="98">
        <v>0.23968529882079184</v>
      </c>
      <c r="U114" s="98">
        <v>0.4679454961350209</v>
      </c>
      <c r="V114" s="98">
        <v>0.26321172677360111</v>
      </c>
      <c r="W114" s="98">
        <v>0.5442329288323523</v>
      </c>
      <c r="X114" s="98">
        <v>0.45448605757048754</v>
      </c>
      <c r="Y114" s="98">
        <v>0.37634343429545525</v>
      </c>
      <c r="DA114" s="63" t="s">
        <v>1703</v>
      </c>
    </row>
    <row r="115" spans="1:105" ht="12" customHeight="1" x14ac:dyDescent="0.25">
      <c r="A115" s="109" t="s">
        <v>120</v>
      </c>
      <c r="B115" s="33">
        <v>13.243038547868906</v>
      </c>
      <c r="C115" s="33">
        <v>14.924600230823422</v>
      </c>
      <c r="D115" s="33">
        <v>13.594125092097441</v>
      </c>
      <c r="E115" s="33">
        <v>15.241447262790286</v>
      </c>
      <c r="F115" s="33">
        <v>15.743191495448833</v>
      </c>
      <c r="G115" s="33">
        <v>15.371612830182626</v>
      </c>
      <c r="H115" s="33">
        <v>13.518114331753798</v>
      </c>
      <c r="I115" s="33">
        <v>14.973683795514507</v>
      </c>
      <c r="J115" s="33">
        <v>11.704351457534909</v>
      </c>
      <c r="K115" s="33">
        <v>10.119582256966039</v>
      </c>
      <c r="L115" s="33">
        <v>7.8848046084742665</v>
      </c>
      <c r="M115" s="33">
        <v>8.3963788631212548</v>
      </c>
      <c r="N115" s="33">
        <v>8.6054960007211942</v>
      </c>
      <c r="O115" s="33">
        <v>8.6255664015225904</v>
      </c>
      <c r="P115" s="33">
        <v>10.274986801971666</v>
      </c>
      <c r="Q115" s="33">
        <v>10.609546560223574</v>
      </c>
      <c r="R115" s="33">
        <v>10.4857847766816</v>
      </c>
      <c r="S115" s="33">
        <v>12.168068097800543</v>
      </c>
      <c r="T115" s="33">
        <v>11.542305171226547</v>
      </c>
      <c r="U115" s="33">
        <v>11.335614668850104</v>
      </c>
      <c r="V115" s="33">
        <v>11.35558951035644</v>
      </c>
      <c r="W115" s="33">
        <v>11.836234238674358</v>
      </c>
      <c r="X115" s="33">
        <v>11.666328441269545</v>
      </c>
      <c r="Y115" s="33">
        <v>10.734523043591389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285.17074237477408</v>
      </c>
      <c r="C117" s="117">
        <f t="shared" si="19"/>
        <v>597.76031938811855</v>
      </c>
      <c r="D117" s="117">
        <f t="shared" si="19"/>
        <v>541.37095034866979</v>
      </c>
      <c r="E117" s="117">
        <f t="shared" si="19"/>
        <v>477.17986369178038</v>
      </c>
      <c r="F117" s="117">
        <f t="shared" si="19"/>
        <v>439.06673947934706</v>
      </c>
      <c r="G117" s="117">
        <f t="shared" si="19"/>
        <v>441.80350434703325</v>
      </c>
      <c r="H117" s="117">
        <f t="shared" si="19"/>
        <v>386.50680822516796</v>
      </c>
      <c r="I117" s="117">
        <f t="shared" si="19"/>
        <v>347.11046638772461</v>
      </c>
      <c r="J117" s="117">
        <f t="shared" si="19"/>
        <v>317.99814216647053</v>
      </c>
      <c r="K117" s="117">
        <f t="shared" si="19"/>
        <v>327.4840875533306</v>
      </c>
      <c r="L117" s="117">
        <f t="shared" si="19"/>
        <v>347.10735121628369</v>
      </c>
      <c r="M117" s="117">
        <f t="shared" si="19"/>
        <v>326.03064508289594</v>
      </c>
      <c r="N117" s="117">
        <f t="shared" si="19"/>
        <v>346.05038544778029</v>
      </c>
      <c r="O117" s="117">
        <f t="shared" si="19"/>
        <v>362.12244007390711</v>
      </c>
      <c r="P117" s="117">
        <f t="shared" si="19"/>
        <v>314.39291570059618</v>
      </c>
      <c r="Q117" s="117">
        <f t="shared" si="19"/>
        <v>333.73377905358791</v>
      </c>
      <c r="R117" s="117">
        <f t="shared" ref="R117:V117" si="20">R118+R121+R123+R132</f>
        <v>331.41293054155221</v>
      </c>
      <c r="S117" s="117">
        <f t="shared" si="20"/>
        <v>337.0485869040898</v>
      </c>
      <c r="T117" s="117">
        <f t="shared" si="20"/>
        <v>315.24533236287886</v>
      </c>
      <c r="U117" s="117">
        <f t="shared" si="20"/>
        <v>308.96943192344855</v>
      </c>
      <c r="V117" s="117">
        <f t="shared" si="20"/>
        <v>314.16459752498997</v>
      </c>
      <c r="W117" s="117">
        <f t="shared" ref="W117:Y117" si="21">W118+W121+W123+W132</f>
        <v>321.24915915138615</v>
      </c>
      <c r="X117" s="117">
        <f t="shared" si="21"/>
        <v>263.39545995806481</v>
      </c>
      <c r="Y117" s="117">
        <f t="shared" si="21"/>
        <v>228.31643881280334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248.96205863511017</v>
      </c>
      <c r="C118" s="122">
        <f t="shared" si="22"/>
        <v>546.46807023315876</v>
      </c>
      <c r="D118" s="122">
        <f t="shared" si="22"/>
        <v>493.24108134276821</v>
      </c>
      <c r="E118" s="122">
        <f t="shared" si="22"/>
        <v>429.9761194539829</v>
      </c>
      <c r="F118" s="122">
        <f t="shared" si="22"/>
        <v>392.19258733645819</v>
      </c>
      <c r="G118" s="122">
        <f t="shared" si="22"/>
        <v>392.62846095127708</v>
      </c>
      <c r="H118" s="122">
        <f t="shared" si="22"/>
        <v>338.71546236571663</v>
      </c>
      <c r="I118" s="122">
        <f t="shared" si="22"/>
        <v>295.93485226949832</v>
      </c>
      <c r="J118" s="122">
        <f t="shared" si="22"/>
        <v>274.05484254086758</v>
      </c>
      <c r="K118" s="122">
        <f t="shared" si="22"/>
        <v>284.99381280097043</v>
      </c>
      <c r="L118" s="122">
        <f t="shared" si="22"/>
        <v>323.79539958181397</v>
      </c>
      <c r="M118" s="122">
        <f t="shared" si="22"/>
        <v>299.94574491001134</v>
      </c>
      <c r="N118" s="122">
        <f t="shared" si="22"/>
        <v>317.12650388667191</v>
      </c>
      <c r="O118" s="122">
        <f t="shared" si="22"/>
        <v>329.72374240287292</v>
      </c>
      <c r="P118" s="122">
        <f t="shared" si="22"/>
        <v>270.36361935236539</v>
      </c>
      <c r="Q118" s="122">
        <f t="shared" si="22"/>
        <v>291.81811099359135</v>
      </c>
      <c r="R118" s="122">
        <f t="shared" ref="R118:V118" si="23">SUM(R119:R120)</f>
        <v>291.69257435676559</v>
      </c>
      <c r="S118" s="122">
        <f t="shared" si="23"/>
        <v>292.93459190279515</v>
      </c>
      <c r="T118" s="122">
        <f t="shared" si="23"/>
        <v>261.46636667265682</v>
      </c>
      <c r="U118" s="122">
        <f t="shared" si="23"/>
        <v>250.72556855039787</v>
      </c>
      <c r="V118" s="122">
        <f t="shared" si="23"/>
        <v>257.38853651761377</v>
      </c>
      <c r="W118" s="122">
        <f t="shared" ref="W118:Y118" si="24">SUM(W119:W120)</f>
        <v>271.93628912933491</v>
      </c>
      <c r="X118" s="122">
        <f t="shared" si="24"/>
        <v>215.72237877172344</v>
      </c>
      <c r="Y118" s="122">
        <f t="shared" si="24"/>
        <v>185.50855654489382</v>
      </c>
      <c r="DA118" s="130" t="s">
        <v>1856</v>
      </c>
    </row>
    <row r="119" spans="1:105" ht="12" customHeight="1" x14ac:dyDescent="0.25">
      <c r="A119" s="97" t="s">
        <v>198</v>
      </c>
      <c r="B119" s="98">
        <v>247.74575869921725</v>
      </c>
      <c r="C119" s="98">
        <v>543.84743703820084</v>
      </c>
      <c r="D119" s="98">
        <v>490.93186271818888</v>
      </c>
      <c r="E119" s="98">
        <v>427.99869503199619</v>
      </c>
      <c r="F119" s="98">
        <v>390.42260401252594</v>
      </c>
      <c r="G119" s="98">
        <v>390.88842047799636</v>
      </c>
      <c r="H119" s="98">
        <v>337.24796423608637</v>
      </c>
      <c r="I119" s="98">
        <v>294.67705047545928</v>
      </c>
      <c r="J119" s="98">
        <v>272.90688336374319</v>
      </c>
      <c r="K119" s="98">
        <v>283.81504600642774</v>
      </c>
      <c r="L119" s="98">
        <v>322.51446589309438</v>
      </c>
      <c r="M119" s="98">
        <v>298.77446132239498</v>
      </c>
      <c r="N119" s="98">
        <v>315.91088525225319</v>
      </c>
      <c r="O119" s="98">
        <v>328.45173694004615</v>
      </c>
      <c r="P119" s="98">
        <v>269.32355322118798</v>
      </c>
      <c r="Q119" s="98">
        <v>290.73215697339521</v>
      </c>
      <c r="R119" s="98">
        <v>290.61799798096695</v>
      </c>
      <c r="S119" s="98">
        <v>291.85173546548128</v>
      </c>
      <c r="T119" s="98">
        <v>260.46439063170413</v>
      </c>
      <c r="U119" s="98">
        <v>249.76650777236182</v>
      </c>
      <c r="V119" s="98">
        <v>256.40711851466392</v>
      </c>
      <c r="W119" s="98">
        <v>270.92973888909961</v>
      </c>
      <c r="X119" s="98">
        <v>214.93014477164724</v>
      </c>
      <c r="Y119" s="98">
        <v>184.90115407710394</v>
      </c>
      <c r="DA119" s="63" t="s">
        <v>1857</v>
      </c>
    </row>
    <row r="120" spans="1:105" ht="12" customHeight="1" x14ac:dyDescent="0.25">
      <c r="A120" s="97" t="s">
        <v>53</v>
      </c>
      <c r="B120" s="98">
        <v>1.2162999358929065</v>
      </c>
      <c r="C120" s="98">
        <v>2.6206331949579384</v>
      </c>
      <c r="D120" s="98">
        <v>2.3092186245793118</v>
      </c>
      <c r="E120" s="98">
        <v>1.9774244219867287</v>
      </c>
      <c r="F120" s="98">
        <v>1.7699833239322642</v>
      </c>
      <c r="G120" s="98">
        <v>1.7400404732806962</v>
      </c>
      <c r="H120" s="98">
        <v>1.4674981296302447</v>
      </c>
      <c r="I120" s="98">
        <v>1.2578017940390465</v>
      </c>
      <c r="J120" s="98">
        <v>1.1479591771244169</v>
      </c>
      <c r="K120" s="98">
        <v>1.1787667945426881</v>
      </c>
      <c r="L120" s="98">
        <v>1.2809336887195957</v>
      </c>
      <c r="M120" s="98">
        <v>1.1712835876163721</v>
      </c>
      <c r="N120" s="98">
        <v>1.2156186344187083</v>
      </c>
      <c r="O120" s="98">
        <v>1.2720054628267734</v>
      </c>
      <c r="P120" s="98">
        <v>1.040066131177438</v>
      </c>
      <c r="Q120" s="98">
        <v>1.0859540201961324</v>
      </c>
      <c r="R120" s="98">
        <v>1.0745763757986513</v>
      </c>
      <c r="S120" s="98">
        <v>1.0828564373138663</v>
      </c>
      <c r="T120" s="98">
        <v>1.0019760409526934</v>
      </c>
      <c r="U120" s="98">
        <v>0.95906077803605105</v>
      </c>
      <c r="V120" s="98">
        <v>0.98141800294982817</v>
      </c>
      <c r="W120" s="98">
        <v>1.0065502402353235</v>
      </c>
      <c r="X120" s="98">
        <v>0.79223400007621603</v>
      </c>
      <c r="Y120" s="98">
        <v>0.60740246778989559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5.0282513817839318E-2</v>
      </c>
      <c r="C121" s="122">
        <f t="shared" si="25"/>
        <v>0.10860578010094771</v>
      </c>
      <c r="D121" s="122">
        <f t="shared" si="25"/>
        <v>0.19810323913939654</v>
      </c>
      <c r="E121" s="122">
        <f t="shared" si="25"/>
        <v>0.31684320243338954</v>
      </c>
      <c r="F121" s="122">
        <f t="shared" si="25"/>
        <v>0.35697253096008025</v>
      </c>
      <c r="G121" s="122">
        <f t="shared" si="25"/>
        <v>0.48794389204457367</v>
      </c>
      <c r="H121" s="122">
        <f t="shared" si="25"/>
        <v>0.65769764922745666</v>
      </c>
      <c r="I121" s="122">
        <f t="shared" si="25"/>
        <v>0.93361338162865937</v>
      </c>
      <c r="J121" s="122">
        <f t="shared" si="25"/>
        <v>0.73321401072244874</v>
      </c>
      <c r="K121" s="122">
        <f t="shared" si="25"/>
        <v>0.79657577996933926</v>
      </c>
      <c r="L121" s="122">
        <f t="shared" si="25"/>
        <v>0.86715340651774864</v>
      </c>
      <c r="M121" s="122">
        <f t="shared" si="25"/>
        <v>0.7024645954452533</v>
      </c>
      <c r="N121" s="122">
        <f t="shared" si="25"/>
        <v>1.0813740461379731</v>
      </c>
      <c r="O121" s="122">
        <f t="shared" si="25"/>
        <v>1.0627436470659417</v>
      </c>
      <c r="P121" s="122">
        <f t="shared" si="25"/>
        <v>0.98522376539950751</v>
      </c>
      <c r="Q121" s="122">
        <f t="shared" si="25"/>
        <v>1.8459374686902312</v>
      </c>
      <c r="R121" s="122">
        <f t="shared" si="25"/>
        <v>2.0149136452084773</v>
      </c>
      <c r="S121" s="122">
        <f t="shared" si="25"/>
        <v>2.143294491810209</v>
      </c>
      <c r="T121" s="122">
        <f t="shared" si="25"/>
        <v>2.3904123266236028</v>
      </c>
      <c r="U121" s="122">
        <f t="shared" si="25"/>
        <v>2.3827352896482266</v>
      </c>
      <c r="V121" s="122">
        <f t="shared" si="25"/>
        <v>2.3579623181412628</v>
      </c>
      <c r="W121" s="122">
        <f t="shared" si="25"/>
        <v>2.0477858549454697</v>
      </c>
      <c r="X121" s="122">
        <f t="shared" si="25"/>
        <v>1.7912869013937689</v>
      </c>
      <c r="Y121" s="122">
        <f t="shared" si="25"/>
        <v>0.91418722530746765</v>
      </c>
      <c r="DA121" s="130" t="s">
        <v>1859</v>
      </c>
    </row>
    <row r="122" spans="1:105" ht="12" customHeight="1" x14ac:dyDescent="0.25">
      <c r="A122" s="97" t="s">
        <v>53</v>
      </c>
      <c r="B122" s="98">
        <v>5.0282513817839318E-2</v>
      </c>
      <c r="C122" s="98">
        <v>0.10860578010094771</v>
      </c>
      <c r="D122" s="98">
        <v>0.19810323913939654</v>
      </c>
      <c r="E122" s="98">
        <v>0.31684320243338954</v>
      </c>
      <c r="F122" s="98">
        <v>0.35697253096008025</v>
      </c>
      <c r="G122" s="98">
        <v>0.48794389204457367</v>
      </c>
      <c r="H122" s="98">
        <v>0.65769764922745666</v>
      </c>
      <c r="I122" s="98">
        <v>0.93361338162865937</v>
      </c>
      <c r="J122" s="98">
        <v>0.73321401072244874</v>
      </c>
      <c r="K122" s="98">
        <v>0.79657577996933926</v>
      </c>
      <c r="L122" s="98">
        <v>0.86715340651774864</v>
      </c>
      <c r="M122" s="98">
        <v>0.7024645954452533</v>
      </c>
      <c r="N122" s="98">
        <v>1.0813740461379731</v>
      </c>
      <c r="O122" s="98">
        <v>1.0627436470659417</v>
      </c>
      <c r="P122" s="98">
        <v>0.98522376539950751</v>
      </c>
      <c r="Q122" s="98">
        <v>1.8459374686902312</v>
      </c>
      <c r="R122" s="98">
        <v>2.0149136452084773</v>
      </c>
      <c r="S122" s="98">
        <v>2.143294491810209</v>
      </c>
      <c r="T122" s="98">
        <v>2.3904123266236028</v>
      </c>
      <c r="U122" s="98">
        <v>2.3827352896482266</v>
      </c>
      <c r="V122" s="98">
        <v>2.3579623181412628</v>
      </c>
      <c r="W122" s="98">
        <v>2.0477858549454697</v>
      </c>
      <c r="X122" s="98">
        <v>1.7912869013937689</v>
      </c>
      <c r="Y122" s="98">
        <v>0.91418722530746765</v>
      </c>
      <c r="DA122" s="63" t="s">
        <v>1860</v>
      </c>
    </row>
    <row r="123" spans="1:105" ht="12" customHeight="1" x14ac:dyDescent="0.25">
      <c r="A123" s="121" t="s">
        <v>55</v>
      </c>
      <c r="B123" s="122">
        <v>25.737342807718925</v>
      </c>
      <c r="C123" s="122">
        <v>39.423531221746941</v>
      </c>
      <c r="D123" s="122">
        <v>37.177986404149969</v>
      </c>
      <c r="E123" s="122">
        <v>34.924342121288831</v>
      </c>
      <c r="F123" s="122">
        <v>34.10311539373189</v>
      </c>
      <c r="G123" s="122">
        <v>36.431346096557675</v>
      </c>
      <c r="H123" s="122">
        <v>36.253058592337929</v>
      </c>
      <c r="I123" s="122">
        <v>38.218975669047829</v>
      </c>
      <c r="J123" s="122">
        <v>33.705756027259497</v>
      </c>
      <c r="K123" s="122">
        <v>33.461631031295923</v>
      </c>
      <c r="L123" s="122">
        <v>16.029104773642327</v>
      </c>
      <c r="M123" s="122">
        <v>18.565203500950098</v>
      </c>
      <c r="N123" s="122">
        <v>20.882284765888436</v>
      </c>
      <c r="O123" s="122">
        <v>24.374291108677163</v>
      </c>
      <c r="P123" s="122">
        <v>34.798517402292511</v>
      </c>
      <c r="Q123" s="122">
        <v>31.547967957364413</v>
      </c>
      <c r="R123" s="122">
        <v>29.243436227583139</v>
      </c>
      <c r="S123" s="122">
        <v>32.145289013869977</v>
      </c>
      <c r="T123" s="122">
        <v>42.122479765134415</v>
      </c>
      <c r="U123" s="122">
        <v>46.484916604833067</v>
      </c>
      <c r="V123" s="122">
        <v>44.979006773210443</v>
      </c>
      <c r="W123" s="122">
        <v>37.098972714347326</v>
      </c>
      <c r="X123" s="122">
        <v>35.803521319333939</v>
      </c>
      <c r="Y123" s="122">
        <v>32.554425471878041</v>
      </c>
      <c r="DA123" s="130" t="s">
        <v>1861</v>
      </c>
    </row>
    <row r="124" spans="1:105" ht="12" customHeight="1" x14ac:dyDescent="0.25">
      <c r="A124" s="97" t="s">
        <v>128</v>
      </c>
      <c r="B124" s="98">
        <v>24.427977090605268</v>
      </c>
      <c r="C124" s="98">
        <v>38.094549931503686</v>
      </c>
      <c r="D124" s="98">
        <v>35.693315646809857</v>
      </c>
      <c r="E124" s="98">
        <v>33.197144232248661</v>
      </c>
      <c r="F124" s="98">
        <v>32.275060372447577</v>
      </c>
      <c r="G124" s="98">
        <v>34.335275064901772</v>
      </c>
      <c r="H124" s="98">
        <v>33.939085033727501</v>
      </c>
      <c r="I124" s="98">
        <v>35.520109227665202</v>
      </c>
      <c r="J124" s="98">
        <v>31.415800158933884</v>
      </c>
      <c r="K124" s="98">
        <v>31.94926570916892</v>
      </c>
      <c r="L124" s="98">
        <v>15.104152346900893</v>
      </c>
      <c r="M124" s="98">
        <v>17.667131975087941</v>
      </c>
      <c r="N124" s="98">
        <v>19.81950168046173</v>
      </c>
      <c r="O124" s="98">
        <v>22.479305928755501</v>
      </c>
      <c r="P124" s="98">
        <v>33.256025084883468</v>
      </c>
      <c r="Q124" s="98">
        <v>30.04424354406417</v>
      </c>
      <c r="R124" s="98">
        <v>27.912300794475186</v>
      </c>
      <c r="S124" s="98">
        <v>31.004264358570722</v>
      </c>
      <c r="T124" s="98">
        <v>39.75415651070518</v>
      </c>
      <c r="U124" s="98">
        <v>42.898766327503537</v>
      </c>
      <c r="V124" s="98">
        <v>41.314560864055522</v>
      </c>
      <c r="W124" s="98">
        <v>31.398979756092974</v>
      </c>
      <c r="X124" s="98">
        <v>33.038739545197451</v>
      </c>
      <c r="Y124" s="98">
        <v>31.67531575467514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3.7590803720636459E-2</v>
      </c>
      <c r="M125" s="98">
        <v>4.6432860993782382E-2</v>
      </c>
      <c r="N125" s="98">
        <v>5.156073274469708E-2</v>
      </c>
      <c r="O125" s="98">
        <v>5.4838478347603775E-2</v>
      </c>
      <c r="P125" s="98">
        <v>7.5428517819453866E-2</v>
      </c>
      <c r="Q125" s="98">
        <v>5.9641330132214558E-2</v>
      </c>
      <c r="R125" s="98">
        <v>5.4352313028178487E-2</v>
      </c>
      <c r="S125" s="98">
        <v>5.6848171689983906E-2</v>
      </c>
      <c r="T125" s="98">
        <v>8.7923083496604604E-2</v>
      </c>
      <c r="U125" s="98">
        <v>8.4425234408425975E-2</v>
      </c>
      <c r="V125" s="98">
        <v>0.12039417150453066</v>
      </c>
      <c r="W125" s="98">
        <v>9.3704539720708122E-2</v>
      </c>
      <c r="X125" s="98">
        <v>0.10400239186540913</v>
      </c>
      <c r="Y125" s="98">
        <v>9.8880941268574954E-2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1.242440870030412E-2</v>
      </c>
      <c r="M126" s="101">
        <v>1.3388451482567156E-2</v>
      </c>
      <c r="N126" s="101">
        <v>1.5956318325771043E-2</v>
      </c>
      <c r="O126" s="101">
        <v>1.9156634986068833E-2</v>
      </c>
      <c r="P126" s="101">
        <v>2.2996207018051763E-2</v>
      </c>
      <c r="Q126" s="101">
        <v>1.841620917609451E-2</v>
      </c>
      <c r="R126" s="101">
        <v>1.6828274015480978E-2</v>
      </c>
      <c r="S126" s="101">
        <v>1.5944075018707135E-2</v>
      </c>
      <c r="T126" s="101">
        <v>2.6899182505522E-2</v>
      </c>
      <c r="U126" s="101">
        <v>2.4644345987436513E-2</v>
      </c>
      <c r="V126" s="101">
        <v>3.7232766357133983E-2</v>
      </c>
      <c r="W126" s="101">
        <v>3.9616762058835034E-2</v>
      </c>
      <c r="X126" s="101">
        <v>2.5438389644310222E-2</v>
      </c>
      <c r="Y126" s="101">
        <v>3.8259450701107277E-2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2.5166395020332341E-2</v>
      </c>
      <c r="M127" s="104">
        <v>3.3044409511215227E-2</v>
      </c>
      <c r="N127" s="104">
        <v>3.5604414418926034E-2</v>
      </c>
      <c r="O127" s="104">
        <v>3.5681843361534939E-2</v>
      </c>
      <c r="P127" s="104">
        <v>5.2432310801402107E-2</v>
      </c>
      <c r="Q127" s="104">
        <v>4.1225120956120048E-2</v>
      </c>
      <c r="R127" s="104">
        <v>3.7524039012697512E-2</v>
      </c>
      <c r="S127" s="104">
        <v>4.0904096671276771E-2</v>
      </c>
      <c r="T127" s="104">
        <v>6.1023900991082611E-2</v>
      </c>
      <c r="U127" s="104">
        <v>5.9780888420989463E-2</v>
      </c>
      <c r="V127" s="104">
        <v>8.3161405147396686E-2</v>
      </c>
      <c r="W127" s="104">
        <v>5.4087777661873088E-2</v>
      </c>
      <c r="X127" s="104">
        <v>7.8564002221098911E-2</v>
      </c>
      <c r="Y127" s="104">
        <v>6.0621490567467677E-2</v>
      </c>
      <c r="DA127" s="132" t="s">
        <v>1865</v>
      </c>
    </row>
    <row r="128" spans="1:105" ht="12" customHeight="1" x14ac:dyDescent="0.25">
      <c r="A128" s="106" t="s">
        <v>122</v>
      </c>
      <c r="B128" s="101">
        <v>1.3093657171136577</v>
      </c>
      <c r="C128" s="101">
        <v>1.3289812902432534</v>
      </c>
      <c r="D128" s="101">
        <v>1.4846707573401141</v>
      </c>
      <c r="E128" s="101">
        <v>1.7271978890401662</v>
      </c>
      <c r="F128" s="101">
        <v>1.8280550212843105</v>
      </c>
      <c r="G128" s="101">
        <v>2.0960710316558999</v>
      </c>
      <c r="H128" s="101">
        <v>2.3139735586104297</v>
      </c>
      <c r="I128" s="101">
        <v>2.6988664413826249</v>
      </c>
      <c r="J128" s="101">
        <v>2.2899558683256114</v>
      </c>
      <c r="K128" s="101">
        <v>1.5123653221269999</v>
      </c>
      <c r="L128" s="101">
        <v>0.88736162302079735</v>
      </c>
      <c r="M128" s="101">
        <v>0.85083956694425655</v>
      </c>
      <c r="N128" s="101">
        <v>1.0083398582166929</v>
      </c>
      <c r="O128" s="101">
        <v>1.8287502938876394</v>
      </c>
      <c r="P128" s="101">
        <v>1.4575401828508445</v>
      </c>
      <c r="Q128" s="101">
        <v>1.4354025486389204</v>
      </c>
      <c r="R128" s="101">
        <v>1.2688894104617576</v>
      </c>
      <c r="S128" s="101">
        <v>1.0766161201047189</v>
      </c>
      <c r="T128" s="101">
        <v>1.4590570464481298</v>
      </c>
      <c r="U128" s="101">
        <v>2.6263509026318577</v>
      </c>
      <c r="V128" s="101">
        <v>2.5314231162656706</v>
      </c>
      <c r="W128" s="101">
        <v>4.1901032477444566</v>
      </c>
      <c r="X128" s="101">
        <v>2.3703987979728027</v>
      </c>
      <c r="Y128" s="101">
        <v>0.7287029441887567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7.9909792411919569E-4</v>
      </c>
      <c r="N129" s="104">
        <v>2.8824944653154595E-3</v>
      </c>
      <c r="O129" s="104">
        <v>1.1396407686416676E-2</v>
      </c>
      <c r="P129" s="104">
        <v>9.5236167387474611E-3</v>
      </c>
      <c r="Q129" s="104">
        <v>8.6805345291082227E-3</v>
      </c>
      <c r="R129" s="104">
        <v>7.8937096180182534E-3</v>
      </c>
      <c r="S129" s="104">
        <v>7.5603635045504948E-3</v>
      </c>
      <c r="T129" s="104">
        <v>0.82134312448449665</v>
      </c>
      <c r="U129" s="104">
        <v>0.87537414028924454</v>
      </c>
      <c r="V129" s="104">
        <v>1.0126286213847189</v>
      </c>
      <c r="W129" s="104">
        <v>1.416185170789189</v>
      </c>
      <c r="X129" s="104">
        <v>0.2903805842982784</v>
      </c>
      <c r="Y129" s="104">
        <v>5.1525831745572744E-2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2.3037897612740262E-4</v>
      </c>
      <c r="N130" s="98">
        <v>8.8837892137223859E-4</v>
      </c>
      <c r="O130" s="98">
        <v>3.9741671629608295E-3</v>
      </c>
      <c r="P130" s="98">
        <v>2.8771045276991714E-3</v>
      </c>
      <c r="Q130" s="98">
        <v>2.6711915339601953E-3</v>
      </c>
      <c r="R130" s="98">
        <v>2.4456329370140407E-3</v>
      </c>
      <c r="S130" s="98">
        <v>2.1217999134894245E-3</v>
      </c>
      <c r="T130" s="98">
        <v>0.24939050283751374</v>
      </c>
      <c r="U130" s="98">
        <v>0.25431155655175147</v>
      </c>
      <c r="V130" s="98">
        <v>0.30558961462683643</v>
      </c>
      <c r="W130" s="98">
        <v>0.59073779691939898</v>
      </c>
      <c r="X130" s="98">
        <v>6.9203693947833017E-2</v>
      </c>
      <c r="Y130" s="98">
        <v>1.9955709488143479E-2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5.687189479917931E-4</v>
      </c>
      <c r="N131" s="98">
        <v>1.9941155439432211E-3</v>
      </c>
      <c r="O131" s="98">
        <v>7.4222405234558465E-3</v>
      </c>
      <c r="P131" s="98">
        <v>6.6465122110482902E-3</v>
      </c>
      <c r="Q131" s="98">
        <v>6.0093429951480282E-3</v>
      </c>
      <c r="R131" s="98">
        <v>5.4480766810042118E-3</v>
      </c>
      <c r="S131" s="98">
        <v>5.4385635910610703E-3</v>
      </c>
      <c r="T131" s="98">
        <v>0.57195262164698291</v>
      </c>
      <c r="U131" s="98">
        <v>0.62106258373749301</v>
      </c>
      <c r="V131" s="98">
        <v>0.70703900675788245</v>
      </c>
      <c r="W131" s="98">
        <v>0.82544737386978995</v>
      </c>
      <c r="X131" s="98">
        <v>0.22117689035044535</v>
      </c>
      <c r="Y131" s="98">
        <v>3.1570122257429264E-2</v>
      </c>
      <c r="DA131" s="63" t="s">
        <v>1869</v>
      </c>
    </row>
    <row r="132" spans="1:105" ht="12" customHeight="1" x14ac:dyDescent="0.25">
      <c r="A132" s="121" t="s">
        <v>54</v>
      </c>
      <c r="B132" s="122">
        <v>10.421058418127108</v>
      </c>
      <c r="C132" s="122">
        <v>11.760112153111894</v>
      </c>
      <c r="D132" s="122">
        <v>10.753779362612258</v>
      </c>
      <c r="E132" s="122">
        <v>11.96255891407526</v>
      </c>
      <c r="F132" s="122">
        <v>12.414064218196858</v>
      </c>
      <c r="G132" s="122">
        <v>12.2557534071539</v>
      </c>
      <c r="H132" s="122">
        <v>10.880589617885972</v>
      </c>
      <c r="I132" s="122">
        <v>12.023025067549794</v>
      </c>
      <c r="J132" s="122">
        <v>9.5043295876210028</v>
      </c>
      <c r="K132" s="122">
        <v>8.2320679410948756</v>
      </c>
      <c r="L132" s="122">
        <v>6.4156934543096975</v>
      </c>
      <c r="M132" s="122">
        <v>6.8172320764892733</v>
      </c>
      <c r="N132" s="122">
        <v>6.9602227490819777</v>
      </c>
      <c r="O132" s="122">
        <v>6.961662915291126</v>
      </c>
      <c r="P132" s="122">
        <v>8.2455551805387586</v>
      </c>
      <c r="Q132" s="122">
        <v>8.5217626339419486</v>
      </c>
      <c r="R132" s="122">
        <v>8.4620063119950082</v>
      </c>
      <c r="S132" s="122">
        <v>9.8254114956145315</v>
      </c>
      <c r="T132" s="122">
        <v>9.266073598464013</v>
      </c>
      <c r="U132" s="122">
        <v>9.3762114785694095</v>
      </c>
      <c r="V132" s="122">
        <v>9.4390919160244753</v>
      </c>
      <c r="W132" s="122">
        <v>10.166111452758438</v>
      </c>
      <c r="X132" s="122">
        <v>10.078272965613703</v>
      </c>
      <c r="Y132" s="122">
        <v>9.3392695707240154</v>
      </c>
      <c r="DA132" s="130" t="s">
        <v>1870</v>
      </c>
    </row>
    <row r="133" spans="1:105" ht="12" customHeight="1" x14ac:dyDescent="0.25">
      <c r="A133" s="97" t="s">
        <v>50</v>
      </c>
      <c r="B133" s="98">
        <v>0.6612653134094556</v>
      </c>
      <c r="C133" s="98">
        <v>0.73047367399739294</v>
      </c>
      <c r="D133" s="98">
        <v>0.67653143213997813</v>
      </c>
      <c r="E133" s="98">
        <v>0.62752327101740835</v>
      </c>
      <c r="F133" s="98">
        <v>0.66857275976810537</v>
      </c>
      <c r="G133" s="98">
        <v>0.74377334801716455</v>
      </c>
      <c r="H133" s="98">
        <v>0.71509209087703673</v>
      </c>
      <c r="I133" s="98">
        <v>0.73784699135245835</v>
      </c>
      <c r="J133" s="98">
        <v>0.67508582536932971</v>
      </c>
      <c r="K133" s="98">
        <v>0.58532228933961661</v>
      </c>
      <c r="L133" s="98">
        <v>0.44810902242523659</v>
      </c>
      <c r="M133" s="98">
        <v>0.44597399820134837</v>
      </c>
      <c r="N133" s="98">
        <v>0.40474258842237759</v>
      </c>
      <c r="O133" s="98">
        <v>0.356675766696602</v>
      </c>
      <c r="P133" s="98">
        <v>0.34751092095151354</v>
      </c>
      <c r="Q133" s="98">
        <v>0.33441339430191691</v>
      </c>
      <c r="R133" s="98">
        <v>0.33124810455070586</v>
      </c>
      <c r="S133" s="98">
        <v>0.31253675389546731</v>
      </c>
      <c r="T133" s="98">
        <v>0.14109677492073286</v>
      </c>
      <c r="U133" s="98">
        <v>0.2771365197700103</v>
      </c>
      <c r="V133" s="98">
        <v>0.15688988219418343</v>
      </c>
      <c r="W133" s="98">
        <v>0.32695797124770148</v>
      </c>
      <c r="X133" s="98">
        <v>0.27388805771712632</v>
      </c>
      <c r="Y133" s="98">
        <v>0.22733717207909854</v>
      </c>
      <c r="DA133" s="63" t="s">
        <v>1871</v>
      </c>
    </row>
    <row r="134" spans="1:105" ht="12" customHeight="1" x14ac:dyDescent="0.25">
      <c r="A134" s="109" t="s">
        <v>120</v>
      </c>
      <c r="B134" s="33">
        <v>9.7597931047176534</v>
      </c>
      <c r="C134" s="33">
        <v>11.029638479114501</v>
      </c>
      <c r="D134" s="33">
        <v>10.07724793047228</v>
      </c>
      <c r="E134" s="33">
        <v>11.335035643057852</v>
      </c>
      <c r="F134" s="33">
        <v>11.745491458428752</v>
      </c>
      <c r="G134" s="33">
        <v>11.511980059136736</v>
      </c>
      <c r="H134" s="33">
        <v>10.165497527008936</v>
      </c>
      <c r="I134" s="33">
        <v>11.285178076197335</v>
      </c>
      <c r="J134" s="33">
        <v>8.8292437622516733</v>
      </c>
      <c r="K134" s="33">
        <v>7.6467456517552597</v>
      </c>
      <c r="L134" s="33">
        <v>5.9675844318844611</v>
      </c>
      <c r="M134" s="33">
        <v>6.3712580782879247</v>
      </c>
      <c r="N134" s="33">
        <v>6.5554801606596005</v>
      </c>
      <c r="O134" s="33">
        <v>6.6049871485945237</v>
      </c>
      <c r="P134" s="33">
        <v>7.8980442595872455</v>
      </c>
      <c r="Q134" s="33">
        <v>8.1873492396400316</v>
      </c>
      <c r="R134" s="33">
        <v>8.1307582074443019</v>
      </c>
      <c r="S134" s="33">
        <v>9.5128747417190649</v>
      </c>
      <c r="T134" s="33">
        <v>9.12497682354328</v>
      </c>
      <c r="U134" s="33">
        <v>9.0990749587993989</v>
      </c>
      <c r="V134" s="33">
        <v>9.2822020338302913</v>
      </c>
      <c r="W134" s="33">
        <v>9.8391534815107367</v>
      </c>
      <c r="X134" s="33">
        <v>9.8043849078965764</v>
      </c>
      <c r="Y134" s="33">
        <v>9.1119323986449174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0.67236466964125641</v>
      </c>
      <c r="C136" s="119">
        <f t="shared" si="26"/>
        <v>0.67254987277060774</v>
      </c>
      <c r="D136" s="119">
        <f t="shared" si="26"/>
        <v>0.67478621751911927</v>
      </c>
      <c r="E136" s="119">
        <f t="shared" si="26"/>
        <v>0.6774023553366989</v>
      </c>
      <c r="F136" s="119">
        <f t="shared" si="26"/>
        <v>0.67950170147393552</v>
      </c>
      <c r="G136" s="119">
        <f t="shared" si="26"/>
        <v>0.68208672847874541</v>
      </c>
      <c r="H136" s="119">
        <f t="shared" si="26"/>
        <v>0.68491959632691268</v>
      </c>
      <c r="I136" s="119">
        <f t="shared" si="26"/>
        <v>0.68859678241957489</v>
      </c>
      <c r="J136" s="119">
        <f t="shared" si="26"/>
        <v>0.68946604296713199</v>
      </c>
      <c r="K136" s="119">
        <f t="shared" si="26"/>
        <v>0.69146489212753459</v>
      </c>
      <c r="L136" s="119">
        <f t="shared" si="26"/>
        <v>0.69014695606235577</v>
      </c>
      <c r="M136" s="119">
        <f t="shared" si="26"/>
        <v>0.6937542066804453</v>
      </c>
      <c r="N136" s="119">
        <f t="shared" si="26"/>
        <v>0.69970943869173419</v>
      </c>
      <c r="O136" s="119">
        <f t="shared" si="26"/>
        <v>0.70566029958846666</v>
      </c>
      <c r="P136" s="119">
        <f t="shared" si="26"/>
        <v>0.7107514527576978</v>
      </c>
      <c r="Q136" s="119">
        <f t="shared" si="26"/>
        <v>0.71300523299840635</v>
      </c>
      <c r="R136" s="119">
        <f t="shared" ref="R136:V136" si="27">IF(R117=0,"",R117/R98)</f>
        <v>0.71542937351440161</v>
      </c>
      <c r="S136" s="119">
        <f t="shared" si="27"/>
        <v>0.72008265507226887</v>
      </c>
      <c r="T136" s="119">
        <f t="shared" si="27"/>
        <v>0.72713674170149045</v>
      </c>
      <c r="U136" s="119">
        <f t="shared" si="27"/>
        <v>0.73143880027192509</v>
      </c>
      <c r="V136" s="119">
        <f t="shared" si="27"/>
        <v>0.73439381481684518</v>
      </c>
      <c r="W136" s="119">
        <f t="shared" ref="W136:Y136" si="28">IF(W117=0,"",W117/W98)</f>
        <v>0.7349111202037476</v>
      </c>
      <c r="X136" s="119">
        <f t="shared" si="28"/>
        <v>0.73974750764729258</v>
      </c>
      <c r="Y136" s="119">
        <f t="shared" si="28"/>
        <v>0.74145364012956294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0.666408513558718</v>
      </c>
      <c r="C137" s="124">
        <f t="shared" si="29"/>
        <v>0.66832313599856064</v>
      </c>
      <c r="D137" s="124">
        <f t="shared" si="29"/>
        <v>0.67039740738965736</v>
      </c>
      <c r="E137" s="124">
        <f t="shared" si="29"/>
        <v>0.67243889249927302</v>
      </c>
      <c r="F137" s="124">
        <f t="shared" si="29"/>
        <v>0.67411659180278849</v>
      </c>
      <c r="G137" s="124">
        <f t="shared" si="29"/>
        <v>0.67643537808045395</v>
      </c>
      <c r="H137" s="124">
        <f t="shared" si="29"/>
        <v>0.67853495924906981</v>
      </c>
      <c r="I137" s="124">
        <f t="shared" si="29"/>
        <v>0.68074418713150631</v>
      </c>
      <c r="J137" s="124">
        <f t="shared" si="29"/>
        <v>0.68223950070361838</v>
      </c>
      <c r="K137" s="124">
        <f t="shared" si="29"/>
        <v>0.68412738865192724</v>
      </c>
      <c r="L137" s="124">
        <f t="shared" si="29"/>
        <v>0.6857975462262923</v>
      </c>
      <c r="M137" s="124">
        <f t="shared" si="29"/>
        <v>0.68883454112090825</v>
      </c>
      <c r="N137" s="124">
        <f t="shared" si="29"/>
        <v>0.69413038553127049</v>
      </c>
      <c r="O137" s="124">
        <f t="shared" si="29"/>
        <v>0.70012607286116535</v>
      </c>
      <c r="P137" s="124">
        <f t="shared" si="29"/>
        <v>0.70198337931065602</v>
      </c>
      <c r="Q137" s="124">
        <f t="shared" si="29"/>
        <v>0.70366508387275017</v>
      </c>
      <c r="R137" s="124">
        <f t="shared" ref="R137:V137" si="30">IF(R118=0,"",R118/R99)</f>
        <v>0.7059692574888129</v>
      </c>
      <c r="S137" s="124">
        <f t="shared" si="30"/>
        <v>0.70954057478800991</v>
      </c>
      <c r="T137" s="124">
        <f t="shared" si="30"/>
        <v>0.71330512928246959</v>
      </c>
      <c r="U137" s="124">
        <f t="shared" si="30"/>
        <v>0.7166289712388515</v>
      </c>
      <c r="V137" s="124">
        <f t="shared" si="30"/>
        <v>0.71948512208237192</v>
      </c>
      <c r="W137" s="124">
        <f t="shared" ref="W137:Y137" si="31">IF(W118=0,"",W118/W99)</f>
        <v>0.72215707278529229</v>
      </c>
      <c r="X137" s="124">
        <f t="shared" si="31"/>
        <v>0.72412005006342994</v>
      </c>
      <c r="Y137" s="124">
        <f t="shared" si="31"/>
        <v>0.72592593731480126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0.665318883026911</v>
      </c>
      <c r="C138" s="111">
        <f t="shared" si="32"/>
        <v>0.6672566939278558</v>
      </c>
      <c r="D138" s="111">
        <f t="shared" si="32"/>
        <v>0.66935965442524903</v>
      </c>
      <c r="E138" s="111">
        <f t="shared" si="32"/>
        <v>0.67142277052049304</v>
      </c>
      <c r="F138" s="111">
        <f t="shared" si="32"/>
        <v>0.67312212489451728</v>
      </c>
      <c r="G138" s="111">
        <f t="shared" si="32"/>
        <v>0.67546247673643312</v>
      </c>
      <c r="H138" s="111">
        <f t="shared" si="32"/>
        <v>0.67758713651198943</v>
      </c>
      <c r="I138" s="111">
        <f t="shared" si="32"/>
        <v>0.6798177899301252</v>
      </c>
      <c r="J138" s="111">
        <f t="shared" si="32"/>
        <v>0.6813288147873523</v>
      </c>
      <c r="K138" s="111">
        <f t="shared" si="32"/>
        <v>0.68323105016582086</v>
      </c>
      <c r="L138" s="111">
        <f t="shared" si="32"/>
        <v>0.68494279187411478</v>
      </c>
      <c r="M138" s="111">
        <f t="shared" si="32"/>
        <v>0.68799528323930093</v>
      </c>
      <c r="N138" s="111">
        <f t="shared" si="32"/>
        <v>0.69331436836552329</v>
      </c>
      <c r="O138" s="111">
        <f t="shared" si="32"/>
        <v>0.6993139377162888</v>
      </c>
      <c r="P138" s="111">
        <f t="shared" si="32"/>
        <v>0.70117641485838911</v>
      </c>
      <c r="Q138" s="111">
        <f t="shared" si="32"/>
        <v>0.70288707106240267</v>
      </c>
      <c r="R138" s="111">
        <f t="shared" ref="R138:V138" si="33">IF(R119=0,"",R119/R100)</f>
        <v>0.70520256465223496</v>
      </c>
      <c r="S138" s="111">
        <f t="shared" si="33"/>
        <v>0.708776732798446</v>
      </c>
      <c r="T138" s="111">
        <f t="shared" si="33"/>
        <v>0.71251930483062709</v>
      </c>
      <c r="U138" s="111">
        <f t="shared" si="33"/>
        <v>0.71585005736457008</v>
      </c>
      <c r="V138" s="111">
        <f t="shared" si="33"/>
        <v>0.71871344498366507</v>
      </c>
      <c r="W138" s="111">
        <f t="shared" ref="W138:Y138" si="34">IF(W119=0,"",W119/W100)</f>
        <v>0.72141240643247861</v>
      </c>
      <c r="X138" s="111">
        <f t="shared" si="34"/>
        <v>0.72338444374766275</v>
      </c>
      <c r="Y138" s="111">
        <f t="shared" si="34"/>
        <v>0.72527294759144401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1.6812889119229022</v>
      </c>
      <c r="C140" s="124">
        <f t="shared" si="38"/>
        <v>1.9612558408399912</v>
      </c>
      <c r="D140" s="124">
        <f t="shared" si="38"/>
        <v>2.1007213087264134</v>
      </c>
      <c r="E140" s="124">
        <f t="shared" si="38"/>
        <v>2.2071180294743393</v>
      </c>
      <c r="F140" s="124">
        <f t="shared" si="38"/>
        <v>2.2796515427585886</v>
      </c>
      <c r="G140" s="124">
        <f t="shared" si="38"/>
        <v>2.3621528617554817</v>
      </c>
      <c r="H140" s="124">
        <f t="shared" si="38"/>
        <v>2.4293275643813259</v>
      </c>
      <c r="I140" s="124">
        <f t="shared" si="38"/>
        <v>2.5059258599595617</v>
      </c>
      <c r="J140" s="124">
        <f t="shared" si="38"/>
        <v>2.5568472936254296</v>
      </c>
      <c r="K140" s="124">
        <f t="shared" si="38"/>
        <v>2.6396790268341341</v>
      </c>
      <c r="L140" s="124">
        <f t="shared" si="38"/>
        <v>2.6983548853312462</v>
      </c>
      <c r="M140" s="124">
        <f t="shared" si="38"/>
        <v>2.7637929847972957</v>
      </c>
      <c r="N140" s="124">
        <f t="shared" si="38"/>
        <v>2.8968140641150444</v>
      </c>
      <c r="O140" s="124">
        <f t="shared" si="38"/>
        <v>3.0821881356778333</v>
      </c>
      <c r="P140" s="124">
        <f t="shared" si="38"/>
        <v>3.2895730863591925</v>
      </c>
      <c r="Q140" s="124">
        <f t="shared" si="38"/>
        <v>3.4714381396292127</v>
      </c>
      <c r="R140" s="124">
        <f t="shared" ref="R140:V140" si="39">IF(R121=0,"",R121/R102)</f>
        <v>3.5573912941014942</v>
      </c>
      <c r="S140" s="124">
        <f t="shared" si="39"/>
        <v>3.6156201878347551</v>
      </c>
      <c r="T140" s="124">
        <f t="shared" si="39"/>
        <v>3.6538640859030425</v>
      </c>
      <c r="U140" s="124">
        <f t="shared" si="39"/>
        <v>3.686083796852436</v>
      </c>
      <c r="V140" s="124">
        <f t="shared" si="39"/>
        <v>3.7197247754978577</v>
      </c>
      <c r="W140" s="124">
        <f t="shared" ref="W140:Y140" si="40">IF(W121=0,"",W121/W102)</f>
        <v>3.7459376884744269</v>
      </c>
      <c r="X140" s="124">
        <f t="shared" si="40"/>
        <v>3.7665499820281427</v>
      </c>
      <c r="Y140" s="124">
        <f t="shared" si="40"/>
        <v>3.7799203656776958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1.6812889119229022</v>
      </c>
      <c r="C141" s="111">
        <f t="shared" si="41"/>
        <v>1.9612558408399912</v>
      </c>
      <c r="D141" s="111">
        <f t="shared" si="41"/>
        <v>2.1007213087264134</v>
      </c>
      <c r="E141" s="111">
        <f t="shared" si="41"/>
        <v>2.2071180294743393</v>
      </c>
      <c r="F141" s="111">
        <f t="shared" si="41"/>
        <v>2.2796515427585886</v>
      </c>
      <c r="G141" s="111">
        <f t="shared" si="41"/>
        <v>2.3621528617554817</v>
      </c>
      <c r="H141" s="111">
        <f t="shared" si="41"/>
        <v>2.4293275643813259</v>
      </c>
      <c r="I141" s="111">
        <f t="shared" si="41"/>
        <v>2.5059258599595617</v>
      </c>
      <c r="J141" s="111">
        <f t="shared" si="41"/>
        <v>2.5568472936254296</v>
      </c>
      <c r="K141" s="111">
        <f t="shared" si="41"/>
        <v>2.6396790268341341</v>
      </c>
      <c r="L141" s="111">
        <f t="shared" si="41"/>
        <v>2.6983548853312462</v>
      </c>
      <c r="M141" s="111">
        <f t="shared" si="41"/>
        <v>2.7637929847972957</v>
      </c>
      <c r="N141" s="111">
        <f t="shared" si="41"/>
        <v>2.8968140641150444</v>
      </c>
      <c r="O141" s="111">
        <f t="shared" si="41"/>
        <v>3.0821881356778333</v>
      </c>
      <c r="P141" s="111">
        <f t="shared" si="41"/>
        <v>3.2895730863591925</v>
      </c>
      <c r="Q141" s="111">
        <f t="shared" si="41"/>
        <v>3.4714381396292127</v>
      </c>
      <c r="R141" s="111">
        <f t="shared" ref="R141:V141" si="42">IF(R122=0,"",R122/R103)</f>
        <v>3.5573912941014942</v>
      </c>
      <c r="S141" s="111">
        <f t="shared" si="42"/>
        <v>3.6156201878347551</v>
      </c>
      <c r="T141" s="111">
        <f t="shared" si="42"/>
        <v>3.6538640859030425</v>
      </c>
      <c r="U141" s="111">
        <f t="shared" si="42"/>
        <v>3.686083796852436</v>
      </c>
      <c r="V141" s="111">
        <f t="shared" si="42"/>
        <v>3.7197247754978577</v>
      </c>
      <c r="W141" s="111">
        <f t="shared" ref="W141:Y141" si="43">IF(W122=0,"",W122/W103)</f>
        <v>3.7459376884744269</v>
      </c>
      <c r="X141" s="111">
        <f t="shared" si="43"/>
        <v>3.7665499820281427</v>
      </c>
      <c r="Y141" s="111">
        <f t="shared" si="43"/>
        <v>3.7799203656776958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0.7124317384253932</v>
      </c>
      <c r="C142" s="124">
        <f t="shared" si="44"/>
        <v>0.71828829377482772</v>
      </c>
      <c r="D142" s="124">
        <f t="shared" si="44"/>
        <v>0.71929787852669824</v>
      </c>
      <c r="E142" s="124">
        <f t="shared" si="44"/>
        <v>0.71959525378672606</v>
      </c>
      <c r="F142" s="124">
        <f t="shared" si="44"/>
        <v>0.72062852158167301</v>
      </c>
      <c r="G142" s="124">
        <f t="shared" si="44"/>
        <v>0.72237462294220289</v>
      </c>
      <c r="H142" s="124">
        <f t="shared" si="44"/>
        <v>0.72345097238960265</v>
      </c>
      <c r="I142" s="124">
        <f t="shared" si="44"/>
        <v>0.72447353163103168</v>
      </c>
      <c r="J142" s="124">
        <f t="shared" si="44"/>
        <v>0.7267208578158415</v>
      </c>
      <c r="K142" s="124">
        <f t="shared" si="44"/>
        <v>0.73367271810453139</v>
      </c>
      <c r="L142" s="124">
        <f t="shared" si="44"/>
        <v>0.73421063985957846</v>
      </c>
      <c r="M142" s="124">
        <f t="shared" si="44"/>
        <v>0.73963748246026451</v>
      </c>
      <c r="N142" s="124">
        <f t="shared" si="44"/>
        <v>0.74512126336613083</v>
      </c>
      <c r="O142" s="124">
        <f t="shared" si="44"/>
        <v>0.7467367373287801</v>
      </c>
      <c r="P142" s="124">
        <f t="shared" si="44"/>
        <v>0.75599737803993472</v>
      </c>
      <c r="Q142" s="124">
        <f t="shared" si="44"/>
        <v>0.75756029299411165</v>
      </c>
      <c r="R142" s="124">
        <f t="shared" ref="R142:V142" si="45">IF(R123=0,"",R123/R104)</f>
        <v>0.76074679608993212</v>
      </c>
      <c r="S142" s="124">
        <f t="shared" si="45"/>
        <v>0.7667121467441913</v>
      </c>
      <c r="T142" s="124">
        <f t="shared" si="45"/>
        <v>0.77216607995760389</v>
      </c>
      <c r="U142" s="124">
        <f t="shared" si="45"/>
        <v>0.77352089124910195</v>
      </c>
      <c r="V142" s="124">
        <f t="shared" si="45"/>
        <v>0.77825041786236304</v>
      </c>
      <c r="W142" s="124">
        <f t="shared" ref="W142:Y142" si="46">IF(W123=0,"",W123/W104)</f>
        <v>0.77876403343861911</v>
      </c>
      <c r="X142" s="124">
        <f t="shared" si="46"/>
        <v>0.78593674429843885</v>
      </c>
      <c r="Y142" s="124">
        <f t="shared" si="46"/>
        <v>0.79341786843079309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0.72353290642016355</v>
      </c>
      <c r="C143" s="111">
        <f t="shared" si="47"/>
        <v>0.72547052043341431</v>
      </c>
      <c r="D143" s="111">
        <f t="shared" si="47"/>
        <v>0.72772266810662189</v>
      </c>
      <c r="E143" s="111">
        <f t="shared" si="47"/>
        <v>0.72990113117877742</v>
      </c>
      <c r="F143" s="111">
        <f t="shared" si="47"/>
        <v>0.73168300363399852</v>
      </c>
      <c r="G143" s="111">
        <f t="shared" si="47"/>
        <v>0.73415674021015287</v>
      </c>
      <c r="H143" s="111">
        <f t="shared" si="47"/>
        <v>0.73643993704799438</v>
      </c>
      <c r="I143" s="111">
        <f t="shared" si="47"/>
        <v>0.73888658480241942</v>
      </c>
      <c r="J143" s="111">
        <f t="shared" si="47"/>
        <v>0.74071666239013767</v>
      </c>
      <c r="K143" s="111">
        <f t="shared" si="47"/>
        <v>0.74314849809958938</v>
      </c>
      <c r="L143" s="111">
        <f t="shared" si="47"/>
        <v>0.74554599345707451</v>
      </c>
      <c r="M143" s="111">
        <f t="shared" si="47"/>
        <v>0.74918164264148412</v>
      </c>
      <c r="N143" s="111">
        <f t="shared" si="47"/>
        <v>0.75516287527867942</v>
      </c>
      <c r="O143" s="111">
        <f t="shared" si="47"/>
        <v>0.76114446638096556</v>
      </c>
      <c r="P143" s="111">
        <f t="shared" si="47"/>
        <v>0.76371384035317669</v>
      </c>
      <c r="Q143" s="111">
        <f t="shared" si="47"/>
        <v>0.76592658936173263</v>
      </c>
      <c r="R143" s="111">
        <f t="shared" ref="R143:V143" si="48">IF(R124=0,"",R124/R105)</f>
        <v>0.76881525024677422</v>
      </c>
      <c r="S143" s="111">
        <f t="shared" si="48"/>
        <v>0.77302859165535009</v>
      </c>
      <c r="T143" s="111">
        <f t="shared" si="48"/>
        <v>0.77648697316771065</v>
      </c>
      <c r="U143" s="111">
        <f t="shared" si="48"/>
        <v>0.77969463389881244</v>
      </c>
      <c r="V143" s="111">
        <f t="shared" si="48"/>
        <v>0.78294495112142259</v>
      </c>
      <c r="W143" s="111">
        <f t="shared" ref="W143:Y143" si="49">IF(W124=0,"",W124/W105)</f>
        <v>0.78708835837212188</v>
      </c>
      <c r="X143" s="111">
        <f t="shared" si="49"/>
        <v>0.79090413387498681</v>
      </c>
      <c r="Y143" s="111">
        <f t="shared" si="49"/>
        <v>0.79498494474228731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0.90797473959545949</v>
      </c>
      <c r="M144" s="111">
        <f t="shared" si="50"/>
        <v>0.9187640833140559</v>
      </c>
      <c r="N144" s="111">
        <f t="shared" si="50"/>
        <v>0.91332786583927428</v>
      </c>
      <c r="O144" s="111">
        <f t="shared" si="50"/>
        <v>0.90324396394328255</v>
      </c>
      <c r="P144" s="111">
        <f t="shared" si="50"/>
        <v>0.91592580152870751</v>
      </c>
      <c r="Q144" s="111">
        <f t="shared" si="50"/>
        <v>0.91499828024364871</v>
      </c>
      <c r="R144" s="111">
        <f t="shared" ref="R144:V144" si="51">IF(R125=0,"",R125/R106)</f>
        <v>0.91487374451330439</v>
      </c>
      <c r="S144" s="111">
        <f t="shared" si="51"/>
        <v>0.92240872245708871</v>
      </c>
      <c r="T144" s="111">
        <f t="shared" si="51"/>
        <v>0.92078255989879099</v>
      </c>
      <c r="U144" s="111">
        <f t="shared" si="51"/>
        <v>0.92822463690280144</v>
      </c>
      <c r="V144" s="111">
        <f t="shared" si="51"/>
        <v>0.93013272493013299</v>
      </c>
      <c r="W144" s="111">
        <f t="shared" ref="W144:Y144" si="52">IF(W125=0,"",W125/W106)</f>
        <v>0.90772805090966346</v>
      </c>
      <c r="X144" s="111">
        <f t="shared" si="52"/>
        <v>0.94475146820170008</v>
      </c>
      <c r="Y144" s="111">
        <f t="shared" si="52"/>
        <v>0.91563258081793142</v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0.76531745484053937</v>
      </c>
      <c r="M145" s="112">
        <f t="shared" si="53"/>
        <v>0.76531745484053915</v>
      </c>
      <c r="N145" s="112">
        <f t="shared" si="53"/>
        <v>0.76531745484053937</v>
      </c>
      <c r="O145" s="112">
        <f t="shared" si="53"/>
        <v>0.76531745484053904</v>
      </c>
      <c r="P145" s="112">
        <f t="shared" si="53"/>
        <v>0.76859228769424681</v>
      </c>
      <c r="Q145" s="112">
        <f t="shared" si="53"/>
        <v>0.76872629702487605</v>
      </c>
      <c r="R145" s="112">
        <f t="shared" ref="R145:V145" si="54">IF(R126=0,"",R126/R107)</f>
        <v>0.76892015543013226</v>
      </c>
      <c r="S145" s="112">
        <f t="shared" si="54"/>
        <v>0.76927759987631028</v>
      </c>
      <c r="T145" s="112">
        <f t="shared" si="54"/>
        <v>0.78051343916775939</v>
      </c>
      <c r="U145" s="112">
        <f t="shared" si="54"/>
        <v>0.79057811183358906</v>
      </c>
      <c r="V145" s="112">
        <f t="shared" si="54"/>
        <v>0.80457664669497775</v>
      </c>
      <c r="W145" s="112">
        <f t="shared" ref="W145:Y145" si="55">IF(W126=0,"",W126/W107)</f>
        <v>0.80616955754554542</v>
      </c>
      <c r="X145" s="112">
        <f t="shared" si="55"/>
        <v>0.80704550471049108</v>
      </c>
      <c r="Y145" s="112">
        <f t="shared" si="55"/>
        <v>0.80766488222005439</v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0.5538852221598638</v>
      </c>
      <c r="C147" s="112">
        <f t="shared" si="59"/>
        <v>0.55950998877803704</v>
      </c>
      <c r="D147" s="112">
        <f t="shared" si="59"/>
        <v>0.56268845186141658</v>
      </c>
      <c r="E147" s="112">
        <f t="shared" si="59"/>
        <v>0.56599493799657918</v>
      </c>
      <c r="F147" s="112">
        <f t="shared" si="59"/>
        <v>0.56888291575780836</v>
      </c>
      <c r="G147" s="112">
        <f t="shared" si="59"/>
        <v>0.57200258733606812</v>
      </c>
      <c r="H147" s="112">
        <f t="shared" si="59"/>
        <v>0.57476520194112446</v>
      </c>
      <c r="I147" s="112">
        <f t="shared" si="59"/>
        <v>0.57647657869522162</v>
      </c>
      <c r="J147" s="112">
        <f t="shared" si="59"/>
        <v>0.57712032564235149</v>
      </c>
      <c r="K147" s="112">
        <f t="shared" si="59"/>
        <v>0.57798337628473861</v>
      </c>
      <c r="L147" s="112">
        <f t="shared" si="59"/>
        <v>0.57953212049693559</v>
      </c>
      <c r="M147" s="112">
        <f t="shared" si="59"/>
        <v>0.57998336672044593</v>
      </c>
      <c r="N147" s="112">
        <f t="shared" si="59"/>
        <v>0.58621418840264128</v>
      </c>
      <c r="O147" s="112">
        <f t="shared" si="59"/>
        <v>0.60297560900196301</v>
      </c>
      <c r="P147" s="112">
        <f t="shared" si="59"/>
        <v>0.6095696224106476</v>
      </c>
      <c r="Q147" s="112">
        <f t="shared" si="59"/>
        <v>0.61273651119140915</v>
      </c>
      <c r="R147" s="112">
        <f t="shared" ref="R147:V147" si="60">IF(R128=0,"",R128/R109)</f>
        <v>0.61417874100725633</v>
      </c>
      <c r="S147" s="112">
        <f t="shared" si="60"/>
        <v>0.61587408528519461</v>
      </c>
      <c r="T147" s="112">
        <f t="shared" si="60"/>
        <v>0.62869027316546933</v>
      </c>
      <c r="U147" s="112">
        <f t="shared" si="60"/>
        <v>0.65810307484057462</v>
      </c>
      <c r="V147" s="112">
        <f t="shared" si="60"/>
        <v>0.6757781891909006</v>
      </c>
      <c r="W147" s="112">
        <f t="shared" ref="W147:Y147" si="61">IF(W128=0,"",W128/W109)</f>
        <v>0.70294979809009872</v>
      </c>
      <c r="X147" s="112">
        <f t="shared" si="61"/>
        <v>0.70699243406357293</v>
      </c>
      <c r="Y147" s="112">
        <f t="shared" si="61"/>
        <v>0.71495774780947163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0.83517391090252546</v>
      </c>
      <c r="N148" s="113">
        <f t="shared" si="62"/>
        <v>0.8293598602709602</v>
      </c>
      <c r="O148" s="113">
        <f t="shared" si="62"/>
        <v>0.81826082162227165</v>
      </c>
      <c r="P148" s="113">
        <f t="shared" si="62"/>
        <v>0.83860241600605889</v>
      </c>
      <c r="Q148" s="113">
        <f t="shared" si="62"/>
        <v>0.83734229301263585</v>
      </c>
      <c r="R148" s="113">
        <f t="shared" ref="R148:V148" si="63">IF(R129=0,"",R129/R110)</f>
        <v>0.83732959387166195</v>
      </c>
      <c r="S148" s="113">
        <f t="shared" si="63"/>
        <v>0.85102986417379511</v>
      </c>
      <c r="T148" s="113">
        <f t="shared" si="63"/>
        <v>0.87625648135915823</v>
      </c>
      <c r="U148" s="113">
        <f t="shared" si="63"/>
        <v>0.88107513840999785</v>
      </c>
      <c r="V148" s="113">
        <f t="shared" si="63"/>
        <v>0.87939977257423563</v>
      </c>
      <c r="W148" s="113">
        <f t="shared" ref="W148:Y148" si="64">IF(W129=0,"",W129/W110)</f>
        <v>0.84210225459372645</v>
      </c>
      <c r="X148" s="113">
        <f t="shared" si="64"/>
        <v>0.91039084708258566</v>
      </c>
      <c r="Y148" s="113">
        <f t="shared" si="64"/>
        <v>0.86624453551022651</v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0.59362978064831584</v>
      </c>
      <c r="N149" s="111">
        <f t="shared" si="65"/>
        <v>0.59966855811138298</v>
      </c>
      <c r="O149" s="111">
        <f t="shared" si="65"/>
        <v>0.61090681783099865</v>
      </c>
      <c r="P149" s="111">
        <f t="shared" si="65"/>
        <v>0.61084740953426875</v>
      </c>
      <c r="Q149" s="111">
        <f t="shared" si="65"/>
        <v>0.61302044729406757</v>
      </c>
      <c r="R149" s="111">
        <f t="shared" ref="R149:V149" si="66">IF(R130=0,"",R130/R111)</f>
        <v>0.61460936610319705</v>
      </c>
      <c r="S149" s="111">
        <f t="shared" si="66"/>
        <v>0.61586810104553091</v>
      </c>
      <c r="T149" s="111">
        <f t="shared" si="66"/>
        <v>0.68255245844975132</v>
      </c>
      <c r="U149" s="111">
        <f t="shared" si="66"/>
        <v>0.68277623209525617</v>
      </c>
      <c r="V149" s="111">
        <f t="shared" si="66"/>
        <v>0.68755141334179726</v>
      </c>
      <c r="W149" s="111">
        <f t="shared" ref="W149:Y149" si="67">IF(W130=0,"",W130/W111)</f>
        <v>0.68988977287563902</v>
      </c>
      <c r="X149" s="111">
        <f t="shared" si="67"/>
        <v>0.70770801754109214</v>
      </c>
      <c r="Y149" s="111">
        <f t="shared" si="67"/>
        <v>0.71495774780947108</v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0.72432057301886799</v>
      </c>
      <c r="C151" s="124">
        <f t="shared" si="71"/>
        <v>0.72656901248443018</v>
      </c>
      <c r="D151" s="124">
        <f t="shared" si="71"/>
        <v>0.72857483774266218</v>
      </c>
      <c r="E151" s="124">
        <f t="shared" si="71"/>
        <v>0.7329378696784582</v>
      </c>
      <c r="F151" s="124">
        <f t="shared" si="71"/>
        <v>0.73492123053603342</v>
      </c>
      <c r="G151" s="124">
        <f t="shared" si="71"/>
        <v>0.73623490433855554</v>
      </c>
      <c r="H151" s="124">
        <f t="shared" si="71"/>
        <v>0.73810357768455048</v>
      </c>
      <c r="I151" s="124">
        <f t="shared" si="71"/>
        <v>0.74058384551603129</v>
      </c>
      <c r="J151" s="124">
        <f t="shared" si="71"/>
        <v>0.73920290121696819</v>
      </c>
      <c r="K151" s="124">
        <f t="shared" si="71"/>
        <v>0.74036471873755583</v>
      </c>
      <c r="L151" s="124">
        <f t="shared" si="71"/>
        <v>0.74173272546383118</v>
      </c>
      <c r="M151" s="124">
        <f t="shared" si="71"/>
        <v>0.74446760559839653</v>
      </c>
      <c r="N151" s="124">
        <f t="shared" si="71"/>
        <v>0.74876934350638535</v>
      </c>
      <c r="O151" s="124">
        <f t="shared" si="71"/>
        <v>0.75397800208201515</v>
      </c>
      <c r="P151" s="124">
        <f t="shared" si="71"/>
        <v>0.7587815951392809</v>
      </c>
      <c r="Q151" s="124">
        <f t="shared" si="71"/>
        <v>0.76231401176962132</v>
      </c>
      <c r="R151" s="124">
        <f t="shared" ref="R151:V151" si="72">IF(R132=0,"",R132/R113)</f>
        <v>0.76584157057360713</v>
      </c>
      <c r="S151" s="124">
        <f t="shared" si="72"/>
        <v>0.77369792269169557</v>
      </c>
      <c r="T151" s="124">
        <f t="shared" si="72"/>
        <v>0.78646079556935711</v>
      </c>
      <c r="U151" s="124">
        <f t="shared" si="72"/>
        <v>0.7943545292702141</v>
      </c>
      <c r="V151" s="124">
        <f t="shared" si="72"/>
        <v>0.81239808852742057</v>
      </c>
      <c r="W151" s="124">
        <f t="shared" ref="W151:Y151" si="73">IF(W132=0,"",W132/W113)</f>
        <v>0.82114118273662695</v>
      </c>
      <c r="X151" s="124">
        <f t="shared" si="73"/>
        <v>0.83148479556206367</v>
      </c>
      <c r="Y151" s="124">
        <f t="shared" si="73"/>
        <v>0.84055276780719934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0.5778684336562302</v>
      </c>
      <c r="C152" s="111">
        <f t="shared" si="74"/>
        <v>0.57918228324270216</v>
      </c>
      <c r="D152" s="111">
        <f t="shared" si="74"/>
        <v>0.5802678092074891</v>
      </c>
      <c r="E152" s="111">
        <f t="shared" si="74"/>
        <v>0.5810752080510071</v>
      </c>
      <c r="F152" s="111">
        <f t="shared" si="74"/>
        <v>0.58212586587205328</v>
      </c>
      <c r="G152" s="111">
        <f t="shared" si="74"/>
        <v>0.58339141920677651</v>
      </c>
      <c r="H152" s="111">
        <f t="shared" si="74"/>
        <v>0.58462529341281422</v>
      </c>
      <c r="I152" s="111">
        <f t="shared" si="74"/>
        <v>0.58520333875506125</v>
      </c>
      <c r="J152" s="111">
        <f t="shared" si="74"/>
        <v>0.58540890452121164</v>
      </c>
      <c r="K152" s="111">
        <f t="shared" si="74"/>
        <v>0.58570078926900859</v>
      </c>
      <c r="L152" s="111">
        <f t="shared" si="74"/>
        <v>0.58591799917169041</v>
      </c>
      <c r="M152" s="111">
        <f t="shared" si="74"/>
        <v>0.58618147877790572</v>
      </c>
      <c r="N152" s="111">
        <f t="shared" si="74"/>
        <v>0.58653769758921215</v>
      </c>
      <c r="O152" s="111">
        <f t="shared" si="74"/>
        <v>0.58694894718747637</v>
      </c>
      <c r="P152" s="111">
        <f t="shared" si="74"/>
        <v>0.58716122574020824</v>
      </c>
      <c r="Q152" s="111">
        <f t="shared" si="74"/>
        <v>0.58745044336604957</v>
      </c>
      <c r="R152" s="111">
        <f t="shared" ref="R152:V152" si="75">IF(R133=0,"",R133/R114)</f>
        <v>0.58783406073479538</v>
      </c>
      <c r="S152" s="111">
        <f t="shared" si="75"/>
        <v>0.58833959884859333</v>
      </c>
      <c r="T152" s="111">
        <f t="shared" si="75"/>
        <v>0.58867513199559329</v>
      </c>
      <c r="U152" s="111">
        <f t="shared" si="75"/>
        <v>0.5922410239205409</v>
      </c>
      <c r="V152" s="111">
        <f t="shared" si="75"/>
        <v>0.59605962134479917</v>
      </c>
      <c r="W152" s="111">
        <f t="shared" ref="W152:Y152" si="76">IF(W133=0,"",W133/W114)</f>
        <v>0.60076844660830686</v>
      </c>
      <c r="X152" s="111">
        <f t="shared" si="76"/>
        <v>0.60263247497894523</v>
      </c>
      <c r="Y152" s="111">
        <f t="shared" si="76"/>
        <v>0.60406838903591276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0.73697536025734944</v>
      </c>
      <c r="C153" s="45">
        <f t="shared" si="77"/>
        <v>0.73902404811723199</v>
      </c>
      <c r="D153" s="45">
        <f t="shared" si="77"/>
        <v>0.74129433576644099</v>
      </c>
      <c r="E153" s="45">
        <f t="shared" si="77"/>
        <v>0.74369811787694506</v>
      </c>
      <c r="F153" s="45">
        <f t="shared" si="77"/>
        <v>0.7460680041797263</v>
      </c>
      <c r="G153" s="45">
        <f t="shared" si="77"/>
        <v>0.7489116585432477</v>
      </c>
      <c r="H153" s="45">
        <f t="shared" si="77"/>
        <v>0.75199079379957401</v>
      </c>
      <c r="I153" s="45">
        <f t="shared" si="77"/>
        <v>0.75366744952754416</v>
      </c>
      <c r="J153" s="45">
        <f t="shared" si="77"/>
        <v>0.75435565945584049</v>
      </c>
      <c r="K153" s="45">
        <f t="shared" si="77"/>
        <v>0.75563846980851923</v>
      </c>
      <c r="L153" s="45">
        <f t="shared" si="77"/>
        <v>0.75684620332515851</v>
      </c>
      <c r="M153" s="45">
        <f t="shared" si="77"/>
        <v>0.75881021832779527</v>
      </c>
      <c r="N153" s="45">
        <f t="shared" si="77"/>
        <v>0.76177830541205416</v>
      </c>
      <c r="O153" s="45">
        <f t="shared" si="77"/>
        <v>0.76574532513350169</v>
      </c>
      <c r="P153" s="45">
        <f t="shared" si="77"/>
        <v>0.76866709532626265</v>
      </c>
      <c r="Q153" s="45">
        <f t="shared" si="77"/>
        <v>0.77169643331745752</v>
      </c>
      <c r="R153" s="45">
        <f t="shared" ref="R153:V153" si="78">IF(R134=0,"",R134/R115)</f>
        <v>0.77540769533297771</v>
      </c>
      <c r="S153" s="45">
        <f t="shared" si="78"/>
        <v>0.78179006439309617</v>
      </c>
      <c r="T153" s="45">
        <f t="shared" si="78"/>
        <v>0.7905679747829446</v>
      </c>
      <c r="U153" s="45">
        <f t="shared" si="78"/>
        <v>0.80269797665259013</v>
      </c>
      <c r="V153" s="45">
        <f t="shared" si="78"/>
        <v>0.81741260771753033</v>
      </c>
      <c r="W153" s="45">
        <f t="shared" ref="W153:Y153" si="79">IF(W134=0,"",W134/W115)</f>
        <v>0.83127397473782239</v>
      </c>
      <c r="X153" s="45">
        <f t="shared" si="79"/>
        <v>0.84040021307934731</v>
      </c>
      <c r="Y153" s="45">
        <f t="shared" si="79"/>
        <v>0.84884371309676643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3.0231405987968429</v>
      </c>
      <c r="C155" s="117">
        <f t="shared" si="80"/>
        <v>3.3319684067300037</v>
      </c>
      <c r="D155" s="117">
        <f t="shared" si="80"/>
        <v>3.0801443876299777</v>
      </c>
      <c r="E155" s="117">
        <f t="shared" si="80"/>
        <v>2.8530479067966912</v>
      </c>
      <c r="F155" s="117">
        <f t="shared" si="80"/>
        <v>3.0341940725495742</v>
      </c>
      <c r="G155" s="117">
        <f t="shared" si="80"/>
        <v>3.3681556246001794</v>
      </c>
      <c r="H155" s="117">
        <f t="shared" si="80"/>
        <v>3.2314388985305258</v>
      </c>
      <c r="I155" s="117">
        <f t="shared" si="80"/>
        <v>3.33097282983513</v>
      </c>
      <c r="J155" s="117">
        <f t="shared" si="80"/>
        <v>3.0465705522463726</v>
      </c>
      <c r="K155" s="117">
        <f t="shared" si="80"/>
        <v>2.640163532518748</v>
      </c>
      <c r="L155" s="117">
        <f t="shared" si="80"/>
        <v>2.0204979932949252</v>
      </c>
      <c r="M155" s="117">
        <f t="shared" si="80"/>
        <v>2.0099674351086025</v>
      </c>
      <c r="N155" s="117">
        <f t="shared" si="80"/>
        <v>1.8230330808479038</v>
      </c>
      <c r="O155" s="117">
        <f t="shared" si="80"/>
        <v>1.6054058834564868</v>
      </c>
      <c r="P155" s="117">
        <f t="shared" si="80"/>
        <v>1.563589205989429</v>
      </c>
      <c r="Q155" s="117">
        <f t="shared" si="80"/>
        <v>1.5039174648892257</v>
      </c>
      <c r="R155" s="117">
        <f t="shared" ref="R155:V155" si="81">R156+R159+R161+R170</f>
        <v>1.4887104259898782</v>
      </c>
      <c r="S155" s="117">
        <f t="shared" si="81"/>
        <v>1.4034100809449461</v>
      </c>
      <c r="T155" s="117">
        <f t="shared" si="81"/>
        <v>0.63321759214392448</v>
      </c>
      <c r="U155" s="117">
        <f t="shared" si="81"/>
        <v>1.2362515422306248</v>
      </c>
      <c r="V155" s="117">
        <f t="shared" si="81"/>
        <v>0.69537137518075509</v>
      </c>
      <c r="W155" s="117">
        <f t="shared" ref="W155:Y155" si="82">W156+W159+W161+W170</f>
        <v>1.4377930830806698</v>
      </c>
      <c r="X155" s="117">
        <f t="shared" si="82"/>
        <v>1.2006934445025901</v>
      </c>
      <c r="Y155" s="117">
        <f t="shared" si="82"/>
        <v>0.9942507298368819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3.0231405987968429</v>
      </c>
      <c r="C170" s="122">
        <v>3.3319684067300037</v>
      </c>
      <c r="D170" s="122">
        <v>3.0801443876299777</v>
      </c>
      <c r="E170" s="122">
        <v>2.8530479067966912</v>
      </c>
      <c r="F170" s="122">
        <v>3.0341940725495742</v>
      </c>
      <c r="G170" s="122">
        <v>3.3681556246001794</v>
      </c>
      <c r="H170" s="122">
        <v>3.2314388985305258</v>
      </c>
      <c r="I170" s="122">
        <v>3.33097282983513</v>
      </c>
      <c r="J170" s="122">
        <v>3.0465705522463726</v>
      </c>
      <c r="K170" s="122">
        <v>2.640163532518748</v>
      </c>
      <c r="L170" s="122">
        <v>2.0204979932949252</v>
      </c>
      <c r="M170" s="122">
        <v>2.0099674351086025</v>
      </c>
      <c r="N170" s="122">
        <v>1.8230330808479038</v>
      </c>
      <c r="O170" s="122">
        <v>1.6054058834564868</v>
      </c>
      <c r="P170" s="122">
        <v>1.563589205989429</v>
      </c>
      <c r="Q170" s="122">
        <v>1.5039174648892257</v>
      </c>
      <c r="R170" s="122">
        <v>1.4887104259898782</v>
      </c>
      <c r="S170" s="122">
        <v>1.4034100809449461</v>
      </c>
      <c r="T170" s="122">
        <v>0.63321759214392448</v>
      </c>
      <c r="U170" s="122">
        <v>1.2362515422306248</v>
      </c>
      <c r="V170" s="122">
        <v>0.69537137518075509</v>
      </c>
      <c r="W170" s="122">
        <v>1.4377930830806698</v>
      </c>
      <c r="X170" s="122">
        <v>1.2006934445025901</v>
      </c>
      <c r="Y170" s="122">
        <v>0.9942507298368819</v>
      </c>
      <c r="DA170" s="130" t="s">
        <v>2206</v>
      </c>
    </row>
    <row r="171" spans="1:105" ht="12" customHeight="1" x14ac:dyDescent="0.25">
      <c r="A171" s="97" t="s">
        <v>50</v>
      </c>
      <c r="B171" s="98">
        <v>3.0231405987968429</v>
      </c>
      <c r="C171" s="98">
        <v>3.3319684067300037</v>
      </c>
      <c r="D171" s="98">
        <v>3.0801443876299777</v>
      </c>
      <c r="E171" s="98">
        <v>2.8530479067966912</v>
      </c>
      <c r="F171" s="98">
        <v>3.0341940725495742</v>
      </c>
      <c r="G171" s="98">
        <v>3.3681556246001794</v>
      </c>
      <c r="H171" s="98">
        <v>3.2314388985305258</v>
      </c>
      <c r="I171" s="98">
        <v>3.33097282983513</v>
      </c>
      <c r="J171" s="98">
        <v>3.0465705522463726</v>
      </c>
      <c r="K171" s="98">
        <v>2.640163532518748</v>
      </c>
      <c r="L171" s="98">
        <v>2.0204979932949252</v>
      </c>
      <c r="M171" s="98">
        <v>2.0099674351086025</v>
      </c>
      <c r="N171" s="98">
        <v>1.8230330808479038</v>
      </c>
      <c r="O171" s="98">
        <v>1.6054058834564868</v>
      </c>
      <c r="P171" s="98">
        <v>1.563589205989429</v>
      </c>
      <c r="Q171" s="98">
        <v>1.5039174648892257</v>
      </c>
      <c r="R171" s="98">
        <v>1.4887104259898782</v>
      </c>
      <c r="S171" s="98">
        <v>1.4034100809449461</v>
      </c>
      <c r="T171" s="98">
        <v>0.63321759214392448</v>
      </c>
      <c r="U171" s="98">
        <v>1.2362515422306248</v>
      </c>
      <c r="V171" s="98">
        <v>0.69537137518075509</v>
      </c>
      <c r="W171" s="98">
        <v>1.4377930830806698</v>
      </c>
      <c r="X171" s="98">
        <v>1.2006934445025901</v>
      </c>
      <c r="Y171" s="98">
        <v>0.9942507298368819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7832.8266715773016</v>
      </c>
      <c r="C174" s="117">
        <f t="shared" si="87"/>
        <v>16190.293828321343</v>
      </c>
      <c r="D174" s="117">
        <f t="shared" si="87"/>
        <v>14361.471302942076</v>
      </c>
      <c r="E174" s="117">
        <f t="shared" si="87"/>
        <v>12476.869832988807</v>
      </c>
      <c r="F174" s="117">
        <f t="shared" si="87"/>
        <v>11617.556151487226</v>
      </c>
      <c r="G174" s="117">
        <f t="shared" si="87"/>
        <v>11516.322953917424</v>
      </c>
      <c r="H174" s="117">
        <f t="shared" si="87"/>
        <v>10114.231332974075</v>
      </c>
      <c r="I174" s="117">
        <f t="shared" si="87"/>
        <v>9146.5561605387848</v>
      </c>
      <c r="J174" s="117">
        <f t="shared" si="87"/>
        <v>8965.7413329179053</v>
      </c>
      <c r="K174" s="117">
        <f t="shared" si="87"/>
        <v>9871.8968523633685</v>
      </c>
      <c r="L174" s="117">
        <f t="shared" si="87"/>
        <v>12040.695977484569</v>
      </c>
      <c r="M174" s="117">
        <f t="shared" si="87"/>
        <v>11919.190411616057</v>
      </c>
      <c r="N174" s="117">
        <f t="shared" si="87"/>
        <v>12723.066273715192</v>
      </c>
      <c r="O174" s="117">
        <f t="shared" si="87"/>
        <v>12886.991976169085</v>
      </c>
      <c r="P174" s="117">
        <f t="shared" si="87"/>
        <v>10947.860756123097</v>
      </c>
      <c r="Q174" s="117">
        <f t="shared" si="87"/>
        <v>11919.474339099701</v>
      </c>
      <c r="R174" s="117">
        <f t="shared" ref="R174:V174" si="88">R175+R178+R180+R189</f>
        <v>12286.681161657838</v>
      </c>
      <c r="S174" s="117">
        <f t="shared" si="88"/>
        <v>12923.951703036246</v>
      </c>
      <c r="T174" s="117">
        <f t="shared" si="88"/>
        <v>12416.328756221657</v>
      </c>
      <c r="U174" s="117">
        <f t="shared" si="88"/>
        <v>12737.541501275135</v>
      </c>
      <c r="V174" s="117">
        <f t="shared" si="88"/>
        <v>13767.867211888395</v>
      </c>
      <c r="W174" s="117">
        <f t="shared" ref="W174:Y174" si="89">W175+W178+W180+W189</f>
        <v>15275.189740222668</v>
      </c>
      <c r="X174" s="117">
        <f t="shared" si="89"/>
        <v>13883.46363074795</v>
      </c>
      <c r="Y174" s="117">
        <f t="shared" si="89"/>
        <v>12923.796176382206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6899.3958748396517</v>
      </c>
      <c r="C175" s="122">
        <f t="shared" si="90"/>
        <v>14894.654679408321</v>
      </c>
      <c r="D175" s="122">
        <f t="shared" si="90"/>
        <v>13170.343599041329</v>
      </c>
      <c r="E175" s="122">
        <f t="shared" si="90"/>
        <v>11325.613833042655</v>
      </c>
      <c r="F175" s="122">
        <f t="shared" si="90"/>
        <v>10460.179904737057</v>
      </c>
      <c r="G175" s="122">
        <f t="shared" si="90"/>
        <v>10320.00107840505</v>
      </c>
      <c r="H175" s="122">
        <f t="shared" si="90"/>
        <v>8947.014080805573</v>
      </c>
      <c r="I175" s="122">
        <f t="shared" si="90"/>
        <v>7888.0028482610387</v>
      </c>
      <c r="J175" s="122">
        <f t="shared" si="90"/>
        <v>7808.6350077024581</v>
      </c>
      <c r="K175" s="122">
        <f t="shared" si="90"/>
        <v>8683.1838212971488</v>
      </c>
      <c r="L175" s="122">
        <f t="shared" si="90"/>
        <v>11303.27004382117</v>
      </c>
      <c r="M175" s="122">
        <f t="shared" si="90"/>
        <v>11043.881880267107</v>
      </c>
      <c r="N175" s="122">
        <f t="shared" si="90"/>
        <v>11753.349974411916</v>
      </c>
      <c r="O175" s="122">
        <f t="shared" si="90"/>
        <v>11826.759735448448</v>
      </c>
      <c r="P175" s="122">
        <f t="shared" si="90"/>
        <v>9532.2558796734156</v>
      </c>
      <c r="Q175" s="122">
        <f t="shared" si="90"/>
        <v>10560.777534664277</v>
      </c>
      <c r="R175" s="122">
        <f t="shared" ref="R175:V175" si="91">SUM(R176:R177)</f>
        <v>10959.014221661851</v>
      </c>
      <c r="S175" s="122">
        <f t="shared" si="91"/>
        <v>11399.310667201815</v>
      </c>
      <c r="T175" s="122">
        <f t="shared" si="91"/>
        <v>10497.868129655028</v>
      </c>
      <c r="U175" s="122">
        <f t="shared" si="91"/>
        <v>10549.99746856023</v>
      </c>
      <c r="V175" s="122">
        <f t="shared" si="91"/>
        <v>11513.458982637039</v>
      </c>
      <c r="W175" s="122">
        <f t="shared" ref="W175:Y175" si="92">SUM(W176:W177)</f>
        <v>13158.758926855313</v>
      </c>
      <c r="X175" s="122">
        <f t="shared" si="92"/>
        <v>11616.028808990564</v>
      </c>
      <c r="Y175" s="122">
        <f t="shared" si="92"/>
        <v>10725.277853162888</v>
      </c>
      <c r="DA175" s="130" t="s">
        <v>2360</v>
      </c>
    </row>
    <row r="176" spans="1:105" ht="12" customHeight="1" x14ac:dyDescent="0.25">
      <c r="A176" s="97" t="s">
        <v>198</v>
      </c>
      <c r="B176" s="98">
        <v>6876.9333216360528</v>
      </c>
      <c r="C176" s="98">
        <v>14846.917321244013</v>
      </c>
      <c r="D176" s="98">
        <v>13129.006952455073</v>
      </c>
      <c r="E176" s="98">
        <v>11290.589479233477</v>
      </c>
      <c r="F176" s="98">
        <v>10428.356696248358</v>
      </c>
      <c r="G176" s="98">
        <v>10289.063691509044</v>
      </c>
      <c r="H176" s="98">
        <v>8920.7118319342881</v>
      </c>
      <c r="I176" s="98">
        <v>7865.1801443965087</v>
      </c>
      <c r="J176" s="98">
        <v>7786.3197992469713</v>
      </c>
      <c r="K176" s="98">
        <v>8658.6136358511339</v>
      </c>
      <c r="L176" s="98">
        <v>11272.604123427651</v>
      </c>
      <c r="M176" s="98">
        <v>11014.175070037494</v>
      </c>
      <c r="N176" s="98">
        <v>11722.077119263668</v>
      </c>
      <c r="O176" s="98">
        <v>11794.81636182408</v>
      </c>
      <c r="P176" s="98">
        <v>9506.5142982612142</v>
      </c>
      <c r="Q176" s="98">
        <v>10533.123335169903</v>
      </c>
      <c r="R176" s="98">
        <v>10930.512624659177</v>
      </c>
      <c r="S176" s="98">
        <v>11369.411709527993</v>
      </c>
      <c r="T176" s="98">
        <v>10469.172354226905</v>
      </c>
      <c r="U176" s="98">
        <v>10521.07773932967</v>
      </c>
      <c r="V176" s="98">
        <v>11481.873140849169</v>
      </c>
      <c r="W176" s="98">
        <v>13123.585483228</v>
      </c>
      <c r="X176" s="98">
        <v>11585.138195780679</v>
      </c>
      <c r="Y176" s="98">
        <v>10699.785291884826</v>
      </c>
      <c r="DA176" s="63" t="s">
        <v>2361</v>
      </c>
    </row>
    <row r="177" spans="1:105" ht="12" customHeight="1" x14ac:dyDescent="0.25">
      <c r="A177" s="97" t="s">
        <v>53</v>
      </c>
      <c r="B177" s="98">
        <v>22.462553203599111</v>
      </c>
      <c r="C177" s="98">
        <v>47.73735816430834</v>
      </c>
      <c r="D177" s="98">
        <v>41.336646586255696</v>
      </c>
      <c r="E177" s="98">
        <v>35.024353809177796</v>
      </c>
      <c r="F177" s="98">
        <v>31.823208488699475</v>
      </c>
      <c r="G177" s="98">
        <v>30.937386896005602</v>
      </c>
      <c r="H177" s="98">
        <v>26.302248871285517</v>
      </c>
      <c r="I177" s="98">
        <v>22.822703864529597</v>
      </c>
      <c r="J177" s="98">
        <v>22.315208455486584</v>
      </c>
      <c r="K177" s="98">
        <v>24.570185446015291</v>
      </c>
      <c r="L177" s="98">
        <v>30.665920393520064</v>
      </c>
      <c r="M177" s="98">
        <v>29.70681022961212</v>
      </c>
      <c r="N177" s="98">
        <v>31.272855148249128</v>
      </c>
      <c r="O177" s="98">
        <v>31.943373624367595</v>
      </c>
      <c r="P177" s="98">
        <v>25.74158141220175</v>
      </c>
      <c r="Q177" s="98">
        <v>27.654199494373795</v>
      </c>
      <c r="R177" s="98">
        <v>28.501597002673602</v>
      </c>
      <c r="S177" s="98">
        <v>29.898957673822938</v>
      </c>
      <c r="T177" s="98">
        <v>28.695775428122111</v>
      </c>
      <c r="U177" s="98">
        <v>28.919729230559923</v>
      </c>
      <c r="V177" s="98">
        <v>31.585841787870031</v>
      </c>
      <c r="W177" s="98">
        <v>35.173443627312672</v>
      </c>
      <c r="X177" s="98">
        <v>30.890613209886382</v>
      </c>
      <c r="Y177" s="98">
        <v>25.49256127806342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0.55232292254232329</v>
      </c>
      <c r="C178" s="122">
        <f t="shared" si="93"/>
        <v>1.0087204666867158</v>
      </c>
      <c r="D178" s="122">
        <f t="shared" si="93"/>
        <v>1.6880811725759866</v>
      </c>
      <c r="E178" s="122">
        <f t="shared" si="93"/>
        <v>2.5426645820403828</v>
      </c>
      <c r="F178" s="122">
        <f t="shared" si="93"/>
        <v>2.8154065723330519</v>
      </c>
      <c r="G178" s="122">
        <f t="shared" si="93"/>
        <v>3.6727060112996548</v>
      </c>
      <c r="H178" s="122">
        <f t="shared" si="93"/>
        <v>4.8523882006352643</v>
      </c>
      <c r="I178" s="122">
        <f t="shared" si="93"/>
        <v>6.760109571999088</v>
      </c>
      <c r="J178" s="122">
        <f t="shared" si="93"/>
        <v>5.5744300250365013</v>
      </c>
      <c r="K178" s="122">
        <f t="shared" si="93"/>
        <v>6.2900850341857364</v>
      </c>
      <c r="L178" s="122">
        <f t="shared" si="93"/>
        <v>7.6935401315473859</v>
      </c>
      <c r="M178" s="122">
        <f t="shared" si="93"/>
        <v>6.446335347553612</v>
      </c>
      <c r="N178" s="122">
        <f t="shared" si="93"/>
        <v>9.6034107822619159</v>
      </c>
      <c r="O178" s="122">
        <f t="shared" si="93"/>
        <v>8.6588691719017756</v>
      </c>
      <c r="P178" s="122">
        <f t="shared" si="93"/>
        <v>7.4125836808671366</v>
      </c>
      <c r="Q178" s="122">
        <f t="shared" si="93"/>
        <v>13.541201748096217</v>
      </c>
      <c r="R178" s="122">
        <f t="shared" si="93"/>
        <v>15.023001363021445</v>
      </c>
      <c r="S178" s="122">
        <f t="shared" si="93"/>
        <v>16.367570150340633</v>
      </c>
      <c r="T178" s="122">
        <f t="shared" si="93"/>
        <v>18.736180384940283</v>
      </c>
      <c r="U178" s="122">
        <f t="shared" si="93"/>
        <v>19.49210244083584</v>
      </c>
      <c r="V178" s="122">
        <f t="shared" si="93"/>
        <v>20.401612216242192</v>
      </c>
      <c r="W178" s="122">
        <f t="shared" si="93"/>
        <v>19.103081245397721</v>
      </c>
      <c r="X178" s="122">
        <f t="shared" si="93"/>
        <v>18.543617816228782</v>
      </c>
      <c r="Y178" s="122">
        <f t="shared" si="93"/>
        <v>10.150546329293054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0.55232292254232329</v>
      </c>
      <c r="C179" s="98">
        <f>RES_hhdet_fech!C129</f>
        <v>1.0087204666867158</v>
      </c>
      <c r="D179" s="98">
        <f>RES_hhdet_fech!D129</f>
        <v>1.6880811725759866</v>
      </c>
      <c r="E179" s="98">
        <f>RES_hhdet_fech!E129</f>
        <v>2.5426645820403828</v>
      </c>
      <c r="F179" s="98">
        <f>RES_hhdet_fech!F129</f>
        <v>2.8154065723330519</v>
      </c>
      <c r="G179" s="98">
        <f>RES_hhdet_fech!G129</f>
        <v>3.6727060112996548</v>
      </c>
      <c r="H179" s="98">
        <f>RES_hhdet_fech!H129</f>
        <v>4.8523882006352643</v>
      </c>
      <c r="I179" s="98">
        <f>RES_hhdet_fech!I129</f>
        <v>6.760109571999088</v>
      </c>
      <c r="J179" s="98">
        <f>RES_hhdet_fech!J129</f>
        <v>5.5744300250365013</v>
      </c>
      <c r="K179" s="98">
        <f>RES_hhdet_fech!K129</f>
        <v>6.2900850341857364</v>
      </c>
      <c r="L179" s="98">
        <f>RES_hhdet_fech!L129</f>
        <v>7.6935401315473859</v>
      </c>
      <c r="M179" s="98">
        <f>RES_hhdet_fech!M129</f>
        <v>6.446335347553612</v>
      </c>
      <c r="N179" s="98">
        <f>RES_hhdet_fech!N129</f>
        <v>9.6034107822619159</v>
      </c>
      <c r="O179" s="98">
        <f>RES_hhdet_fech!O129</f>
        <v>8.6588691719017756</v>
      </c>
      <c r="P179" s="98">
        <f>RES_hhdet_fech!P129</f>
        <v>7.4125836808671366</v>
      </c>
      <c r="Q179" s="98">
        <f>RES_hhdet_fech!Q129</f>
        <v>13.541201748096217</v>
      </c>
      <c r="R179" s="98">
        <f>RES_hhdet_fech!R129</f>
        <v>15.023001363021445</v>
      </c>
      <c r="S179" s="98">
        <f>RES_hhdet_fech!S129</f>
        <v>16.367570150340633</v>
      </c>
      <c r="T179" s="98">
        <f>RES_hhdet_fech!T129</f>
        <v>18.736180384940283</v>
      </c>
      <c r="U179" s="98">
        <f>RES_hhdet_fech!U129</f>
        <v>19.49210244083584</v>
      </c>
      <c r="V179" s="98">
        <f>RES_hhdet_fech!V129</f>
        <v>20.401612216242192</v>
      </c>
      <c r="W179" s="98">
        <f>RES_hhdet_fech!W129</f>
        <v>19.103081245397721</v>
      </c>
      <c r="X179" s="98">
        <f>RES_hhdet_fech!X129</f>
        <v>18.543617816228782</v>
      </c>
      <c r="Y179" s="98">
        <f>RES_hhdet_fech!Y129</f>
        <v>10.150546329293054</v>
      </c>
      <c r="DA179" s="63" t="s">
        <v>2364</v>
      </c>
    </row>
    <row r="180" spans="1:105" ht="12" customHeight="1" x14ac:dyDescent="0.25">
      <c r="A180" s="121" t="s">
        <v>55</v>
      </c>
      <c r="B180" s="122">
        <v>667.17364654901564</v>
      </c>
      <c r="C180" s="122">
        <v>999.79020269606337</v>
      </c>
      <c r="D180" s="122">
        <v>925.22482106031498</v>
      </c>
      <c r="E180" s="122">
        <v>859.6272648206093</v>
      </c>
      <c r="F180" s="122">
        <v>850.85860825695318</v>
      </c>
      <c r="G180" s="122">
        <v>896.67903529903185</v>
      </c>
      <c r="H180" s="122">
        <v>898.1541368322537</v>
      </c>
      <c r="I180" s="122">
        <v>957.21920856940699</v>
      </c>
      <c r="J180" s="122">
        <v>901.59387272931451</v>
      </c>
      <c r="K180" s="122">
        <v>950.66012296600081</v>
      </c>
      <c r="L180" s="122">
        <v>522.65841847650063</v>
      </c>
      <c r="M180" s="122">
        <v>636.61192040965454</v>
      </c>
      <c r="N180" s="122">
        <v>720.97671920830669</v>
      </c>
      <c r="O180" s="122">
        <v>819.70253950007475</v>
      </c>
      <c r="P180" s="122">
        <v>1139.2386790557966</v>
      </c>
      <c r="Q180" s="122">
        <v>1060.4833193691184</v>
      </c>
      <c r="R180" s="122">
        <v>1019.5773460078389</v>
      </c>
      <c r="S180" s="122">
        <v>1157.6310231366397</v>
      </c>
      <c r="T180" s="122">
        <v>1562.2978623052047</v>
      </c>
      <c r="U180" s="122">
        <v>1812.1247859829466</v>
      </c>
      <c r="V180" s="122">
        <v>1860.068482073613</v>
      </c>
      <c r="W180" s="122">
        <v>1664.6978974757649</v>
      </c>
      <c r="X180" s="122">
        <v>1776.2790812142493</v>
      </c>
      <c r="Y180" s="122">
        <v>1722.0469113022903</v>
      </c>
      <c r="DA180" s="130" t="s">
        <v>2365</v>
      </c>
    </row>
    <row r="181" spans="1:105" ht="12" customHeight="1" x14ac:dyDescent="0.25">
      <c r="A181" s="97" t="s">
        <v>128</v>
      </c>
      <c r="B181" s="98">
        <v>644.33462483637516</v>
      </c>
      <c r="C181" s="98">
        <v>996.47027904505728</v>
      </c>
      <c r="D181" s="98">
        <v>917.31365647555526</v>
      </c>
      <c r="E181" s="98">
        <v>845.81192538283767</v>
      </c>
      <c r="F181" s="98">
        <v>837.1192662152398</v>
      </c>
      <c r="G181" s="98">
        <v>884.11359584724016</v>
      </c>
      <c r="H181" s="98">
        <v>883.37311984243559</v>
      </c>
      <c r="I181" s="98">
        <v>937.99249259097837</v>
      </c>
      <c r="J181" s="98">
        <v>886.37835462465796</v>
      </c>
      <c r="K181" s="98">
        <v>956.46179428312769</v>
      </c>
      <c r="L181" s="98">
        <v>509.92694057338855</v>
      </c>
      <c r="M181" s="98">
        <v>627.18985723755009</v>
      </c>
      <c r="N181" s="98">
        <v>710.39982696526067</v>
      </c>
      <c r="O181" s="98">
        <v>796.90612369229757</v>
      </c>
      <c r="P181" s="98">
        <v>1138.9637095325536</v>
      </c>
      <c r="Q181" s="98">
        <v>1048.4140181911737</v>
      </c>
      <c r="R181" s="98">
        <v>1005.0155212861453</v>
      </c>
      <c r="S181" s="98">
        <v>1147.6632860876909</v>
      </c>
      <c r="T181" s="98">
        <v>1562.5118647910183</v>
      </c>
      <c r="U181" s="98">
        <v>1804.5079166976991</v>
      </c>
      <c r="V181" s="98">
        <v>1877.9450029209434</v>
      </c>
      <c r="W181" s="98">
        <v>1589.9773590293717</v>
      </c>
      <c r="X181" s="98">
        <v>1783.4047386577643</v>
      </c>
      <c r="Y181" s="98">
        <v>1717.6331102575725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418.68723416131922</v>
      </c>
      <c r="M182" s="98">
        <v>511.54179213169664</v>
      </c>
      <c r="N182" s="98">
        <v>587.78556176225402</v>
      </c>
      <c r="O182" s="98">
        <v>672.466637862467</v>
      </c>
      <c r="P182" s="98">
        <v>950.15501131772658</v>
      </c>
      <c r="Q182" s="98">
        <v>878.40735156391793</v>
      </c>
      <c r="R182" s="98">
        <v>845.69648350900297</v>
      </c>
      <c r="S182" s="98">
        <v>963.38499971407384</v>
      </c>
      <c r="T182" s="98">
        <v>1317.3402629528716</v>
      </c>
      <c r="U182" s="98">
        <v>1513.2884690662056</v>
      </c>
      <c r="V182" s="98">
        <v>1576.2927611908915</v>
      </c>
      <c r="W182" s="98">
        <v>1373.6407230584985</v>
      </c>
      <c r="X182" s="98">
        <v>1490.4324679931131</v>
      </c>
      <c r="Y182" s="98">
        <v>1488.0880265963629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164.1783871296104</v>
      </c>
      <c r="M183" s="101">
        <v>177.07139821051905</v>
      </c>
      <c r="N183" s="101">
        <v>217.07890133959538</v>
      </c>
      <c r="O183" s="101">
        <v>277.24774424851336</v>
      </c>
      <c r="P183" s="101">
        <v>345.2068222102796</v>
      </c>
      <c r="Q183" s="101">
        <v>322.84749441481455</v>
      </c>
      <c r="R183" s="101">
        <v>311.54155851797213</v>
      </c>
      <c r="S183" s="101">
        <v>323.98359610258353</v>
      </c>
      <c r="T183" s="101">
        <v>475.45655177103231</v>
      </c>
      <c r="U183" s="101">
        <v>518.65079762685264</v>
      </c>
      <c r="V183" s="101">
        <v>563.55229850584101</v>
      </c>
      <c r="W183" s="101">
        <v>653.91434524661724</v>
      </c>
      <c r="X183" s="101">
        <v>426.75453338149458</v>
      </c>
      <c r="Y183" s="101">
        <v>652.74687102805842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254.50884703170877</v>
      </c>
      <c r="M184" s="104">
        <v>334.47039392117762</v>
      </c>
      <c r="N184" s="104">
        <v>370.70666042265873</v>
      </c>
      <c r="O184" s="104">
        <v>395.2188936139537</v>
      </c>
      <c r="P184" s="104">
        <v>604.94818910744698</v>
      </c>
      <c r="Q184" s="104">
        <v>555.55985714910332</v>
      </c>
      <c r="R184" s="104">
        <v>534.15492499103073</v>
      </c>
      <c r="S184" s="104">
        <v>639.40140361149042</v>
      </c>
      <c r="T184" s="104">
        <v>841.88371118183954</v>
      </c>
      <c r="U184" s="104">
        <v>994.63767143935252</v>
      </c>
      <c r="V184" s="104">
        <v>1012.7404626850508</v>
      </c>
      <c r="W184" s="104">
        <v>719.72637781188109</v>
      </c>
      <c r="X184" s="104">
        <v>1063.6779346116186</v>
      </c>
      <c r="Y184" s="104">
        <v>835.34115556830466</v>
      </c>
      <c r="DA184" s="132" t="s">
        <v>2369</v>
      </c>
    </row>
    <row r="185" spans="1:105" ht="12" customHeight="1" x14ac:dyDescent="0.25">
      <c r="A185" s="106" t="s">
        <v>122</v>
      </c>
      <c r="B185" s="101">
        <v>1351.2027397092447</v>
      </c>
      <c r="C185" s="101">
        <v>1079.2836634915707</v>
      </c>
      <c r="D185" s="101">
        <v>1101.8748283271618</v>
      </c>
      <c r="E185" s="101">
        <v>1136.2339351236244</v>
      </c>
      <c r="F185" s="101">
        <v>1098.3036456306002</v>
      </c>
      <c r="G185" s="101">
        <v>1095.3678060892971</v>
      </c>
      <c r="H185" s="101">
        <v>1110.9417219482834</v>
      </c>
      <c r="I185" s="101">
        <v>1212.4003581210443</v>
      </c>
      <c r="J185" s="101">
        <v>1104.1988797771271</v>
      </c>
      <c r="K185" s="101">
        <v>864.50214768935314</v>
      </c>
      <c r="L185" s="101">
        <v>788.3957844164164</v>
      </c>
      <c r="M185" s="101">
        <v>848.77814869054555</v>
      </c>
      <c r="N185" s="101">
        <v>942.19201241765779</v>
      </c>
      <c r="O185" s="101">
        <v>1142.9795420016103</v>
      </c>
      <c r="P185" s="101">
        <v>1154.2132477386522</v>
      </c>
      <c r="Q185" s="101">
        <v>1323.9006674532779</v>
      </c>
      <c r="R185" s="101">
        <v>1378.9099998516069</v>
      </c>
      <c r="S185" s="101">
        <v>1459.5827575330736</v>
      </c>
      <c r="T185" s="101">
        <v>1750.1470774202724</v>
      </c>
      <c r="U185" s="101">
        <v>2039.8577319170658</v>
      </c>
      <c r="V185" s="101">
        <v>1816.1271271231087</v>
      </c>
      <c r="W185" s="101">
        <v>2312.7087148510009</v>
      </c>
      <c r="X185" s="101">
        <v>1750.8407613119136</v>
      </c>
      <c r="Y185" s="101">
        <v>1958.6234177947124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585.66490014436658</v>
      </c>
      <c r="N186" s="104">
        <v>662.63649236112542</v>
      </c>
      <c r="O186" s="104">
        <v>839.26405891943671</v>
      </c>
      <c r="P186" s="104">
        <v>835.92714480459915</v>
      </c>
      <c r="Q186" s="104">
        <v>964.5242325960495</v>
      </c>
      <c r="R186" s="104">
        <v>1005.8608899058568</v>
      </c>
      <c r="S186" s="104">
        <v>1054.2691915854402</v>
      </c>
      <c r="T186" s="104">
        <v>1245.5632568984913</v>
      </c>
      <c r="U186" s="104">
        <v>1514.3837570148164</v>
      </c>
      <c r="V186" s="104">
        <v>1390.937072465864</v>
      </c>
      <c r="W186" s="104">
        <v>1923.7210780265898</v>
      </c>
      <c r="X186" s="104">
        <v>1361.7967818325549</v>
      </c>
      <c r="Y186" s="104">
        <v>1620.0795601185694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237.54903882096906</v>
      </c>
      <c r="N187" s="98">
        <v>282.44692226178671</v>
      </c>
      <c r="O187" s="98">
        <v>392.00676727284849</v>
      </c>
      <c r="P187" s="98">
        <v>346.69336623186734</v>
      </c>
      <c r="Q187" s="98">
        <v>405.41496032747693</v>
      </c>
      <c r="R187" s="98">
        <v>424.56610274916881</v>
      </c>
      <c r="S187" s="98">
        <v>408.85598174829494</v>
      </c>
      <c r="T187" s="98">
        <v>485.53023704538214</v>
      </c>
      <c r="U187" s="98">
        <v>567.73135218296284</v>
      </c>
      <c r="V187" s="98">
        <v>536.87977618479067</v>
      </c>
      <c r="W187" s="98">
        <v>979.49436826897625</v>
      </c>
      <c r="X187" s="98">
        <v>417.49162956541841</v>
      </c>
      <c r="Y187" s="98">
        <v>760.21885320076535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348.11586132339761</v>
      </c>
      <c r="N188" s="98">
        <v>380.18957009933865</v>
      </c>
      <c r="O188" s="98">
        <v>447.25729164658804</v>
      </c>
      <c r="P188" s="98">
        <v>489.23377857273175</v>
      </c>
      <c r="Q188" s="98">
        <v>559.10927226857257</v>
      </c>
      <c r="R188" s="98">
        <v>581.2947871566879</v>
      </c>
      <c r="S188" s="98">
        <v>645.41320983714536</v>
      </c>
      <c r="T188" s="98">
        <v>760.03301985310918</v>
      </c>
      <c r="U188" s="98">
        <v>946.65240483185369</v>
      </c>
      <c r="V188" s="98">
        <v>854.05729628107326</v>
      </c>
      <c r="W188" s="98">
        <v>944.22670975761355</v>
      </c>
      <c r="X188" s="98">
        <v>944.30515226713624</v>
      </c>
      <c r="Y188" s="98">
        <v>859.86070691780412</v>
      </c>
      <c r="DA188" s="63" t="s">
        <v>2373</v>
      </c>
    </row>
    <row r="189" spans="1:105" ht="12" customHeight="1" x14ac:dyDescent="0.25">
      <c r="A189" s="121" t="s">
        <v>54</v>
      </c>
      <c r="B189" s="122">
        <v>265.70482726609151</v>
      </c>
      <c r="C189" s="122">
        <v>294.84022575027103</v>
      </c>
      <c r="D189" s="122">
        <v>264.21480166785403</v>
      </c>
      <c r="E189" s="122">
        <v>289.08607054350244</v>
      </c>
      <c r="F189" s="122">
        <v>303.70223192088321</v>
      </c>
      <c r="G189" s="122">
        <v>295.9701342020432</v>
      </c>
      <c r="H189" s="122">
        <v>264.21072713561205</v>
      </c>
      <c r="I189" s="122">
        <v>294.57399413633942</v>
      </c>
      <c r="J189" s="122">
        <v>249.93802246109644</v>
      </c>
      <c r="K189" s="122">
        <v>231.76282306603215</v>
      </c>
      <c r="L189" s="122">
        <v>207.07397505534999</v>
      </c>
      <c r="M189" s="122">
        <v>232.2502755917435</v>
      </c>
      <c r="N189" s="122">
        <v>239.13616931270661</v>
      </c>
      <c r="O189" s="122">
        <v>231.87083204865985</v>
      </c>
      <c r="P189" s="122">
        <v>268.95361371301567</v>
      </c>
      <c r="Q189" s="122">
        <v>284.67228331820769</v>
      </c>
      <c r="R189" s="122">
        <v>293.06659262512784</v>
      </c>
      <c r="S189" s="122">
        <v>350.64244254745296</v>
      </c>
      <c r="T189" s="122">
        <v>337.42658387648589</v>
      </c>
      <c r="U189" s="122">
        <v>355.92714429112181</v>
      </c>
      <c r="V189" s="122">
        <v>373.93813496149943</v>
      </c>
      <c r="W189" s="122">
        <v>432.62983464619185</v>
      </c>
      <c r="X189" s="122">
        <v>472.61212272690864</v>
      </c>
      <c r="Y189" s="122">
        <v>466.32086558773602</v>
      </c>
      <c r="DA189" s="130" t="s">
        <v>2374</v>
      </c>
    </row>
    <row r="190" spans="1:105" ht="12" customHeight="1" x14ac:dyDescent="0.25">
      <c r="A190" s="97" t="s">
        <v>50</v>
      </c>
      <c r="B190" s="98">
        <v>382.86592666378255</v>
      </c>
      <c r="C190" s="98">
        <v>392.86308886891675</v>
      </c>
      <c r="D190" s="98">
        <v>350.98780152472455</v>
      </c>
      <c r="E190" s="98">
        <v>339.83549898613882</v>
      </c>
      <c r="F190" s="98">
        <v>363.62614081118369</v>
      </c>
      <c r="G190" s="98">
        <v>381.42770197345095</v>
      </c>
      <c r="H190" s="98">
        <v>347.22319181476871</v>
      </c>
      <c r="I190" s="98">
        <v>351.38275080508964</v>
      </c>
      <c r="J190" s="98">
        <v>333.74549122598575</v>
      </c>
      <c r="K190" s="98">
        <v>310.95283985587275</v>
      </c>
      <c r="L190" s="98">
        <v>272.46447828251985</v>
      </c>
      <c r="M190" s="98">
        <v>294.71556620651444</v>
      </c>
      <c r="N190" s="98">
        <v>301.95372554312013</v>
      </c>
      <c r="O190" s="98">
        <v>303.44745657687093</v>
      </c>
      <c r="P190" s="98">
        <v>337.42862771780909</v>
      </c>
      <c r="Q190" s="98">
        <v>366.88947762493586</v>
      </c>
      <c r="R190" s="98">
        <v>419.16062988639635</v>
      </c>
      <c r="S190" s="98">
        <v>473.01651314770385</v>
      </c>
      <c r="T190" s="98">
        <v>275.01381464934974</v>
      </c>
      <c r="U190" s="98">
        <v>566.18873491992235</v>
      </c>
      <c r="V190" s="98">
        <v>363.12602400675928</v>
      </c>
      <c r="W190" s="98">
        <v>722.4550807351053</v>
      </c>
      <c r="X190" s="98">
        <v>650.30423837903174</v>
      </c>
      <c r="Y190" s="98">
        <v>605.46052577896592</v>
      </c>
      <c r="DA190" s="63" t="s">
        <v>2375</v>
      </c>
    </row>
    <row r="191" spans="1:105" ht="12" customHeight="1" x14ac:dyDescent="0.25">
      <c r="A191" s="109" t="s">
        <v>120</v>
      </c>
      <c r="B191" s="33">
        <v>258.86002607098624</v>
      </c>
      <c r="C191" s="33">
        <v>288.75190385280087</v>
      </c>
      <c r="D191" s="33">
        <v>258.72892782101559</v>
      </c>
      <c r="E191" s="33">
        <v>286.05922919406936</v>
      </c>
      <c r="F191" s="33">
        <v>300.09443582656814</v>
      </c>
      <c r="G191" s="33">
        <v>290.57066337099417</v>
      </c>
      <c r="H191" s="33">
        <v>258.61626073273334</v>
      </c>
      <c r="I191" s="33">
        <v>290.61770725582204</v>
      </c>
      <c r="J191" s="33">
        <v>243.90357116182696</v>
      </c>
      <c r="K191" s="33">
        <v>226.07705598107302</v>
      </c>
      <c r="L191" s="33">
        <v>202.36320133765804</v>
      </c>
      <c r="M191" s="33">
        <v>227.87388904780616</v>
      </c>
      <c r="N191" s="33">
        <v>235.21236037092589</v>
      </c>
      <c r="O191" s="33">
        <v>228.08063509428254</v>
      </c>
      <c r="P191" s="33">
        <v>265.84611937889014</v>
      </c>
      <c r="Q191" s="33">
        <v>281.29009765190824</v>
      </c>
      <c r="R191" s="33">
        <v>288.40415225700082</v>
      </c>
      <c r="S191" s="33">
        <v>346.72636434948436</v>
      </c>
      <c r="T191" s="33">
        <v>339.02429629263406</v>
      </c>
      <c r="U191" s="33">
        <v>350.55308185327999</v>
      </c>
      <c r="V191" s="33">
        <v>374.19638967799767</v>
      </c>
      <c r="W191" s="33">
        <v>424.794181784969</v>
      </c>
      <c r="X191" s="33">
        <v>467.63424475068871</v>
      </c>
      <c r="Y191" s="33">
        <v>462.5938045279031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5266.5159173922921</v>
      </c>
      <c r="C193" s="117">
        <f t="shared" si="94"/>
        <v>10888.780054356277</v>
      </c>
      <c r="D193" s="117">
        <f t="shared" si="94"/>
        <v>9690.9228985216596</v>
      </c>
      <c r="E193" s="117">
        <f t="shared" si="94"/>
        <v>8451.861012096022</v>
      </c>
      <c r="F193" s="117">
        <f t="shared" si="94"/>
        <v>7894.1491719045553</v>
      </c>
      <c r="G193" s="117">
        <f t="shared" si="94"/>
        <v>7855.1310477422185</v>
      </c>
      <c r="H193" s="117">
        <f t="shared" si="94"/>
        <v>6927.4352417376149</v>
      </c>
      <c r="I193" s="117">
        <f t="shared" si="94"/>
        <v>6298.289142366948</v>
      </c>
      <c r="J193" s="117">
        <f t="shared" si="94"/>
        <v>6181.5741990737679</v>
      </c>
      <c r="K193" s="117">
        <f t="shared" si="94"/>
        <v>6826.0700921135831</v>
      </c>
      <c r="L193" s="117">
        <f t="shared" si="94"/>
        <v>8309.8496777332275</v>
      </c>
      <c r="M193" s="117">
        <f t="shared" si="94"/>
        <v>8268.9884882838705</v>
      </c>
      <c r="N193" s="117">
        <f t="shared" si="94"/>
        <v>8902.44956081899</v>
      </c>
      <c r="O193" s="117">
        <f t="shared" si="94"/>
        <v>9093.8386186976441</v>
      </c>
      <c r="P193" s="117">
        <f t="shared" si="94"/>
        <v>7781.207937003478</v>
      </c>
      <c r="Q193" s="117">
        <f t="shared" si="94"/>
        <v>8498.6475783683072</v>
      </c>
      <c r="R193" s="117">
        <f t="shared" ref="R193:V193" si="95">R194+R197+R199+R208</f>
        <v>8790.2526060560667</v>
      </c>
      <c r="S193" s="117">
        <f t="shared" si="95"/>
        <v>9306.3134563481181</v>
      </c>
      <c r="T193" s="117">
        <f t="shared" si="95"/>
        <v>9028.3688356935381</v>
      </c>
      <c r="U193" s="117">
        <f t="shared" si="95"/>
        <v>9316.7320741065396</v>
      </c>
      <c r="V193" s="117">
        <f t="shared" si="95"/>
        <v>10111.036523630473</v>
      </c>
      <c r="W193" s="117">
        <f t="shared" ref="W193:Y193" si="96">W194+W197+W199+W208</f>
        <v>11225.906803311833</v>
      </c>
      <c r="X193" s="117">
        <f t="shared" si="96"/>
        <v>10270.257618357629</v>
      </c>
      <c r="Y193" s="117">
        <f t="shared" si="96"/>
        <v>9582.395719271115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4597.8161494050419</v>
      </c>
      <c r="C194" s="122">
        <f t="shared" si="97"/>
        <v>9954.4423249578067</v>
      </c>
      <c r="D194" s="122">
        <f t="shared" si="97"/>
        <v>8829.3642032282751</v>
      </c>
      <c r="E194" s="122">
        <f t="shared" si="97"/>
        <v>7615.783222765649</v>
      </c>
      <c r="F194" s="122">
        <f t="shared" si="97"/>
        <v>7051.3808270253603</v>
      </c>
      <c r="G194" s="122">
        <f t="shared" si="97"/>
        <v>6980.8138312616129</v>
      </c>
      <c r="H194" s="122">
        <f t="shared" si="97"/>
        <v>6070.8618347202628</v>
      </c>
      <c r="I194" s="122">
        <f t="shared" si="97"/>
        <v>5369.7120870304689</v>
      </c>
      <c r="J194" s="122">
        <f t="shared" si="97"/>
        <v>5327.3592488317199</v>
      </c>
      <c r="K194" s="122">
        <f t="shared" si="97"/>
        <v>5940.4038728486812</v>
      </c>
      <c r="L194" s="122">
        <f t="shared" si="97"/>
        <v>7751.7548603857131</v>
      </c>
      <c r="M194" s="122">
        <f t="shared" si="97"/>
        <v>7607.4073071873072</v>
      </c>
      <c r="N194" s="122">
        <f t="shared" si="97"/>
        <v>8158.3573490224917</v>
      </c>
      <c r="O194" s="122">
        <f t="shared" si="97"/>
        <v>8280.2228482520768</v>
      </c>
      <c r="P194" s="122">
        <f t="shared" si="97"/>
        <v>6691.4851948670139</v>
      </c>
      <c r="Q194" s="122">
        <f t="shared" si="97"/>
        <v>7431.2504096909934</v>
      </c>
      <c r="R194" s="122">
        <f t="shared" ref="R194:V194" si="98">SUM(R195:R196)</f>
        <v>7736.7271328759571</v>
      </c>
      <c r="S194" s="122">
        <f t="shared" si="98"/>
        <v>8088.2734429934699</v>
      </c>
      <c r="T194" s="122">
        <f t="shared" si="98"/>
        <v>7488.1831834138966</v>
      </c>
      <c r="U194" s="122">
        <f t="shared" si="98"/>
        <v>7560.4338324668051</v>
      </c>
      <c r="V194" s="122">
        <f t="shared" si="98"/>
        <v>8283.7624417129882</v>
      </c>
      <c r="W194" s="122">
        <f t="shared" ref="W194:Y194" si="99">SUM(W195:W196)</f>
        <v>9502.6908281051674</v>
      </c>
      <c r="X194" s="122">
        <f t="shared" si="99"/>
        <v>8411.3993627044911</v>
      </c>
      <c r="Y194" s="122">
        <f t="shared" si="99"/>
        <v>7785.7573785189497</v>
      </c>
      <c r="DA194" s="130" t="s">
        <v>2528</v>
      </c>
    </row>
    <row r="195" spans="1:105" ht="12" customHeight="1" x14ac:dyDescent="0.25">
      <c r="A195" s="97" t="s">
        <v>198</v>
      </c>
      <c r="B195" s="98">
        <v>4575.353596201443</v>
      </c>
      <c r="C195" s="98">
        <v>9906.7049667934989</v>
      </c>
      <c r="D195" s="98">
        <v>8788.0275566420187</v>
      </c>
      <c r="E195" s="98">
        <v>7580.7588689564709</v>
      </c>
      <c r="F195" s="98">
        <v>7019.5576185366608</v>
      </c>
      <c r="G195" s="98">
        <v>6949.8764443656073</v>
      </c>
      <c r="H195" s="98">
        <v>6044.5595858489769</v>
      </c>
      <c r="I195" s="98">
        <v>5346.8893831659389</v>
      </c>
      <c r="J195" s="98">
        <v>5305.0440403762332</v>
      </c>
      <c r="K195" s="98">
        <v>5915.8336874026663</v>
      </c>
      <c r="L195" s="98">
        <v>7721.0889399921934</v>
      </c>
      <c r="M195" s="98">
        <v>7577.7004969576947</v>
      </c>
      <c r="N195" s="98">
        <v>8127.084493874243</v>
      </c>
      <c r="O195" s="98">
        <v>8248.2794746277086</v>
      </c>
      <c r="P195" s="98">
        <v>6665.7436134548125</v>
      </c>
      <c r="Q195" s="98">
        <v>7403.5962101966197</v>
      </c>
      <c r="R195" s="98">
        <v>7708.2255358732837</v>
      </c>
      <c r="S195" s="98">
        <v>8058.3744853196467</v>
      </c>
      <c r="T195" s="98">
        <v>7459.4874079857746</v>
      </c>
      <c r="U195" s="98">
        <v>7531.5141032362453</v>
      </c>
      <c r="V195" s="98">
        <v>8252.1765999251184</v>
      </c>
      <c r="W195" s="98">
        <v>9467.5173844778546</v>
      </c>
      <c r="X195" s="98">
        <v>8380.5087494946056</v>
      </c>
      <c r="Y195" s="98">
        <v>7760.2648172408863</v>
      </c>
      <c r="DA195" s="63" t="s">
        <v>2529</v>
      </c>
    </row>
    <row r="196" spans="1:105" ht="12" customHeight="1" x14ac:dyDescent="0.25">
      <c r="A196" s="97" t="s">
        <v>53</v>
      </c>
      <c r="B196" s="98">
        <v>22.462553203599111</v>
      </c>
      <c r="C196" s="98">
        <v>47.73735816430834</v>
      </c>
      <c r="D196" s="98">
        <v>41.336646586255696</v>
      </c>
      <c r="E196" s="98">
        <v>35.024353809177796</v>
      </c>
      <c r="F196" s="98">
        <v>31.823208488699475</v>
      </c>
      <c r="G196" s="98">
        <v>30.937386896005602</v>
      </c>
      <c r="H196" s="98">
        <v>26.302248871285517</v>
      </c>
      <c r="I196" s="98">
        <v>22.822703864529597</v>
      </c>
      <c r="J196" s="98">
        <v>22.315208455486584</v>
      </c>
      <c r="K196" s="98">
        <v>24.570185446015291</v>
      </c>
      <c r="L196" s="98">
        <v>30.665920393520064</v>
      </c>
      <c r="M196" s="98">
        <v>29.70681022961212</v>
      </c>
      <c r="N196" s="98">
        <v>31.272855148249128</v>
      </c>
      <c r="O196" s="98">
        <v>31.943373624367595</v>
      </c>
      <c r="P196" s="98">
        <v>25.74158141220175</v>
      </c>
      <c r="Q196" s="98">
        <v>27.654199494373795</v>
      </c>
      <c r="R196" s="98">
        <v>28.501597002673602</v>
      </c>
      <c r="S196" s="98">
        <v>29.898957673822938</v>
      </c>
      <c r="T196" s="98">
        <v>28.695775428122111</v>
      </c>
      <c r="U196" s="98">
        <v>28.919729230559923</v>
      </c>
      <c r="V196" s="98">
        <v>31.585841787870031</v>
      </c>
      <c r="W196" s="98">
        <v>35.173443627312672</v>
      </c>
      <c r="X196" s="98">
        <v>30.890613209886382</v>
      </c>
      <c r="Y196" s="98">
        <v>25.49256127806342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0.92861440547125995</v>
      </c>
      <c r="C197" s="122">
        <f t="shared" si="100"/>
        <v>1.978358907064163</v>
      </c>
      <c r="D197" s="122">
        <f t="shared" si="100"/>
        <v>3.5461880900902454</v>
      </c>
      <c r="E197" s="122">
        <f t="shared" si="100"/>
        <v>5.6119608419271634</v>
      </c>
      <c r="F197" s="122">
        <f t="shared" si="100"/>
        <v>6.4181459361117126</v>
      </c>
      <c r="G197" s="122">
        <f t="shared" si="100"/>
        <v>8.6754930149780414</v>
      </c>
      <c r="H197" s="122">
        <f t="shared" si="100"/>
        <v>11.788040408881951</v>
      </c>
      <c r="I197" s="122">
        <f t="shared" si="100"/>
        <v>16.940333392632677</v>
      </c>
      <c r="J197" s="122">
        <f t="shared" si="100"/>
        <v>14.252966323018915</v>
      </c>
      <c r="K197" s="122">
        <f t="shared" si="100"/>
        <v>16.603805541743359</v>
      </c>
      <c r="L197" s="122">
        <f t="shared" si="100"/>
        <v>20.759901599452885</v>
      </c>
      <c r="M197" s="122">
        <f t="shared" si="100"/>
        <v>17.81633641121951</v>
      </c>
      <c r="N197" s="122">
        <f t="shared" si="100"/>
        <v>27.819295417530373</v>
      </c>
      <c r="O197" s="122">
        <f t="shared" si="100"/>
        <v>26.688263830022205</v>
      </c>
      <c r="P197" s="122">
        <f t="shared" si="100"/>
        <v>24.384235776965891</v>
      </c>
      <c r="Q197" s="122">
        <f t="shared" si="100"/>
        <v>47.007444204754968</v>
      </c>
      <c r="R197" s="122">
        <f t="shared" si="100"/>
        <v>53.442694260087364</v>
      </c>
      <c r="S197" s="122">
        <f t="shared" si="100"/>
        <v>59.178917061373134</v>
      </c>
      <c r="T197" s="122">
        <f t="shared" si="100"/>
        <v>68.459456615534364</v>
      </c>
      <c r="U197" s="122">
        <f t="shared" si="100"/>
        <v>71.849522973752798</v>
      </c>
      <c r="V197" s="122">
        <f t="shared" si="100"/>
        <v>75.888382420855834</v>
      </c>
      <c r="W197" s="122">
        <f t="shared" si="100"/>
        <v>71.558952003124318</v>
      </c>
      <c r="X197" s="122">
        <f t="shared" si="100"/>
        <v>69.845463352453265</v>
      </c>
      <c r="Y197" s="122">
        <f t="shared" si="100"/>
        <v>38.368256792849792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0.92861440547125995</v>
      </c>
      <c r="C198" s="98">
        <f>RES_hhdet_tesh!C129</f>
        <v>1.978358907064163</v>
      </c>
      <c r="D198" s="98">
        <f>RES_hhdet_tesh!D129</f>
        <v>3.5461880900902454</v>
      </c>
      <c r="E198" s="98">
        <f>RES_hhdet_tesh!E129</f>
        <v>5.6119608419271634</v>
      </c>
      <c r="F198" s="98">
        <f>RES_hhdet_tesh!F129</f>
        <v>6.4181459361117126</v>
      </c>
      <c r="G198" s="98">
        <f>RES_hhdet_tesh!G129</f>
        <v>8.6754930149780414</v>
      </c>
      <c r="H198" s="98">
        <f>RES_hhdet_tesh!H129</f>
        <v>11.788040408881951</v>
      </c>
      <c r="I198" s="98">
        <f>RES_hhdet_tesh!I129</f>
        <v>16.940333392632677</v>
      </c>
      <c r="J198" s="98">
        <f>RES_hhdet_tesh!J129</f>
        <v>14.252966323018915</v>
      </c>
      <c r="K198" s="98">
        <f>RES_hhdet_tesh!K129</f>
        <v>16.603805541743359</v>
      </c>
      <c r="L198" s="98">
        <f>RES_hhdet_tesh!L129</f>
        <v>20.759901599452885</v>
      </c>
      <c r="M198" s="98">
        <f>RES_hhdet_tesh!M129</f>
        <v>17.81633641121951</v>
      </c>
      <c r="N198" s="98">
        <f>RES_hhdet_tesh!N129</f>
        <v>27.819295417530373</v>
      </c>
      <c r="O198" s="98">
        <f>RES_hhdet_tesh!O129</f>
        <v>26.688263830022205</v>
      </c>
      <c r="P198" s="98">
        <f>RES_hhdet_tesh!P129</f>
        <v>24.384235776965891</v>
      </c>
      <c r="Q198" s="98">
        <f>RES_hhdet_tesh!Q129</f>
        <v>47.007444204754968</v>
      </c>
      <c r="R198" s="98">
        <f>RES_hhdet_tesh!R129</f>
        <v>53.442694260087364</v>
      </c>
      <c r="S198" s="98">
        <f>RES_hhdet_tesh!S129</f>
        <v>59.178917061373134</v>
      </c>
      <c r="T198" s="98">
        <f>RES_hhdet_tesh!T129</f>
        <v>68.459456615534364</v>
      </c>
      <c r="U198" s="98">
        <f>RES_hhdet_tesh!U129</f>
        <v>71.849522973752798</v>
      </c>
      <c r="V198" s="98">
        <f>RES_hhdet_tesh!V129</f>
        <v>75.888382420855834</v>
      </c>
      <c r="W198" s="98">
        <f>RES_hhdet_tesh!W129</f>
        <v>71.558952003124318</v>
      </c>
      <c r="X198" s="98">
        <f>RES_hhdet_tesh!X129</f>
        <v>69.845463352453265</v>
      </c>
      <c r="Y198" s="98">
        <f>RES_hhdet_tesh!Y129</f>
        <v>38.368256792849792</v>
      </c>
      <c r="DA198" s="63" t="s">
        <v>2532</v>
      </c>
    </row>
    <row r="199" spans="1:105" ht="12" customHeight="1" x14ac:dyDescent="0.25">
      <c r="A199" s="121" t="s">
        <v>55</v>
      </c>
      <c r="B199" s="122">
        <v>475.31568084252405</v>
      </c>
      <c r="C199" s="122">
        <v>718.13759882734439</v>
      </c>
      <c r="D199" s="122">
        <v>665.51225094892845</v>
      </c>
      <c r="E199" s="122">
        <v>618.58369979057534</v>
      </c>
      <c r="F199" s="122">
        <v>613.15298094324794</v>
      </c>
      <c r="G199" s="122">
        <v>647.73818002431631</v>
      </c>
      <c r="H199" s="122">
        <v>649.77048364703819</v>
      </c>
      <c r="I199" s="122">
        <v>693.47998057733935</v>
      </c>
      <c r="J199" s="122">
        <v>655.20707259135406</v>
      </c>
      <c r="K199" s="122">
        <v>697.47339641005374</v>
      </c>
      <c r="L199" s="122">
        <v>383.74137185762686</v>
      </c>
      <c r="M199" s="122">
        <v>470.86203811599114</v>
      </c>
      <c r="N199" s="122">
        <v>537.21508387406163</v>
      </c>
      <c r="O199" s="122">
        <v>612.10199992640128</v>
      </c>
      <c r="P199" s="122">
        <v>861.26145432786109</v>
      </c>
      <c r="Q199" s="122">
        <v>803.38005413663723</v>
      </c>
      <c r="R199" s="122">
        <v>775.64019934133955</v>
      </c>
      <c r="S199" s="122">
        <v>887.56976688676752</v>
      </c>
      <c r="T199" s="122">
        <v>1206.3534160623542</v>
      </c>
      <c r="U199" s="122">
        <v>1401.7163795081169</v>
      </c>
      <c r="V199" s="122">
        <v>1447.5990734264003</v>
      </c>
      <c r="W199" s="122">
        <v>1296.4068490950156</v>
      </c>
      <c r="X199" s="122">
        <v>1396.0429980549495</v>
      </c>
      <c r="Y199" s="122">
        <v>1366.3027897032941</v>
      </c>
      <c r="DA199" s="130" t="s">
        <v>2533</v>
      </c>
    </row>
    <row r="200" spans="1:105" ht="12" customHeight="1" x14ac:dyDescent="0.25">
      <c r="A200" s="97" t="s">
        <v>128</v>
      </c>
      <c r="B200" s="98">
        <v>466.19730381500813</v>
      </c>
      <c r="C200" s="98">
        <v>722.90981193524715</v>
      </c>
      <c r="D200" s="98">
        <v>667.54994158103239</v>
      </c>
      <c r="E200" s="98">
        <v>617.35908110143293</v>
      </c>
      <c r="F200" s="98">
        <v>612.50593910425539</v>
      </c>
      <c r="G200" s="98">
        <v>649.07795550268622</v>
      </c>
      <c r="H200" s="98">
        <v>650.55124476665367</v>
      </c>
      <c r="I200" s="98">
        <v>693.07006942085673</v>
      </c>
      <c r="J200" s="98">
        <v>656.55521645243857</v>
      </c>
      <c r="K200" s="98">
        <v>710.79314591114462</v>
      </c>
      <c r="L200" s="98">
        <v>380.17398750031356</v>
      </c>
      <c r="M200" s="98">
        <v>469.87912749330582</v>
      </c>
      <c r="N200" s="98">
        <v>536.46757592856261</v>
      </c>
      <c r="O200" s="98">
        <v>606.56068627349759</v>
      </c>
      <c r="P200" s="98">
        <v>869.84234863000654</v>
      </c>
      <c r="Q200" s="98">
        <v>803.00817319219516</v>
      </c>
      <c r="R200" s="98">
        <v>772.67125949950002</v>
      </c>
      <c r="S200" s="98">
        <v>887.17653373891892</v>
      </c>
      <c r="T200" s="98">
        <v>1213.270108430213</v>
      </c>
      <c r="U200" s="98">
        <v>1406.9651394771213</v>
      </c>
      <c r="V200" s="98">
        <v>1470.3275585206577</v>
      </c>
      <c r="W200" s="98">
        <v>1251.4526693672701</v>
      </c>
      <c r="X200" s="98">
        <v>1410.5021801766663</v>
      </c>
      <c r="Y200" s="98">
        <v>1365.4924632456396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380.15743240956698</v>
      </c>
      <c r="M201" s="98">
        <v>469.98622572470759</v>
      </c>
      <c r="N201" s="98">
        <v>536.84093269545849</v>
      </c>
      <c r="O201" s="98">
        <v>607.40143160250659</v>
      </c>
      <c r="P201" s="98">
        <v>870.27149031770671</v>
      </c>
      <c r="Q201" s="98">
        <v>803.74121603436299</v>
      </c>
      <c r="R201" s="98">
        <v>773.70550858961542</v>
      </c>
      <c r="S201" s="98">
        <v>888.6347268205817</v>
      </c>
      <c r="T201" s="98">
        <v>1212.9839395794918</v>
      </c>
      <c r="U201" s="98">
        <v>1404.6716397281746</v>
      </c>
      <c r="V201" s="98">
        <v>1466.1614812541272</v>
      </c>
      <c r="W201" s="98">
        <v>1246.8922161920316</v>
      </c>
      <c r="X201" s="98">
        <v>1408.088262391977</v>
      </c>
      <c r="Y201" s="98">
        <v>1362.5418802766903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125.6485853778582</v>
      </c>
      <c r="M202" s="101">
        <v>135.51583180353003</v>
      </c>
      <c r="N202" s="101">
        <v>166.13427227279968</v>
      </c>
      <c r="O202" s="101">
        <v>212.18253798855289</v>
      </c>
      <c r="P202" s="101">
        <v>265.32330121025996</v>
      </c>
      <c r="Q202" s="101">
        <v>248.18135888525973</v>
      </c>
      <c r="R202" s="101">
        <v>239.55058359858481</v>
      </c>
      <c r="S202" s="101">
        <v>249.23332320909137</v>
      </c>
      <c r="T202" s="101">
        <v>371.1002283976523</v>
      </c>
      <c r="U202" s="101">
        <v>410.03396828882205</v>
      </c>
      <c r="V202" s="101">
        <v>453.42101856907669</v>
      </c>
      <c r="W202" s="101">
        <v>527.16583838015038</v>
      </c>
      <c r="X202" s="101">
        <v>344.41032778035844</v>
      </c>
      <c r="Y202" s="101">
        <v>527.20072470838579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254.50884703170877</v>
      </c>
      <c r="M203" s="104">
        <v>334.47039392117762</v>
      </c>
      <c r="N203" s="104">
        <v>370.70666042265873</v>
      </c>
      <c r="O203" s="104">
        <v>395.2188936139537</v>
      </c>
      <c r="P203" s="104">
        <v>604.94818910744698</v>
      </c>
      <c r="Q203" s="104">
        <v>555.55985714910332</v>
      </c>
      <c r="R203" s="104">
        <v>534.15492499103073</v>
      </c>
      <c r="S203" s="104">
        <v>639.40140361149042</v>
      </c>
      <c r="T203" s="104">
        <v>841.88371118183954</v>
      </c>
      <c r="U203" s="104">
        <v>994.63767143935252</v>
      </c>
      <c r="V203" s="104">
        <v>1012.7404626850508</v>
      </c>
      <c r="W203" s="104">
        <v>719.72637781188109</v>
      </c>
      <c r="X203" s="104">
        <v>1063.6779346116186</v>
      </c>
      <c r="Y203" s="104">
        <v>835.34115556830466</v>
      </c>
      <c r="DA203" s="132" t="s">
        <v>2537</v>
      </c>
    </row>
    <row r="204" spans="1:105" ht="12" customHeight="1" x14ac:dyDescent="0.25">
      <c r="A204" s="106" t="s">
        <v>122</v>
      </c>
      <c r="B204" s="101">
        <v>748.41122966687169</v>
      </c>
      <c r="C204" s="101">
        <v>603.86999044848744</v>
      </c>
      <c r="D204" s="101">
        <v>620.01224129647483</v>
      </c>
      <c r="E204" s="101">
        <v>643.10265565990494</v>
      </c>
      <c r="F204" s="101">
        <v>624.80618031376662</v>
      </c>
      <c r="G204" s="101">
        <v>626.55321916771049</v>
      </c>
      <c r="H204" s="101">
        <v>638.5306431604256</v>
      </c>
      <c r="I204" s="101">
        <v>698.92041045848111</v>
      </c>
      <c r="J204" s="101">
        <v>637.25561707089548</v>
      </c>
      <c r="K204" s="101">
        <v>499.66787012690003</v>
      </c>
      <c r="L204" s="101">
        <v>456.90068073369076</v>
      </c>
      <c r="M204" s="101">
        <v>492.27720827628991</v>
      </c>
      <c r="N204" s="101">
        <v>552.3263258788686</v>
      </c>
      <c r="O204" s="101">
        <v>689.18878541520564</v>
      </c>
      <c r="P204" s="101">
        <v>703.57333360541747</v>
      </c>
      <c r="Q204" s="101">
        <v>811.20227613929944</v>
      </c>
      <c r="R204" s="101">
        <v>846.89720767117603</v>
      </c>
      <c r="S204" s="101">
        <v>898.91919569372385</v>
      </c>
      <c r="T204" s="101">
        <v>1100.3004441830988</v>
      </c>
      <c r="U204" s="101">
        <v>1342.4366456119415</v>
      </c>
      <c r="V204" s="101">
        <v>1227.2991013077267</v>
      </c>
      <c r="W204" s="101">
        <v>1625.7181241457224</v>
      </c>
      <c r="X204" s="101">
        <v>1237.8311714976289</v>
      </c>
      <c r="Y204" s="101">
        <v>1400.3329875933973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489.13204513190777</v>
      </c>
      <c r="N205" s="104">
        <v>549.56410871506228</v>
      </c>
      <c r="O205" s="104">
        <v>686.73689840946088</v>
      </c>
      <c r="P205" s="104">
        <v>701.01052323818328</v>
      </c>
      <c r="Q205" s="104">
        <v>807.636932588229</v>
      </c>
      <c r="R205" s="104">
        <v>842.23709043625945</v>
      </c>
      <c r="S205" s="104">
        <v>897.21456691757419</v>
      </c>
      <c r="T205" s="104">
        <v>1091.4328768001253</v>
      </c>
      <c r="U205" s="104">
        <v>1334.2858783176821</v>
      </c>
      <c r="V205" s="104">
        <v>1223.189745191554</v>
      </c>
      <c r="W205" s="104">
        <v>1619.9698570156652</v>
      </c>
      <c r="X205" s="104">
        <v>1239.7673257668789</v>
      </c>
      <c r="Y205" s="104">
        <v>1403.3850660445223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141.01618380851014</v>
      </c>
      <c r="N206" s="98">
        <v>169.37453861572354</v>
      </c>
      <c r="O206" s="98">
        <v>239.47960676287278</v>
      </c>
      <c r="P206" s="98">
        <v>211.77674466545164</v>
      </c>
      <c r="Q206" s="98">
        <v>248.52766031965658</v>
      </c>
      <c r="R206" s="98">
        <v>260.94230327957149</v>
      </c>
      <c r="S206" s="98">
        <v>251.80135708042863</v>
      </c>
      <c r="T206" s="98">
        <v>331.39985694701608</v>
      </c>
      <c r="U206" s="98">
        <v>387.63347348582823</v>
      </c>
      <c r="V206" s="98">
        <v>369.13244891048066</v>
      </c>
      <c r="W206" s="98">
        <v>675.74314725805152</v>
      </c>
      <c r="X206" s="98">
        <v>295.46217349974228</v>
      </c>
      <c r="Y206" s="98">
        <v>543.5243591267182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348.11586132339761</v>
      </c>
      <c r="N207" s="98">
        <v>380.18957009933865</v>
      </c>
      <c r="O207" s="98">
        <v>447.25729164658804</v>
      </c>
      <c r="P207" s="98">
        <v>489.23377857273175</v>
      </c>
      <c r="Q207" s="98">
        <v>559.10927226857257</v>
      </c>
      <c r="R207" s="98">
        <v>581.2947871566879</v>
      </c>
      <c r="S207" s="98">
        <v>645.41320983714536</v>
      </c>
      <c r="T207" s="98">
        <v>760.03301985310918</v>
      </c>
      <c r="U207" s="98">
        <v>946.65240483185369</v>
      </c>
      <c r="V207" s="98">
        <v>854.05729628107326</v>
      </c>
      <c r="W207" s="98">
        <v>944.22670975761355</v>
      </c>
      <c r="X207" s="98">
        <v>944.30515226713624</v>
      </c>
      <c r="Y207" s="98">
        <v>859.86070691780412</v>
      </c>
      <c r="DA207" s="63" t="s">
        <v>2541</v>
      </c>
    </row>
    <row r="208" spans="1:105" ht="12" customHeight="1" x14ac:dyDescent="0.25">
      <c r="A208" s="121" t="s">
        <v>54</v>
      </c>
      <c r="B208" s="122">
        <v>192.45547273925473</v>
      </c>
      <c r="C208" s="122">
        <v>214.22177166406087</v>
      </c>
      <c r="D208" s="122">
        <v>192.50025625436638</v>
      </c>
      <c r="E208" s="122">
        <v>211.88212869787117</v>
      </c>
      <c r="F208" s="122">
        <v>223.19721799983529</v>
      </c>
      <c r="G208" s="122">
        <v>217.90354344131075</v>
      </c>
      <c r="H208" s="122">
        <v>195.01488296143179</v>
      </c>
      <c r="I208" s="122">
        <v>218.15674136650711</v>
      </c>
      <c r="J208" s="122">
        <v>184.75491132767422</v>
      </c>
      <c r="K208" s="122">
        <v>171.58901731310485</v>
      </c>
      <c r="L208" s="122">
        <v>153.59354389043412</v>
      </c>
      <c r="M208" s="122">
        <v>172.902806569353</v>
      </c>
      <c r="N208" s="122">
        <v>179.05783250490717</v>
      </c>
      <c r="O208" s="122">
        <v>174.82550668914303</v>
      </c>
      <c r="P208" s="122">
        <v>204.07705203163601</v>
      </c>
      <c r="Q208" s="122">
        <v>217.00967033592116</v>
      </c>
      <c r="R208" s="122">
        <v>224.44257957868342</v>
      </c>
      <c r="S208" s="122">
        <v>271.29132940650658</v>
      </c>
      <c r="T208" s="122">
        <v>265.37277960175152</v>
      </c>
      <c r="U208" s="122">
        <v>282.73233915786562</v>
      </c>
      <c r="V208" s="122">
        <v>303.78662607023074</v>
      </c>
      <c r="W208" s="122">
        <v>355.2501741085253</v>
      </c>
      <c r="X208" s="122">
        <v>392.96979424573664</v>
      </c>
      <c r="Y208" s="122">
        <v>391.96729425602052</v>
      </c>
      <c r="DA208" s="130" t="s">
        <v>2542</v>
      </c>
    </row>
    <row r="209" spans="1:105" ht="12" customHeight="1" x14ac:dyDescent="0.25">
      <c r="A209" s="97" t="s">
        <v>50</v>
      </c>
      <c r="B209" s="98">
        <v>221.24613334154111</v>
      </c>
      <c r="C209" s="98">
        <v>227.53934081287977</v>
      </c>
      <c r="D209" s="98">
        <v>203.66692264930487</v>
      </c>
      <c r="E209" s="98">
        <v>197.46998327648842</v>
      </c>
      <c r="F209" s="98">
        <v>211.67618207342352</v>
      </c>
      <c r="G209" s="98">
        <v>222.52164837907091</v>
      </c>
      <c r="H209" s="98">
        <v>202.99546039444303</v>
      </c>
      <c r="I209" s="98">
        <v>205.63035895207614</v>
      </c>
      <c r="J209" s="98">
        <v>195.37758240749793</v>
      </c>
      <c r="K209" s="98">
        <v>182.1253237290243</v>
      </c>
      <c r="L209" s="98">
        <v>159.64184196065253</v>
      </c>
      <c r="M209" s="98">
        <v>172.75680641780238</v>
      </c>
      <c r="N209" s="98">
        <v>177.10724295854661</v>
      </c>
      <c r="O209" s="98">
        <v>178.10816516451186</v>
      </c>
      <c r="P209" s="98">
        <v>198.12500665062515</v>
      </c>
      <c r="Q209" s="98">
        <v>215.52938629710687</v>
      </c>
      <c r="R209" s="98">
        <v>246.39689516627496</v>
      </c>
      <c r="S209" s="98">
        <v>278.29434559408043</v>
      </c>
      <c r="T209" s="98">
        <v>161.89379363931761</v>
      </c>
      <c r="U209" s="98">
        <v>335.32019610125047</v>
      </c>
      <c r="V209" s="98">
        <v>216.44476036991142</v>
      </c>
      <c r="W209" s="98">
        <v>434.02821659750811</v>
      </c>
      <c r="X209" s="98">
        <v>391.89445266365396</v>
      </c>
      <c r="Y209" s="98">
        <v>365.73956443213666</v>
      </c>
      <c r="DA209" s="63" t="s">
        <v>2543</v>
      </c>
    </row>
    <row r="210" spans="1:105" ht="12" customHeight="1" x14ac:dyDescent="0.25">
      <c r="A210" s="109" t="s">
        <v>120</v>
      </c>
      <c r="B210" s="33">
        <v>190.77346096989194</v>
      </c>
      <c r="C210" s="33">
        <v>213.39460088685468</v>
      </c>
      <c r="D210" s="33">
        <v>191.79428869264316</v>
      </c>
      <c r="E210" s="33">
        <v>212.74171035295902</v>
      </c>
      <c r="F210" s="33">
        <v>223.89085680256869</v>
      </c>
      <c r="G210" s="33">
        <v>217.61175742918297</v>
      </c>
      <c r="H210" s="33">
        <v>194.47704719788575</v>
      </c>
      <c r="I210" s="33">
        <v>219.0291062150379</v>
      </c>
      <c r="J210" s="33">
        <v>183.99003926741449</v>
      </c>
      <c r="K210" s="33">
        <v>170.83252064035298</v>
      </c>
      <c r="L210" s="33">
        <v>153.15782062513111</v>
      </c>
      <c r="M210" s="33">
        <v>172.91303549956959</v>
      </c>
      <c r="N210" s="33">
        <v>179.17967329533334</v>
      </c>
      <c r="O210" s="33">
        <v>174.65168007692694</v>
      </c>
      <c r="P210" s="33">
        <v>204.34716438673033</v>
      </c>
      <c r="Q210" s="33">
        <v>217.07056508549695</v>
      </c>
      <c r="R210" s="33">
        <v>223.63079902606222</v>
      </c>
      <c r="S210" s="33">
        <v>271.06722671156751</v>
      </c>
      <c r="T210" s="33">
        <v>268.02175132228064</v>
      </c>
      <c r="U210" s="33">
        <v>281.38824951295766</v>
      </c>
      <c r="V210" s="33">
        <v>305.87284668517725</v>
      </c>
      <c r="W210" s="33">
        <v>353.12034793789229</v>
      </c>
      <c r="X210" s="33">
        <v>392.99991893167845</v>
      </c>
      <c r="Y210" s="33">
        <v>392.66984269102505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4.800617078154227</v>
      </c>
      <c r="C212" s="117">
        <f t="shared" si="101"/>
        <v>5.2188318394520543</v>
      </c>
      <c r="D212" s="117">
        <f t="shared" si="101"/>
        <v>4.7409082533034388</v>
      </c>
      <c r="E212" s="117">
        <f t="shared" si="101"/>
        <v>4.345098112277233</v>
      </c>
      <c r="F212" s="117">
        <f t="shared" si="101"/>
        <v>4.6907083421703479</v>
      </c>
      <c r="G212" s="117">
        <f t="shared" si="101"/>
        <v>5.1491638722127382</v>
      </c>
      <c r="H212" s="117">
        <f t="shared" si="101"/>
        <v>4.9800254261658941</v>
      </c>
      <c r="I212" s="117">
        <f t="shared" si="101"/>
        <v>5.1969227442271402</v>
      </c>
      <c r="J212" s="117">
        <f t="shared" si="101"/>
        <v>5.0922067594430924</v>
      </c>
      <c r="K212" s="117">
        <f t="shared" si="101"/>
        <v>4.731857466137499</v>
      </c>
      <c r="L212" s="117">
        <f t="shared" si="101"/>
        <v>4.159183340390384</v>
      </c>
      <c r="M212" s="117">
        <f t="shared" si="101"/>
        <v>4.3833209430368454</v>
      </c>
      <c r="N212" s="117">
        <f t="shared" si="101"/>
        <v>4.032598824192287</v>
      </c>
      <c r="O212" s="117">
        <f t="shared" si="101"/>
        <v>3.466545782369971</v>
      </c>
      <c r="P212" s="117">
        <f t="shared" si="101"/>
        <v>3.3274935220034667</v>
      </c>
      <c r="Q212" s="117">
        <f t="shared" si="101"/>
        <v>3.2930167679132771</v>
      </c>
      <c r="R212" s="117">
        <f t="shared" ref="R212:V212" si="102">R213+R216+R218+R227</f>
        <v>3.3951770122785594</v>
      </c>
      <c r="S212" s="117">
        <f t="shared" si="102"/>
        <v>3.331885303022621</v>
      </c>
      <c r="T212" s="117">
        <f t="shared" si="102"/>
        <v>1.5593151027832077</v>
      </c>
      <c r="U212" s="117">
        <f t="shared" si="102"/>
        <v>3.2053482701657963</v>
      </c>
      <c r="V212" s="117">
        <f t="shared" si="102"/>
        <v>1.9243121841614204</v>
      </c>
      <c r="W212" s="117">
        <f t="shared" ref="W212:Y212" si="103">W213+W216+W218+W227</f>
        <v>4.3201229611844187</v>
      </c>
      <c r="X212" s="117">
        <f t="shared" si="103"/>
        <v>4.0255523371685529</v>
      </c>
      <c r="Y212" s="117">
        <f t="shared" si="103"/>
        <v>3.5880056940241998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4.800617078154227</v>
      </c>
      <c r="C227" s="122">
        <v>5.2188318394520543</v>
      </c>
      <c r="D227" s="122">
        <v>4.7409082533034388</v>
      </c>
      <c r="E227" s="122">
        <v>4.345098112277233</v>
      </c>
      <c r="F227" s="122">
        <v>4.6907083421703479</v>
      </c>
      <c r="G227" s="122">
        <v>5.1491638722127382</v>
      </c>
      <c r="H227" s="122">
        <v>4.9800254261658941</v>
      </c>
      <c r="I227" s="122">
        <v>5.1969227442271402</v>
      </c>
      <c r="J227" s="122">
        <v>5.0922067594430924</v>
      </c>
      <c r="K227" s="122">
        <v>4.731857466137499</v>
      </c>
      <c r="L227" s="122">
        <v>4.159183340390384</v>
      </c>
      <c r="M227" s="122">
        <v>4.3833209430368454</v>
      </c>
      <c r="N227" s="122">
        <v>4.032598824192287</v>
      </c>
      <c r="O227" s="122">
        <v>3.466545782369971</v>
      </c>
      <c r="P227" s="122">
        <v>3.3274935220034667</v>
      </c>
      <c r="Q227" s="122">
        <v>3.2930167679132771</v>
      </c>
      <c r="R227" s="122">
        <v>3.3951770122785594</v>
      </c>
      <c r="S227" s="122">
        <v>3.331885303022621</v>
      </c>
      <c r="T227" s="122">
        <v>1.5593151027832077</v>
      </c>
      <c r="U227" s="122">
        <v>3.2053482701657963</v>
      </c>
      <c r="V227" s="122">
        <v>1.9243121841614204</v>
      </c>
      <c r="W227" s="122">
        <v>4.3201229611844187</v>
      </c>
      <c r="X227" s="122">
        <v>4.0255523371685529</v>
      </c>
      <c r="Y227" s="122">
        <v>3.5880056940241998</v>
      </c>
      <c r="DA227" s="130" t="s">
        <v>2710</v>
      </c>
    </row>
    <row r="228" spans="1:105" ht="12" customHeight="1" x14ac:dyDescent="0.25">
      <c r="A228" s="97" t="s">
        <v>50</v>
      </c>
      <c r="B228" s="98">
        <v>86.971823900944855</v>
      </c>
      <c r="C228" s="98">
        <v>89.242779267463135</v>
      </c>
      <c r="D228" s="98">
        <v>79.730388994356431</v>
      </c>
      <c r="E228" s="98">
        <v>77.197031949691294</v>
      </c>
      <c r="F228" s="98">
        <v>82.6013141466685</v>
      </c>
      <c r="G228" s="98">
        <v>86.645116780289129</v>
      </c>
      <c r="H228" s="98">
        <v>78.875220252642862</v>
      </c>
      <c r="I228" s="98">
        <v>79.820105672884182</v>
      </c>
      <c r="J228" s="98">
        <v>75.813625786894931</v>
      </c>
      <c r="K228" s="98">
        <v>70.636047101660068</v>
      </c>
      <c r="L228" s="98">
        <v>61.893030886657229</v>
      </c>
      <c r="M228" s="98">
        <v>66.947588019471823</v>
      </c>
      <c r="N228" s="98">
        <v>68.591808294375198</v>
      </c>
      <c r="O228" s="98">
        <v>68.931124236002006</v>
      </c>
      <c r="P228" s="98">
        <v>76.650287072377523</v>
      </c>
      <c r="Q228" s="98">
        <v>83.342613737280459</v>
      </c>
      <c r="R228" s="98">
        <v>95.216528684993804</v>
      </c>
      <c r="S228" s="98">
        <v>107.45043112663242</v>
      </c>
      <c r="T228" s="98">
        <v>62.472138135746292</v>
      </c>
      <c r="U228" s="98">
        <v>128.61543302440958</v>
      </c>
      <c r="V228" s="98">
        <v>82.487707613375449</v>
      </c>
      <c r="W228" s="98">
        <v>164.11289613978653</v>
      </c>
      <c r="X228" s="98">
        <v>147.72311079018087</v>
      </c>
      <c r="Y228" s="98">
        <v>137.53641303594989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89.906975374933296</v>
      </c>
      <c r="C231" s="118">
        <f t="shared" si="108"/>
        <v>185.80482084182995</v>
      </c>
      <c r="D231" s="118">
        <f t="shared" si="108"/>
        <v>164.78215088743781</v>
      </c>
      <c r="E231" s="118">
        <f t="shared" si="108"/>
        <v>143.1265442612148</v>
      </c>
      <c r="F231" s="118">
        <f t="shared" si="108"/>
        <v>133.23803028316249</v>
      </c>
      <c r="G231" s="118">
        <f t="shared" si="108"/>
        <v>132.04376681651686</v>
      </c>
      <c r="H231" s="118">
        <f t="shared" si="108"/>
        <v>115.93642200164228</v>
      </c>
      <c r="I231" s="118">
        <f t="shared" si="108"/>
        <v>104.80686101250451</v>
      </c>
      <c r="J231" s="118">
        <f t="shared" si="108"/>
        <v>102.70924076515188</v>
      </c>
      <c r="K231" s="118">
        <f t="shared" si="108"/>
        <v>113.05182585997908</v>
      </c>
      <c r="L231" s="118">
        <f t="shared" si="108"/>
        <v>137.85337246885132</v>
      </c>
      <c r="M231" s="118">
        <f t="shared" si="108"/>
        <v>136.41900938505475</v>
      </c>
      <c r="N231" s="118">
        <f t="shared" si="108"/>
        <v>145.57284066035689</v>
      </c>
      <c r="O231" s="118">
        <f t="shared" si="108"/>
        <v>147.39977270119616</v>
      </c>
      <c r="P231" s="118">
        <f t="shared" si="108"/>
        <v>125.17657015519147</v>
      </c>
      <c r="Q231" s="118">
        <f t="shared" si="108"/>
        <v>136.2380521424393</v>
      </c>
      <c r="R231" s="118">
        <f t="shared" ref="R231:V231" si="109">R232+R235+R237+R246</f>
        <v>140.38399255782093</v>
      </c>
      <c r="S231" s="118">
        <f t="shared" si="109"/>
        <v>147.60879789487208</v>
      </c>
      <c r="T231" s="118">
        <f t="shared" si="109"/>
        <v>141.74403558930908</v>
      </c>
      <c r="U231" s="118">
        <f t="shared" si="109"/>
        <v>145.35296302090794</v>
      </c>
      <c r="V231" s="118">
        <f t="shared" si="109"/>
        <v>157.04148405342821</v>
      </c>
      <c r="W231" s="118">
        <f t="shared" ref="W231:Y231" si="110">W232+W235+W237+W246</f>
        <v>174.16074157677807</v>
      </c>
      <c r="X231" s="118">
        <f t="shared" si="110"/>
        <v>158.19390778429502</v>
      </c>
      <c r="Y231" s="118">
        <f t="shared" si="110"/>
        <v>147.17167183912628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79.192843277382778</v>
      </c>
      <c r="C232" s="123">
        <f t="shared" si="111"/>
        <v>170.93566513087364</v>
      </c>
      <c r="D232" s="123">
        <f t="shared" si="111"/>
        <v>151.11526530934449</v>
      </c>
      <c r="E232" s="123">
        <f t="shared" si="111"/>
        <v>129.92008342304715</v>
      </c>
      <c r="F232" s="123">
        <f t="shared" si="111"/>
        <v>119.96445282825421</v>
      </c>
      <c r="G232" s="123">
        <f t="shared" si="111"/>
        <v>118.32698869213128</v>
      </c>
      <c r="H232" s="123">
        <f t="shared" si="111"/>
        <v>102.55695820849874</v>
      </c>
      <c r="I232" s="123">
        <f t="shared" si="111"/>
        <v>90.385583784054091</v>
      </c>
      <c r="J232" s="123">
        <f t="shared" si="111"/>
        <v>89.453726498742057</v>
      </c>
      <c r="K232" s="123">
        <f t="shared" si="111"/>
        <v>99.438821125897661</v>
      </c>
      <c r="L232" s="123">
        <f t="shared" si="111"/>
        <v>129.41061699262443</v>
      </c>
      <c r="M232" s="123">
        <f t="shared" si="111"/>
        <v>126.40081866661978</v>
      </c>
      <c r="N232" s="123">
        <f t="shared" si="111"/>
        <v>134.47768849441553</v>
      </c>
      <c r="O232" s="123">
        <f t="shared" si="111"/>
        <v>135.27297138233956</v>
      </c>
      <c r="P232" s="123">
        <f t="shared" si="111"/>
        <v>108.99070817938703</v>
      </c>
      <c r="Q232" s="123">
        <f t="shared" si="111"/>
        <v>120.70832316091611</v>
      </c>
      <c r="R232" s="123">
        <f t="shared" ref="R232:V232" si="112">SUM(R233:R234)</f>
        <v>125.2144619603074</v>
      </c>
      <c r="S232" s="123">
        <f t="shared" si="112"/>
        <v>130.19535998579653</v>
      </c>
      <c r="T232" s="123">
        <f t="shared" si="112"/>
        <v>119.8430085894813</v>
      </c>
      <c r="U232" s="123">
        <f t="shared" si="112"/>
        <v>120.39006049674454</v>
      </c>
      <c r="V232" s="123">
        <f t="shared" si="112"/>
        <v>131.32685385433766</v>
      </c>
      <c r="W232" s="123">
        <f t="shared" ref="W232:Y232" si="113">SUM(W233:W234)</f>
        <v>150.03016341568289</v>
      </c>
      <c r="X232" s="123">
        <f t="shared" si="113"/>
        <v>132.35782072129578</v>
      </c>
      <c r="Y232" s="123">
        <f t="shared" si="113"/>
        <v>122.13571392233139</v>
      </c>
      <c r="DA232" s="130" t="s">
        <v>2864</v>
      </c>
    </row>
    <row r="233" spans="1:105" ht="12" customHeight="1" x14ac:dyDescent="0.25">
      <c r="A233" s="97" t="s">
        <v>198</v>
      </c>
      <c r="B233" s="99">
        <v>78.935012956042669</v>
      </c>
      <c r="C233" s="99">
        <v>170.38781643984706</v>
      </c>
      <c r="D233" s="99">
        <v>150.64097257211208</v>
      </c>
      <c r="E233" s="99">
        <v>129.51830679214606</v>
      </c>
      <c r="F233" s="99">
        <v>119.59948264338603</v>
      </c>
      <c r="G233" s="99">
        <v>117.9722670403024</v>
      </c>
      <c r="H233" s="99">
        <v>102.25546336184716</v>
      </c>
      <c r="I233" s="99">
        <v>90.124067218706898</v>
      </c>
      <c r="J233" s="99">
        <v>89.198089175193132</v>
      </c>
      <c r="K233" s="99">
        <v>99.15744619178605</v>
      </c>
      <c r="L233" s="99">
        <v>129.05952428552402</v>
      </c>
      <c r="M233" s="99">
        <v>126.0608145653711</v>
      </c>
      <c r="N233" s="99">
        <v>134.11987550644929</v>
      </c>
      <c r="O233" s="99">
        <v>134.90760714371444</v>
      </c>
      <c r="P233" s="99">
        <v>108.69638192302249</v>
      </c>
      <c r="Q233" s="99">
        <v>120.39223923259109</v>
      </c>
      <c r="R233" s="99">
        <v>124.88881112515791</v>
      </c>
      <c r="S233" s="99">
        <v>129.85387393710556</v>
      </c>
      <c r="T233" s="99">
        <v>119.51541940483536</v>
      </c>
      <c r="U233" s="99">
        <v>120.06004639370876</v>
      </c>
      <c r="V233" s="99">
        <v>130.96657383470173</v>
      </c>
      <c r="W233" s="99">
        <v>149.62913186516727</v>
      </c>
      <c r="X233" s="99">
        <v>132.00584034035521</v>
      </c>
      <c r="Y233" s="99">
        <v>121.84541354838939</v>
      </c>
      <c r="DA233" s="63" t="s">
        <v>2865</v>
      </c>
    </row>
    <row r="234" spans="1:105" ht="12" customHeight="1" x14ac:dyDescent="0.25">
      <c r="A234" s="97" t="s">
        <v>53</v>
      </c>
      <c r="B234" s="99">
        <v>0.2578303213401042</v>
      </c>
      <c r="C234" s="99">
        <v>0.54784869102658096</v>
      </c>
      <c r="D234" s="99">
        <v>0.47429273723240822</v>
      </c>
      <c r="E234" s="99">
        <v>0.40177663090109361</v>
      </c>
      <c r="F234" s="99">
        <v>0.36497018486817823</v>
      </c>
      <c r="G234" s="99">
        <v>0.3547216518288881</v>
      </c>
      <c r="H234" s="99">
        <v>0.30149484665157539</v>
      </c>
      <c r="I234" s="99">
        <v>0.26151656534719203</v>
      </c>
      <c r="J234" s="99">
        <v>0.25563732354892721</v>
      </c>
      <c r="K234" s="99">
        <v>0.28137493411160597</v>
      </c>
      <c r="L234" s="99">
        <v>0.35109270710040918</v>
      </c>
      <c r="M234" s="99">
        <v>0.34000410124868796</v>
      </c>
      <c r="N234" s="99">
        <v>0.35781298796623712</v>
      </c>
      <c r="O234" s="99">
        <v>0.3653642386251294</v>
      </c>
      <c r="P234" s="99">
        <v>0.29432625636454662</v>
      </c>
      <c r="Q234" s="99">
        <v>0.31608392832502097</v>
      </c>
      <c r="R234" s="99">
        <v>0.32565083514948684</v>
      </c>
      <c r="S234" s="99">
        <v>0.34148604869096105</v>
      </c>
      <c r="T234" s="99">
        <v>0.32758918464593761</v>
      </c>
      <c r="U234" s="99">
        <v>0.33001410303577305</v>
      </c>
      <c r="V234" s="99">
        <v>0.3602800196359206</v>
      </c>
      <c r="W234" s="99">
        <v>0.40103155051561906</v>
      </c>
      <c r="X234" s="99">
        <v>0.35198038094056117</v>
      </c>
      <c r="Y234" s="99">
        <v>0.29030037394200175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6.3396887838990381E-3</v>
      </c>
      <c r="C235" s="123">
        <f t="shared" si="114"/>
        <v>1.1576388148333261E-2</v>
      </c>
      <c r="D235" s="123">
        <f t="shared" si="114"/>
        <v>1.9368882242077418E-2</v>
      </c>
      <c r="E235" s="123">
        <f t="shared" si="114"/>
        <v>2.9167796066976295E-2</v>
      </c>
      <c r="F235" s="123">
        <f t="shared" si="114"/>
        <v>3.2288996175491247E-2</v>
      </c>
      <c r="G235" s="123">
        <f t="shared" si="114"/>
        <v>4.2110484230273068E-2</v>
      </c>
      <c r="H235" s="123">
        <f t="shared" si="114"/>
        <v>5.5621481022544231E-2</v>
      </c>
      <c r="I235" s="123">
        <f t="shared" si="114"/>
        <v>7.7461489538383235E-2</v>
      </c>
      <c r="J235" s="123">
        <f t="shared" si="114"/>
        <v>6.3859245355189206E-2</v>
      </c>
      <c r="K235" s="123">
        <f t="shared" si="114"/>
        <v>7.2033329416219052E-2</v>
      </c>
      <c r="L235" s="123">
        <f t="shared" si="114"/>
        <v>8.8082985845791925E-2</v>
      </c>
      <c r="M235" s="123">
        <f t="shared" si="114"/>
        <v>7.3780403862001312E-2</v>
      </c>
      <c r="N235" s="123">
        <f t="shared" si="114"/>
        <v>0.10987884190231025</v>
      </c>
      <c r="O235" s="123">
        <f t="shared" si="114"/>
        <v>9.9039042636785035E-2</v>
      </c>
      <c r="P235" s="123">
        <f t="shared" si="114"/>
        <v>8.4754622097319959E-2</v>
      </c>
      <c r="Q235" s="123">
        <f t="shared" si="114"/>
        <v>0.15477418696030903</v>
      </c>
      <c r="R235" s="123">
        <f t="shared" si="114"/>
        <v>0.17164837955785051</v>
      </c>
      <c r="S235" s="123">
        <f t="shared" si="114"/>
        <v>0.18693952204914049</v>
      </c>
      <c r="T235" s="123">
        <f t="shared" si="114"/>
        <v>0.21389106807919636</v>
      </c>
      <c r="U235" s="123">
        <f t="shared" si="114"/>
        <v>0.22243184408851041</v>
      </c>
      <c r="V235" s="123">
        <f t="shared" si="114"/>
        <v>0.23270848056659743</v>
      </c>
      <c r="W235" s="123">
        <f t="shared" si="114"/>
        <v>0.21780461340779456</v>
      </c>
      <c r="X235" s="123">
        <f t="shared" si="114"/>
        <v>0.21129362562745937</v>
      </c>
      <c r="Y235" s="123">
        <f t="shared" si="114"/>
        <v>0.11559087229281488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6.3396887838990381E-3</v>
      </c>
      <c r="C236" s="99">
        <f>RES_hhdet_fecs!C129</f>
        <v>1.1576388148333261E-2</v>
      </c>
      <c r="D236" s="99">
        <f>RES_hhdet_fecs!D129</f>
        <v>1.9368882242077418E-2</v>
      </c>
      <c r="E236" s="99">
        <f>RES_hhdet_fecs!E129</f>
        <v>2.9167796066976295E-2</v>
      </c>
      <c r="F236" s="99">
        <f>RES_hhdet_fecs!F129</f>
        <v>3.2288996175491247E-2</v>
      </c>
      <c r="G236" s="99">
        <f>RES_hhdet_fecs!G129</f>
        <v>4.2110484230273068E-2</v>
      </c>
      <c r="H236" s="99">
        <f>RES_hhdet_fecs!H129</f>
        <v>5.5621481022544231E-2</v>
      </c>
      <c r="I236" s="99">
        <f>RES_hhdet_fecs!I129</f>
        <v>7.7461489538383235E-2</v>
      </c>
      <c r="J236" s="99">
        <f>RES_hhdet_fecs!J129</f>
        <v>6.3859245355189206E-2</v>
      </c>
      <c r="K236" s="99">
        <f>RES_hhdet_fecs!K129</f>
        <v>7.2033329416219052E-2</v>
      </c>
      <c r="L236" s="99">
        <f>RES_hhdet_fecs!L129</f>
        <v>8.8082985845791925E-2</v>
      </c>
      <c r="M236" s="99">
        <f>RES_hhdet_fecs!M129</f>
        <v>7.3780403862001312E-2</v>
      </c>
      <c r="N236" s="99">
        <f>RES_hhdet_fecs!N129</f>
        <v>0.10987884190231025</v>
      </c>
      <c r="O236" s="99">
        <f>RES_hhdet_fecs!O129</f>
        <v>9.9039042636785035E-2</v>
      </c>
      <c r="P236" s="99">
        <f>RES_hhdet_fecs!P129</f>
        <v>8.4754622097319959E-2</v>
      </c>
      <c r="Q236" s="99">
        <f>RES_hhdet_fecs!Q129</f>
        <v>0.15477418696030903</v>
      </c>
      <c r="R236" s="99">
        <f>RES_hhdet_fecs!R129</f>
        <v>0.17164837955785051</v>
      </c>
      <c r="S236" s="99">
        <f>RES_hhdet_fecs!S129</f>
        <v>0.18693952204914049</v>
      </c>
      <c r="T236" s="99">
        <f>RES_hhdet_fecs!T129</f>
        <v>0.21389106807919636</v>
      </c>
      <c r="U236" s="99">
        <f>RES_hhdet_fecs!U129</f>
        <v>0.22243184408851041</v>
      </c>
      <c r="V236" s="99">
        <f>RES_hhdet_fecs!V129</f>
        <v>0.23270848056659743</v>
      </c>
      <c r="W236" s="99">
        <f>RES_hhdet_fecs!W129</f>
        <v>0.21780461340779456</v>
      </c>
      <c r="X236" s="99">
        <f>RES_hhdet_fecs!X129</f>
        <v>0.21129362562745937</v>
      </c>
      <c r="Y236" s="99">
        <f>RES_hhdet_fecs!Y129</f>
        <v>0.11559087229281488</v>
      </c>
      <c r="DA236" s="63" t="s">
        <v>2868</v>
      </c>
    </row>
    <row r="237" spans="1:105" ht="12" customHeight="1" x14ac:dyDescent="0.25">
      <c r="A237" s="121" t="s">
        <v>55</v>
      </c>
      <c r="B237" s="123">
        <v>7.657971652653444</v>
      </c>
      <c r="C237" s="123">
        <v>11.473901675978395</v>
      </c>
      <c r="D237" s="123">
        <v>10.615941281554528</v>
      </c>
      <c r="E237" s="123">
        <v>9.8610854656180287</v>
      </c>
      <c r="F237" s="123">
        <v>9.7582248396636082</v>
      </c>
      <c r="G237" s="123">
        <v>10.28113556037512</v>
      </c>
      <c r="H237" s="123">
        <v>10.29527342239324</v>
      </c>
      <c r="I237" s="123">
        <v>10.968405899464111</v>
      </c>
      <c r="J237" s="123">
        <v>10.328428928297386</v>
      </c>
      <c r="K237" s="123">
        <v>10.886850245791313</v>
      </c>
      <c r="L237" s="123">
        <v>5.9838921081432259</v>
      </c>
      <c r="M237" s="123">
        <v>7.2862304020552546</v>
      </c>
      <c r="N237" s="123">
        <v>8.2491615470057962</v>
      </c>
      <c r="O237" s="123">
        <v>9.3756532345433836</v>
      </c>
      <c r="P237" s="123">
        <v>13.025922927689468</v>
      </c>
      <c r="Q237" s="123">
        <v>12.121187365323847</v>
      </c>
      <c r="R237" s="123">
        <v>11.649389828780619</v>
      </c>
      <c r="S237" s="123">
        <v>13.221693152170005</v>
      </c>
      <c r="T237" s="123">
        <v>17.835095070652553</v>
      </c>
      <c r="U237" s="123">
        <v>20.678849759184821</v>
      </c>
      <c r="V237" s="123">
        <v>21.216642372437754</v>
      </c>
      <c r="W237" s="123">
        <v>18.980125632236906</v>
      </c>
      <c r="X237" s="123">
        <v>20.239656086284636</v>
      </c>
      <c r="Y237" s="123">
        <v>19.610068083935598</v>
      </c>
      <c r="DA237" s="130" t="s">
        <v>2869</v>
      </c>
    </row>
    <row r="238" spans="1:105" ht="12" customHeight="1" x14ac:dyDescent="0.25">
      <c r="A238" s="97" t="s">
        <v>128</v>
      </c>
      <c r="B238" s="99">
        <v>7.3958201396936349</v>
      </c>
      <c r="C238" s="99">
        <v>11.435801205058919</v>
      </c>
      <c r="D238" s="99">
        <v>10.525169334251736</v>
      </c>
      <c r="E238" s="99">
        <v>9.7026048676802468</v>
      </c>
      <c r="F238" s="99">
        <v>9.6006527266344683</v>
      </c>
      <c r="G238" s="99">
        <v>10.137062841716682</v>
      </c>
      <c r="H238" s="99">
        <v>10.125843026060679</v>
      </c>
      <c r="I238" s="99">
        <v>10.748094373037167</v>
      </c>
      <c r="J238" s="99">
        <v>10.154123842488147</v>
      </c>
      <c r="K238" s="99">
        <v>10.953290317567756</v>
      </c>
      <c r="L238" s="99">
        <v>5.8381300052931451</v>
      </c>
      <c r="M238" s="99">
        <v>7.1783918257833932</v>
      </c>
      <c r="N238" s="99">
        <v>8.128144473286735</v>
      </c>
      <c r="O238" s="99">
        <v>9.1149107343011213</v>
      </c>
      <c r="P238" s="99">
        <v>13.022778958051608</v>
      </c>
      <c r="Q238" s="99">
        <v>11.983236811765472</v>
      </c>
      <c r="R238" s="99">
        <v>11.483010717410995</v>
      </c>
      <c r="S238" s="99">
        <v>13.107848275824496</v>
      </c>
      <c r="T238" s="99">
        <v>17.837538109699032</v>
      </c>
      <c r="U238" s="99">
        <v>20.591930747423969</v>
      </c>
      <c r="V238" s="99">
        <v>21.420548708863823</v>
      </c>
      <c r="W238" s="99">
        <v>18.128196156521582</v>
      </c>
      <c r="X238" s="99">
        <v>20.320848764603422</v>
      </c>
      <c r="Y238" s="99">
        <v>19.559805260996352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4.7935308180458938</v>
      </c>
      <c r="M239" s="99">
        <v>5.8547621215659413</v>
      </c>
      <c r="N239" s="99">
        <v>6.7252352604376888</v>
      </c>
      <c r="O239" s="99">
        <v>7.6915877462609448</v>
      </c>
      <c r="P239" s="99">
        <v>10.863962200651764</v>
      </c>
      <c r="Q239" s="99">
        <v>10.040082570764289</v>
      </c>
      <c r="R239" s="99">
        <v>9.6626784145413644</v>
      </c>
      <c r="S239" s="99">
        <v>11.003144006204995</v>
      </c>
      <c r="T239" s="99">
        <v>15.038674376405838</v>
      </c>
      <c r="U239" s="99">
        <v>17.268714128399633</v>
      </c>
      <c r="V239" s="99">
        <v>17.979789513537934</v>
      </c>
      <c r="W239" s="99">
        <v>15.661624572687131</v>
      </c>
      <c r="X239" s="99">
        <v>16.982601940789579</v>
      </c>
      <c r="Y239" s="99">
        <v>16.945826112469643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1.8796707760610387</v>
      </c>
      <c r="M240" s="102">
        <v>2.0266397213324154</v>
      </c>
      <c r="N240" s="102">
        <v>2.4837402899267205</v>
      </c>
      <c r="O240" s="102">
        <v>3.1711243833876082</v>
      </c>
      <c r="P240" s="102">
        <v>3.9470547681461494</v>
      </c>
      <c r="Q240" s="102">
        <v>3.6901051612535789</v>
      </c>
      <c r="R240" s="102">
        <v>3.5595818966085813</v>
      </c>
      <c r="S240" s="102">
        <v>3.7003255859525548</v>
      </c>
      <c r="T240" s="102">
        <v>5.4277823758197101</v>
      </c>
      <c r="U240" s="102">
        <v>5.918522832736083</v>
      </c>
      <c r="V240" s="102">
        <v>6.4280899820604152</v>
      </c>
      <c r="W240" s="102">
        <v>7.4556329075218413</v>
      </c>
      <c r="X240" s="102">
        <v>4.8626170742268142</v>
      </c>
      <c r="Y240" s="102">
        <v>7.4332531236073596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2.9138600419848544</v>
      </c>
      <c r="M241" s="105">
        <v>3.8281224002335263</v>
      </c>
      <c r="N241" s="105">
        <v>4.2414949705109688</v>
      </c>
      <c r="O241" s="105">
        <v>4.5204633628733371</v>
      </c>
      <c r="P241" s="105">
        <v>6.9169074325056146</v>
      </c>
      <c r="Q241" s="105">
        <v>6.3499774095107089</v>
      </c>
      <c r="R241" s="105">
        <v>6.1030965179327819</v>
      </c>
      <c r="S241" s="105">
        <v>7.302818420252442</v>
      </c>
      <c r="T241" s="105">
        <v>9.61089200058613</v>
      </c>
      <c r="U241" s="105">
        <v>11.350191295663546</v>
      </c>
      <c r="V241" s="105">
        <v>11.551699531477523</v>
      </c>
      <c r="W241" s="105">
        <v>8.2059916651652891</v>
      </c>
      <c r="X241" s="105">
        <v>12.119984866562767</v>
      </c>
      <c r="Y241" s="105">
        <v>9.512572988862285</v>
      </c>
      <c r="DA241" s="132" t="s">
        <v>2873</v>
      </c>
    </row>
    <row r="242" spans="1:105" ht="12" customHeight="1" x14ac:dyDescent="0.25">
      <c r="A242" s="106" t="s">
        <v>122</v>
      </c>
      <c r="B242" s="102">
        <v>15.509413975212915</v>
      </c>
      <c r="C242" s="102">
        <v>12.386193225336749</v>
      </c>
      <c r="D242" s="102">
        <v>12.642806603198094</v>
      </c>
      <c r="E242" s="102">
        <v>13.034137470648693</v>
      </c>
      <c r="F242" s="102">
        <v>12.596092714206888</v>
      </c>
      <c r="G242" s="102">
        <v>12.559259734581765</v>
      </c>
      <c r="H242" s="102">
        <v>12.734394147691924</v>
      </c>
      <c r="I242" s="102">
        <v>13.892428318902702</v>
      </c>
      <c r="J242" s="102">
        <v>12.649420096389299</v>
      </c>
      <c r="K242" s="102">
        <v>9.9001790352739452</v>
      </c>
      <c r="L242" s="102">
        <v>9.0263069448194386</v>
      </c>
      <c r="M242" s="102">
        <v>9.7145418634473923</v>
      </c>
      <c r="N242" s="102">
        <v>10.780228975030409</v>
      </c>
      <c r="O242" s="102">
        <v>13.073254410703623</v>
      </c>
      <c r="P242" s="102">
        <v>13.197140409262278</v>
      </c>
      <c r="Q242" s="102">
        <v>15.132013630186082</v>
      </c>
      <c r="R242" s="102">
        <v>15.755018675112554</v>
      </c>
      <c r="S242" s="102">
        <v>16.67038543767725</v>
      </c>
      <c r="T242" s="102">
        <v>19.979570008089414</v>
      </c>
      <c r="U242" s="102">
        <v>23.277597599628812</v>
      </c>
      <c r="V242" s="102">
        <v>20.715430711506926</v>
      </c>
      <c r="W242" s="102">
        <v>26.368449209433926</v>
      </c>
      <c r="X242" s="102">
        <v>19.949801382887348</v>
      </c>
      <c r="Y242" s="102">
        <v>22.304118617011724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6.7031251914079348</v>
      </c>
      <c r="N243" s="105">
        <v>7.5816532306764914</v>
      </c>
      <c r="O243" s="105">
        <v>9.5993954019503303</v>
      </c>
      <c r="P243" s="105">
        <v>9.5578940230618041</v>
      </c>
      <c r="Q243" s="105">
        <v>11.024387397858362</v>
      </c>
      <c r="R243" s="105">
        <v>11.492669649750555</v>
      </c>
      <c r="S243" s="105">
        <v>12.041162920081593</v>
      </c>
      <c r="T243" s="105">
        <v>14.21927254673311</v>
      </c>
      <c r="U243" s="105">
        <v>17.281212878545077</v>
      </c>
      <c r="V243" s="105">
        <v>15.865552646843817</v>
      </c>
      <c r="W243" s="105">
        <v>21.93338971454936</v>
      </c>
      <c r="X243" s="105">
        <v>15.516873905230447</v>
      </c>
      <c r="Y243" s="105">
        <v>18.448899543213813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2.7188259803909567</v>
      </c>
      <c r="N244" s="99">
        <v>3.2316581494483603</v>
      </c>
      <c r="O244" s="99">
        <v>4.4837234709387435</v>
      </c>
      <c r="P244" s="99">
        <v>3.9640517400799573</v>
      </c>
      <c r="Q244" s="99">
        <v>4.6338406319847509</v>
      </c>
      <c r="R244" s="99">
        <v>4.8509669799716875</v>
      </c>
      <c r="S244" s="99">
        <v>4.6696816395418184</v>
      </c>
      <c r="T244" s="99">
        <v>5.5427829393580632</v>
      </c>
      <c r="U244" s="99">
        <v>6.4785998327384586</v>
      </c>
      <c r="V244" s="99">
        <v>6.1238531366375417</v>
      </c>
      <c r="W244" s="99">
        <v>11.167747730085868</v>
      </c>
      <c r="X244" s="99">
        <v>4.7570717297027114</v>
      </c>
      <c r="Y244" s="99">
        <v>8.6571064772471189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3.984299211016979</v>
      </c>
      <c r="N245" s="99">
        <v>4.3499950812281307</v>
      </c>
      <c r="O245" s="99">
        <v>5.1156719310115841</v>
      </c>
      <c r="P245" s="99">
        <v>5.5938422829818455</v>
      </c>
      <c r="Q245" s="99">
        <v>6.3905467658736121</v>
      </c>
      <c r="R245" s="99">
        <v>6.6417026697788675</v>
      </c>
      <c r="S245" s="99">
        <v>7.3714812805397756</v>
      </c>
      <c r="T245" s="99">
        <v>8.6764896073750482</v>
      </c>
      <c r="U245" s="99">
        <v>10.80261304580662</v>
      </c>
      <c r="V245" s="99">
        <v>9.7416995102062724</v>
      </c>
      <c r="W245" s="99">
        <v>10.765641984463493</v>
      </c>
      <c r="X245" s="99">
        <v>10.759802175527733</v>
      </c>
      <c r="Y245" s="99">
        <v>9.7917930659666972</v>
      </c>
      <c r="DA245" s="63" t="s">
        <v>2877</v>
      </c>
    </row>
    <row r="246" spans="1:105" ht="12" customHeight="1" x14ac:dyDescent="0.25">
      <c r="A246" s="121" t="s">
        <v>54</v>
      </c>
      <c r="B246" s="123">
        <v>3.0498207561131832</v>
      </c>
      <c r="C246" s="123">
        <v>3.3836776468295784</v>
      </c>
      <c r="D246" s="123">
        <v>3.0315754142966993</v>
      </c>
      <c r="E246" s="123">
        <v>3.3162075764826477</v>
      </c>
      <c r="F246" s="123">
        <v>3.4830636190691937</v>
      </c>
      <c r="G246" s="123">
        <v>3.3935320797801953</v>
      </c>
      <c r="H246" s="123">
        <v>3.0285688897277665</v>
      </c>
      <c r="I246" s="123">
        <v>3.3754098394479248</v>
      </c>
      <c r="J246" s="123">
        <v>2.8632260927572477</v>
      </c>
      <c r="K246" s="123">
        <v>2.654121158873894</v>
      </c>
      <c r="L246" s="123">
        <v>2.3707803822378648</v>
      </c>
      <c r="M246" s="123">
        <v>2.6581799125177192</v>
      </c>
      <c r="N246" s="123">
        <v>2.7361117770332561</v>
      </c>
      <c r="O246" s="123">
        <v>2.652109041676435</v>
      </c>
      <c r="P246" s="123">
        <v>3.0751844260176515</v>
      </c>
      <c r="Q246" s="123">
        <v>3.2537674292390486</v>
      </c>
      <c r="R246" s="123">
        <v>3.3484923891750622</v>
      </c>
      <c r="S246" s="123">
        <v>4.0048052348564331</v>
      </c>
      <c r="T246" s="123">
        <v>3.8520408610960404</v>
      </c>
      <c r="U246" s="123">
        <v>4.0616209208900855</v>
      </c>
      <c r="V246" s="123">
        <v>4.2652793460862028</v>
      </c>
      <c r="W246" s="123">
        <v>4.9326479154504632</v>
      </c>
      <c r="X246" s="123">
        <v>5.3851373510871268</v>
      </c>
      <c r="Y246" s="123">
        <v>5.310298960566489</v>
      </c>
      <c r="DA246" s="130" t="s">
        <v>2878</v>
      </c>
    </row>
    <row r="247" spans="1:105" ht="12" customHeight="1" x14ac:dyDescent="0.25">
      <c r="A247" s="97" t="s">
        <v>50</v>
      </c>
      <c r="B247" s="99">
        <v>4.3946226418323224</v>
      </c>
      <c r="C247" s="99">
        <v>4.5086183497773753</v>
      </c>
      <c r="D247" s="99">
        <v>4.0272005319294069</v>
      </c>
      <c r="E247" s="99">
        <v>3.8983720466946745</v>
      </c>
      <c r="F247" s="99">
        <v>4.1703117359108095</v>
      </c>
      <c r="G247" s="99">
        <v>4.3733708005826548</v>
      </c>
      <c r="H247" s="99">
        <v>3.9801160532836115</v>
      </c>
      <c r="I247" s="99">
        <v>4.0263594821300694</v>
      </c>
      <c r="J247" s="99">
        <v>3.8233030309226663</v>
      </c>
      <c r="K247" s="99">
        <v>3.5609961112626642</v>
      </c>
      <c r="L247" s="99">
        <v>3.1194332353750016</v>
      </c>
      <c r="M247" s="99">
        <v>3.373115472093299</v>
      </c>
      <c r="N247" s="99">
        <v>3.4548481183423352</v>
      </c>
      <c r="O247" s="99">
        <v>3.4707933557263839</v>
      </c>
      <c r="P247" s="99">
        <v>3.8581197944324126</v>
      </c>
      <c r="Q247" s="99">
        <v>4.1934993407564773</v>
      </c>
      <c r="R247" s="99">
        <v>4.7892056424587537</v>
      </c>
      <c r="S247" s="99">
        <v>5.4024806417183724</v>
      </c>
      <c r="T247" s="99">
        <v>3.1395405756855412</v>
      </c>
      <c r="U247" s="99">
        <v>6.4609964365126107</v>
      </c>
      <c r="V247" s="99">
        <v>4.1419523322538376</v>
      </c>
      <c r="W247" s="99">
        <v>8.2371030904721749</v>
      </c>
      <c r="X247" s="99">
        <v>7.4098345667886143</v>
      </c>
      <c r="Y247" s="99">
        <v>6.8947727583576519</v>
      </c>
      <c r="DA247" s="63" t="s">
        <v>2879</v>
      </c>
    </row>
    <row r="248" spans="1:105" ht="12" customHeight="1" x14ac:dyDescent="0.25">
      <c r="A248" s="109" t="s">
        <v>120</v>
      </c>
      <c r="B248" s="110">
        <v>2.9712545630519087</v>
      </c>
      <c r="C248" s="110">
        <v>3.3138061811611803</v>
      </c>
      <c r="D248" s="110">
        <v>2.9686310214200451</v>
      </c>
      <c r="E248" s="110">
        <v>3.2814856191191208</v>
      </c>
      <c r="F248" s="110">
        <v>3.4416869612762988</v>
      </c>
      <c r="G248" s="110">
        <v>3.3316228688106388</v>
      </c>
      <c r="H248" s="110">
        <v>2.9644411872454626</v>
      </c>
      <c r="I248" s="110">
        <v>3.3300762732472493</v>
      </c>
      <c r="J248" s="110">
        <v>2.7940969612813409</v>
      </c>
      <c r="K248" s="110">
        <v>2.5890084090161687</v>
      </c>
      <c r="L248" s="110">
        <v>2.3168469513850471</v>
      </c>
      <c r="M248" s="110">
        <v>2.6080907456873801</v>
      </c>
      <c r="N248" s="110">
        <v>2.6912169378824471</v>
      </c>
      <c r="O248" s="110">
        <v>2.6087572517008462</v>
      </c>
      <c r="P248" s="110">
        <v>3.0396536962077234</v>
      </c>
      <c r="Q248" s="110">
        <v>3.215109483926041</v>
      </c>
      <c r="R248" s="110">
        <v>3.2952207216410354</v>
      </c>
      <c r="S248" s="110">
        <v>3.960078389031974</v>
      </c>
      <c r="T248" s="110">
        <v>3.8702802465071673</v>
      </c>
      <c r="U248" s="110">
        <v>4.0002954367908599</v>
      </c>
      <c r="V248" s="110">
        <v>4.2682250967473987</v>
      </c>
      <c r="W248" s="110">
        <v>4.8433093778442595</v>
      </c>
      <c r="X248" s="110">
        <v>5.3284173573971092</v>
      </c>
      <c r="Y248" s="110">
        <v>5.2678564924452012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60.450273796411579</v>
      </c>
      <c r="C250" s="118">
        <f t="shared" si="115"/>
        <v>124.96300861733833</v>
      </c>
      <c r="D250" s="118">
        <f t="shared" si="115"/>
        <v>111.19272431199893</v>
      </c>
      <c r="E250" s="118">
        <f t="shared" si="115"/>
        <v>96.954258193749197</v>
      </c>
      <c r="F250" s="118">
        <f t="shared" si="115"/>
        <v>90.53546827844464</v>
      </c>
      <c r="G250" s="118">
        <f t="shared" si="115"/>
        <v>90.065300923888316</v>
      </c>
      <c r="H250" s="118">
        <f t="shared" si="115"/>
        <v>79.407127356951435</v>
      </c>
      <c r="I250" s="118">
        <f t="shared" si="115"/>
        <v>72.169667268706192</v>
      </c>
      <c r="J250" s="118">
        <f t="shared" si="115"/>
        <v>70.814533806507683</v>
      </c>
      <c r="K250" s="118">
        <f t="shared" si="115"/>
        <v>78.171368573091243</v>
      </c>
      <c r="L250" s="118">
        <f t="shared" si="115"/>
        <v>95.139085392307905</v>
      </c>
      <c r="M250" s="118">
        <f t="shared" si="115"/>
        <v>94.641261632060903</v>
      </c>
      <c r="N250" s="118">
        <f t="shared" si="115"/>
        <v>101.85869062721959</v>
      </c>
      <c r="O250" s="118">
        <f t="shared" si="115"/>
        <v>104.014167763598</v>
      </c>
      <c r="P250" s="118">
        <f t="shared" si="115"/>
        <v>88.96942908902821</v>
      </c>
      <c r="Q250" s="118">
        <f t="shared" si="115"/>
        <v>97.138444111068978</v>
      </c>
      <c r="R250" s="118">
        <f t="shared" ref="R250:V250" si="116">R251+R254+R256+R265</f>
        <v>100.43483184709225</v>
      </c>
      <c r="S250" s="118">
        <f t="shared" si="116"/>
        <v>106.29053510016549</v>
      </c>
      <c r="T250" s="118">
        <f t="shared" si="116"/>
        <v>103.06729619403033</v>
      </c>
      <c r="U250" s="118">
        <f t="shared" si="116"/>
        <v>106.31679688798241</v>
      </c>
      <c r="V250" s="118">
        <f t="shared" si="116"/>
        <v>115.33029455849585</v>
      </c>
      <c r="W250" s="118">
        <f t="shared" ref="W250:Y250" si="117">W251+W254+W256+W265</f>
        <v>127.99266568770535</v>
      </c>
      <c r="X250" s="118">
        <f t="shared" si="117"/>
        <v>117.02354900841789</v>
      </c>
      <c r="Y250" s="118">
        <f t="shared" si="117"/>
        <v>109.12097180907365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52.774784972969151</v>
      </c>
      <c r="C251" s="123">
        <f t="shared" si="118"/>
        <v>114.24025977426533</v>
      </c>
      <c r="D251" s="123">
        <f t="shared" si="118"/>
        <v>101.30728208038475</v>
      </c>
      <c r="E251" s="123">
        <f t="shared" si="118"/>
        <v>87.363317010406988</v>
      </c>
      <c r="F251" s="123">
        <f t="shared" si="118"/>
        <v>80.870028078069097</v>
      </c>
      <c r="G251" s="123">
        <f t="shared" si="118"/>
        <v>80.040561333083431</v>
      </c>
      <c r="H251" s="123">
        <f t="shared" si="118"/>
        <v>69.588481458712238</v>
      </c>
      <c r="I251" s="123">
        <f t="shared" si="118"/>
        <v>61.529460761482575</v>
      </c>
      <c r="J251" s="123">
        <f t="shared" si="118"/>
        <v>61.028865702579807</v>
      </c>
      <c r="K251" s="123">
        <f t="shared" si="118"/>
        <v>68.028821027486458</v>
      </c>
      <c r="L251" s="123">
        <f t="shared" si="118"/>
        <v>88.749483589172343</v>
      </c>
      <c r="M251" s="123">
        <f t="shared" si="118"/>
        <v>87.06924992352819</v>
      </c>
      <c r="N251" s="123">
        <f t="shared" si="118"/>
        <v>93.345049759982743</v>
      </c>
      <c r="O251" s="123">
        <f t="shared" si="118"/>
        <v>94.708134218178216</v>
      </c>
      <c r="P251" s="123">
        <f t="shared" si="118"/>
        <v>76.509665641227656</v>
      </c>
      <c r="Q251" s="123">
        <f t="shared" si="118"/>
        <v>84.938232341165048</v>
      </c>
      <c r="R251" s="123">
        <f t="shared" ref="R251:V251" si="119">SUM(R252:R253)</f>
        <v>88.397560736979429</v>
      </c>
      <c r="S251" s="123">
        <f t="shared" si="119"/>
        <v>92.378890559053943</v>
      </c>
      <c r="T251" s="123">
        <f t="shared" si="119"/>
        <v>85.48463273552008</v>
      </c>
      <c r="U251" s="123">
        <f t="shared" si="119"/>
        <v>86.275005201165129</v>
      </c>
      <c r="V251" s="123">
        <f t="shared" si="119"/>
        <v>94.487717478081905</v>
      </c>
      <c r="W251" s="123">
        <f t="shared" ref="W251:Y251" si="120">SUM(W252:W253)</f>
        <v>108.34534364176861</v>
      </c>
      <c r="X251" s="123">
        <f t="shared" si="120"/>
        <v>95.842951766991163</v>
      </c>
      <c r="Y251" s="123">
        <f t="shared" si="120"/>
        <v>88.661482608680828</v>
      </c>
      <c r="DA251" s="130" t="s">
        <v>3032</v>
      </c>
    </row>
    <row r="252" spans="1:105" ht="12" customHeight="1" x14ac:dyDescent="0.25">
      <c r="A252" s="97" t="s">
        <v>198</v>
      </c>
      <c r="B252" s="99">
        <v>52.51695465162905</v>
      </c>
      <c r="C252" s="99">
        <v>113.69241108323874</v>
      </c>
      <c r="D252" s="99">
        <v>100.83298934315235</v>
      </c>
      <c r="E252" s="99">
        <v>86.961540379505891</v>
      </c>
      <c r="F252" s="99">
        <v>80.505057893200913</v>
      </c>
      <c r="G252" s="99">
        <v>79.685839681254549</v>
      </c>
      <c r="H252" s="99">
        <v>69.286986612060659</v>
      </c>
      <c r="I252" s="99">
        <v>61.267944196135382</v>
      </c>
      <c r="J252" s="99">
        <v>60.773228379030883</v>
      </c>
      <c r="K252" s="99">
        <v>67.747446093374847</v>
      </c>
      <c r="L252" s="99">
        <v>88.398390882071936</v>
      </c>
      <c r="M252" s="99">
        <v>86.729245822279509</v>
      </c>
      <c r="N252" s="99">
        <v>92.987236772016502</v>
      </c>
      <c r="O252" s="99">
        <v>94.342769979553083</v>
      </c>
      <c r="P252" s="99">
        <v>76.215339384863114</v>
      </c>
      <c r="Q252" s="99">
        <v>84.622148412840033</v>
      </c>
      <c r="R252" s="99">
        <v>88.07190990182994</v>
      </c>
      <c r="S252" s="99">
        <v>92.037404510362975</v>
      </c>
      <c r="T252" s="99">
        <v>85.157043550874135</v>
      </c>
      <c r="U252" s="99">
        <v>85.94499109812935</v>
      </c>
      <c r="V252" s="99">
        <v>94.127437458445982</v>
      </c>
      <c r="W252" s="99">
        <v>107.94431209125298</v>
      </c>
      <c r="X252" s="99">
        <v>95.490971386050603</v>
      </c>
      <c r="Y252" s="99">
        <v>88.371182234738825</v>
      </c>
      <c r="DA252" s="63" t="s">
        <v>3033</v>
      </c>
    </row>
    <row r="253" spans="1:105" ht="12" customHeight="1" x14ac:dyDescent="0.25">
      <c r="A253" s="97" t="s">
        <v>53</v>
      </c>
      <c r="B253" s="99">
        <v>0.2578303213401042</v>
      </c>
      <c r="C253" s="99">
        <v>0.54784869102658096</v>
      </c>
      <c r="D253" s="99">
        <v>0.47429273723240822</v>
      </c>
      <c r="E253" s="99">
        <v>0.40177663090109361</v>
      </c>
      <c r="F253" s="99">
        <v>0.36497018486817823</v>
      </c>
      <c r="G253" s="99">
        <v>0.3547216518288881</v>
      </c>
      <c r="H253" s="99">
        <v>0.30149484665157539</v>
      </c>
      <c r="I253" s="99">
        <v>0.26151656534719203</v>
      </c>
      <c r="J253" s="99">
        <v>0.25563732354892721</v>
      </c>
      <c r="K253" s="99">
        <v>0.28137493411160597</v>
      </c>
      <c r="L253" s="99">
        <v>0.35109270710040918</v>
      </c>
      <c r="M253" s="99">
        <v>0.34000410124868796</v>
      </c>
      <c r="N253" s="99">
        <v>0.35781298796623712</v>
      </c>
      <c r="O253" s="99">
        <v>0.3653642386251294</v>
      </c>
      <c r="P253" s="99">
        <v>0.29432625636454662</v>
      </c>
      <c r="Q253" s="99">
        <v>0.31608392832502097</v>
      </c>
      <c r="R253" s="99">
        <v>0.32565083514948684</v>
      </c>
      <c r="S253" s="99">
        <v>0.34148604869096105</v>
      </c>
      <c r="T253" s="99">
        <v>0.32758918464593761</v>
      </c>
      <c r="U253" s="99">
        <v>0.33001410303577305</v>
      </c>
      <c r="V253" s="99">
        <v>0.3602800196359206</v>
      </c>
      <c r="W253" s="99">
        <v>0.40103155051561906</v>
      </c>
      <c r="X253" s="99">
        <v>0.35198038094056117</v>
      </c>
      <c r="Y253" s="99">
        <v>0.29030037394200175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1.0658848457411439E-2</v>
      </c>
      <c r="C254" s="123">
        <f t="shared" si="121"/>
        <v>2.2704258871749455E-2</v>
      </c>
      <c r="D254" s="123">
        <f t="shared" si="121"/>
        <v>4.0688623652144665E-2</v>
      </c>
      <c r="E254" s="123">
        <f t="shared" si="121"/>
        <v>6.4376768579454097E-2</v>
      </c>
      <c r="F254" s="123">
        <f t="shared" si="121"/>
        <v>7.3607659945584797E-2</v>
      </c>
      <c r="G254" s="123">
        <f t="shared" si="121"/>
        <v>9.9471400834448623E-2</v>
      </c>
      <c r="H254" s="123">
        <f t="shared" si="121"/>
        <v>0.1351227970197795</v>
      </c>
      <c r="I254" s="123">
        <f t="shared" si="121"/>
        <v>0.19411274978522158</v>
      </c>
      <c r="J254" s="123">
        <f t="shared" si="121"/>
        <v>0.16327833865937783</v>
      </c>
      <c r="K254" s="123">
        <f t="shared" si="121"/>
        <v>0.19014486889302773</v>
      </c>
      <c r="L254" s="123">
        <f t="shared" si="121"/>
        <v>0.23767915517155563</v>
      </c>
      <c r="M254" s="123">
        <f t="shared" si="121"/>
        <v>0.20391376260931054</v>
      </c>
      <c r="N254" s="123">
        <f t="shared" si="121"/>
        <v>0.31829857457128574</v>
      </c>
      <c r="O254" s="123">
        <f t="shared" si="121"/>
        <v>0.30525696218399001</v>
      </c>
      <c r="P254" s="123">
        <f t="shared" si="121"/>
        <v>0.27880652379588788</v>
      </c>
      <c r="Q254" s="123">
        <f t="shared" si="121"/>
        <v>0.53728901564411913</v>
      </c>
      <c r="R254" s="123">
        <f t="shared" si="121"/>
        <v>0.61062045108572627</v>
      </c>
      <c r="S254" s="123">
        <f t="shared" si="121"/>
        <v>0.67590230982505273</v>
      </c>
      <c r="T254" s="123">
        <f t="shared" si="121"/>
        <v>0.78152889195001851</v>
      </c>
      <c r="U254" s="123">
        <f t="shared" si="121"/>
        <v>0.81990241639866535</v>
      </c>
      <c r="V254" s="123">
        <f t="shared" si="121"/>
        <v>0.86561150063203418</v>
      </c>
      <c r="W254" s="123">
        <f t="shared" si="121"/>
        <v>0.81588251008786017</v>
      </c>
      <c r="X254" s="123">
        <f t="shared" si="121"/>
        <v>0.79584800180976822</v>
      </c>
      <c r="Y254" s="123">
        <f t="shared" si="121"/>
        <v>0.43692429226606067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1.0658848457411439E-2</v>
      </c>
      <c r="C255" s="99">
        <f>RES_hhdet_tess!C129</f>
        <v>2.2704258871749455E-2</v>
      </c>
      <c r="D255" s="99">
        <f>RES_hhdet_tess!D129</f>
        <v>4.0688623652144665E-2</v>
      </c>
      <c r="E255" s="99">
        <f>RES_hhdet_tess!E129</f>
        <v>6.4376768579454097E-2</v>
      </c>
      <c r="F255" s="99">
        <f>RES_hhdet_tess!F129</f>
        <v>7.3607659945584797E-2</v>
      </c>
      <c r="G255" s="99">
        <f>RES_hhdet_tess!G129</f>
        <v>9.9471400834448623E-2</v>
      </c>
      <c r="H255" s="99">
        <f>RES_hhdet_tess!H129</f>
        <v>0.1351227970197795</v>
      </c>
      <c r="I255" s="99">
        <f>RES_hhdet_tess!I129</f>
        <v>0.19411274978522158</v>
      </c>
      <c r="J255" s="99">
        <f>RES_hhdet_tess!J129</f>
        <v>0.16327833865937783</v>
      </c>
      <c r="K255" s="99">
        <f>RES_hhdet_tess!K129</f>
        <v>0.19014486889302773</v>
      </c>
      <c r="L255" s="99">
        <f>RES_hhdet_tess!L129</f>
        <v>0.23767915517155563</v>
      </c>
      <c r="M255" s="99">
        <f>RES_hhdet_tess!M129</f>
        <v>0.20391376260931054</v>
      </c>
      <c r="N255" s="99">
        <f>RES_hhdet_tess!N129</f>
        <v>0.31829857457128574</v>
      </c>
      <c r="O255" s="99">
        <f>RES_hhdet_tess!O129</f>
        <v>0.30525696218399001</v>
      </c>
      <c r="P255" s="99">
        <f>RES_hhdet_tess!P129</f>
        <v>0.27880652379588788</v>
      </c>
      <c r="Q255" s="99">
        <f>RES_hhdet_tess!Q129</f>
        <v>0.53728901564411913</v>
      </c>
      <c r="R255" s="99">
        <f>RES_hhdet_tess!R129</f>
        <v>0.61062045108572627</v>
      </c>
      <c r="S255" s="99">
        <f>RES_hhdet_tess!S129</f>
        <v>0.67590230982505273</v>
      </c>
      <c r="T255" s="99">
        <f>RES_hhdet_tess!T129</f>
        <v>0.78152889195001851</v>
      </c>
      <c r="U255" s="99">
        <f>RES_hhdet_tess!U129</f>
        <v>0.81990241639866535</v>
      </c>
      <c r="V255" s="99">
        <f>RES_hhdet_tess!V129</f>
        <v>0.86561150063203418</v>
      </c>
      <c r="W255" s="99">
        <f>RES_hhdet_tess!W129</f>
        <v>0.81588251008786017</v>
      </c>
      <c r="X255" s="99">
        <f>RES_hhdet_tess!X129</f>
        <v>0.79584800180976822</v>
      </c>
      <c r="Y255" s="99">
        <f>RES_hhdet_tess!Y129</f>
        <v>0.43692429226606067</v>
      </c>
      <c r="DA255" s="63" t="s">
        <v>3036</v>
      </c>
    </row>
    <row r="256" spans="1:105" ht="12" customHeight="1" x14ac:dyDescent="0.25">
      <c r="A256" s="121" t="s">
        <v>55</v>
      </c>
      <c r="B256" s="123">
        <v>5.4557820573122742</v>
      </c>
      <c r="C256" s="123">
        <v>8.2415692577786555</v>
      </c>
      <c r="D256" s="123">
        <v>7.6360240423861692</v>
      </c>
      <c r="E256" s="123">
        <v>7.0959902982439989</v>
      </c>
      <c r="F256" s="123">
        <v>7.0320551394683433</v>
      </c>
      <c r="G256" s="123">
        <v>7.4268314238436499</v>
      </c>
      <c r="H256" s="123">
        <v>7.4481255684472218</v>
      </c>
      <c r="I256" s="123">
        <v>7.9463197583474061</v>
      </c>
      <c r="J256" s="123">
        <v>7.5058847306622294</v>
      </c>
      <c r="K256" s="123">
        <v>7.9873850114266967</v>
      </c>
      <c r="L256" s="123">
        <v>4.3934372535705197</v>
      </c>
      <c r="M256" s="123">
        <v>5.3891691112015891</v>
      </c>
      <c r="N256" s="123">
        <v>6.1466256736162652</v>
      </c>
      <c r="O256" s="123">
        <v>7.0011447066889501</v>
      </c>
      <c r="P256" s="123">
        <v>9.8475635798835093</v>
      </c>
      <c r="Q256" s="123">
        <v>9.1825302519112544</v>
      </c>
      <c r="R256" s="123">
        <v>8.8622359886474982</v>
      </c>
      <c r="S256" s="123">
        <v>10.137232740293237</v>
      </c>
      <c r="T256" s="123">
        <v>13.771655446376965</v>
      </c>
      <c r="U256" s="123">
        <v>15.995522295730918</v>
      </c>
      <c r="V256" s="123">
        <v>16.511860791985995</v>
      </c>
      <c r="W256" s="123">
        <v>14.781039192532534</v>
      </c>
      <c r="X256" s="123">
        <v>15.907089410174631</v>
      </c>
      <c r="Y256" s="123">
        <v>15.55897841893891</v>
      </c>
      <c r="DA256" s="130" t="s">
        <v>3037</v>
      </c>
    </row>
    <row r="257" spans="1:105" ht="12" customHeight="1" x14ac:dyDescent="0.25">
      <c r="A257" s="97" t="s">
        <v>128</v>
      </c>
      <c r="B257" s="99">
        <v>5.3511192410333148</v>
      </c>
      <c r="C257" s="99">
        <v>8.2963366518071577</v>
      </c>
      <c r="D257" s="99">
        <v>7.6594043101956713</v>
      </c>
      <c r="E257" s="99">
        <v>7.0819422683005246</v>
      </c>
      <c r="F257" s="99">
        <v>7.024634423870844</v>
      </c>
      <c r="G257" s="99">
        <v>7.4421930111801871</v>
      </c>
      <c r="H257" s="99">
        <v>7.4570752006699994</v>
      </c>
      <c r="I257" s="99">
        <v>7.9416227444275336</v>
      </c>
      <c r="J257" s="99">
        <v>7.5213287221039415</v>
      </c>
      <c r="K257" s="99">
        <v>8.1399212487492498</v>
      </c>
      <c r="L257" s="99">
        <v>4.352594434727834</v>
      </c>
      <c r="M257" s="99">
        <v>5.3779193795646059</v>
      </c>
      <c r="N257" s="99">
        <v>6.1380729511277181</v>
      </c>
      <c r="O257" s="99">
        <v>6.9377638669697621</v>
      </c>
      <c r="P257" s="99">
        <v>9.9456765301241354</v>
      </c>
      <c r="Q257" s="99">
        <v>9.1782797007494903</v>
      </c>
      <c r="R257" s="99">
        <v>8.828313758292726</v>
      </c>
      <c r="S257" s="99">
        <v>10.132741492292618</v>
      </c>
      <c r="T257" s="99">
        <v>13.850615975563889</v>
      </c>
      <c r="U257" s="99">
        <v>16.055417905382431</v>
      </c>
      <c r="V257" s="99">
        <v>16.771110461855436</v>
      </c>
      <c r="W257" s="99">
        <v>14.268492153084383</v>
      </c>
      <c r="X257" s="99">
        <v>16.071843291773266</v>
      </c>
      <c r="Y257" s="99">
        <v>15.549750704583088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4.3524048962580304</v>
      </c>
      <c r="M258" s="99">
        <v>5.3791451536423889</v>
      </c>
      <c r="N258" s="99">
        <v>6.1423447676825909</v>
      </c>
      <c r="O258" s="99">
        <v>6.9473802049503153</v>
      </c>
      <c r="P258" s="99">
        <v>9.9505832864095467</v>
      </c>
      <c r="Q258" s="99">
        <v>9.1866582857535555</v>
      </c>
      <c r="R258" s="99">
        <v>8.840130783139335</v>
      </c>
      <c r="S258" s="99">
        <v>10.149396005774923</v>
      </c>
      <c r="T258" s="99">
        <v>13.847349089791324</v>
      </c>
      <c r="U258" s="99">
        <v>16.029245901612022</v>
      </c>
      <c r="V258" s="99">
        <v>16.723590613897269</v>
      </c>
      <c r="W258" s="99">
        <v>14.21649594744418</v>
      </c>
      <c r="X258" s="99">
        <v>16.044338117445996</v>
      </c>
      <c r="Y258" s="99">
        <v>15.516150497452472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1.4385448542731756</v>
      </c>
      <c r="M259" s="102">
        <v>1.5510227534088639</v>
      </c>
      <c r="N259" s="102">
        <v>1.9008497971716209</v>
      </c>
      <c r="O259" s="102">
        <v>2.4269168420769778</v>
      </c>
      <c r="P259" s="102">
        <v>3.0336758539039343</v>
      </c>
      <c r="Q259" s="102">
        <v>2.8366808762428466</v>
      </c>
      <c r="R259" s="102">
        <v>2.7370342652065558</v>
      </c>
      <c r="S259" s="102">
        <v>2.8465775855224824</v>
      </c>
      <c r="T259" s="102">
        <v>4.236457089205194</v>
      </c>
      <c r="U259" s="102">
        <v>4.679054605948477</v>
      </c>
      <c r="V259" s="102">
        <v>5.1718910824197488</v>
      </c>
      <c r="W259" s="102">
        <v>6.0105042822788901</v>
      </c>
      <c r="X259" s="102">
        <v>3.9243532508832311</v>
      </c>
      <c r="Y259" s="102">
        <v>6.0035775085901895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2.9138600419848544</v>
      </c>
      <c r="M260" s="105">
        <v>3.8281224002335263</v>
      </c>
      <c r="N260" s="105">
        <v>4.2414949705109688</v>
      </c>
      <c r="O260" s="105">
        <v>4.5204633628733371</v>
      </c>
      <c r="P260" s="105">
        <v>6.9169074325056146</v>
      </c>
      <c r="Q260" s="105">
        <v>6.3499774095107089</v>
      </c>
      <c r="R260" s="105">
        <v>6.1030965179327819</v>
      </c>
      <c r="S260" s="105">
        <v>7.302818420252442</v>
      </c>
      <c r="T260" s="105">
        <v>9.61089200058613</v>
      </c>
      <c r="U260" s="105">
        <v>11.350191295663546</v>
      </c>
      <c r="V260" s="105">
        <v>11.551699531477523</v>
      </c>
      <c r="W260" s="105">
        <v>8.2059916651652891</v>
      </c>
      <c r="X260" s="105">
        <v>12.119984866562767</v>
      </c>
      <c r="Y260" s="105">
        <v>9.512572988862285</v>
      </c>
      <c r="DA260" s="132" t="s">
        <v>3041</v>
      </c>
    </row>
    <row r="261" spans="1:105" ht="12" customHeight="1" x14ac:dyDescent="0.25">
      <c r="A261" s="106" t="s">
        <v>122</v>
      </c>
      <c r="B261" s="102">
        <v>8.5904352052301025</v>
      </c>
      <c r="C261" s="102">
        <v>6.9301988325107624</v>
      </c>
      <c r="D261" s="102">
        <v>7.1139612747368304</v>
      </c>
      <c r="E261" s="102">
        <v>7.3772558295386954</v>
      </c>
      <c r="F261" s="102">
        <v>7.1657019504137018</v>
      </c>
      <c r="G261" s="102">
        <v>7.1839290632064694</v>
      </c>
      <c r="H261" s="102">
        <v>7.319286623896021</v>
      </c>
      <c r="I261" s="102">
        <v>8.0086595470496409</v>
      </c>
      <c r="J261" s="102">
        <v>7.3002374452150995</v>
      </c>
      <c r="K261" s="102">
        <v>5.7221389046310209</v>
      </c>
      <c r="L261" s="102">
        <v>5.231034803987427</v>
      </c>
      <c r="M261" s="102">
        <v>5.6342726961089333</v>
      </c>
      <c r="N261" s="102">
        <v>6.319523179392089</v>
      </c>
      <c r="O261" s="102">
        <v>7.8828535399316157</v>
      </c>
      <c r="P261" s="102">
        <v>8.0445758961743064</v>
      </c>
      <c r="Q261" s="102">
        <v>9.271937239061069</v>
      </c>
      <c r="R261" s="102">
        <v>9.6763975344264406</v>
      </c>
      <c r="S261" s="102">
        <v>10.266858382781106</v>
      </c>
      <c r="T261" s="102">
        <v>12.56096132611435</v>
      </c>
      <c r="U261" s="102">
        <v>15.319058555217298</v>
      </c>
      <c r="V261" s="102">
        <v>13.999036254531717</v>
      </c>
      <c r="W261" s="102">
        <v>18.535696047720599</v>
      </c>
      <c r="X261" s="102">
        <v>14.104358638772359</v>
      </c>
      <c r="Y261" s="102">
        <v>15.946502413294009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5.598275281377405</v>
      </c>
      <c r="N262" s="105">
        <v>6.2879188640167305</v>
      </c>
      <c r="O262" s="105">
        <v>7.8548091686769332</v>
      </c>
      <c r="P262" s="105">
        <v>8.015273019669495</v>
      </c>
      <c r="Q262" s="105">
        <v>9.2311858227823276</v>
      </c>
      <c r="R262" s="105">
        <v>9.6231524103268065</v>
      </c>
      <c r="S262" s="105">
        <v>10.247389244371579</v>
      </c>
      <c r="T262" s="105">
        <v>12.459729729287233</v>
      </c>
      <c r="U262" s="105">
        <v>15.226047028856744</v>
      </c>
      <c r="V262" s="105">
        <v>13.952163389399015</v>
      </c>
      <c r="W262" s="105">
        <v>18.470156929504867</v>
      </c>
      <c r="X262" s="105">
        <v>14.126419978656418</v>
      </c>
      <c r="Y262" s="105">
        <v>15.981258415486082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1.6139760703604258</v>
      </c>
      <c r="N263" s="99">
        <v>1.9379237827885987</v>
      </c>
      <c r="O263" s="99">
        <v>2.7391372376653482</v>
      </c>
      <c r="P263" s="99">
        <v>2.4214307366876517</v>
      </c>
      <c r="Q263" s="99">
        <v>2.8406390569087168</v>
      </c>
      <c r="R263" s="99">
        <v>2.9814497405479394</v>
      </c>
      <c r="S263" s="99">
        <v>2.8759079638318008</v>
      </c>
      <c r="T263" s="99">
        <v>3.7832401219121845</v>
      </c>
      <c r="U263" s="99">
        <v>4.4234339830501215</v>
      </c>
      <c r="V263" s="99">
        <v>4.2104638791927407</v>
      </c>
      <c r="W263" s="99">
        <v>7.7045149450413728</v>
      </c>
      <c r="X263" s="99">
        <v>3.3666178031286798</v>
      </c>
      <c r="Y263" s="99">
        <v>6.1894653495193852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3.984299211016979</v>
      </c>
      <c r="N264" s="99">
        <v>4.3499950812281307</v>
      </c>
      <c r="O264" s="99">
        <v>5.1156719310115841</v>
      </c>
      <c r="P264" s="99">
        <v>5.5938422829818455</v>
      </c>
      <c r="Q264" s="99">
        <v>6.3905467658736121</v>
      </c>
      <c r="R264" s="99">
        <v>6.6417026697788675</v>
      </c>
      <c r="S264" s="99">
        <v>7.3714812805397756</v>
      </c>
      <c r="T264" s="99">
        <v>8.6764896073750482</v>
      </c>
      <c r="U264" s="99">
        <v>10.80261304580662</v>
      </c>
      <c r="V264" s="99">
        <v>9.7416995102062724</v>
      </c>
      <c r="W264" s="99">
        <v>10.765641984463493</v>
      </c>
      <c r="X264" s="99">
        <v>10.759802175527733</v>
      </c>
      <c r="Y264" s="99">
        <v>9.7917930659666972</v>
      </c>
      <c r="DA264" s="63" t="s">
        <v>3045</v>
      </c>
    </row>
    <row r="265" spans="1:105" ht="12" customHeight="1" x14ac:dyDescent="0.25">
      <c r="A265" s="121" t="s">
        <v>54</v>
      </c>
      <c r="B265" s="123">
        <v>2.2090479176727382</v>
      </c>
      <c r="C265" s="123">
        <v>2.4584753264226071</v>
      </c>
      <c r="D265" s="123">
        <v>2.2087295655758612</v>
      </c>
      <c r="E265" s="123">
        <v>2.4305741165187547</v>
      </c>
      <c r="F265" s="123">
        <v>2.5597774009616217</v>
      </c>
      <c r="G265" s="123">
        <v>2.4984367661267921</v>
      </c>
      <c r="H265" s="123">
        <v>2.2353975327721911</v>
      </c>
      <c r="I265" s="123">
        <v>2.4997739990909937</v>
      </c>
      <c r="J265" s="123">
        <v>2.1165050346062815</v>
      </c>
      <c r="K265" s="123">
        <v>1.9650176652850668</v>
      </c>
      <c r="L265" s="123">
        <v>1.7584853943934746</v>
      </c>
      <c r="M265" s="123">
        <v>1.9789288347218217</v>
      </c>
      <c r="N265" s="123">
        <v>2.0487166190492809</v>
      </c>
      <c r="O265" s="123">
        <v>1.9996318765468464</v>
      </c>
      <c r="P265" s="123">
        <v>2.3333933441211476</v>
      </c>
      <c r="Q265" s="123">
        <v>2.4803925023485469</v>
      </c>
      <c r="R265" s="123">
        <v>2.5644146703796</v>
      </c>
      <c r="S265" s="123">
        <v>3.0985094909932505</v>
      </c>
      <c r="T265" s="123">
        <v>3.0294791201832636</v>
      </c>
      <c r="U265" s="123">
        <v>3.2263669746876973</v>
      </c>
      <c r="V265" s="123">
        <v>3.4651047877959171</v>
      </c>
      <c r="W265" s="123">
        <v>4.0504003433163502</v>
      </c>
      <c r="X265" s="123">
        <v>4.4776598294423131</v>
      </c>
      <c r="Y265" s="123">
        <v>4.4635864891878558</v>
      </c>
      <c r="DA265" s="130" t="s">
        <v>3046</v>
      </c>
    </row>
    <row r="266" spans="1:105" ht="12" customHeight="1" x14ac:dyDescent="0.25">
      <c r="A266" s="97" t="s">
        <v>50</v>
      </c>
      <c r="B266" s="99">
        <v>2.5395137025458481</v>
      </c>
      <c r="C266" s="99">
        <v>2.6113118700940037</v>
      </c>
      <c r="D266" s="99">
        <v>2.336854829901911</v>
      </c>
      <c r="E266" s="99">
        <v>2.2652473480933382</v>
      </c>
      <c r="F266" s="99">
        <v>2.4276463302234661</v>
      </c>
      <c r="G266" s="99">
        <v>2.5513869980693911</v>
      </c>
      <c r="H266" s="99">
        <v>2.3268765154679834</v>
      </c>
      <c r="I266" s="99">
        <v>2.356239011970616</v>
      </c>
      <c r="J266" s="99">
        <v>2.2381956389850659</v>
      </c>
      <c r="K266" s="99">
        <v>2.0856782329504129</v>
      </c>
      <c r="L266" s="99">
        <v>1.8277320798205938</v>
      </c>
      <c r="M266" s="99">
        <v>1.9772578155202833</v>
      </c>
      <c r="N266" s="99">
        <v>2.0263986608529359</v>
      </c>
      <c r="O266" s="99">
        <v>2.0371785060488894</v>
      </c>
      <c r="P266" s="99">
        <v>2.2653383475514954</v>
      </c>
      <c r="Q266" s="99">
        <v>2.4634730469826289</v>
      </c>
      <c r="R266" s="99">
        <v>2.8152582005005233</v>
      </c>
      <c r="S266" s="99">
        <v>3.1784932935358778</v>
      </c>
      <c r="T266" s="99">
        <v>1.848169462797207</v>
      </c>
      <c r="U266" s="99">
        <v>3.8264671451071939</v>
      </c>
      <c r="V266" s="99">
        <v>2.4688505387914308</v>
      </c>
      <c r="W266" s="99">
        <v>4.9485916282154516</v>
      </c>
      <c r="X266" s="99">
        <v>4.4654069441683637</v>
      </c>
      <c r="Y266" s="99">
        <v>4.1649142729098036</v>
      </c>
      <c r="DA266" s="63" t="s">
        <v>3047</v>
      </c>
    </row>
    <row r="267" spans="1:105" ht="12" customHeight="1" x14ac:dyDescent="0.25">
      <c r="A267" s="109" t="s">
        <v>120</v>
      </c>
      <c r="B267" s="110">
        <v>2.1897414020214736</v>
      </c>
      <c r="C267" s="110">
        <v>2.4489824586776412</v>
      </c>
      <c r="D267" s="110">
        <v>2.2006293611592231</v>
      </c>
      <c r="E267" s="110">
        <v>2.4404346787791518</v>
      </c>
      <c r="F267" s="110">
        <v>2.5677325222107958</v>
      </c>
      <c r="G267" s="110">
        <v>2.4950912083215884</v>
      </c>
      <c r="H267" s="110">
        <v>2.2292324815688671</v>
      </c>
      <c r="I267" s="110">
        <v>2.5097700915904442</v>
      </c>
      <c r="J267" s="110">
        <v>2.1077428558109461</v>
      </c>
      <c r="K267" s="110">
        <v>1.956354352510367</v>
      </c>
      <c r="L267" s="110">
        <v>1.753496818841241</v>
      </c>
      <c r="M267" s="110">
        <v>1.9790459081537435</v>
      </c>
      <c r="N267" s="110">
        <v>2.0501106784363081</v>
      </c>
      <c r="O267" s="110">
        <v>1.9976436698980449</v>
      </c>
      <c r="P267" s="110">
        <v>2.3364817774617284</v>
      </c>
      <c r="Q267" s="110">
        <v>2.4810885214708578</v>
      </c>
      <c r="R267" s="110">
        <v>2.5551395053811472</v>
      </c>
      <c r="S267" s="110">
        <v>3.0959499387630154</v>
      </c>
      <c r="T267" s="110">
        <v>3.0597196163236067</v>
      </c>
      <c r="U267" s="110">
        <v>3.2110290531246126</v>
      </c>
      <c r="V267" s="110">
        <v>3.4889010066576995</v>
      </c>
      <c r="W267" s="110">
        <v>4.0261170374055677</v>
      </c>
      <c r="X267" s="110">
        <v>4.4780030825322239</v>
      </c>
      <c r="Y267" s="110">
        <v>4.471586865108093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5.5102580400031111E-2</v>
      </c>
      <c r="C269" s="118">
        <f t="shared" si="122"/>
        <v>5.9892928764317954E-2</v>
      </c>
      <c r="D269" s="118">
        <f t="shared" si="122"/>
        <v>5.4396728765478734E-2</v>
      </c>
      <c r="E269" s="118">
        <f t="shared" si="122"/>
        <v>4.9844142450045405E-2</v>
      </c>
      <c r="F269" s="118">
        <f t="shared" si="122"/>
        <v>5.3796231496033575E-2</v>
      </c>
      <c r="G269" s="118">
        <f t="shared" si="122"/>
        <v>5.9039243373355574E-2</v>
      </c>
      <c r="H269" s="118">
        <f t="shared" si="122"/>
        <v>5.7084548531589091E-2</v>
      </c>
      <c r="I269" s="118">
        <f t="shared" si="122"/>
        <v>5.95495342932277E-2</v>
      </c>
      <c r="J269" s="118">
        <f t="shared" si="122"/>
        <v>5.8335018897021688E-2</v>
      </c>
      <c r="K269" s="118">
        <f t="shared" si="122"/>
        <v>5.418868675962215E-2</v>
      </c>
      <c r="L269" s="118">
        <f t="shared" si="122"/>
        <v>4.7618298083534648E-2</v>
      </c>
      <c r="M269" s="118">
        <f t="shared" si="122"/>
        <v>5.0168533282519752E-2</v>
      </c>
      <c r="N269" s="118">
        <f t="shared" si="122"/>
        <v>4.6139574647509E-2</v>
      </c>
      <c r="O269" s="118">
        <f t="shared" si="122"/>
        <v>3.9649909096282333E-2</v>
      </c>
      <c r="P269" s="118">
        <f t="shared" si="122"/>
        <v>3.8046175008670233E-2</v>
      </c>
      <c r="Q269" s="118">
        <f t="shared" si="122"/>
        <v>3.7638756321764291E-2</v>
      </c>
      <c r="R269" s="118">
        <f t="shared" ref="R269:V269" si="123">R270+R273+R275+R284</f>
        <v>3.8792290460956884E-2</v>
      </c>
      <c r="S269" s="118">
        <f t="shared" si="123"/>
        <v>3.8054582344749677E-2</v>
      </c>
      <c r="T269" s="118">
        <f t="shared" si="123"/>
        <v>1.780104407376441E-2</v>
      </c>
      <c r="U269" s="118">
        <f t="shared" si="123"/>
        <v>3.6577456374599374E-2</v>
      </c>
      <c r="V269" s="118">
        <f t="shared" si="123"/>
        <v>2.194943025902079E-2</v>
      </c>
      <c r="W269" s="118">
        <f t="shared" ref="W269:Y269" si="124">W270+W273+W275+W284</f>
        <v>4.9256070230115322E-2</v>
      </c>
      <c r="X269" s="118">
        <f t="shared" si="124"/>
        <v>4.5868802781787357E-2</v>
      </c>
      <c r="Y269" s="118">
        <f t="shared" si="124"/>
        <v>4.0858954238449256E-2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5.5102580400031111E-2</v>
      </c>
      <c r="C284" s="123">
        <v>5.9892928764317954E-2</v>
      </c>
      <c r="D284" s="123">
        <v>5.4396728765478734E-2</v>
      </c>
      <c r="E284" s="123">
        <v>4.9844142450045405E-2</v>
      </c>
      <c r="F284" s="123">
        <v>5.3796231496033575E-2</v>
      </c>
      <c r="G284" s="123">
        <v>5.9039243373355574E-2</v>
      </c>
      <c r="H284" s="123">
        <v>5.7084548531589091E-2</v>
      </c>
      <c r="I284" s="123">
        <v>5.95495342932277E-2</v>
      </c>
      <c r="J284" s="123">
        <v>5.8335018897021688E-2</v>
      </c>
      <c r="K284" s="123">
        <v>5.418868675962215E-2</v>
      </c>
      <c r="L284" s="123">
        <v>4.7618298083534648E-2</v>
      </c>
      <c r="M284" s="123">
        <v>5.0168533282519752E-2</v>
      </c>
      <c r="N284" s="123">
        <v>4.6139574647509E-2</v>
      </c>
      <c r="O284" s="123">
        <v>3.9649909096282333E-2</v>
      </c>
      <c r="P284" s="123">
        <v>3.8046175008670233E-2</v>
      </c>
      <c r="Q284" s="123">
        <v>3.7638756321764291E-2</v>
      </c>
      <c r="R284" s="123">
        <v>3.8792290460956884E-2</v>
      </c>
      <c r="S284" s="123">
        <v>3.8054582344749677E-2</v>
      </c>
      <c r="T284" s="123">
        <v>1.780104407376441E-2</v>
      </c>
      <c r="U284" s="123">
        <v>3.6577456374599374E-2</v>
      </c>
      <c r="V284" s="123">
        <v>2.194943025902079E-2</v>
      </c>
      <c r="W284" s="123">
        <v>4.9256070230115322E-2</v>
      </c>
      <c r="X284" s="123">
        <v>4.5868802781787357E-2</v>
      </c>
      <c r="Y284" s="123">
        <v>4.0858954238449256E-2</v>
      </c>
      <c r="DA284" s="130" t="s">
        <v>3214</v>
      </c>
    </row>
    <row r="285" spans="1:105" ht="12" customHeight="1" x14ac:dyDescent="0.25">
      <c r="A285" s="97" t="s">
        <v>50</v>
      </c>
      <c r="B285" s="99">
        <v>0.99828247931863046</v>
      </c>
      <c r="C285" s="99">
        <v>1.0241777443354287</v>
      </c>
      <c r="D285" s="99">
        <v>0.91481887283308405</v>
      </c>
      <c r="E285" s="99">
        <v>0.8855541941271623</v>
      </c>
      <c r="F285" s="99">
        <v>0.94732801392949961</v>
      </c>
      <c r="G285" s="99">
        <v>0.99345491106035611</v>
      </c>
      <c r="H285" s="99">
        <v>0.90412316266390513</v>
      </c>
      <c r="I285" s="99">
        <v>0.91462781996066689</v>
      </c>
      <c r="J285" s="99">
        <v>0.868501516504393</v>
      </c>
      <c r="K285" s="99">
        <v>0.80891587663442699</v>
      </c>
      <c r="L285" s="99">
        <v>0.70861045374778564</v>
      </c>
      <c r="M285" s="99">
        <v>0.76623691064071386</v>
      </c>
      <c r="N285" s="99">
        <v>0.78480329856264519</v>
      </c>
      <c r="O285" s="99">
        <v>0.78842541868680538</v>
      </c>
      <c r="P285" s="99">
        <v>0.87641049250326697</v>
      </c>
      <c r="Q285" s="99">
        <v>0.95259531024624167</v>
      </c>
      <c r="R285" s="99">
        <v>1.0879159537409306</v>
      </c>
      <c r="S285" s="99">
        <v>1.2272275025727457</v>
      </c>
      <c r="T285" s="99">
        <v>0.71317803717272754</v>
      </c>
      <c r="U285" s="99">
        <v>1.4676799505182048</v>
      </c>
      <c r="V285" s="99">
        <v>0.94088589179478188</v>
      </c>
      <c r="W285" s="99">
        <v>1.8711403380316594</v>
      </c>
      <c r="X285" s="99">
        <v>1.6832180201917017</v>
      </c>
      <c r="Y285" s="99">
        <v>1.5662165797885241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24.959508056576194</v>
      </c>
      <c r="D290" s="117">
        <f t="shared" si="129"/>
        <v>26.773077008950313</v>
      </c>
      <c r="E290" s="117">
        <f t="shared" si="129"/>
        <v>21.363542779878866</v>
      </c>
      <c r="F290" s="117">
        <f t="shared" si="129"/>
        <v>14.305785130897457</v>
      </c>
      <c r="G290" s="117">
        <f t="shared" si="129"/>
        <v>19.70247759765298</v>
      </c>
      <c r="H290" s="117">
        <f t="shared" si="129"/>
        <v>13.974561398990831</v>
      </c>
      <c r="I290" s="117">
        <f t="shared" si="129"/>
        <v>13.991519489102915</v>
      </c>
      <c r="J290" s="117">
        <f t="shared" si="129"/>
        <v>2.6629339140422994</v>
      </c>
      <c r="K290" s="117">
        <f t="shared" si="129"/>
        <v>4.5274634670320584</v>
      </c>
      <c r="L290" s="117">
        <f t="shared" si="129"/>
        <v>0</v>
      </c>
      <c r="M290" s="117">
        <f t="shared" si="129"/>
        <v>7.6182336855221244</v>
      </c>
      <c r="N290" s="117">
        <f t="shared" si="129"/>
        <v>14.522541888467615</v>
      </c>
      <c r="O290" s="117">
        <f t="shared" si="129"/>
        <v>18.041190664915565</v>
      </c>
      <c r="P290" s="117">
        <f t="shared" si="129"/>
        <v>14.063021014205967</v>
      </c>
      <c r="Q290" s="117">
        <f t="shared" si="129"/>
        <v>7.6196563089972695</v>
      </c>
      <c r="R290" s="117">
        <f t="shared" ref="R290:V290" si="130">R291+R294+R296+R305</f>
        <v>6.3717523588802907</v>
      </c>
      <c r="S290" s="117">
        <f t="shared" si="130"/>
        <v>7.2966331895794401</v>
      </c>
      <c r="T290" s="117">
        <f t="shared" si="130"/>
        <v>7.3521234732071354</v>
      </c>
      <c r="U290" s="117">
        <f t="shared" si="130"/>
        <v>4.6205616785824253</v>
      </c>
      <c r="V290" s="117">
        <f t="shared" si="130"/>
        <v>2.9355045060508842</v>
      </c>
      <c r="W290" s="117">
        <f t="shared" ref="W290:Y290" si="131">W291+W294+W296+W305</f>
        <v>1.5877875352078272</v>
      </c>
      <c r="X290" s="117">
        <f t="shared" si="131"/>
        <v>0.21744485776589217</v>
      </c>
      <c r="Y290" s="117">
        <f t="shared" si="131"/>
        <v>0.60915057622272806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22.925147323235699</v>
      </c>
      <c r="D291" s="122">
        <f t="shared" si="132"/>
        <v>24.489160553917429</v>
      </c>
      <c r="E291" s="122">
        <f t="shared" si="132"/>
        <v>19.293627952699342</v>
      </c>
      <c r="F291" s="122">
        <f t="shared" si="132"/>
        <v>12.785842046780976</v>
      </c>
      <c r="G291" s="122">
        <f t="shared" si="132"/>
        <v>17.509841221935293</v>
      </c>
      <c r="H291" s="122">
        <f t="shared" si="132"/>
        <v>12.224751514340509</v>
      </c>
      <c r="I291" s="122">
        <f t="shared" si="132"/>
        <v>11.884025257606661</v>
      </c>
      <c r="J291" s="122">
        <f t="shared" si="132"/>
        <v>2.2835438459353243</v>
      </c>
      <c r="K291" s="122">
        <f t="shared" si="132"/>
        <v>3.9217348377642263</v>
      </c>
      <c r="L291" s="122">
        <f t="shared" si="132"/>
        <v>0</v>
      </c>
      <c r="M291" s="122">
        <f t="shared" si="132"/>
        <v>6.9798675889612012</v>
      </c>
      <c r="N291" s="122">
        <f t="shared" si="132"/>
        <v>13.195881107315062</v>
      </c>
      <c r="O291" s="122">
        <f t="shared" si="132"/>
        <v>16.190652692273691</v>
      </c>
      <c r="P291" s="122">
        <f t="shared" si="132"/>
        <v>11.882635232740265</v>
      </c>
      <c r="Q291" s="122">
        <f t="shared" si="132"/>
        <v>6.5464294949455057</v>
      </c>
      <c r="R291" s="122">
        <f t="shared" ref="R291:V291" si="133">SUM(R292:R293)</f>
        <v>5.4990135787384435</v>
      </c>
      <c r="S291" s="122">
        <f t="shared" si="133"/>
        <v>6.1776346704043634</v>
      </c>
      <c r="T291" s="122">
        <f t="shared" si="133"/>
        <v>5.8755065705189224</v>
      </c>
      <c r="U291" s="122">
        <f t="shared" si="133"/>
        <v>3.4969464748129346</v>
      </c>
      <c r="V291" s="122">
        <f t="shared" si="133"/>
        <v>2.2595327123104818</v>
      </c>
      <c r="W291" s="122">
        <f t="shared" ref="W291:Y291" si="134">SUM(W292:W293)</f>
        <v>1.1665895150006995</v>
      </c>
      <c r="X291" s="122">
        <f t="shared" si="134"/>
        <v>0.15398502070063516</v>
      </c>
      <c r="Y291" s="122">
        <f t="shared" si="134"/>
        <v>0.39670969945186441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22.849465881214808</v>
      </c>
      <c r="D292" s="98">
        <v>24.410050199611426</v>
      </c>
      <c r="E292" s="98">
        <v>19.232255913819369</v>
      </c>
      <c r="F292" s="98">
        <v>12.745833884882577</v>
      </c>
      <c r="G292" s="98">
        <v>17.455904910326989</v>
      </c>
      <c r="H292" s="98">
        <v>12.187845781695517</v>
      </c>
      <c r="I292" s="98">
        <v>11.848738779912155</v>
      </c>
      <c r="J292" s="98">
        <v>2.2768435504461939</v>
      </c>
      <c r="K292" s="98">
        <v>3.9103402307525235</v>
      </c>
      <c r="L292" s="98">
        <v>0</v>
      </c>
      <c r="M292" s="98">
        <v>6.9605843140845769</v>
      </c>
      <c r="N292" s="98">
        <v>13.159894553968211</v>
      </c>
      <c r="O292" s="98">
        <v>16.145890912492014</v>
      </c>
      <c r="P292" s="98">
        <v>11.849599224125006</v>
      </c>
      <c r="Q292" s="98">
        <v>6.5286845312943695</v>
      </c>
      <c r="R292" s="98">
        <v>5.4841689409551648</v>
      </c>
      <c r="S292" s="98">
        <v>6.1608033997915141</v>
      </c>
      <c r="T292" s="98">
        <v>5.8588181368177148</v>
      </c>
      <c r="U292" s="98">
        <v>3.4869794128350162</v>
      </c>
      <c r="V292" s="98">
        <v>2.2530808561555435</v>
      </c>
      <c r="W292" s="98">
        <v>1.1633411362702331</v>
      </c>
      <c r="X292" s="98">
        <v>0.15355734650081626</v>
      </c>
      <c r="Y292" s="98">
        <v>0.3957224703522263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7.5681442020889583E-2</v>
      </c>
      <c r="D293" s="98">
        <v>7.9110354306002578E-2</v>
      </c>
      <c r="E293" s="98">
        <v>6.1372038879973834E-2</v>
      </c>
      <c r="F293" s="98">
        <v>4.0008161898399709E-2</v>
      </c>
      <c r="G293" s="98">
        <v>5.3936311608304303E-2</v>
      </c>
      <c r="H293" s="98">
        <v>3.690573264499343E-2</v>
      </c>
      <c r="I293" s="98">
        <v>3.528647769450622E-2</v>
      </c>
      <c r="J293" s="98">
        <v>6.7002954891305644E-3</v>
      </c>
      <c r="K293" s="98">
        <v>1.1394607011702747E-2</v>
      </c>
      <c r="L293" s="98">
        <v>0</v>
      </c>
      <c r="M293" s="98">
        <v>1.9283274876624713E-2</v>
      </c>
      <c r="N293" s="98">
        <v>3.5986553346850518E-2</v>
      </c>
      <c r="O293" s="98">
        <v>4.4761779781677079E-2</v>
      </c>
      <c r="P293" s="98">
        <v>3.3036008615259016E-2</v>
      </c>
      <c r="Q293" s="98">
        <v>1.7744963651136092E-2</v>
      </c>
      <c r="R293" s="98">
        <v>1.4844637783278393E-2</v>
      </c>
      <c r="S293" s="98">
        <v>1.6831270612849333E-2</v>
      </c>
      <c r="T293" s="98">
        <v>1.6688433701207386E-2</v>
      </c>
      <c r="U293" s="98">
        <v>9.967061977918296E-3</v>
      </c>
      <c r="V293" s="98">
        <v>6.4518561549384229E-3</v>
      </c>
      <c r="W293" s="98">
        <v>3.2483787304664513E-3</v>
      </c>
      <c r="X293" s="98">
        <v>4.2767419981889587E-4</v>
      </c>
      <c r="Y293" s="98">
        <v>9.8722909963811314E-4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9.5778412774873284E-3</v>
      </c>
      <c r="D294" s="122">
        <f t="shared" si="135"/>
        <v>1.8820144195777759E-2</v>
      </c>
      <c r="E294" s="122">
        <f t="shared" si="135"/>
        <v>2.4397578296018227E-2</v>
      </c>
      <c r="F294" s="122">
        <f t="shared" si="135"/>
        <v>1.5627638363729157E-2</v>
      </c>
      <c r="G294" s="122">
        <f t="shared" si="135"/>
        <v>2.443296089566949E-2</v>
      </c>
      <c r="H294" s="122">
        <f t="shared" si="135"/>
        <v>1.6457055779618299E-2</v>
      </c>
      <c r="I294" s="122">
        <f t="shared" si="135"/>
        <v>2.8493204406330439E-2</v>
      </c>
      <c r="J294" s="122">
        <f t="shared" si="135"/>
        <v>4.3536674957095726E-3</v>
      </c>
      <c r="K294" s="122">
        <f t="shared" si="135"/>
        <v>9.9339466280360892E-3</v>
      </c>
      <c r="L294" s="122">
        <f t="shared" si="135"/>
        <v>0</v>
      </c>
      <c r="M294" s="122">
        <f t="shared" si="135"/>
        <v>4.1560907310538107E-3</v>
      </c>
      <c r="N294" s="122">
        <f t="shared" si="135"/>
        <v>3.5067679249829481E-2</v>
      </c>
      <c r="O294" s="122">
        <f t="shared" si="135"/>
        <v>2.229177330946951E-2</v>
      </c>
      <c r="P294" s="122">
        <f t="shared" si="135"/>
        <v>1.7719509752476412E-2</v>
      </c>
      <c r="Q294" s="122">
        <f t="shared" si="135"/>
        <v>2.0899343944401436E-2</v>
      </c>
      <c r="R294" s="122">
        <f t="shared" si="135"/>
        <v>1.6101228077814844E-2</v>
      </c>
      <c r="S294" s="122">
        <f t="shared" si="135"/>
        <v>1.3486811592022545E-2</v>
      </c>
      <c r="T294" s="122">
        <f t="shared" si="135"/>
        <v>2.2783260435084263E-2</v>
      </c>
      <c r="U294" s="122">
        <f t="shared" si="135"/>
        <v>8.9157374560304373E-3</v>
      </c>
      <c r="V294" s="122">
        <f t="shared" si="135"/>
        <v>4.9677603181838255E-3</v>
      </c>
      <c r="W294" s="122">
        <f t="shared" si="135"/>
        <v>9.3592420061482291E-4</v>
      </c>
      <c r="X294" s="122">
        <f t="shared" si="135"/>
        <v>1.7741528475446097E-4</v>
      </c>
      <c r="Y294" s="122">
        <f t="shared" si="135"/>
        <v>5.4657673576975025E-4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9.5778412774873284E-3</v>
      </c>
      <c r="D295" s="98">
        <v>1.8820144195777759E-2</v>
      </c>
      <c r="E295" s="98">
        <v>2.4397578296018227E-2</v>
      </c>
      <c r="F295" s="98">
        <v>1.5627638363729157E-2</v>
      </c>
      <c r="G295" s="98">
        <v>2.443296089566949E-2</v>
      </c>
      <c r="H295" s="98">
        <v>1.6457055779618299E-2</v>
      </c>
      <c r="I295" s="98">
        <v>2.8493204406330439E-2</v>
      </c>
      <c r="J295" s="98">
        <v>4.3536674957095726E-3</v>
      </c>
      <c r="K295" s="98">
        <v>9.9339466280360892E-3</v>
      </c>
      <c r="L295" s="98">
        <v>0</v>
      </c>
      <c r="M295" s="98">
        <v>4.1560907310538107E-3</v>
      </c>
      <c r="N295" s="98">
        <v>3.5067679249829481E-2</v>
      </c>
      <c r="O295" s="98">
        <v>2.229177330946951E-2</v>
      </c>
      <c r="P295" s="98">
        <v>1.7719509752476412E-2</v>
      </c>
      <c r="Q295" s="98">
        <v>2.0899343944401436E-2</v>
      </c>
      <c r="R295" s="98">
        <v>1.6101228077814844E-2</v>
      </c>
      <c r="S295" s="98">
        <v>1.3486811592022545E-2</v>
      </c>
      <c r="T295" s="98">
        <v>2.2783260435084263E-2</v>
      </c>
      <c r="U295" s="98">
        <v>8.9157374560304373E-3</v>
      </c>
      <c r="V295" s="98">
        <v>4.9677603181838255E-3</v>
      </c>
      <c r="W295" s="98">
        <v>9.3592420061482291E-4</v>
      </c>
      <c r="X295" s="98">
        <v>1.7741528475446097E-4</v>
      </c>
      <c r="Y295" s="98">
        <v>5.4657673576975025E-4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1.558701992145932</v>
      </c>
      <c r="D296" s="122">
        <v>1.7576256255207108</v>
      </c>
      <c r="E296" s="122">
        <v>1.532997852507314</v>
      </c>
      <c r="F296" s="122">
        <v>1.1107406339716064</v>
      </c>
      <c r="G296" s="122">
        <v>1.6264218147313552</v>
      </c>
      <c r="H296" s="122">
        <v>1.3368989329861107</v>
      </c>
      <c r="I296" s="122">
        <v>1.585347039451606</v>
      </c>
      <c r="J296" s="122">
        <v>0.2917446251981704</v>
      </c>
      <c r="K296" s="122">
        <v>0.47538405521260463</v>
      </c>
      <c r="L296" s="122">
        <v>0</v>
      </c>
      <c r="M296" s="122">
        <v>0.45821520698902546</v>
      </c>
      <c r="N296" s="122">
        <v>0.96309355257870022</v>
      </c>
      <c r="O296" s="122">
        <v>1.4311468645021448</v>
      </c>
      <c r="P296" s="122">
        <v>1.7321964279012314</v>
      </c>
      <c r="Q296" s="122">
        <v>0.81712148719096545</v>
      </c>
      <c r="R296" s="122">
        <v>0.65523177662630572</v>
      </c>
      <c r="S296" s="122">
        <v>0.83750162062511357</v>
      </c>
      <c r="T296" s="122">
        <v>1.1743213338662872</v>
      </c>
      <c r="U296" s="122">
        <v>0.92973692855012036</v>
      </c>
      <c r="V296" s="122">
        <v>0.54863369311383903</v>
      </c>
      <c r="W296" s="122">
        <v>0.3448986563854487</v>
      </c>
      <c r="X296" s="122">
        <v>4.8841848326852393E-2</v>
      </c>
      <c r="Y296" s="122">
        <v>0.16220644795272435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1.3140358705296171</v>
      </c>
      <c r="D297" s="98">
        <v>1.5687105346963044</v>
      </c>
      <c r="E297" s="98">
        <v>1.2945663730544019</v>
      </c>
      <c r="F297" s="98">
        <v>0.885560378695601</v>
      </c>
      <c r="G297" s="98">
        <v>1.3175567056347852</v>
      </c>
      <c r="H297" s="98">
        <v>1.0447767548266296</v>
      </c>
      <c r="I297" s="98">
        <v>1.2685402900578524</v>
      </c>
      <c r="J297" s="98">
        <v>0.24172346468465644</v>
      </c>
      <c r="K297" s="98">
        <v>0.46080650733382722</v>
      </c>
      <c r="L297" s="98">
        <v>0</v>
      </c>
      <c r="M297" s="98">
        <v>0.44568507302620824</v>
      </c>
      <c r="N297" s="98">
        <v>0.83916693382910645</v>
      </c>
      <c r="O297" s="98">
        <v>1.0049100542858154</v>
      </c>
      <c r="P297" s="98">
        <v>1.7255176683542282</v>
      </c>
      <c r="Q297" s="98">
        <v>0.81712148719096545</v>
      </c>
      <c r="R297" s="98">
        <v>0.65512728803446396</v>
      </c>
      <c r="S297" s="98">
        <v>0.83750162062511357</v>
      </c>
      <c r="T297" s="98">
        <v>0.71532941069374345</v>
      </c>
      <c r="U297" s="98">
        <v>0.43210801271404908</v>
      </c>
      <c r="V297" s="98">
        <v>0.27952176311787563</v>
      </c>
      <c r="W297" s="98">
        <v>4.8902363046501376E-2</v>
      </c>
      <c r="X297" s="98">
        <v>4.8841848326852393E-2</v>
      </c>
      <c r="Y297" s="98">
        <v>0.16209398884057108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6.5869477363252223E-3</v>
      </c>
      <c r="Q298" s="98">
        <v>0</v>
      </c>
      <c r="R298" s="98">
        <v>0</v>
      </c>
      <c r="S298" s="98">
        <v>0</v>
      </c>
      <c r="T298" s="98">
        <v>8.6161516157950008E-3</v>
      </c>
      <c r="U298" s="98">
        <v>4.1086446469577034E-3</v>
      </c>
      <c r="V298" s="98">
        <v>7.3016177291471062E-3</v>
      </c>
      <c r="W298" s="98">
        <v>0</v>
      </c>
      <c r="X298" s="98">
        <v>0</v>
      </c>
      <c r="Y298" s="98">
        <v>1.124591121532775E-4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2.3608045974816715E-3</v>
      </c>
      <c r="Q299" s="101">
        <v>0</v>
      </c>
      <c r="R299" s="101">
        <v>0</v>
      </c>
      <c r="S299" s="101">
        <v>0</v>
      </c>
      <c r="T299" s="101">
        <v>3.047941651473051E-3</v>
      </c>
      <c r="U299" s="101">
        <v>1.3862618201704961E-3</v>
      </c>
      <c r="V299" s="101">
        <v>2.5916756151845577E-3</v>
      </c>
      <c r="W299" s="101">
        <v>0</v>
      </c>
      <c r="X299" s="101">
        <v>0</v>
      </c>
      <c r="Y299" s="101">
        <v>4.8711402338767054E-5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4.2261431388435503E-3</v>
      </c>
      <c r="Q300" s="104">
        <v>0</v>
      </c>
      <c r="R300" s="104">
        <v>0</v>
      </c>
      <c r="S300" s="104">
        <v>0</v>
      </c>
      <c r="T300" s="104">
        <v>5.5682099643219497E-3</v>
      </c>
      <c r="U300" s="104">
        <v>2.7223828267872075E-3</v>
      </c>
      <c r="V300" s="104">
        <v>4.7099421139625485E-3</v>
      </c>
      <c r="W300" s="104">
        <v>0</v>
      </c>
      <c r="X300" s="104">
        <v>0</v>
      </c>
      <c r="Y300" s="104">
        <v>6.3747709814510444E-5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0.24466612161631479</v>
      </c>
      <c r="D301" s="101">
        <v>0.18891509082440638</v>
      </c>
      <c r="E301" s="101">
        <v>0.23843147945291204</v>
      </c>
      <c r="F301" s="101">
        <v>0.22518025527600541</v>
      </c>
      <c r="G301" s="101">
        <v>0.30886510909656995</v>
      </c>
      <c r="H301" s="101">
        <v>0.29212217815948127</v>
      </c>
      <c r="I301" s="101">
        <v>0.31680674939375375</v>
      </c>
      <c r="J301" s="101">
        <v>5.0021160513513956E-2</v>
      </c>
      <c r="K301" s="101">
        <v>1.4577547878777415E-2</v>
      </c>
      <c r="L301" s="101">
        <v>0</v>
      </c>
      <c r="M301" s="101">
        <v>1.2185653107357839E-2</v>
      </c>
      <c r="N301" s="101">
        <v>0.12326376276718712</v>
      </c>
      <c r="O301" s="101">
        <v>0.42359487347153602</v>
      </c>
      <c r="P301" s="101">
        <v>9.1811810678106207E-5</v>
      </c>
      <c r="Q301" s="101">
        <v>0</v>
      </c>
      <c r="R301" s="101">
        <v>1.0448859184171658E-4</v>
      </c>
      <c r="S301" s="101">
        <v>0</v>
      </c>
      <c r="T301" s="101">
        <v>0.14509029979955565</v>
      </c>
      <c r="U301" s="101">
        <v>0.49180516363803434</v>
      </c>
      <c r="V301" s="101">
        <v>0.20079041682888629</v>
      </c>
      <c r="W301" s="101">
        <v>0.28055042872814445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3.4448085545936766E-4</v>
      </c>
      <c r="N302" s="104">
        <v>6.6285598240665078E-4</v>
      </c>
      <c r="O302" s="104">
        <v>2.6419367447933226E-3</v>
      </c>
      <c r="P302" s="104">
        <v>0</v>
      </c>
      <c r="Q302" s="104">
        <v>0</v>
      </c>
      <c r="R302" s="104">
        <v>0</v>
      </c>
      <c r="S302" s="104">
        <v>0</v>
      </c>
      <c r="T302" s="104">
        <v>0.30528547175719306</v>
      </c>
      <c r="U302" s="104">
        <v>1.7151075510791732E-3</v>
      </c>
      <c r="V302" s="104">
        <v>6.1019895437929975E-2</v>
      </c>
      <c r="W302" s="104">
        <v>1.5445864610802901E-2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1.3972340853349172E-4</v>
      </c>
      <c r="N303" s="98">
        <v>2.8179393179482177E-4</v>
      </c>
      <c r="O303" s="98">
        <v>1.2286885872611428E-3</v>
      </c>
      <c r="P303" s="98">
        <v>0</v>
      </c>
      <c r="Q303" s="98">
        <v>0</v>
      </c>
      <c r="R303" s="98">
        <v>0</v>
      </c>
      <c r="S303" s="98">
        <v>0</v>
      </c>
      <c r="T303" s="98">
        <v>0.11891163749745624</v>
      </c>
      <c r="U303" s="98">
        <v>6.3623109028427215E-4</v>
      </c>
      <c r="V303" s="98">
        <v>2.3188739201492805E-2</v>
      </c>
      <c r="W303" s="98">
        <v>7.7267110594816902E-3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2.0475744692587594E-4</v>
      </c>
      <c r="N304" s="98">
        <v>3.8106205061182896E-4</v>
      </c>
      <c r="O304" s="98">
        <v>1.4132481575321798E-3</v>
      </c>
      <c r="P304" s="98">
        <v>0</v>
      </c>
      <c r="Q304" s="98">
        <v>0</v>
      </c>
      <c r="R304" s="98">
        <v>0</v>
      </c>
      <c r="S304" s="98">
        <v>0</v>
      </c>
      <c r="T304" s="98">
        <v>0.18637383425973683</v>
      </c>
      <c r="U304" s="98">
        <v>1.078876460794901E-3</v>
      </c>
      <c r="V304" s="98">
        <v>3.7831156236437173E-2</v>
      </c>
      <c r="W304" s="98">
        <v>7.7191535513212103E-3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0.46608089991707846</v>
      </c>
      <c r="D305" s="122">
        <v>0.50747068531639561</v>
      </c>
      <c r="E305" s="122">
        <v>0.51251939637618993</v>
      </c>
      <c r="F305" s="122">
        <v>0.39357481178114645</v>
      </c>
      <c r="G305" s="122">
        <v>0.54178160009066167</v>
      </c>
      <c r="H305" s="122">
        <v>0.3964538958845929</v>
      </c>
      <c r="I305" s="122">
        <v>0.49365398763831647</v>
      </c>
      <c r="J305" s="122">
        <v>8.3291775413094932E-2</v>
      </c>
      <c r="K305" s="122">
        <v>0.12041062742719177</v>
      </c>
      <c r="L305" s="122">
        <v>0</v>
      </c>
      <c r="M305" s="122">
        <v>0.17599479884084457</v>
      </c>
      <c r="N305" s="122">
        <v>0.3284995493240232</v>
      </c>
      <c r="O305" s="122">
        <v>0.39709933483025872</v>
      </c>
      <c r="P305" s="122">
        <v>0.43046984381199471</v>
      </c>
      <c r="Q305" s="122">
        <v>0.23520598291639663</v>
      </c>
      <c r="R305" s="122">
        <v>0.20140577543772575</v>
      </c>
      <c r="S305" s="122">
        <v>0.2680100869579411</v>
      </c>
      <c r="T305" s="122">
        <v>0.27951230838684055</v>
      </c>
      <c r="U305" s="122">
        <v>0.18496253776334015</v>
      </c>
      <c r="V305" s="122">
        <v>0.12237034030837966</v>
      </c>
      <c r="W305" s="122">
        <v>7.5363439621063996E-2</v>
      </c>
      <c r="X305" s="122">
        <v>1.4440573453650154E-2</v>
      </c>
      <c r="Y305" s="122">
        <v>4.9687852082369595E-2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4.6395868432317286E-2</v>
      </c>
      <c r="D306" s="98">
        <v>4.1563937244173836E-2</v>
      </c>
      <c r="E306" s="98">
        <v>2.2039888186114895E-2</v>
      </c>
      <c r="F306" s="98">
        <v>2.8091388995976473E-2</v>
      </c>
      <c r="G306" s="98">
        <v>4.9614039045479653E-2</v>
      </c>
      <c r="H306" s="98">
        <v>4.0108750504745327E-2</v>
      </c>
      <c r="I306" s="98">
        <v>4.4497368444168399E-2</v>
      </c>
      <c r="J306" s="98">
        <v>9.797230904691449E-3</v>
      </c>
      <c r="K306" s="98">
        <v>9.6077759474465646E-3</v>
      </c>
      <c r="L306" s="98">
        <v>0</v>
      </c>
      <c r="M306" s="98">
        <v>9.8123482331625295E-3</v>
      </c>
      <c r="N306" s="98">
        <v>1.64592128317483E-2</v>
      </c>
      <c r="O306" s="98">
        <v>1.9103935859690842E-2</v>
      </c>
      <c r="P306" s="98">
        <v>1.109927667970104E-2</v>
      </c>
      <c r="Q306" s="98">
        <v>1.0480495307052659E-2</v>
      </c>
      <c r="R306" s="98">
        <v>7.2363182074631511E-3</v>
      </c>
      <c r="S306" s="98">
        <v>4.4636719308163734E-3</v>
      </c>
      <c r="T306" s="98">
        <v>4.8798651554448914E-4</v>
      </c>
      <c r="U306" s="98">
        <v>1.109870871133649E-2</v>
      </c>
      <c r="V306" s="98">
        <v>3.2285097980598821E-3</v>
      </c>
      <c r="W306" s="98">
        <v>6.7683957545867264E-3</v>
      </c>
      <c r="X306" s="98">
        <v>6.1073084007960514E-4</v>
      </c>
      <c r="Y306" s="98">
        <v>6.2174534913870302E-4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0.41968503148476116</v>
      </c>
      <c r="D307" s="33">
        <v>0.46590674807222177</v>
      </c>
      <c r="E307" s="33">
        <v>0.49047950819007508</v>
      </c>
      <c r="F307" s="33">
        <v>0.36548342278516999</v>
      </c>
      <c r="G307" s="33">
        <v>0.492167561045182</v>
      </c>
      <c r="H307" s="33">
        <v>0.35634514537984757</v>
      </c>
      <c r="I307" s="33">
        <v>0.44915661919414807</v>
      </c>
      <c r="J307" s="33">
        <v>7.3494544508403481E-2</v>
      </c>
      <c r="K307" s="33">
        <v>0.11080285147974521</v>
      </c>
      <c r="L307" s="33">
        <v>0</v>
      </c>
      <c r="M307" s="33">
        <v>0.16618245060768203</v>
      </c>
      <c r="N307" s="33">
        <v>0.31204033649227492</v>
      </c>
      <c r="O307" s="33">
        <v>0.37799539897056789</v>
      </c>
      <c r="P307" s="33">
        <v>0.41937056713229365</v>
      </c>
      <c r="Q307" s="33">
        <v>0.22472548760934397</v>
      </c>
      <c r="R307" s="33">
        <v>0.1941694572302626</v>
      </c>
      <c r="S307" s="33">
        <v>0.26354641502712473</v>
      </c>
      <c r="T307" s="33">
        <v>0.27902432187129605</v>
      </c>
      <c r="U307" s="33">
        <v>0.17386382905200365</v>
      </c>
      <c r="V307" s="33">
        <v>0.11914183051031978</v>
      </c>
      <c r="W307" s="33">
        <v>6.8595043866477273E-2</v>
      </c>
      <c r="X307" s="33">
        <v>1.3829842613570549E-2</v>
      </c>
      <c r="Y307" s="33">
        <v>4.9066106733230891E-2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17.266247120702204</v>
      </c>
      <c r="D309" s="117">
        <f t="shared" si="136"/>
        <v>18.598421138316148</v>
      </c>
      <c r="E309" s="117">
        <f t="shared" si="136"/>
        <v>14.893919092357912</v>
      </c>
      <c r="F309" s="117">
        <f t="shared" si="136"/>
        <v>9.9917711266881213</v>
      </c>
      <c r="G309" s="117">
        <f t="shared" si="136"/>
        <v>13.806273793192164</v>
      </c>
      <c r="H309" s="117">
        <f t="shared" si="136"/>
        <v>9.8146781587748322</v>
      </c>
      <c r="I309" s="117">
        <f t="shared" si="136"/>
        <v>9.8933790542666422</v>
      </c>
      <c r="J309" s="117">
        <f t="shared" si="136"/>
        <v>1.8865686642788422</v>
      </c>
      <c r="K309" s="117">
        <f t="shared" si="136"/>
        <v>3.2342205621540385</v>
      </c>
      <c r="L309" s="117">
        <f t="shared" si="136"/>
        <v>0</v>
      </c>
      <c r="M309" s="117">
        <f t="shared" si="136"/>
        <v>5.4342133751257204</v>
      </c>
      <c r="N309" s="117">
        <f t="shared" si="136"/>
        <v>10.476565639598679</v>
      </c>
      <c r="O309" s="117">
        <f t="shared" si="136"/>
        <v>13.028920498188173</v>
      </c>
      <c r="P309" s="117">
        <f t="shared" si="136"/>
        <v>10.346192823906474</v>
      </c>
      <c r="Q309" s="117">
        <f t="shared" si="136"/>
        <v>5.6763745989528864</v>
      </c>
      <c r="R309" s="117">
        <f t="shared" ref="R309:V309" si="137">R310+R313+R315+R324</f>
        <v>4.7713007922560111</v>
      </c>
      <c r="S309" s="117">
        <f t="shared" si="137"/>
        <v>5.4919163122056691</v>
      </c>
      <c r="T309" s="117">
        <f t="shared" si="137"/>
        <v>5.6233517957733765</v>
      </c>
      <c r="U309" s="117">
        <f t="shared" si="137"/>
        <v>3.4895639158148697</v>
      </c>
      <c r="V309" s="117">
        <f t="shared" si="137"/>
        <v>2.2449865925168129</v>
      </c>
      <c r="W309" s="117">
        <f t="shared" ref="W309:Y309" si="138">W310+W313+W315+W324</f>
        <v>1.1985489009431463</v>
      </c>
      <c r="X309" s="117">
        <f t="shared" si="138"/>
        <v>0.169740678209056</v>
      </c>
      <c r="Y309" s="117">
        <f t="shared" si="138"/>
        <v>0.48125192343309164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15.781488097300093</v>
      </c>
      <c r="D310" s="122">
        <f t="shared" si="139"/>
        <v>16.897697033952724</v>
      </c>
      <c r="E310" s="122">
        <f t="shared" si="139"/>
        <v>13.344889861366955</v>
      </c>
      <c r="F310" s="122">
        <f t="shared" si="139"/>
        <v>8.8650013349559433</v>
      </c>
      <c r="G310" s="122">
        <f t="shared" si="139"/>
        <v>12.170366920391078</v>
      </c>
      <c r="H310" s="122">
        <f t="shared" si="139"/>
        <v>8.5182679585044117</v>
      </c>
      <c r="I310" s="122">
        <f t="shared" si="139"/>
        <v>8.302181323896626</v>
      </c>
      <c r="J310" s="122">
        <f t="shared" si="139"/>
        <v>1.5995764151219016</v>
      </c>
      <c r="K310" s="122">
        <f t="shared" si="139"/>
        <v>2.7549066640392521</v>
      </c>
      <c r="L310" s="122">
        <f t="shared" si="139"/>
        <v>0</v>
      </c>
      <c r="M310" s="122">
        <f t="shared" si="139"/>
        <v>4.9381177268472998</v>
      </c>
      <c r="N310" s="122">
        <f t="shared" si="139"/>
        <v>9.3880510932403585</v>
      </c>
      <c r="O310" s="122">
        <f t="shared" si="139"/>
        <v>11.60295452932168</v>
      </c>
      <c r="P310" s="122">
        <f t="shared" si="139"/>
        <v>8.5876605250724865</v>
      </c>
      <c r="Q310" s="122">
        <f t="shared" si="139"/>
        <v>4.7684355654295869</v>
      </c>
      <c r="R310" s="122">
        <f t="shared" ref="R310:V310" si="140">SUM(R311:R312)</f>
        <v>4.0295605858447923</v>
      </c>
      <c r="S310" s="122">
        <f t="shared" si="140"/>
        <v>4.5531994992900717</v>
      </c>
      <c r="T310" s="122">
        <f t="shared" si="140"/>
        <v>4.3548587460867543</v>
      </c>
      <c r="U310" s="122">
        <f t="shared" si="140"/>
        <v>2.6056714427505057</v>
      </c>
      <c r="V310" s="122">
        <f t="shared" si="140"/>
        <v>1.6920759641156231</v>
      </c>
      <c r="W310" s="122">
        <f t="shared" ref="W310:Y310" si="141">SUM(W311:W312)</f>
        <v>0.87760354360770587</v>
      </c>
      <c r="X310" s="122">
        <f t="shared" si="141"/>
        <v>0.11645409779856707</v>
      </c>
      <c r="Y310" s="122">
        <f t="shared" si="141"/>
        <v>0.30151251429609072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15.705806655279202</v>
      </c>
      <c r="D311" s="98">
        <v>16.818586679646721</v>
      </c>
      <c r="E311" s="98">
        <v>13.283517822486981</v>
      </c>
      <c r="F311" s="98">
        <v>8.8249931730575444</v>
      </c>
      <c r="G311" s="98">
        <v>12.116430608782775</v>
      </c>
      <c r="H311" s="98">
        <v>8.481362225859419</v>
      </c>
      <c r="I311" s="98">
        <v>8.2668948462021206</v>
      </c>
      <c r="J311" s="98">
        <v>1.592876119632771</v>
      </c>
      <c r="K311" s="98">
        <v>2.7435120570275493</v>
      </c>
      <c r="L311" s="98">
        <v>0</v>
      </c>
      <c r="M311" s="98">
        <v>4.9188344519706755</v>
      </c>
      <c r="N311" s="98">
        <v>9.3520645398935081</v>
      </c>
      <c r="O311" s="98">
        <v>11.558192749540003</v>
      </c>
      <c r="P311" s="98">
        <v>8.5546245164572277</v>
      </c>
      <c r="Q311" s="98">
        <v>4.7506906017784507</v>
      </c>
      <c r="R311" s="98">
        <v>4.0147159480615136</v>
      </c>
      <c r="S311" s="98">
        <v>4.5363682286772224</v>
      </c>
      <c r="T311" s="98">
        <v>4.3381703123855466</v>
      </c>
      <c r="U311" s="98">
        <v>2.5957043807725872</v>
      </c>
      <c r="V311" s="98">
        <v>1.6856241079606846</v>
      </c>
      <c r="W311" s="98">
        <v>0.87435516487723941</v>
      </c>
      <c r="X311" s="98">
        <v>0.11602642359874817</v>
      </c>
      <c r="Y311" s="98">
        <v>0.30052528519645261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7.5681442020889583E-2</v>
      </c>
      <c r="D312" s="98">
        <v>7.9110354306002578E-2</v>
      </c>
      <c r="E312" s="98">
        <v>6.1372038879973834E-2</v>
      </c>
      <c r="F312" s="98">
        <v>4.0008161898399709E-2</v>
      </c>
      <c r="G312" s="98">
        <v>5.3936311608304303E-2</v>
      </c>
      <c r="H312" s="98">
        <v>3.690573264499343E-2</v>
      </c>
      <c r="I312" s="98">
        <v>3.528647769450622E-2</v>
      </c>
      <c r="J312" s="98">
        <v>6.7002954891305644E-3</v>
      </c>
      <c r="K312" s="98">
        <v>1.1394607011702747E-2</v>
      </c>
      <c r="L312" s="98">
        <v>0</v>
      </c>
      <c r="M312" s="98">
        <v>1.9283274876624713E-2</v>
      </c>
      <c r="N312" s="98">
        <v>3.5986553346850518E-2</v>
      </c>
      <c r="O312" s="98">
        <v>4.4761779781677079E-2</v>
      </c>
      <c r="P312" s="98">
        <v>3.3036008615259016E-2</v>
      </c>
      <c r="Q312" s="98">
        <v>1.7744963651136092E-2</v>
      </c>
      <c r="R312" s="98">
        <v>1.4844637783278393E-2</v>
      </c>
      <c r="S312" s="98">
        <v>1.6831270612849333E-2</v>
      </c>
      <c r="T312" s="98">
        <v>1.6688433701207386E-2</v>
      </c>
      <c r="U312" s="98">
        <v>9.967061977918296E-3</v>
      </c>
      <c r="V312" s="98">
        <v>6.4518561549384229E-3</v>
      </c>
      <c r="W312" s="98">
        <v>3.2483787304664513E-3</v>
      </c>
      <c r="X312" s="98">
        <v>4.2767419981889587E-4</v>
      </c>
      <c r="Y312" s="98">
        <v>9.8722909963811314E-4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2.1040643390879486E-2</v>
      </c>
      <c r="D313" s="122">
        <f t="shared" si="142"/>
        <v>4.3024264188364074E-2</v>
      </c>
      <c r="E313" s="122">
        <f t="shared" si="142"/>
        <v>5.798534163287139E-2</v>
      </c>
      <c r="F313" s="122">
        <f t="shared" si="142"/>
        <v>3.8569342766651693E-2</v>
      </c>
      <c r="G313" s="122">
        <f t="shared" si="142"/>
        <v>6.2563405196332772E-2</v>
      </c>
      <c r="H313" s="122">
        <f t="shared" si="142"/>
        <v>4.3683319841753547E-2</v>
      </c>
      <c r="I313" s="122">
        <f t="shared" si="142"/>
        <v>7.8340200634659046E-2</v>
      </c>
      <c r="J313" s="122">
        <f t="shared" si="142"/>
        <v>1.2391706329206264E-2</v>
      </c>
      <c r="K313" s="122">
        <f t="shared" si="142"/>
        <v>2.9258232797666227E-2</v>
      </c>
      <c r="L313" s="122">
        <f t="shared" si="142"/>
        <v>0</v>
      </c>
      <c r="M313" s="122">
        <f t="shared" si="142"/>
        <v>1.314374212294319E-2</v>
      </c>
      <c r="N313" s="122">
        <f t="shared" si="142"/>
        <v>0.11561929390046671</v>
      </c>
      <c r="O313" s="122">
        <f t="shared" si="142"/>
        <v>7.6902114064792165E-2</v>
      </c>
      <c r="P313" s="122">
        <f t="shared" si="142"/>
        <v>6.3895723782258468E-2</v>
      </c>
      <c r="Q313" s="122">
        <f t="shared" si="142"/>
        <v>7.7866776542761487E-2</v>
      </c>
      <c r="R313" s="122">
        <f t="shared" si="142"/>
        <v>6.0408075793226226E-2</v>
      </c>
      <c r="S313" s="122">
        <f t="shared" si="142"/>
        <v>5.0638305322830118E-2</v>
      </c>
      <c r="T313" s="122">
        <f t="shared" si="142"/>
        <v>8.5616292125345939E-2</v>
      </c>
      <c r="U313" s="122">
        <f t="shared" si="142"/>
        <v>3.3535848199275235E-2</v>
      </c>
      <c r="V313" s="122">
        <f t="shared" si="142"/>
        <v>1.8736408286936613E-2</v>
      </c>
      <c r="W313" s="122">
        <f t="shared" si="142"/>
        <v>3.5612011274141729E-3</v>
      </c>
      <c r="X313" s="122">
        <f t="shared" si="142"/>
        <v>6.8240386630220862E-4</v>
      </c>
      <c r="Y313" s="122">
        <f t="shared" si="142"/>
        <v>2.1278113765362404E-3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2.1040643390879486E-2</v>
      </c>
      <c r="D314" s="98">
        <v>4.3024264188364074E-2</v>
      </c>
      <c r="E314" s="98">
        <v>5.798534163287139E-2</v>
      </c>
      <c r="F314" s="98">
        <v>3.8569342766651693E-2</v>
      </c>
      <c r="G314" s="98">
        <v>6.2563405196332772E-2</v>
      </c>
      <c r="H314" s="98">
        <v>4.3683319841753547E-2</v>
      </c>
      <c r="I314" s="98">
        <v>7.8340200634659046E-2</v>
      </c>
      <c r="J314" s="98">
        <v>1.2391706329206264E-2</v>
      </c>
      <c r="K314" s="98">
        <v>2.9258232797666227E-2</v>
      </c>
      <c r="L314" s="98">
        <v>0</v>
      </c>
      <c r="M314" s="98">
        <v>1.314374212294319E-2</v>
      </c>
      <c r="N314" s="98">
        <v>0.11561929390046671</v>
      </c>
      <c r="O314" s="98">
        <v>7.6902114064792165E-2</v>
      </c>
      <c r="P314" s="98">
        <v>6.3895723782258468E-2</v>
      </c>
      <c r="Q314" s="98">
        <v>7.7866776542761487E-2</v>
      </c>
      <c r="R314" s="98">
        <v>6.0408075793226226E-2</v>
      </c>
      <c r="S314" s="98">
        <v>5.0638305322830118E-2</v>
      </c>
      <c r="T314" s="98">
        <v>8.5616292125345939E-2</v>
      </c>
      <c r="U314" s="98">
        <v>3.3535848199275235E-2</v>
      </c>
      <c r="V314" s="98">
        <v>1.8736408286936613E-2</v>
      </c>
      <c r="W314" s="98">
        <v>3.5612011274141729E-3</v>
      </c>
      <c r="X314" s="98">
        <v>6.8240386630220862E-4</v>
      </c>
      <c r="Y314" s="98">
        <v>2.1278113765362404E-3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1.1220337351934366</v>
      </c>
      <c r="D315" s="122">
        <v>1.2836125934704814</v>
      </c>
      <c r="E315" s="122">
        <v>1.1092884029802463</v>
      </c>
      <c r="F315" s="122">
        <v>0.79643513285180023</v>
      </c>
      <c r="G315" s="122">
        <v>1.1728807636315175</v>
      </c>
      <c r="H315" s="122">
        <v>0.95982476545910167</v>
      </c>
      <c r="I315" s="122">
        <v>1.1465578235247822</v>
      </c>
      <c r="J315" s="122">
        <v>0.21307276882599147</v>
      </c>
      <c r="K315" s="122">
        <v>0.36013286910243475</v>
      </c>
      <c r="L315" s="122">
        <v>0</v>
      </c>
      <c r="M315" s="122">
        <v>0.35003858539172661</v>
      </c>
      <c r="N315" s="122">
        <v>0.72335858583586488</v>
      </c>
      <c r="O315" s="122">
        <v>1.0453905871418838</v>
      </c>
      <c r="P315" s="122">
        <v>1.3608928846027801</v>
      </c>
      <c r="Q315" s="122">
        <v>0.64664229633961834</v>
      </c>
      <c r="R315" s="122">
        <v>0.52164543323603019</v>
      </c>
      <c r="S315" s="122">
        <v>0.67066628925387373</v>
      </c>
      <c r="T315" s="122">
        <v>0.95085969142095395</v>
      </c>
      <c r="U315" s="122">
        <v>0.69668268666330846</v>
      </c>
      <c r="V315" s="122">
        <v>0.43001699035866892</v>
      </c>
      <c r="W315" s="122">
        <v>0.25379809727113362</v>
      </c>
      <c r="X315" s="122">
        <v>4.013600715838779E-2</v>
      </c>
      <c r="Y315" s="122">
        <v>0.13398314176215112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0.98224674454158833</v>
      </c>
      <c r="D316" s="98">
        <v>1.1754213185086824</v>
      </c>
      <c r="E316" s="98">
        <v>0.97238416577506614</v>
      </c>
      <c r="F316" s="98">
        <v>0.6668002304580527</v>
      </c>
      <c r="G316" s="98">
        <v>0.99456657374291646</v>
      </c>
      <c r="H316" s="98">
        <v>0.79066981262413216</v>
      </c>
      <c r="I316" s="98">
        <v>0.96251686667809921</v>
      </c>
      <c r="J316" s="98">
        <v>0.18390868850353764</v>
      </c>
      <c r="K316" s="98">
        <v>0.35159802722572842</v>
      </c>
      <c r="L316" s="98">
        <v>0</v>
      </c>
      <c r="M316" s="98">
        <v>0.34251711738726426</v>
      </c>
      <c r="N316" s="98">
        <v>0.64854904874557417</v>
      </c>
      <c r="O316" s="98">
        <v>0.78234205853980221</v>
      </c>
      <c r="P316" s="98">
        <v>1.3547550607768482</v>
      </c>
      <c r="Q316" s="98">
        <v>0.64664229633961834</v>
      </c>
      <c r="R316" s="98">
        <v>0.52157631822160044</v>
      </c>
      <c r="S316" s="98">
        <v>0.67066628925387373</v>
      </c>
      <c r="T316" s="98">
        <v>0.57604200127662819</v>
      </c>
      <c r="U316" s="98">
        <v>0.34982527667642671</v>
      </c>
      <c r="V316" s="98">
        <v>0.22743329341474039</v>
      </c>
      <c r="W316" s="98">
        <v>3.9972969112295073E-2</v>
      </c>
      <c r="X316" s="98">
        <v>4.013600715838779E-2</v>
      </c>
      <c r="Y316" s="98">
        <v>0.13387916158134117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6.0796807957451135E-3</v>
      </c>
      <c r="Q317" s="98">
        <v>0</v>
      </c>
      <c r="R317" s="98">
        <v>0</v>
      </c>
      <c r="S317" s="98">
        <v>0</v>
      </c>
      <c r="T317" s="98">
        <v>8.0226629512139148E-3</v>
      </c>
      <c r="U317" s="98">
        <v>3.8446703348136552E-3</v>
      </c>
      <c r="V317" s="98">
        <v>6.8186627876209022E-3</v>
      </c>
      <c r="W317" s="98">
        <v>0</v>
      </c>
      <c r="X317" s="98">
        <v>0</v>
      </c>
      <c r="Y317" s="98">
        <v>1.0398018080996318E-4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1.8535376569015632E-3</v>
      </c>
      <c r="Q318" s="101">
        <v>0</v>
      </c>
      <c r="R318" s="101">
        <v>0</v>
      </c>
      <c r="S318" s="101">
        <v>0</v>
      </c>
      <c r="T318" s="101">
        <v>2.4544529868919646E-3</v>
      </c>
      <c r="U318" s="101">
        <v>1.1222875080264478E-3</v>
      </c>
      <c r="V318" s="101">
        <v>2.1087206736583532E-3</v>
      </c>
      <c r="W318" s="101">
        <v>0</v>
      </c>
      <c r="X318" s="101">
        <v>0</v>
      </c>
      <c r="Y318" s="101">
        <v>4.0232470995452733E-5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4.2261431388435503E-3</v>
      </c>
      <c r="Q319" s="104">
        <v>0</v>
      </c>
      <c r="R319" s="104">
        <v>0</v>
      </c>
      <c r="S319" s="104">
        <v>0</v>
      </c>
      <c r="T319" s="104">
        <v>5.5682099643219497E-3</v>
      </c>
      <c r="U319" s="104">
        <v>2.7223828267872075E-3</v>
      </c>
      <c r="V319" s="104">
        <v>4.7099421139625485E-3</v>
      </c>
      <c r="W319" s="104">
        <v>0</v>
      </c>
      <c r="X319" s="104">
        <v>0</v>
      </c>
      <c r="Y319" s="104">
        <v>6.3747709814510444E-5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0.13978699065184838</v>
      </c>
      <c r="D320" s="101">
        <v>0.10819127496179914</v>
      </c>
      <c r="E320" s="101">
        <v>0.13690423720518022</v>
      </c>
      <c r="F320" s="101">
        <v>0.12963490239374753</v>
      </c>
      <c r="G320" s="101">
        <v>0.17831418988860101</v>
      </c>
      <c r="H320" s="101">
        <v>0.16915495283496951</v>
      </c>
      <c r="I320" s="101">
        <v>0.18404095684668306</v>
      </c>
      <c r="J320" s="101">
        <v>2.9164080322453826E-2</v>
      </c>
      <c r="K320" s="101">
        <v>8.5348418767063287E-3</v>
      </c>
      <c r="L320" s="101">
        <v>0</v>
      </c>
      <c r="M320" s="101">
        <v>7.2337665811773024E-3</v>
      </c>
      <c r="N320" s="101">
        <v>7.4258711810799502E-2</v>
      </c>
      <c r="O320" s="101">
        <v>0.26087857033753675</v>
      </c>
      <c r="P320" s="101">
        <v>5.8143030186992536E-5</v>
      </c>
      <c r="Q320" s="101">
        <v>0</v>
      </c>
      <c r="R320" s="101">
        <v>6.9115014429792408E-5</v>
      </c>
      <c r="S320" s="101">
        <v>0</v>
      </c>
      <c r="T320" s="101">
        <v>9.9155957872560443E-2</v>
      </c>
      <c r="U320" s="101">
        <v>0.34149208685623678</v>
      </c>
      <c r="V320" s="101">
        <v>0.14158285860596811</v>
      </c>
      <c r="W320" s="101">
        <v>0.2005817026704558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2.8770142328504765E-4</v>
      </c>
      <c r="N321" s="104">
        <v>5.5082527949124288E-4</v>
      </c>
      <c r="O321" s="104">
        <v>2.1699582645450157E-3</v>
      </c>
      <c r="P321" s="104">
        <v>0</v>
      </c>
      <c r="Q321" s="104">
        <v>0</v>
      </c>
      <c r="R321" s="104">
        <v>0</v>
      </c>
      <c r="S321" s="104">
        <v>0</v>
      </c>
      <c r="T321" s="104">
        <v>0.26763906932055143</v>
      </c>
      <c r="U321" s="104">
        <v>1.5206527958313155E-3</v>
      </c>
      <c r="V321" s="104">
        <v>5.4182175550339537E-2</v>
      </c>
      <c r="W321" s="104">
        <v>1.3243425488382775E-2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8.2943976359171716E-5</v>
      </c>
      <c r="N322" s="98">
        <v>1.6976322887941387E-4</v>
      </c>
      <c r="O322" s="98">
        <v>7.5671010701283605E-4</v>
      </c>
      <c r="P322" s="98">
        <v>0</v>
      </c>
      <c r="Q322" s="98">
        <v>0</v>
      </c>
      <c r="R322" s="98">
        <v>0</v>
      </c>
      <c r="S322" s="98">
        <v>0</v>
      </c>
      <c r="T322" s="98">
        <v>8.1265235060814581E-2</v>
      </c>
      <c r="U322" s="98">
        <v>4.4177633503641442E-4</v>
      </c>
      <c r="V322" s="98">
        <v>1.6351019313902364E-2</v>
      </c>
      <c r="W322" s="98">
        <v>5.5242719370615645E-3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2.0475744692587594E-4</v>
      </c>
      <c r="N323" s="98">
        <v>3.8106205061182896E-4</v>
      </c>
      <c r="O323" s="98">
        <v>1.4132481575321798E-3</v>
      </c>
      <c r="P323" s="98">
        <v>0</v>
      </c>
      <c r="Q323" s="98">
        <v>0</v>
      </c>
      <c r="R323" s="98">
        <v>0</v>
      </c>
      <c r="S323" s="98">
        <v>0</v>
      </c>
      <c r="T323" s="98">
        <v>0.18637383425973683</v>
      </c>
      <c r="U323" s="98">
        <v>1.078876460794901E-3</v>
      </c>
      <c r="V323" s="98">
        <v>3.7831156236437173E-2</v>
      </c>
      <c r="W323" s="98">
        <v>7.7191535513212103E-3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0.34168464481779554</v>
      </c>
      <c r="D324" s="122">
        <v>0.37408724670457782</v>
      </c>
      <c r="E324" s="122">
        <v>0.38175548637783951</v>
      </c>
      <c r="F324" s="122">
        <v>0.29176531611372641</v>
      </c>
      <c r="G324" s="122">
        <v>0.40046270397323408</v>
      </c>
      <c r="H324" s="122">
        <v>0.29290211496956636</v>
      </c>
      <c r="I324" s="122">
        <v>0.36629970621057389</v>
      </c>
      <c r="J324" s="122">
        <v>6.1527774001742717E-2</v>
      </c>
      <c r="K324" s="122">
        <v>8.9922796214685768E-2</v>
      </c>
      <c r="L324" s="122">
        <v>0</v>
      </c>
      <c r="M324" s="122">
        <v>0.13291332076375129</v>
      </c>
      <c r="N324" s="122">
        <v>0.24953666662198884</v>
      </c>
      <c r="O324" s="122">
        <v>0.30367326765981673</v>
      </c>
      <c r="P324" s="122">
        <v>0.3337436904489488</v>
      </c>
      <c r="Q324" s="122">
        <v>0.18342996064091951</v>
      </c>
      <c r="R324" s="122">
        <v>0.15968669738196178</v>
      </c>
      <c r="S324" s="122">
        <v>0.21741221833889343</v>
      </c>
      <c r="T324" s="122">
        <v>0.23201706614032239</v>
      </c>
      <c r="U324" s="122">
        <v>0.15367393820178007</v>
      </c>
      <c r="V324" s="122">
        <v>0.1041572297555841</v>
      </c>
      <c r="W324" s="122">
        <v>6.3586058936892606E-2</v>
      </c>
      <c r="X324" s="122">
        <v>1.2468169385798955E-2</v>
      </c>
      <c r="Y324" s="122">
        <v>4.3628455998313546E-2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2.7097333364216554E-2</v>
      </c>
      <c r="D325" s="98">
        <v>2.4289425770815633E-2</v>
      </c>
      <c r="E325" s="98">
        <v>1.2887335967915282E-2</v>
      </c>
      <c r="F325" s="98">
        <v>1.6435390577154031E-2</v>
      </c>
      <c r="G325" s="98">
        <v>2.9044528137526202E-2</v>
      </c>
      <c r="H325" s="98">
        <v>2.3493713644963065E-2</v>
      </c>
      <c r="I325" s="98">
        <v>2.607951672006124E-2</v>
      </c>
      <c r="J325" s="98">
        <v>5.7454112797389765E-3</v>
      </c>
      <c r="K325" s="98">
        <v>5.6375852573042808E-3</v>
      </c>
      <c r="L325" s="98">
        <v>0</v>
      </c>
      <c r="M325" s="98">
        <v>5.7635116844460257E-3</v>
      </c>
      <c r="N325" s="98">
        <v>9.670085922500191E-3</v>
      </c>
      <c r="O325" s="98">
        <v>1.1225561914495873E-2</v>
      </c>
      <c r="P325" s="98">
        <v>6.5246670289930671E-3</v>
      </c>
      <c r="Q325" s="98">
        <v>6.1712197452224136E-3</v>
      </c>
      <c r="R325" s="98">
        <v>4.2796365282534374E-3</v>
      </c>
      <c r="S325" s="98">
        <v>2.6561197214912246E-3</v>
      </c>
      <c r="T325" s="98">
        <v>2.9232757234958498E-4</v>
      </c>
      <c r="U325" s="98">
        <v>6.6891045137996777E-3</v>
      </c>
      <c r="V325" s="98">
        <v>1.954144440141063E-3</v>
      </c>
      <c r="W325" s="98">
        <v>4.105167998772653E-3</v>
      </c>
      <c r="X325" s="98">
        <v>3.7066543244197871E-4</v>
      </c>
      <c r="Y325" s="98">
        <v>3.7737530293943482E-4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0.31458731145357899</v>
      </c>
      <c r="D326" s="33">
        <v>0.34979782093376222</v>
      </c>
      <c r="E326" s="33">
        <v>0.36886815040992421</v>
      </c>
      <c r="F326" s="33">
        <v>0.27532992553657237</v>
      </c>
      <c r="G326" s="33">
        <v>0.37141817583570785</v>
      </c>
      <c r="H326" s="33">
        <v>0.26940840132460331</v>
      </c>
      <c r="I326" s="33">
        <v>0.34022018949051264</v>
      </c>
      <c r="J326" s="33">
        <v>5.5782362722003744E-2</v>
      </c>
      <c r="K326" s="33">
        <v>8.4285210957381493E-2</v>
      </c>
      <c r="L326" s="33">
        <v>0</v>
      </c>
      <c r="M326" s="33">
        <v>0.12714980907930526</v>
      </c>
      <c r="N326" s="33">
        <v>0.23986658069948866</v>
      </c>
      <c r="O326" s="33">
        <v>0.29244770574532086</v>
      </c>
      <c r="P326" s="33">
        <v>0.32721902341995573</v>
      </c>
      <c r="Q326" s="33">
        <v>0.1772587408956971</v>
      </c>
      <c r="R326" s="33">
        <v>0.15540706085370834</v>
      </c>
      <c r="S326" s="33">
        <v>0.21475609861740222</v>
      </c>
      <c r="T326" s="33">
        <v>0.23172473856797279</v>
      </c>
      <c r="U326" s="33">
        <v>0.1469848336879804</v>
      </c>
      <c r="V326" s="33">
        <v>0.10220308531544303</v>
      </c>
      <c r="W326" s="33">
        <v>5.9480890938119958E-2</v>
      </c>
      <c r="X326" s="33">
        <v>1.2097503953356976E-2</v>
      </c>
      <c r="Y326" s="33">
        <v>4.325108069537411E-2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0.69177032983039854</v>
      </c>
      <c r="D328" s="119">
        <f t="shared" si="143"/>
        <v>0.69466879477837551</v>
      </c>
      <c r="E328" s="119">
        <f t="shared" si="143"/>
        <v>0.69716522422421745</v>
      </c>
      <c r="F328" s="119">
        <f t="shared" si="143"/>
        <v>0.69844269540355519</v>
      </c>
      <c r="G328" s="119">
        <f t="shared" si="143"/>
        <v>0.70073795159837204</v>
      </c>
      <c r="H328" s="119">
        <f t="shared" si="143"/>
        <v>0.70232459384976453</v>
      </c>
      <c r="I328" s="119">
        <f t="shared" si="143"/>
        <v>0.70709825776763935</v>
      </c>
      <c r="J328" s="119">
        <f t="shared" si="143"/>
        <v>0.70845493173169105</v>
      </c>
      <c r="K328" s="119">
        <f t="shared" si="143"/>
        <v>0.71435597121984185</v>
      </c>
      <c r="L328" s="119" t="str">
        <f t="shared" si="143"/>
        <v/>
      </c>
      <c r="M328" s="119">
        <f t="shared" si="143"/>
        <v>0.71331670823553639</v>
      </c>
      <c r="N328" s="119">
        <f t="shared" si="143"/>
        <v>0.72140027001183205</v>
      </c>
      <c r="O328" s="119">
        <f t="shared" si="143"/>
        <v>0.72217630976681157</v>
      </c>
      <c r="P328" s="119">
        <f t="shared" si="143"/>
        <v>0.73570200979256983</v>
      </c>
      <c r="Q328" s="119">
        <f t="shared" si="143"/>
        <v>0.74496465047252047</v>
      </c>
      <c r="R328" s="119">
        <f t="shared" ref="R328:V328" si="144">IF(R309=0,"",R309/R290)</f>
        <v>0.74882081467059292</v>
      </c>
      <c r="S328" s="119">
        <f t="shared" si="144"/>
        <v>0.75266443707885078</v>
      </c>
      <c r="T328" s="119">
        <f t="shared" si="144"/>
        <v>0.76486090260401518</v>
      </c>
      <c r="U328" s="119">
        <f t="shared" si="144"/>
        <v>0.75522504806936319</v>
      </c>
      <c r="V328" s="119">
        <f t="shared" si="144"/>
        <v>0.76477027641731654</v>
      </c>
      <c r="W328" s="119">
        <f t="shared" ref="W328:Y328" si="145">IF(W309=0,"",W309/W290)</f>
        <v>0.75485471095241141</v>
      </c>
      <c r="X328" s="119">
        <f t="shared" si="145"/>
        <v>0.78061481863969406</v>
      </c>
      <c r="Y328" s="119">
        <f t="shared" si="145"/>
        <v>0.79003770531955975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0.68839200354035779</v>
      </c>
      <c r="D329" s="124">
        <f t="shared" si="146"/>
        <v>0.69000719713316871</v>
      </c>
      <c r="E329" s="124">
        <f t="shared" si="146"/>
        <v>0.69167343197886699</v>
      </c>
      <c r="F329" s="124">
        <f t="shared" si="146"/>
        <v>0.6933451314759389</v>
      </c>
      <c r="G329" s="124">
        <f t="shared" si="146"/>
        <v>0.69505866821594953</v>
      </c>
      <c r="H329" s="124">
        <f t="shared" si="146"/>
        <v>0.69680499832752207</v>
      </c>
      <c r="I329" s="124">
        <f t="shared" si="146"/>
        <v>0.69860010761779656</v>
      </c>
      <c r="J329" s="124">
        <f t="shared" si="146"/>
        <v>0.70047983443327566</v>
      </c>
      <c r="K329" s="124">
        <f t="shared" si="146"/>
        <v>0.70247142604108825</v>
      </c>
      <c r="L329" s="124" t="str">
        <f t="shared" si="146"/>
        <v/>
      </c>
      <c r="M329" s="124">
        <f t="shared" si="146"/>
        <v>0.70748014398683301</v>
      </c>
      <c r="N329" s="124">
        <f t="shared" si="146"/>
        <v>0.71143798711827932</v>
      </c>
      <c r="O329" s="124">
        <f t="shared" si="146"/>
        <v>0.71664526130306672</v>
      </c>
      <c r="P329" s="124">
        <f t="shared" si="146"/>
        <v>0.72270673607912128</v>
      </c>
      <c r="Q329" s="124">
        <f t="shared" si="146"/>
        <v>0.72840249316230976</v>
      </c>
      <c r="R329" s="124">
        <f t="shared" ref="R329:V329" si="147">IF(R310=0,"",R310/R291)</f>
        <v>0.73277880262467621</v>
      </c>
      <c r="S329" s="124">
        <f t="shared" si="147"/>
        <v>0.73704576949223144</v>
      </c>
      <c r="T329" s="124">
        <f t="shared" si="147"/>
        <v>0.74118864370568394</v>
      </c>
      <c r="U329" s="124">
        <f t="shared" si="147"/>
        <v>0.74512763106844326</v>
      </c>
      <c r="V329" s="124">
        <f t="shared" si="147"/>
        <v>0.74886101665923366</v>
      </c>
      <c r="W329" s="124">
        <f t="shared" ref="W329:Y329" si="148">IF(W310=0,"",W310/W291)</f>
        <v>0.75228135717230382</v>
      </c>
      <c r="X329" s="124">
        <f t="shared" si="148"/>
        <v>0.75626900115802442</v>
      </c>
      <c r="Y329" s="124">
        <f t="shared" si="148"/>
        <v>0.76003312929502842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0.68735990315604667</v>
      </c>
      <c r="D330" s="111">
        <f t="shared" si="149"/>
        <v>0.68900254371105096</v>
      </c>
      <c r="E330" s="111">
        <f t="shared" si="149"/>
        <v>0.69068953127553212</v>
      </c>
      <c r="F330" s="111">
        <f t="shared" si="149"/>
        <v>0.69238256615948712</v>
      </c>
      <c r="G330" s="111">
        <f t="shared" si="149"/>
        <v>0.69411644203072176</v>
      </c>
      <c r="H330" s="111">
        <f t="shared" si="149"/>
        <v>0.69588690058724478</v>
      </c>
      <c r="I330" s="111">
        <f t="shared" si="149"/>
        <v>0.69770251498981983</v>
      </c>
      <c r="J330" s="111">
        <f t="shared" si="149"/>
        <v>0.69959840645204385</v>
      </c>
      <c r="K330" s="111">
        <f t="shared" si="149"/>
        <v>0.70160443724345067</v>
      </c>
      <c r="L330" s="111" t="str">
        <f t="shared" si="149"/>
        <v/>
      </c>
      <c r="M330" s="111">
        <f t="shared" si="149"/>
        <v>0.70666976075809196</v>
      </c>
      <c r="N330" s="111">
        <f t="shared" si="149"/>
        <v>0.71064889627656658</v>
      </c>
      <c r="O330" s="111">
        <f t="shared" si="149"/>
        <v>0.71585970772275398</v>
      </c>
      <c r="P330" s="111">
        <f t="shared" si="149"/>
        <v>0.7219336582321344</v>
      </c>
      <c r="Q330" s="111">
        <f t="shared" si="149"/>
        <v>0.72766429117637033</v>
      </c>
      <c r="R330" s="111">
        <f t="shared" ref="R330:V330" si="150">IF(R311=0,"",R311/R292)</f>
        <v>0.73205548393669284</v>
      </c>
      <c r="S330" s="111">
        <f t="shared" si="150"/>
        <v>0.73632738042423762</v>
      </c>
      <c r="T330" s="111">
        <f t="shared" si="150"/>
        <v>0.7404514376583593</v>
      </c>
      <c r="U330" s="111">
        <f t="shared" si="150"/>
        <v>0.74439911265842651</v>
      </c>
      <c r="V330" s="111">
        <f t="shared" si="150"/>
        <v>0.7481418624438021</v>
      </c>
      <c r="W330" s="111">
        <f t="shared" ref="W330:Y330" si="151">IF(W311=0,"",W311/W292)</f>
        <v>0.75158965639304531</v>
      </c>
      <c r="X330" s="111">
        <f t="shared" si="151"/>
        <v>0.7555901833594878</v>
      </c>
      <c r="Y330" s="111">
        <f t="shared" si="151"/>
        <v>0.75943447166131306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2.1968043509277422</v>
      </c>
      <c r="D332" s="124">
        <f t="shared" si="155"/>
        <v>2.2860751618479327</v>
      </c>
      <c r="E332" s="124">
        <f t="shared" si="155"/>
        <v>2.3766843138826941</v>
      </c>
      <c r="F332" s="124">
        <f t="shared" si="155"/>
        <v>2.4680211986584553</v>
      </c>
      <c r="G332" s="124">
        <f t="shared" si="155"/>
        <v>2.5606149604005441</v>
      </c>
      <c r="H332" s="124">
        <f t="shared" si="155"/>
        <v>2.6543824379482492</v>
      </c>
      <c r="I332" s="124">
        <f t="shared" si="155"/>
        <v>2.7494345499888357</v>
      </c>
      <c r="J332" s="124">
        <f t="shared" si="155"/>
        <v>2.8462684257394417</v>
      </c>
      <c r="K332" s="124">
        <f t="shared" si="155"/>
        <v>2.9452778329905813</v>
      </c>
      <c r="L332" s="124" t="str">
        <f t="shared" si="155"/>
        <v/>
      </c>
      <c r="M332" s="124">
        <f t="shared" si="155"/>
        <v>3.162525308876134</v>
      </c>
      <c r="N332" s="124">
        <f t="shared" si="155"/>
        <v>3.2970329481107283</v>
      </c>
      <c r="O332" s="124">
        <f t="shared" si="155"/>
        <v>3.4497979589683099</v>
      </c>
      <c r="P332" s="124">
        <f t="shared" si="155"/>
        <v>3.6059532501077598</v>
      </c>
      <c r="Q332" s="124">
        <f t="shared" si="155"/>
        <v>3.7258000418534962</v>
      </c>
      <c r="R332" s="124">
        <f t="shared" ref="R332:V332" si="156">IF(R313=0,"",R313/R294)</f>
        <v>3.7517682192490516</v>
      </c>
      <c r="S332" s="124">
        <f t="shared" si="156"/>
        <v>3.7546535722930021</v>
      </c>
      <c r="T332" s="124">
        <f t="shared" si="156"/>
        <v>3.7578595201196139</v>
      </c>
      <c r="U332" s="124">
        <f t="shared" si="156"/>
        <v>3.7614216843714052</v>
      </c>
      <c r="V332" s="124">
        <f t="shared" si="156"/>
        <v>3.7716006986799431</v>
      </c>
      <c r="W332" s="124">
        <f t="shared" ref="W332:Y332" si="157">IF(W313=0,"",W313/W294)</f>
        <v>3.8050101974868964</v>
      </c>
      <c r="X332" s="124">
        <f t="shared" si="157"/>
        <v>3.8463645747695372</v>
      </c>
      <c r="Y332" s="124">
        <f t="shared" si="157"/>
        <v>3.8929783089644667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2.1968043509277422</v>
      </c>
      <c r="D333" s="111">
        <f t="shared" si="158"/>
        <v>2.2860751618479327</v>
      </c>
      <c r="E333" s="111">
        <f t="shared" si="158"/>
        <v>2.3766843138826941</v>
      </c>
      <c r="F333" s="111">
        <f t="shared" si="158"/>
        <v>2.4680211986584553</v>
      </c>
      <c r="G333" s="111">
        <f t="shared" si="158"/>
        <v>2.5606149604005441</v>
      </c>
      <c r="H333" s="111">
        <f t="shared" si="158"/>
        <v>2.6543824379482492</v>
      </c>
      <c r="I333" s="111">
        <f t="shared" si="158"/>
        <v>2.7494345499888357</v>
      </c>
      <c r="J333" s="111">
        <f t="shared" si="158"/>
        <v>2.8462684257394417</v>
      </c>
      <c r="K333" s="111">
        <f t="shared" si="158"/>
        <v>2.9452778329905813</v>
      </c>
      <c r="L333" s="111" t="str">
        <f t="shared" si="158"/>
        <v/>
      </c>
      <c r="M333" s="111">
        <f t="shared" si="158"/>
        <v>3.162525308876134</v>
      </c>
      <c r="N333" s="111">
        <f t="shared" si="158"/>
        <v>3.2970329481107283</v>
      </c>
      <c r="O333" s="111">
        <f t="shared" si="158"/>
        <v>3.4497979589683099</v>
      </c>
      <c r="P333" s="111">
        <f t="shared" si="158"/>
        <v>3.6059532501077598</v>
      </c>
      <c r="Q333" s="111">
        <f t="shared" si="158"/>
        <v>3.7258000418534962</v>
      </c>
      <c r="R333" s="111">
        <f t="shared" ref="R333:V333" si="159">IF(R314=0,"",R314/R295)</f>
        <v>3.7517682192490516</v>
      </c>
      <c r="S333" s="111">
        <f t="shared" si="159"/>
        <v>3.7546535722930021</v>
      </c>
      <c r="T333" s="111">
        <f t="shared" si="159"/>
        <v>3.7578595201196139</v>
      </c>
      <c r="U333" s="111">
        <f t="shared" si="159"/>
        <v>3.7614216843714052</v>
      </c>
      <c r="V333" s="111">
        <f t="shared" si="159"/>
        <v>3.7716006986799431</v>
      </c>
      <c r="W333" s="111">
        <f t="shared" ref="W333:Y333" si="160">IF(W314=0,"",W314/W295)</f>
        <v>3.8050101974868964</v>
      </c>
      <c r="X333" s="111">
        <f t="shared" si="160"/>
        <v>3.8463645747695372</v>
      </c>
      <c r="Y333" s="111">
        <f t="shared" si="160"/>
        <v>3.8929783089644667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0.71985135121864097</v>
      </c>
      <c r="D334" s="124">
        <f t="shared" si="161"/>
        <v>0.73031058197629595</v>
      </c>
      <c r="E334" s="124">
        <f t="shared" si="161"/>
        <v>0.7236072778353444</v>
      </c>
      <c r="F334" s="124">
        <f t="shared" si="161"/>
        <v>0.71703069870059266</v>
      </c>
      <c r="G334" s="124">
        <f t="shared" si="161"/>
        <v>0.72114180528576377</v>
      </c>
      <c r="H334" s="124">
        <f t="shared" si="161"/>
        <v>0.71794863603879733</v>
      </c>
      <c r="I334" s="124">
        <f t="shared" si="161"/>
        <v>0.72322197915819919</v>
      </c>
      <c r="J334" s="124">
        <f t="shared" si="161"/>
        <v>0.7303399974592838</v>
      </c>
      <c r="K334" s="124">
        <f t="shared" si="161"/>
        <v>0.75756194418715528</v>
      </c>
      <c r="L334" s="124" t="str">
        <f t="shared" si="161"/>
        <v/>
      </c>
      <c r="M334" s="124">
        <f t="shared" si="161"/>
        <v>0.76391743454317584</v>
      </c>
      <c r="N334" s="124">
        <f t="shared" si="161"/>
        <v>0.75107821446738932</v>
      </c>
      <c r="O334" s="124">
        <f t="shared" si="161"/>
        <v>0.73045654018572403</v>
      </c>
      <c r="P334" s="124">
        <f t="shared" si="161"/>
        <v>0.7856458209255569</v>
      </c>
      <c r="Q334" s="124">
        <f t="shared" si="161"/>
        <v>0.79136616338727461</v>
      </c>
      <c r="R334" s="124">
        <f t="shared" ref="R334:V334" si="162">IF(R315=0,"",R315/R296)</f>
        <v>0.79612352734464065</v>
      </c>
      <c r="S334" s="124">
        <f t="shared" si="162"/>
        <v>0.80079401966205932</v>
      </c>
      <c r="T334" s="124">
        <f t="shared" si="162"/>
        <v>0.8097099694939397</v>
      </c>
      <c r="U334" s="124">
        <f t="shared" si="162"/>
        <v>0.74933313421222425</v>
      </c>
      <c r="V334" s="124">
        <f t="shared" si="162"/>
        <v>0.78379617540084678</v>
      </c>
      <c r="W334" s="124">
        <f t="shared" ref="W334:Y334" si="163">IF(W315=0,"",W315/W296)</f>
        <v>0.73586281817084331</v>
      </c>
      <c r="X334" s="124">
        <f t="shared" si="163"/>
        <v>0.82175446944176589</v>
      </c>
      <c r="Y334" s="124">
        <f t="shared" si="163"/>
        <v>0.82600379610803754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0.74750375280523929</v>
      </c>
      <c r="D335" s="111">
        <f t="shared" si="164"/>
        <v>0.74929140367903435</v>
      </c>
      <c r="E335" s="111">
        <f t="shared" si="164"/>
        <v>0.7511273164625939</v>
      </c>
      <c r="F335" s="111">
        <f t="shared" si="164"/>
        <v>0.75296981041566668</v>
      </c>
      <c r="G335" s="111">
        <f t="shared" si="164"/>
        <v>0.75485675074891334</v>
      </c>
      <c r="H335" s="111">
        <f t="shared" si="164"/>
        <v>0.75678350324260046</v>
      </c>
      <c r="I335" s="111">
        <f t="shared" si="164"/>
        <v>0.75875939788574087</v>
      </c>
      <c r="J335" s="111">
        <f t="shared" si="164"/>
        <v>0.76082265635013202</v>
      </c>
      <c r="K335" s="111">
        <f t="shared" si="164"/>
        <v>0.7630057771102966</v>
      </c>
      <c r="L335" s="111" t="str">
        <f t="shared" si="164"/>
        <v/>
      </c>
      <c r="M335" s="111">
        <f t="shared" si="164"/>
        <v>0.76851826125018718</v>
      </c>
      <c r="N335" s="111">
        <f t="shared" si="164"/>
        <v>0.77284867003309388</v>
      </c>
      <c r="O335" s="111">
        <f t="shared" si="164"/>
        <v>0.77851948560292683</v>
      </c>
      <c r="P335" s="111">
        <f t="shared" si="164"/>
        <v>0.78512963710710215</v>
      </c>
      <c r="Q335" s="111">
        <f t="shared" si="164"/>
        <v>0.79136616338727461</v>
      </c>
      <c r="R335" s="111">
        <f t="shared" ref="R335:V335" si="165">IF(R316=0,"",R316/R297)</f>
        <v>0.7961450053262964</v>
      </c>
      <c r="S335" s="111">
        <f t="shared" si="165"/>
        <v>0.80079401966205932</v>
      </c>
      <c r="T335" s="111">
        <f t="shared" si="165"/>
        <v>0.80528214367415563</v>
      </c>
      <c r="U335" s="111">
        <f t="shared" si="165"/>
        <v>0.80957831464219199</v>
      </c>
      <c r="V335" s="111">
        <f t="shared" si="165"/>
        <v>0.81365146984576908</v>
      </c>
      <c r="W335" s="111">
        <f t="shared" ref="W335:Y335" si="166">IF(W316=0,"",W316/W297)</f>
        <v>0.81740363086922163</v>
      </c>
      <c r="X335" s="111">
        <f t="shared" si="166"/>
        <v>0.82175446944176589</v>
      </c>
      <c r="Y335" s="111">
        <f t="shared" si="166"/>
        <v>0.82593538809769895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>
        <f t="shared" si="167"/>
        <v>0.92298907462364244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0.93111905511352522</v>
      </c>
      <c r="U336" s="111">
        <f t="shared" si="168"/>
        <v>0.9357514862378008</v>
      </c>
      <c r="V336" s="111">
        <f t="shared" si="168"/>
        <v>0.93385644668875079</v>
      </c>
      <c r="W336" s="111" t="str">
        <f t="shared" ref="W336:Y336" si="169">IF(W317=0,"",W317/W298)</f>
        <v/>
      </c>
      <c r="X336" s="111" t="str">
        <f t="shared" si="169"/>
        <v/>
      </c>
      <c r="Y336" s="111">
        <f t="shared" si="169"/>
        <v>0.92460431901900619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>
        <f t="shared" si="170"/>
        <v>0.78512963710710215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0.80528214367415563</v>
      </c>
      <c r="U337" s="112">
        <f t="shared" si="171"/>
        <v>0.80957831464219199</v>
      </c>
      <c r="V337" s="112">
        <f t="shared" si="171"/>
        <v>0.81365146984576908</v>
      </c>
      <c r="W337" s="112" t="str">
        <f t="shared" ref="W337:Y337" si="172">IF(W318=0,"",W318/W299)</f>
        <v/>
      </c>
      <c r="X337" s="112" t="str">
        <f t="shared" si="172"/>
        <v/>
      </c>
      <c r="Y337" s="112">
        <f t="shared" si="172"/>
        <v>0.82593538809769906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0.57133774683796323</v>
      </c>
      <c r="D339" s="112">
        <f t="shared" si="176"/>
        <v>0.57269789559777007</v>
      </c>
      <c r="E339" s="112">
        <f t="shared" si="176"/>
        <v>0.57418692162339879</v>
      </c>
      <c r="F339" s="112">
        <f t="shared" si="176"/>
        <v>0.57569391345992083</v>
      </c>
      <c r="G339" s="112">
        <f t="shared" si="176"/>
        <v>0.57732059930682944</v>
      </c>
      <c r="H339" s="112">
        <f t="shared" si="176"/>
        <v>0.57905549623356911</v>
      </c>
      <c r="I339" s="112">
        <f t="shared" si="176"/>
        <v>0.58092498723233221</v>
      </c>
      <c r="J339" s="112">
        <f t="shared" si="176"/>
        <v>0.58303486010834793</v>
      </c>
      <c r="K339" s="112">
        <f t="shared" si="176"/>
        <v>0.58547856935058995</v>
      </c>
      <c r="L339" s="112" t="str">
        <f t="shared" si="176"/>
        <v/>
      </c>
      <c r="M339" s="112">
        <f t="shared" si="176"/>
        <v>0.59362978064831584</v>
      </c>
      <c r="N339" s="112">
        <f t="shared" si="176"/>
        <v>0.60243748968668687</v>
      </c>
      <c r="O339" s="112">
        <f t="shared" si="176"/>
        <v>0.61586810104553069</v>
      </c>
      <c r="P339" s="112">
        <f t="shared" si="176"/>
        <v>0.63328486561323794</v>
      </c>
      <c r="Q339" s="112" t="str">
        <f t="shared" si="176"/>
        <v/>
      </c>
      <c r="R339" s="112">
        <f t="shared" ref="R339:V339" si="177">IF(R320=0,"",R320/R301)</f>
        <v>0.6614599087955032</v>
      </c>
      <c r="S339" s="112" t="str">
        <f t="shared" si="177"/>
        <v/>
      </c>
      <c r="T339" s="112">
        <f t="shared" si="177"/>
        <v>0.68340859457555625</v>
      </c>
      <c r="U339" s="112">
        <f t="shared" si="177"/>
        <v>0.69436458196191875</v>
      </c>
      <c r="V339" s="112">
        <f t="shared" si="177"/>
        <v>0.70512756954245037</v>
      </c>
      <c r="W339" s="112">
        <f t="shared" ref="W339:Y339" si="178">IF(W320=0,"",W320/W301)</f>
        <v>0.71495774780947152</v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0.83517391090252535</v>
      </c>
      <c r="N340" s="113">
        <f t="shared" si="179"/>
        <v>0.83098786781910794</v>
      </c>
      <c r="O340" s="113">
        <f t="shared" si="179"/>
        <v>0.82135133205650257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0.87668459222788209</v>
      </c>
      <c r="U340" s="113">
        <f t="shared" si="180"/>
        <v>0.88662241319764257</v>
      </c>
      <c r="V340" s="113">
        <f t="shared" si="180"/>
        <v>0.88794277934242227</v>
      </c>
      <c r="W340" s="113">
        <f t="shared" ref="W340:Y340" si="181">IF(W321=0,"",W321/W302)</f>
        <v>0.85740913973312105</v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0.59362978064831584</v>
      </c>
      <c r="N341" s="111">
        <f t="shared" si="182"/>
        <v>0.60243748968668687</v>
      </c>
      <c r="O341" s="111">
        <f t="shared" si="182"/>
        <v>0.6158681010455308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0.68340859457555625</v>
      </c>
      <c r="U341" s="111">
        <f t="shared" si="183"/>
        <v>0.69436458196191875</v>
      </c>
      <c r="V341" s="111">
        <f t="shared" si="183"/>
        <v>0.70512756954245037</v>
      </c>
      <c r="W341" s="111">
        <f t="shared" ref="W341:Y341" si="184">IF(W322=0,"",W322/W303)</f>
        <v>0.71495774780947152</v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0.73310158146061222</v>
      </c>
      <c r="D343" s="124">
        <f t="shared" si="188"/>
        <v>0.73716030803108068</v>
      </c>
      <c r="E343" s="124">
        <f t="shared" si="188"/>
        <v>0.74486056347734886</v>
      </c>
      <c r="F343" s="124">
        <f t="shared" si="188"/>
        <v>0.74132110943107599</v>
      </c>
      <c r="G343" s="124">
        <f t="shared" si="188"/>
        <v>0.73915892290587326</v>
      </c>
      <c r="H343" s="124">
        <f t="shared" si="188"/>
        <v>0.73880498592661004</v>
      </c>
      <c r="I343" s="124">
        <f t="shared" si="188"/>
        <v>0.7420171119511938</v>
      </c>
      <c r="J343" s="124">
        <f t="shared" si="188"/>
        <v>0.73870167488433036</v>
      </c>
      <c r="K343" s="124">
        <f t="shared" si="188"/>
        <v>0.74680115979844919</v>
      </c>
      <c r="L343" s="124" t="str">
        <f t="shared" si="188"/>
        <v/>
      </c>
      <c r="M343" s="124">
        <f t="shared" si="188"/>
        <v>0.75521164056641987</v>
      </c>
      <c r="N343" s="124">
        <f t="shared" si="188"/>
        <v>0.75962559807305097</v>
      </c>
      <c r="O343" s="124">
        <f t="shared" si="188"/>
        <v>0.76472872408517822</v>
      </c>
      <c r="P343" s="124">
        <f t="shared" si="188"/>
        <v>0.77530097693605105</v>
      </c>
      <c r="Q343" s="124">
        <f t="shared" si="188"/>
        <v>0.77986945045577016</v>
      </c>
      <c r="R343" s="124">
        <f t="shared" ref="R343:V343" si="189">IF(R324=0,"",R324/R305)</f>
        <v>0.79286056735416999</v>
      </c>
      <c r="S343" s="124">
        <f t="shared" si="189"/>
        <v>0.81120908845871909</v>
      </c>
      <c r="T343" s="124">
        <f t="shared" si="189"/>
        <v>0.83007817251186844</v>
      </c>
      <c r="U343" s="124">
        <f t="shared" si="189"/>
        <v>0.83083817977457741</v>
      </c>
      <c r="V343" s="124">
        <f t="shared" si="189"/>
        <v>0.85116401158240163</v>
      </c>
      <c r="W343" s="124">
        <f t="shared" ref="W343:Y343" si="190">IF(W324=0,"",W324/W305)</f>
        <v>0.8437255419419627</v>
      </c>
      <c r="X343" s="124">
        <f t="shared" si="190"/>
        <v>0.86341234479489226</v>
      </c>
      <c r="Y343" s="124">
        <f t="shared" si="190"/>
        <v>0.87805075425657086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0.584046258423773</v>
      </c>
      <c r="D344" s="111">
        <f t="shared" si="191"/>
        <v>0.58438702830589917</v>
      </c>
      <c r="E344" s="111">
        <f t="shared" si="191"/>
        <v>0.5847278288840998</v>
      </c>
      <c r="F344" s="111">
        <f t="shared" si="191"/>
        <v>0.58506863364812856</v>
      </c>
      <c r="G344" s="111">
        <f t="shared" si="191"/>
        <v>0.58540946668143634</v>
      </c>
      <c r="H344" s="111">
        <f t="shared" si="191"/>
        <v>0.58575032503651514</v>
      </c>
      <c r="I344" s="111">
        <f t="shared" si="191"/>
        <v>0.586091214647528</v>
      </c>
      <c r="J344" s="111">
        <f t="shared" si="191"/>
        <v>0.58643215982464592</v>
      </c>
      <c r="K344" s="111">
        <f t="shared" si="191"/>
        <v>0.58677318123790845</v>
      </c>
      <c r="L344" s="111" t="str">
        <f t="shared" si="191"/>
        <v/>
      </c>
      <c r="M344" s="111">
        <f t="shared" si="191"/>
        <v>0.58737333281418203</v>
      </c>
      <c r="N344" s="111">
        <f t="shared" si="191"/>
        <v>0.58751812868276965</v>
      </c>
      <c r="O344" s="111">
        <f t="shared" si="191"/>
        <v>0.58760466936981937</v>
      </c>
      <c r="P344" s="111">
        <f t="shared" si="191"/>
        <v>0.58784614685078829</v>
      </c>
      <c r="Q344" s="111">
        <f t="shared" si="191"/>
        <v>0.58882901660855702</v>
      </c>
      <c r="R344" s="111">
        <f t="shared" ref="R344:V344" si="192">IF(R325=0,"",R325/R306)</f>
        <v>0.59141077072034354</v>
      </c>
      <c r="S344" s="111">
        <f t="shared" si="192"/>
        <v>0.59505262991078278</v>
      </c>
      <c r="T344" s="111">
        <f t="shared" si="192"/>
        <v>0.59904846350807384</v>
      </c>
      <c r="U344" s="111">
        <f t="shared" si="192"/>
        <v>0.60269214084042622</v>
      </c>
      <c r="V344" s="111">
        <f t="shared" si="192"/>
        <v>0.60527753123604355</v>
      </c>
      <c r="W344" s="111">
        <f t="shared" ref="W344:Y344" si="193">IF(W325=0,"",W325/W306)</f>
        <v>0.60652008948955316</v>
      </c>
      <c r="X344" s="111">
        <f t="shared" si="193"/>
        <v>0.60692109865233701</v>
      </c>
      <c r="Y344" s="111">
        <f t="shared" si="193"/>
        <v>0.60696119956861549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0.74957953668405186</v>
      </c>
      <c r="D345" s="45">
        <f t="shared" si="194"/>
        <v>0.75078934224738658</v>
      </c>
      <c r="E345" s="45">
        <f t="shared" si="194"/>
        <v>0.75205619042289751</v>
      </c>
      <c r="F345" s="45">
        <f t="shared" si="194"/>
        <v>0.75333081713643257</v>
      </c>
      <c r="G345" s="45">
        <f t="shared" si="194"/>
        <v>0.75465797674058999</v>
      </c>
      <c r="H345" s="45">
        <f t="shared" si="194"/>
        <v>0.7560321918723667</v>
      </c>
      <c r="I345" s="45">
        <f t="shared" si="194"/>
        <v>0.75746449000555049</v>
      </c>
      <c r="J345" s="45">
        <f t="shared" si="194"/>
        <v>0.7590000468079029</v>
      </c>
      <c r="K345" s="45">
        <f t="shared" si="194"/>
        <v>0.76067727347963465</v>
      </c>
      <c r="L345" s="45" t="str">
        <f t="shared" si="194"/>
        <v/>
      </c>
      <c r="M345" s="45">
        <f t="shared" si="194"/>
        <v>0.7651217599352671</v>
      </c>
      <c r="N345" s="45">
        <f t="shared" si="194"/>
        <v>0.76870376245548933</v>
      </c>
      <c r="O345" s="45">
        <f t="shared" si="194"/>
        <v>0.77368059648813847</v>
      </c>
      <c r="P345" s="45">
        <f t="shared" si="194"/>
        <v>0.78026225268387039</v>
      </c>
      <c r="Q345" s="45">
        <f t="shared" si="194"/>
        <v>0.78877897999642288</v>
      </c>
      <c r="R345" s="45">
        <f t="shared" ref="R345:V345" si="195">IF(R326=0,"",R326/R307)</f>
        <v>0.80036820965829591</v>
      </c>
      <c r="S345" s="45">
        <f t="shared" si="195"/>
        <v>0.81487011916022112</v>
      </c>
      <c r="T345" s="45">
        <f t="shared" si="195"/>
        <v>0.83048222109776915</v>
      </c>
      <c r="U345" s="45">
        <f t="shared" si="195"/>
        <v>0.84540202806655329</v>
      </c>
      <c r="V345" s="45">
        <f t="shared" si="195"/>
        <v>0.85782705266216674</v>
      </c>
      <c r="W345" s="45">
        <f t="shared" ref="W345:Y345" si="196">IF(W326=0,"",W326/W307)</f>
        <v>0.86713102850260815</v>
      </c>
      <c r="X345" s="45">
        <f t="shared" si="196"/>
        <v>0.87473909077506684</v>
      </c>
      <c r="Y345" s="45">
        <f t="shared" si="196"/>
        <v>0.8814858886303597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0.12257189005198084</v>
      </c>
      <c r="D347" s="117">
        <f t="shared" si="197"/>
        <v>0.10980655213841535</v>
      </c>
      <c r="E347" s="117">
        <f t="shared" si="197"/>
        <v>5.8226537034161918E-2</v>
      </c>
      <c r="F347" s="117">
        <f t="shared" si="197"/>
        <v>7.4213820319911569E-2</v>
      </c>
      <c r="G347" s="117">
        <f t="shared" si="197"/>
        <v>0.13107388102431258</v>
      </c>
      <c r="H347" s="117">
        <f t="shared" si="197"/>
        <v>0.10596213678297196</v>
      </c>
      <c r="I347" s="117">
        <f t="shared" si="197"/>
        <v>0.11755629836948994</v>
      </c>
      <c r="J347" s="117">
        <f t="shared" si="197"/>
        <v>2.5883018247961926E-2</v>
      </c>
      <c r="K347" s="117">
        <f t="shared" si="197"/>
        <v>2.5382502728501417E-2</v>
      </c>
      <c r="L347" s="117">
        <f t="shared" si="197"/>
        <v>0</v>
      </c>
      <c r="M347" s="117">
        <f t="shared" si="197"/>
        <v>2.5922956276623683E-2</v>
      </c>
      <c r="N347" s="117">
        <f t="shared" si="197"/>
        <v>4.3483113771181151E-2</v>
      </c>
      <c r="O347" s="117">
        <f t="shared" si="197"/>
        <v>5.0470130312790143E-2</v>
      </c>
      <c r="P347" s="117">
        <f t="shared" si="197"/>
        <v>2.9322854961223135E-2</v>
      </c>
      <c r="Q347" s="117">
        <f t="shared" si="197"/>
        <v>2.7688114521239458E-2</v>
      </c>
      <c r="R347" s="117">
        <f t="shared" ref="R347:V347" si="198">R348+R351+R353+R362</f>
        <v>1.9117417771805242E-2</v>
      </c>
      <c r="S347" s="117">
        <f t="shared" si="198"/>
        <v>1.1792444534803399E-2</v>
      </c>
      <c r="T347" s="117">
        <f t="shared" si="198"/>
        <v>1.2891973262107322E-3</v>
      </c>
      <c r="U347" s="117">
        <f t="shared" si="198"/>
        <v>2.9321354462185506E-2</v>
      </c>
      <c r="V347" s="117">
        <f t="shared" si="198"/>
        <v>8.5293057630082998E-3</v>
      </c>
      <c r="W347" s="117">
        <f t="shared" ref="W347:Y347" si="199">W348+W351+W353+W362</f>
        <v>1.7881227106886641E-2</v>
      </c>
      <c r="X347" s="117">
        <f t="shared" si="199"/>
        <v>1.6134719730657788E-3</v>
      </c>
      <c r="Y347" s="117">
        <f t="shared" si="199"/>
        <v>1.6425708829253449E-3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0.12257189005198084</v>
      </c>
      <c r="D362" s="122">
        <v>0.10980655213841535</v>
      </c>
      <c r="E362" s="122">
        <v>5.8226537034161918E-2</v>
      </c>
      <c r="F362" s="122">
        <v>7.4213820319911569E-2</v>
      </c>
      <c r="G362" s="122">
        <v>0.13107388102431258</v>
      </c>
      <c r="H362" s="122">
        <v>0.10596213678297196</v>
      </c>
      <c r="I362" s="122">
        <v>0.11755629836948994</v>
      </c>
      <c r="J362" s="122">
        <v>2.5883018247961926E-2</v>
      </c>
      <c r="K362" s="122">
        <v>2.5382502728501417E-2</v>
      </c>
      <c r="L362" s="122">
        <v>0</v>
      </c>
      <c r="M362" s="122">
        <v>2.5922956276623683E-2</v>
      </c>
      <c r="N362" s="122">
        <v>4.3483113771181151E-2</v>
      </c>
      <c r="O362" s="122">
        <v>5.0470130312790143E-2</v>
      </c>
      <c r="P362" s="122">
        <v>2.9322854961223135E-2</v>
      </c>
      <c r="Q362" s="122">
        <v>2.7688114521239458E-2</v>
      </c>
      <c r="R362" s="122">
        <v>1.9117417771805242E-2</v>
      </c>
      <c r="S362" s="122">
        <v>1.1792444534803399E-2</v>
      </c>
      <c r="T362" s="122">
        <v>1.2891973262107322E-3</v>
      </c>
      <c r="U362" s="122">
        <v>2.9321354462185506E-2</v>
      </c>
      <c r="V362" s="122">
        <v>8.5293057630082998E-3</v>
      </c>
      <c r="W362" s="122">
        <v>1.7881227106886641E-2</v>
      </c>
      <c r="X362" s="122">
        <v>1.6134719730657788E-3</v>
      </c>
      <c r="Y362" s="122">
        <v>1.6425708829253449E-3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0.12257189005198084</v>
      </c>
      <c r="D363" s="98">
        <v>0.10980655213841535</v>
      </c>
      <c r="E363" s="98">
        <v>5.8226537034161918E-2</v>
      </c>
      <c r="F363" s="98">
        <v>7.4213820319911569E-2</v>
      </c>
      <c r="G363" s="98">
        <v>0.13107388102431258</v>
      </c>
      <c r="H363" s="98">
        <v>0.10596213678297196</v>
      </c>
      <c r="I363" s="98">
        <v>0.11755629836948994</v>
      </c>
      <c r="J363" s="98">
        <v>2.5883018247961926E-2</v>
      </c>
      <c r="K363" s="98">
        <v>2.5382502728501417E-2</v>
      </c>
      <c r="L363" s="98">
        <v>0</v>
      </c>
      <c r="M363" s="98">
        <v>2.5922956276623683E-2</v>
      </c>
      <c r="N363" s="98">
        <v>4.3483113771181151E-2</v>
      </c>
      <c r="O363" s="98">
        <v>5.0470130312790143E-2</v>
      </c>
      <c r="P363" s="98">
        <v>2.9322854961223135E-2</v>
      </c>
      <c r="Q363" s="98">
        <v>2.7688114521239458E-2</v>
      </c>
      <c r="R363" s="98">
        <v>1.9117417771805242E-2</v>
      </c>
      <c r="S363" s="98">
        <v>1.1792444534803399E-2</v>
      </c>
      <c r="T363" s="98">
        <v>1.2891973262107322E-3</v>
      </c>
      <c r="U363" s="98">
        <v>2.9321354462185506E-2</v>
      </c>
      <c r="V363" s="98">
        <v>8.5293057630082998E-3</v>
      </c>
      <c r="W363" s="98">
        <v>1.7881227106886641E-2</v>
      </c>
      <c r="X363" s="98">
        <v>1.6134719730657788E-3</v>
      </c>
      <c r="Y363" s="98">
        <v>1.6425708829253449E-3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15665.357727899684</v>
      </c>
      <c r="D366" s="117">
        <f t="shared" si="204"/>
        <v>13778.692168072046</v>
      </c>
      <c r="E366" s="117">
        <f t="shared" si="204"/>
        <v>11874.307136780311</v>
      </c>
      <c r="F366" s="117">
        <f t="shared" si="204"/>
        <v>10942.208554576619</v>
      </c>
      <c r="G366" s="117">
        <f t="shared" si="204"/>
        <v>10723.503110291285</v>
      </c>
      <c r="H366" s="117">
        <f t="shared" si="204"/>
        <v>9309.9701592635265</v>
      </c>
      <c r="I366" s="117">
        <f t="shared" si="204"/>
        <v>8327.6034625520424</v>
      </c>
      <c r="J366" s="117">
        <f t="shared" si="204"/>
        <v>8006.7015047342138</v>
      </c>
      <c r="K366" s="117">
        <f t="shared" si="204"/>
        <v>8634.6999215452342</v>
      </c>
      <c r="L366" s="117">
        <f t="shared" si="204"/>
        <v>0</v>
      </c>
      <c r="M366" s="117">
        <f t="shared" si="204"/>
        <v>9910.5210025304623</v>
      </c>
      <c r="N366" s="117">
        <f t="shared" si="204"/>
        <v>10423.177126813029</v>
      </c>
      <c r="O366" s="117">
        <f t="shared" si="204"/>
        <v>10383.483319293709</v>
      </c>
      <c r="P366" s="117">
        <f t="shared" si="204"/>
        <v>8605.3317055253829</v>
      </c>
      <c r="Q366" s="117">
        <f t="shared" si="204"/>
        <v>9014.9138223436657</v>
      </c>
      <c r="R366" s="117">
        <f t="shared" ref="R366:V366" si="205">R367+R370+R372+R381</f>
        <v>8945.3742073609083</v>
      </c>
      <c r="S366" s="117">
        <f t="shared" si="205"/>
        <v>9100.2513667355379</v>
      </c>
      <c r="T366" s="117">
        <f t="shared" si="205"/>
        <v>8486.0258032353104</v>
      </c>
      <c r="U366" s="117">
        <f t="shared" si="205"/>
        <v>8520.2366135902339</v>
      </c>
      <c r="V366" s="117">
        <f t="shared" si="205"/>
        <v>8554.2263606544202</v>
      </c>
      <c r="W366" s="117">
        <f t="shared" ref="W366:Y366" si="206">W367+W370+W372+W381</f>
        <v>8925.0696154988073</v>
      </c>
      <c r="X366" s="117">
        <f t="shared" si="206"/>
        <v>6853.3433490984435</v>
      </c>
      <c r="Y366" s="117">
        <f t="shared" si="206"/>
        <v>5479.0573870613525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14388.530133255865</v>
      </c>
      <c r="D367" s="122">
        <f t="shared" si="207"/>
        <v>12603.280699268062</v>
      </c>
      <c r="E367" s="122">
        <f t="shared" si="207"/>
        <v>10723.804869522719</v>
      </c>
      <c r="F367" s="122">
        <f t="shared" si="207"/>
        <v>9779.6345283829523</v>
      </c>
      <c r="G367" s="122">
        <f t="shared" si="207"/>
        <v>9530.1129451098586</v>
      </c>
      <c r="H367" s="122">
        <f t="shared" si="207"/>
        <v>8144.2321195955865</v>
      </c>
      <c r="I367" s="122">
        <f t="shared" si="207"/>
        <v>7073.2453298856435</v>
      </c>
      <c r="J367" s="122">
        <f t="shared" si="207"/>
        <v>6865.9811086421469</v>
      </c>
      <c r="K367" s="122">
        <f t="shared" si="207"/>
        <v>7479.4647693010738</v>
      </c>
      <c r="L367" s="122">
        <f t="shared" si="207"/>
        <v>0</v>
      </c>
      <c r="M367" s="122">
        <f t="shared" si="207"/>
        <v>9080.0738321721237</v>
      </c>
      <c r="N367" s="122">
        <f t="shared" si="207"/>
        <v>9471.000819431878</v>
      </c>
      <c r="O367" s="122">
        <f t="shared" si="207"/>
        <v>9318.4189048915232</v>
      </c>
      <c r="P367" s="122">
        <f t="shared" si="207"/>
        <v>7271.1274206444959</v>
      </c>
      <c r="Q367" s="122">
        <f t="shared" si="207"/>
        <v>7745.16531294163</v>
      </c>
      <c r="R367" s="122">
        <f t="shared" ref="R367:V367" si="208">SUM(R368:R369)</f>
        <v>7720.1264993636032</v>
      </c>
      <c r="S367" s="122">
        <f t="shared" si="208"/>
        <v>7704.6532135981497</v>
      </c>
      <c r="T367" s="122">
        <f t="shared" si="208"/>
        <v>6781.6734234949454</v>
      </c>
      <c r="U367" s="122">
        <f t="shared" si="208"/>
        <v>6448.3094184357751</v>
      </c>
      <c r="V367" s="122">
        <f t="shared" si="208"/>
        <v>6584.4062751618403</v>
      </c>
      <c r="W367" s="122">
        <f t="shared" ref="W367:Y367" si="209">SUM(W368:W369)</f>
        <v>6557.4848039913659</v>
      </c>
      <c r="X367" s="122">
        <f t="shared" si="209"/>
        <v>4853.2406253343815</v>
      </c>
      <c r="Y367" s="122">
        <f t="shared" si="209"/>
        <v>3568.239601411588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14341.030124043617</v>
      </c>
      <c r="D368" s="98">
        <v>12562.566767921093</v>
      </c>
      <c r="E368" s="98">
        <v>10689.692997405815</v>
      </c>
      <c r="F368" s="98">
        <v>9749.0330865626038</v>
      </c>
      <c r="G368" s="98">
        <v>9500.7569312571541</v>
      </c>
      <c r="H368" s="98">
        <v>8119.6452105813642</v>
      </c>
      <c r="I368" s="98">
        <v>7052.2431939804692</v>
      </c>
      <c r="J368" s="98">
        <v>6845.8351839941142</v>
      </c>
      <c r="K368" s="98">
        <v>7457.733172130509</v>
      </c>
      <c r="L368" s="98">
        <v>0</v>
      </c>
      <c r="M368" s="98">
        <v>9054.9883191055524</v>
      </c>
      <c r="N368" s="98">
        <v>9445.1724057424271</v>
      </c>
      <c r="O368" s="98">
        <v>9292.6565701134314</v>
      </c>
      <c r="P368" s="98">
        <v>7250.9122896229519</v>
      </c>
      <c r="Q368" s="98">
        <v>7724.1710171875393</v>
      </c>
      <c r="R368" s="98">
        <v>7699.2859468020961</v>
      </c>
      <c r="S368" s="98">
        <v>7683.6615055844832</v>
      </c>
      <c r="T368" s="98">
        <v>6762.4111682403764</v>
      </c>
      <c r="U368" s="98">
        <v>6429.930326822775</v>
      </c>
      <c r="V368" s="98">
        <v>6565.6052009744353</v>
      </c>
      <c r="W368" s="98">
        <v>6539.2254300738578</v>
      </c>
      <c r="X368" s="98">
        <v>4839.7613544837213</v>
      </c>
      <c r="Y368" s="98">
        <v>3559.3598841426078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47.500009212247484</v>
      </c>
      <c r="D369" s="98">
        <v>40.713931346969204</v>
      </c>
      <c r="E369" s="98">
        <v>34.111872116903825</v>
      </c>
      <c r="F369" s="98">
        <v>30.601441820347819</v>
      </c>
      <c r="G369" s="98">
        <v>29.356013852703999</v>
      </c>
      <c r="H369" s="98">
        <v>24.586909014222009</v>
      </c>
      <c r="I369" s="98">
        <v>21.002135905174381</v>
      </c>
      <c r="J369" s="98">
        <v>20.145924648032178</v>
      </c>
      <c r="K369" s="98">
        <v>21.731597170564601</v>
      </c>
      <c r="L369" s="98">
        <v>0</v>
      </c>
      <c r="M369" s="98">
        <v>25.085513066571075</v>
      </c>
      <c r="N369" s="98">
        <v>25.828413689451466</v>
      </c>
      <c r="O369" s="98">
        <v>25.762334778091969</v>
      </c>
      <c r="P369" s="98">
        <v>20.215131021543847</v>
      </c>
      <c r="Q369" s="98">
        <v>20.994295754090817</v>
      </c>
      <c r="R369" s="98">
        <v>20.840552561507451</v>
      </c>
      <c r="S369" s="98">
        <v>20.991708013666244</v>
      </c>
      <c r="T369" s="98">
        <v>19.26225525456946</v>
      </c>
      <c r="U369" s="98">
        <v>18.379091612999808</v>
      </c>
      <c r="V369" s="98">
        <v>18.801074187405128</v>
      </c>
      <c r="W369" s="98">
        <v>18.259373917508377</v>
      </c>
      <c r="X369" s="98">
        <v>13.479270850660594</v>
      </c>
      <c r="Y369" s="98">
        <v>8.8797172689800892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6.0113488428050523</v>
      </c>
      <c r="D370" s="122">
        <f t="shared" si="210"/>
        <v>9.6857366579739494</v>
      </c>
      <c r="E370" s="122">
        <f t="shared" si="210"/>
        <v>13.56068799382011</v>
      </c>
      <c r="F370" s="122">
        <f t="shared" si="210"/>
        <v>11.953267620530754</v>
      </c>
      <c r="G370" s="122">
        <f t="shared" si="210"/>
        <v>13.298171809090046</v>
      </c>
      <c r="H370" s="122">
        <f t="shared" si="210"/>
        <v>10.963828763072739</v>
      </c>
      <c r="I370" s="122">
        <f t="shared" si="210"/>
        <v>16.958851957299029</v>
      </c>
      <c r="J370" s="122">
        <f t="shared" si="210"/>
        <v>13.090267056644864</v>
      </c>
      <c r="K370" s="122">
        <f t="shared" si="210"/>
        <v>18.945850981315139</v>
      </c>
      <c r="L370" s="122">
        <f t="shared" si="210"/>
        <v>0</v>
      </c>
      <c r="M370" s="122">
        <f t="shared" si="210"/>
        <v>5.4066370472210092</v>
      </c>
      <c r="N370" s="122">
        <f t="shared" si="210"/>
        <v>25.168915679802325</v>
      </c>
      <c r="O370" s="122">
        <f t="shared" si="210"/>
        <v>12.829876952993041</v>
      </c>
      <c r="P370" s="122">
        <f t="shared" si="210"/>
        <v>10.842781143917746</v>
      </c>
      <c r="Q370" s="122">
        <f t="shared" si="210"/>
        <v>24.726283832491223</v>
      </c>
      <c r="R370" s="122">
        <f t="shared" si="210"/>
        <v>22.604693692055363</v>
      </c>
      <c r="S370" s="122">
        <f t="shared" si="210"/>
        <v>16.820548934608279</v>
      </c>
      <c r="T370" s="122">
        <f t="shared" si="210"/>
        <v>26.297074122670701</v>
      </c>
      <c r="U370" s="122">
        <f t="shared" si="210"/>
        <v>16.440467197341679</v>
      </c>
      <c r="V370" s="122">
        <f t="shared" si="210"/>
        <v>14.476334878596314</v>
      </c>
      <c r="W370" s="122">
        <f t="shared" si="210"/>
        <v>5.2608982373853994</v>
      </c>
      <c r="X370" s="122">
        <f t="shared" si="210"/>
        <v>5.5917066712584855</v>
      </c>
      <c r="Y370" s="122">
        <f t="shared" si="210"/>
        <v>4.9162315831416832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6.0113488428050523</v>
      </c>
      <c r="D371" s="98">
        <f>RES_hhdet_in_fech!D129</f>
        <v>9.6857366579739494</v>
      </c>
      <c r="E371" s="98">
        <f>RES_hhdet_in_fech!E129</f>
        <v>13.56068799382011</v>
      </c>
      <c r="F371" s="98">
        <f>RES_hhdet_in_fech!F129</f>
        <v>11.953267620530754</v>
      </c>
      <c r="G371" s="98">
        <f>RES_hhdet_in_fech!G129</f>
        <v>13.298171809090046</v>
      </c>
      <c r="H371" s="98">
        <f>RES_hhdet_in_fech!H129</f>
        <v>10.963828763072739</v>
      </c>
      <c r="I371" s="98">
        <f>RES_hhdet_in_fech!I129</f>
        <v>16.958851957299029</v>
      </c>
      <c r="J371" s="98">
        <f>RES_hhdet_in_fech!J129</f>
        <v>13.090267056644864</v>
      </c>
      <c r="K371" s="98">
        <f>RES_hhdet_in_fech!K129</f>
        <v>18.945850981315139</v>
      </c>
      <c r="L371" s="98">
        <f>RES_hhdet_in_fech!L129</f>
        <v>0</v>
      </c>
      <c r="M371" s="98">
        <f>RES_hhdet_in_fech!M129</f>
        <v>5.4066370472210092</v>
      </c>
      <c r="N371" s="98">
        <f>RES_hhdet_in_fech!N129</f>
        <v>25.168915679802325</v>
      </c>
      <c r="O371" s="98">
        <f>RES_hhdet_in_fech!O129</f>
        <v>12.829876952993041</v>
      </c>
      <c r="P371" s="98">
        <f>RES_hhdet_in_fech!P129</f>
        <v>10.842781143917746</v>
      </c>
      <c r="Q371" s="98">
        <f>RES_hhdet_in_fech!Q129</f>
        <v>24.726283832491223</v>
      </c>
      <c r="R371" s="98">
        <f>RES_hhdet_in_fech!R129</f>
        <v>22.604693692055363</v>
      </c>
      <c r="S371" s="98">
        <f>RES_hhdet_in_fech!S129</f>
        <v>16.820548934608279</v>
      </c>
      <c r="T371" s="98">
        <f>RES_hhdet_in_fech!T129</f>
        <v>26.297074122670701</v>
      </c>
      <c r="U371" s="98">
        <f>RES_hhdet_in_fech!U129</f>
        <v>16.440467197341679</v>
      </c>
      <c r="V371" s="98">
        <f>RES_hhdet_in_fech!V129</f>
        <v>14.476334878596314</v>
      </c>
      <c r="W371" s="98">
        <f>RES_hhdet_in_fech!W129</f>
        <v>5.2608982373853994</v>
      </c>
      <c r="X371" s="98">
        <f>RES_hhdet_in_fech!X129</f>
        <v>5.5917066712584855</v>
      </c>
      <c r="Y371" s="98">
        <f>RES_hhdet_in_fech!Y129</f>
        <v>4.9162315831416832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978.28948562639994</v>
      </c>
      <c r="D372" s="122">
        <v>904.55730705398116</v>
      </c>
      <c r="E372" s="122">
        <v>852.07250165647406</v>
      </c>
      <c r="F372" s="122">
        <v>849.58326689179762</v>
      </c>
      <c r="G372" s="122">
        <v>885.215542181096</v>
      </c>
      <c r="H372" s="122">
        <v>890.65329613498693</v>
      </c>
      <c r="I372" s="122">
        <v>943.58168213010129</v>
      </c>
      <c r="J372" s="122">
        <v>877.19493046916295</v>
      </c>
      <c r="K372" s="122">
        <v>906.64423780298318</v>
      </c>
      <c r="L372" s="122">
        <v>0</v>
      </c>
      <c r="M372" s="122">
        <v>596.0898050651416</v>
      </c>
      <c r="N372" s="122">
        <v>691.23537499940028</v>
      </c>
      <c r="O372" s="122">
        <v>823.6867439085438</v>
      </c>
      <c r="P372" s="122">
        <v>1059.9518287115291</v>
      </c>
      <c r="Q372" s="122">
        <v>966.74698840599467</v>
      </c>
      <c r="R372" s="122">
        <v>919.8871996817885</v>
      </c>
      <c r="S372" s="122">
        <v>1044.5194474927689</v>
      </c>
      <c r="T372" s="122">
        <v>1355.4344097722233</v>
      </c>
      <c r="U372" s="122">
        <v>1714.418975588695</v>
      </c>
      <c r="V372" s="122">
        <v>1598.7496494397265</v>
      </c>
      <c r="W372" s="122">
        <v>1938.7005189766883</v>
      </c>
      <c r="X372" s="122">
        <v>1539.3785800577054</v>
      </c>
      <c r="Y372" s="122">
        <v>1458.9798837511091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965.21424709527241</v>
      </c>
      <c r="D373" s="98">
        <v>887.31596315928311</v>
      </c>
      <c r="E373" s="98">
        <v>816.74118035275546</v>
      </c>
      <c r="F373" s="98">
        <v>806.31544697642209</v>
      </c>
      <c r="G373" s="98">
        <v>850.10732241512073</v>
      </c>
      <c r="H373" s="98">
        <v>847.4510851327733</v>
      </c>
      <c r="I373" s="98">
        <v>897.82884453339955</v>
      </c>
      <c r="J373" s="98">
        <v>845.23268018116482</v>
      </c>
      <c r="K373" s="98">
        <v>909.10596781889922</v>
      </c>
      <c r="L373" s="98">
        <v>0</v>
      </c>
      <c r="M373" s="98">
        <v>591.90560686248739</v>
      </c>
      <c r="N373" s="98">
        <v>669.56033482659916</v>
      </c>
      <c r="O373" s="98">
        <v>748.69339726739474</v>
      </c>
      <c r="P373" s="98">
        <v>1060.6644018477627</v>
      </c>
      <c r="Q373" s="98">
        <v>966.74698840599467</v>
      </c>
      <c r="R373" s="98">
        <v>919.8515465218901</v>
      </c>
      <c r="S373" s="98">
        <v>1044.5194474927689</v>
      </c>
      <c r="T373" s="98">
        <v>1412.2018411760714</v>
      </c>
      <c r="U373" s="98">
        <v>1617.9704403942019</v>
      </c>
      <c r="V373" s="98">
        <v>1669.6651797950146</v>
      </c>
      <c r="W373" s="98">
        <v>1393.9570642912033</v>
      </c>
      <c r="X373" s="98">
        <v>1539.3785800577054</v>
      </c>
      <c r="Y373" s="98">
        <v>1459.0968190525091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901.24943733485111</v>
      </c>
      <c r="Q374" s="98">
        <v>0</v>
      </c>
      <c r="R374" s="98">
        <v>0</v>
      </c>
      <c r="S374" s="98">
        <v>0</v>
      </c>
      <c r="T374" s="98">
        <v>1222.0224791670225</v>
      </c>
      <c r="U374" s="98">
        <v>1405.3981542387676</v>
      </c>
      <c r="V374" s="98">
        <v>1464.1002446548421</v>
      </c>
      <c r="W374" s="98">
        <v>0</v>
      </c>
      <c r="X374" s="98">
        <v>0</v>
      </c>
      <c r="Y374" s="98">
        <v>1307.8994743426174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323.01361727896284</v>
      </c>
      <c r="Q375" s="101">
        <v>0</v>
      </c>
      <c r="R375" s="101">
        <v>0</v>
      </c>
      <c r="S375" s="101">
        <v>0</v>
      </c>
      <c r="T375" s="101">
        <v>432.28733422721444</v>
      </c>
      <c r="U375" s="101">
        <v>474.18308731126086</v>
      </c>
      <c r="V375" s="101">
        <v>519.67564490683458</v>
      </c>
      <c r="W375" s="101">
        <v>0</v>
      </c>
      <c r="X375" s="101">
        <v>0</v>
      </c>
      <c r="Y375" s="101">
        <v>566.51360919986087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578.2358200558881</v>
      </c>
      <c r="Q376" s="104">
        <v>0</v>
      </c>
      <c r="R376" s="104">
        <v>0</v>
      </c>
      <c r="S376" s="104">
        <v>0</v>
      </c>
      <c r="T376" s="104">
        <v>789.73514493980827</v>
      </c>
      <c r="U376" s="104">
        <v>931.21506692750654</v>
      </c>
      <c r="V376" s="104">
        <v>944.42459974800761</v>
      </c>
      <c r="W376" s="104">
        <v>0</v>
      </c>
      <c r="X376" s="104">
        <v>0</v>
      </c>
      <c r="Y376" s="104">
        <v>741.38586514275653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1055.0489411930814</v>
      </c>
      <c r="D377" s="101">
        <v>1078.587386493788</v>
      </c>
      <c r="E377" s="101">
        <v>1113.637793589304</v>
      </c>
      <c r="F377" s="101">
        <v>1076.8282766693842</v>
      </c>
      <c r="G377" s="101">
        <v>1074.5142742426287</v>
      </c>
      <c r="H377" s="101">
        <v>1089.2532645061774</v>
      </c>
      <c r="I377" s="101">
        <v>1185.4769933878238</v>
      </c>
      <c r="J377" s="101">
        <v>1073.3322818674674</v>
      </c>
      <c r="K377" s="101">
        <v>835.15705335064683</v>
      </c>
      <c r="L377" s="101">
        <v>0</v>
      </c>
      <c r="M377" s="101">
        <v>805.22241840097547</v>
      </c>
      <c r="N377" s="101">
        <v>887.10245110296171</v>
      </c>
      <c r="O377" s="101">
        <v>1080.5896859999923</v>
      </c>
      <c r="P377" s="101">
        <v>1067.7713581863752</v>
      </c>
      <c r="Q377" s="101">
        <v>0</v>
      </c>
      <c r="R377" s="101">
        <v>1215.2023231191638</v>
      </c>
      <c r="S377" s="101">
        <v>0</v>
      </c>
      <c r="T377" s="101">
        <v>1512.0073357247602</v>
      </c>
      <c r="U377" s="101">
        <v>1814.0482249002025</v>
      </c>
      <c r="V377" s="101">
        <v>1625.0470060681612</v>
      </c>
      <c r="W377" s="101">
        <v>2094.2243171426958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572.33033557034946</v>
      </c>
      <c r="N378" s="104">
        <v>642.41792294911238</v>
      </c>
      <c r="O378" s="104">
        <v>808.57169320911419</v>
      </c>
      <c r="P378" s="104">
        <v>0</v>
      </c>
      <c r="Q378" s="104">
        <v>0</v>
      </c>
      <c r="R378" s="104">
        <v>0</v>
      </c>
      <c r="S378" s="104">
        <v>0</v>
      </c>
      <c r="T378" s="104">
        <v>1188.6407889307516</v>
      </c>
      <c r="U378" s="104">
        <v>1424.764344217913</v>
      </c>
      <c r="V378" s="104">
        <v>1292.6436865995001</v>
      </c>
      <c r="W378" s="104">
        <v>1744.0330623654149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232.14046303492981</v>
      </c>
      <c r="N379" s="98">
        <v>273.10528556448145</v>
      </c>
      <c r="O379" s="98">
        <v>376.04337552229191</v>
      </c>
      <c r="P379" s="98">
        <v>0</v>
      </c>
      <c r="Q379" s="98">
        <v>0</v>
      </c>
      <c r="R379" s="98">
        <v>0</v>
      </c>
      <c r="S379" s="98">
        <v>0</v>
      </c>
      <c r="T379" s="98">
        <v>462.98705861915505</v>
      </c>
      <c r="U379" s="98">
        <v>528.52625571472038</v>
      </c>
      <c r="V379" s="98">
        <v>491.22957543417368</v>
      </c>
      <c r="W379" s="98">
        <v>872.44320021137924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340.18987253541957</v>
      </c>
      <c r="N380" s="98">
        <v>369.31263738463082</v>
      </c>
      <c r="O380" s="98">
        <v>432.52831768682239</v>
      </c>
      <c r="P380" s="98">
        <v>0</v>
      </c>
      <c r="Q380" s="98">
        <v>0</v>
      </c>
      <c r="R380" s="98">
        <v>0</v>
      </c>
      <c r="S380" s="98">
        <v>0</v>
      </c>
      <c r="T380" s="98">
        <v>725.65373031159675</v>
      </c>
      <c r="U380" s="98">
        <v>896.23808850319278</v>
      </c>
      <c r="V380" s="98">
        <v>801.41411116532663</v>
      </c>
      <c r="W380" s="98">
        <v>871.58986215403559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292.52676017461533</v>
      </c>
      <c r="D381" s="122">
        <v>261.16842509202945</v>
      </c>
      <c r="E381" s="122">
        <v>284.8690776072973</v>
      </c>
      <c r="F381" s="122">
        <v>301.03749168133726</v>
      </c>
      <c r="G381" s="122">
        <v>294.87645119123903</v>
      </c>
      <c r="H381" s="122">
        <v>264.12091476988115</v>
      </c>
      <c r="I381" s="122">
        <v>293.817598578998</v>
      </c>
      <c r="J381" s="122">
        <v>250.43519856626008</v>
      </c>
      <c r="K381" s="122">
        <v>229.64506345986231</v>
      </c>
      <c r="L381" s="122">
        <v>0</v>
      </c>
      <c r="M381" s="122">
        <v>228.95072824597565</v>
      </c>
      <c r="N381" s="122">
        <v>235.77201670194952</v>
      </c>
      <c r="O381" s="122">
        <v>228.54779354064971</v>
      </c>
      <c r="P381" s="122">
        <v>263.40967502543924</v>
      </c>
      <c r="Q381" s="122">
        <v>278.27523716354966</v>
      </c>
      <c r="R381" s="122">
        <v>282.75581462346094</v>
      </c>
      <c r="S381" s="122">
        <v>334.25815671001124</v>
      </c>
      <c r="T381" s="122">
        <v>322.62089584546999</v>
      </c>
      <c r="U381" s="122">
        <v>341.06775236842333</v>
      </c>
      <c r="V381" s="122">
        <v>356.59410117425591</v>
      </c>
      <c r="W381" s="122">
        <v>423.623394293366</v>
      </c>
      <c r="X381" s="122">
        <v>455.13243703509841</v>
      </c>
      <c r="Y381" s="122">
        <v>446.92167031551304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389.59129954357405</v>
      </c>
      <c r="D382" s="98">
        <v>348.51376362634591</v>
      </c>
      <c r="E382" s="98">
        <v>337.71264770028489</v>
      </c>
      <c r="F382" s="98">
        <v>361.79718053511226</v>
      </c>
      <c r="G382" s="98">
        <v>380.11282878717287</v>
      </c>
      <c r="H382" s="98">
        <v>346.55629150831214</v>
      </c>
      <c r="I382" s="98">
        <v>350.85043729198543</v>
      </c>
      <c r="J382" s="98">
        <v>333.1631445074899</v>
      </c>
      <c r="K382" s="98">
        <v>310.38453963556537</v>
      </c>
      <c r="L382" s="98">
        <v>0</v>
      </c>
      <c r="M382" s="98">
        <v>294.11755142185626</v>
      </c>
      <c r="N382" s="98">
        <v>301.44983501296491</v>
      </c>
      <c r="O382" s="98">
        <v>303.10883226221625</v>
      </c>
      <c r="P382" s="98">
        <v>337.03547724522997</v>
      </c>
      <c r="Q382" s="98">
        <v>366.03051177484207</v>
      </c>
      <c r="R382" s="98">
        <v>416.62564729107157</v>
      </c>
      <c r="S382" s="98">
        <v>467.68022121976958</v>
      </c>
      <c r="T382" s="98">
        <v>270.2515797991623</v>
      </c>
      <c r="U382" s="98">
        <v>556.37061341742833</v>
      </c>
      <c r="V382" s="98">
        <v>357.59589477558507</v>
      </c>
      <c r="W382" s="98">
        <v>715.60402387130569</v>
      </c>
      <c r="X382" s="98">
        <v>645.70906092052792</v>
      </c>
      <c r="Y382" s="98">
        <v>602.57486754025967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284.68573439298763</v>
      </c>
      <c r="D383" s="33">
        <v>255.45686106642489</v>
      </c>
      <c r="E383" s="33">
        <v>282.88007340692155</v>
      </c>
      <c r="F383" s="33">
        <v>297.20124507002708</v>
      </c>
      <c r="G383" s="33">
        <v>288.35812266778169</v>
      </c>
      <c r="H383" s="33">
        <v>257.23381793604534</v>
      </c>
      <c r="I383" s="33">
        <v>289.16089018698818</v>
      </c>
      <c r="J383" s="33">
        <v>242.41110397978798</v>
      </c>
      <c r="K383" s="33">
        <v>224.57949855514758</v>
      </c>
      <c r="L383" s="33">
        <v>0</v>
      </c>
      <c r="M383" s="33">
        <v>225.99414178757505</v>
      </c>
      <c r="N383" s="33">
        <v>233.09326953594692</v>
      </c>
      <c r="O383" s="33">
        <v>225.74132125026725</v>
      </c>
      <c r="P383" s="33">
        <v>261.89548922024244</v>
      </c>
      <c r="Q383" s="33">
        <v>275.19821216138467</v>
      </c>
      <c r="R383" s="33">
        <v>279.40989700420118</v>
      </c>
      <c r="S383" s="33">
        <v>332.6508364190862</v>
      </c>
      <c r="T383" s="33">
        <v>322.73026985213056</v>
      </c>
      <c r="U383" s="33">
        <v>332.84548672836257</v>
      </c>
      <c r="V383" s="33">
        <v>356.56703263896526</v>
      </c>
      <c r="W383" s="33">
        <v>407.22836149419641</v>
      </c>
      <c r="X383" s="33">
        <v>449.27673071459634</v>
      </c>
      <c r="Y383" s="33">
        <v>445.46356073963716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10836.829682340349</v>
      </c>
      <c r="D385" s="117">
        <f t="shared" si="211"/>
        <v>9571.6274820168492</v>
      </c>
      <c r="E385" s="117">
        <f t="shared" si="211"/>
        <v>8278.3539975206713</v>
      </c>
      <c r="F385" s="117">
        <f t="shared" si="211"/>
        <v>7642.5056365263317</v>
      </c>
      <c r="G385" s="117">
        <f t="shared" si="211"/>
        <v>7514.3656034642845</v>
      </c>
      <c r="H385" s="117">
        <f t="shared" si="211"/>
        <v>6538.6210108581845</v>
      </c>
      <c r="I385" s="117">
        <f t="shared" si="211"/>
        <v>5888.43389975031</v>
      </c>
      <c r="J385" s="117">
        <f t="shared" si="211"/>
        <v>5672.3871679325066</v>
      </c>
      <c r="K385" s="117">
        <f t="shared" si="211"/>
        <v>6168.2494486473388</v>
      </c>
      <c r="L385" s="117">
        <f t="shared" si="211"/>
        <v>0</v>
      </c>
      <c r="M385" s="117">
        <f t="shared" si="211"/>
        <v>7069.3402184241759</v>
      </c>
      <c r="N385" s="117">
        <f t="shared" si="211"/>
        <v>7519.2827936640733</v>
      </c>
      <c r="O385" s="117">
        <f t="shared" si="211"/>
        <v>7498.7056660527769</v>
      </c>
      <c r="P385" s="117">
        <f t="shared" si="211"/>
        <v>6330.9598306867465</v>
      </c>
      <c r="Q385" s="117">
        <f t="shared" si="211"/>
        <v>6715.7921247021432</v>
      </c>
      <c r="R385" s="117">
        <f t="shared" ref="R385:V385" si="212">R386+R389+R391+R400</f>
        <v>6698.4824014893047</v>
      </c>
      <c r="S385" s="117">
        <f t="shared" si="212"/>
        <v>6849.4355722200471</v>
      </c>
      <c r="T385" s="117">
        <f t="shared" si="212"/>
        <v>6490.6293553835221</v>
      </c>
      <c r="U385" s="117">
        <f t="shared" si="212"/>
        <v>6434.696106061032</v>
      </c>
      <c r="V385" s="117">
        <f t="shared" si="212"/>
        <v>6542.0180583739748</v>
      </c>
      <c r="W385" s="117">
        <f t="shared" ref="W385:Y385" si="213">W386+W389+W391+W400</f>
        <v>6737.1308448375012</v>
      </c>
      <c r="X385" s="117">
        <f t="shared" si="213"/>
        <v>5349.8213755320367</v>
      </c>
      <c r="Y385" s="117">
        <f t="shared" si="213"/>
        <v>4328.6619253881327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9904.9490864328163</v>
      </c>
      <c r="D386" s="122">
        <f t="shared" si="214"/>
        <v>8696.354389984519</v>
      </c>
      <c r="E386" s="122">
        <f t="shared" si="214"/>
        <v>7417.3709179744646</v>
      </c>
      <c r="F386" s="122">
        <f t="shared" si="214"/>
        <v>6780.6619878683086</v>
      </c>
      <c r="G386" s="122">
        <f t="shared" si="214"/>
        <v>6623.9876115756379</v>
      </c>
      <c r="H386" s="122">
        <f t="shared" si="214"/>
        <v>5674.941648473754</v>
      </c>
      <c r="I386" s="122">
        <f t="shared" si="214"/>
        <v>4941.3699486651876</v>
      </c>
      <c r="J386" s="122">
        <f t="shared" si="214"/>
        <v>4809.4813102036496</v>
      </c>
      <c r="K386" s="122">
        <f t="shared" si="214"/>
        <v>5254.1102825150056</v>
      </c>
      <c r="L386" s="122">
        <f t="shared" si="214"/>
        <v>0</v>
      </c>
      <c r="M386" s="122">
        <f t="shared" si="214"/>
        <v>6423.9719421962081</v>
      </c>
      <c r="N386" s="122">
        <f t="shared" si="214"/>
        <v>6738.0297589721904</v>
      </c>
      <c r="O386" s="122">
        <f t="shared" si="214"/>
        <v>6678.0007510274236</v>
      </c>
      <c r="P386" s="122">
        <f t="shared" si="214"/>
        <v>5254.8927657893837</v>
      </c>
      <c r="Q386" s="122">
        <f t="shared" si="214"/>
        <v>5641.5977239009253</v>
      </c>
      <c r="R386" s="122">
        <f t="shared" ref="R386:V386" si="215">SUM(R387:R388)</f>
        <v>5657.1450523146941</v>
      </c>
      <c r="S386" s="122">
        <f t="shared" si="215"/>
        <v>5678.6820564872432</v>
      </c>
      <c r="T386" s="122">
        <f t="shared" si="215"/>
        <v>5026.4993268151002</v>
      </c>
      <c r="U386" s="122">
        <f t="shared" si="215"/>
        <v>4804.8135213553796</v>
      </c>
      <c r="V386" s="122">
        <f t="shared" si="215"/>
        <v>4930.8051773151328</v>
      </c>
      <c r="W386" s="122">
        <f t="shared" ref="W386:Y386" si="216">SUM(W387:W388)</f>
        <v>4933.0735679833824</v>
      </c>
      <c r="X386" s="122">
        <f t="shared" si="216"/>
        <v>3670.3554401011788</v>
      </c>
      <c r="Y386" s="122">
        <f t="shared" si="216"/>
        <v>2711.9803103352938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9857.4490772205681</v>
      </c>
      <c r="D387" s="98">
        <v>8655.6404586375502</v>
      </c>
      <c r="E387" s="98">
        <v>7383.2590458575605</v>
      </c>
      <c r="F387" s="98">
        <v>6750.060546047961</v>
      </c>
      <c r="G387" s="98">
        <v>6594.6315977229342</v>
      </c>
      <c r="H387" s="98">
        <v>5650.3547394595316</v>
      </c>
      <c r="I387" s="98">
        <v>4920.3678127600133</v>
      </c>
      <c r="J387" s="98">
        <v>4789.335385555617</v>
      </c>
      <c r="K387" s="98">
        <v>5232.3786853444408</v>
      </c>
      <c r="L387" s="98">
        <v>0</v>
      </c>
      <c r="M387" s="98">
        <v>6398.8864291296368</v>
      </c>
      <c r="N387" s="98">
        <v>6712.2013452827387</v>
      </c>
      <c r="O387" s="98">
        <v>6652.2384162493317</v>
      </c>
      <c r="P387" s="98">
        <v>5234.6776347678397</v>
      </c>
      <c r="Q387" s="98">
        <v>5620.6034281468346</v>
      </c>
      <c r="R387" s="98">
        <v>5636.304499753187</v>
      </c>
      <c r="S387" s="98">
        <v>5657.6903484735767</v>
      </c>
      <c r="T387" s="98">
        <v>5007.2370715605311</v>
      </c>
      <c r="U387" s="98">
        <v>4786.4344297423795</v>
      </c>
      <c r="V387" s="98">
        <v>4912.0041031277278</v>
      </c>
      <c r="W387" s="98">
        <v>4914.8141940658743</v>
      </c>
      <c r="X387" s="98">
        <v>3656.8761692505182</v>
      </c>
      <c r="Y387" s="98">
        <v>2703.1005930663136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47.500009212247484</v>
      </c>
      <c r="D388" s="98">
        <v>40.713931346969204</v>
      </c>
      <c r="E388" s="98">
        <v>34.111872116903825</v>
      </c>
      <c r="F388" s="98">
        <v>30.601441820347819</v>
      </c>
      <c r="G388" s="98">
        <v>29.356013852703999</v>
      </c>
      <c r="H388" s="98">
        <v>24.586909014222009</v>
      </c>
      <c r="I388" s="98">
        <v>21.002135905174381</v>
      </c>
      <c r="J388" s="98">
        <v>20.145924648032178</v>
      </c>
      <c r="K388" s="98">
        <v>21.731597170564601</v>
      </c>
      <c r="L388" s="98">
        <v>0</v>
      </c>
      <c r="M388" s="98">
        <v>25.085513066571075</v>
      </c>
      <c r="N388" s="98">
        <v>25.828413689451466</v>
      </c>
      <c r="O388" s="98">
        <v>25.762334778091969</v>
      </c>
      <c r="P388" s="98">
        <v>20.215131021543847</v>
      </c>
      <c r="Q388" s="98">
        <v>20.994295754090817</v>
      </c>
      <c r="R388" s="98">
        <v>20.840552561507451</v>
      </c>
      <c r="S388" s="98">
        <v>20.991708013666244</v>
      </c>
      <c r="T388" s="98">
        <v>19.26225525456946</v>
      </c>
      <c r="U388" s="98">
        <v>18.379091612999808</v>
      </c>
      <c r="V388" s="98">
        <v>18.801074187405128</v>
      </c>
      <c r="W388" s="98">
        <v>18.259373917508377</v>
      </c>
      <c r="X388" s="98">
        <v>13.479270850660594</v>
      </c>
      <c r="Y388" s="98">
        <v>8.8797172689800892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13.205757292818587</v>
      </c>
      <c r="D389" s="122">
        <f t="shared" si="217"/>
        <v>22.142321997994252</v>
      </c>
      <c r="E389" s="122">
        <f t="shared" si="217"/>
        <v>32.229474440369636</v>
      </c>
      <c r="F389" s="122">
        <f t="shared" si="217"/>
        <v>29.500917880707611</v>
      </c>
      <c r="G389" s="122">
        <f t="shared" si="217"/>
        <v>34.051497680332744</v>
      </c>
      <c r="H389" s="122">
        <f t="shared" si="217"/>
        <v>29.102194521372155</v>
      </c>
      <c r="I389" s="122">
        <f t="shared" si="217"/>
        <v>46.627253499543741</v>
      </c>
      <c r="J389" s="122">
        <f t="shared" si="217"/>
        <v>37.258413807825448</v>
      </c>
      <c r="K389" s="122">
        <f t="shared" si="217"/>
        <v>55.80079492241034</v>
      </c>
      <c r="L389" s="122">
        <f t="shared" si="217"/>
        <v>0</v>
      </c>
      <c r="M389" s="122">
        <f t="shared" si="217"/>
        <v>17.098626497743769</v>
      </c>
      <c r="N389" s="122">
        <f t="shared" si="217"/>
        <v>82.982744264529003</v>
      </c>
      <c r="O389" s="122">
        <f t="shared" si="217"/>
        <v>44.260483326249954</v>
      </c>
      <c r="P389" s="122">
        <f t="shared" si="217"/>
        <v>39.098561906117325</v>
      </c>
      <c r="Q389" s="122">
        <f t="shared" si="217"/>
        <v>92.125189337977218</v>
      </c>
      <c r="R389" s="122">
        <f t="shared" si="217"/>
        <v>84.807571399712813</v>
      </c>
      <c r="S389" s="122">
        <f t="shared" si="217"/>
        <v>63.155334145256226</v>
      </c>
      <c r="T389" s="122">
        <f t="shared" si="217"/>
        <v>98.820710343169239</v>
      </c>
      <c r="U389" s="122">
        <f t="shared" si="217"/>
        <v>61.839529817277786</v>
      </c>
      <c r="V389" s="122">
        <f t="shared" si="217"/>
        <v>54.598954742438686</v>
      </c>
      <c r="W389" s="122">
        <f t="shared" si="217"/>
        <v>20.017771441192284</v>
      </c>
      <c r="X389" s="122">
        <f t="shared" si="217"/>
        <v>21.507742452831128</v>
      </c>
      <c r="Y389" s="122">
        <f t="shared" si="217"/>
        <v>19.138782915016609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13.205757292818587</v>
      </c>
      <c r="D390" s="98">
        <f>RES_hhdet_in_tesh!D129</f>
        <v>22.142321997994252</v>
      </c>
      <c r="E390" s="98">
        <f>RES_hhdet_in_tesh!E129</f>
        <v>32.229474440369636</v>
      </c>
      <c r="F390" s="98">
        <f>RES_hhdet_in_tesh!F129</f>
        <v>29.500917880707611</v>
      </c>
      <c r="G390" s="98">
        <f>RES_hhdet_in_tesh!G129</f>
        <v>34.051497680332744</v>
      </c>
      <c r="H390" s="98">
        <f>RES_hhdet_in_tesh!H129</f>
        <v>29.102194521372155</v>
      </c>
      <c r="I390" s="98">
        <f>RES_hhdet_in_tesh!I129</f>
        <v>46.627253499543741</v>
      </c>
      <c r="J390" s="98">
        <f>RES_hhdet_in_tesh!J129</f>
        <v>37.258413807825448</v>
      </c>
      <c r="K390" s="98">
        <f>RES_hhdet_in_tesh!K129</f>
        <v>55.80079492241034</v>
      </c>
      <c r="L390" s="98">
        <f>RES_hhdet_in_tesh!L129</f>
        <v>0</v>
      </c>
      <c r="M390" s="98">
        <f>RES_hhdet_in_tesh!M129</f>
        <v>17.098626497743769</v>
      </c>
      <c r="N390" s="98">
        <f>RES_hhdet_in_tesh!N129</f>
        <v>82.982744264529003</v>
      </c>
      <c r="O390" s="98">
        <f>RES_hhdet_in_tesh!O129</f>
        <v>44.260483326249954</v>
      </c>
      <c r="P390" s="98">
        <f>RES_hhdet_in_tesh!P129</f>
        <v>39.098561906117325</v>
      </c>
      <c r="Q390" s="98">
        <f>RES_hhdet_in_tesh!Q129</f>
        <v>92.125189337977218</v>
      </c>
      <c r="R390" s="98">
        <f>RES_hhdet_in_tesh!R129</f>
        <v>84.807571399712813</v>
      </c>
      <c r="S390" s="98">
        <f>RES_hhdet_in_tesh!S129</f>
        <v>63.155334145256226</v>
      </c>
      <c r="T390" s="98">
        <f>RES_hhdet_in_tesh!T129</f>
        <v>98.820710343169239</v>
      </c>
      <c r="U390" s="98">
        <f>RES_hhdet_in_tesh!U129</f>
        <v>61.839529817277786</v>
      </c>
      <c r="V390" s="98">
        <f>RES_hhdet_in_tesh!V129</f>
        <v>54.598954742438686</v>
      </c>
      <c r="W390" s="98">
        <f>RES_hhdet_in_tesh!W129</f>
        <v>20.017771441192284</v>
      </c>
      <c r="X390" s="98">
        <f>RES_hhdet_in_tesh!X129</f>
        <v>21.507742452831128</v>
      </c>
      <c r="Y390" s="98">
        <f>RES_hhdet_in_tesh!Y129</f>
        <v>19.138782915016609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704.22300811115315</v>
      </c>
      <c r="D391" s="122">
        <v>660.60777334550403</v>
      </c>
      <c r="E391" s="122">
        <v>616.5658634419932</v>
      </c>
      <c r="F391" s="122">
        <v>609.17728346375782</v>
      </c>
      <c r="G391" s="122">
        <v>638.3659341554918</v>
      </c>
      <c r="H391" s="122">
        <v>639.44331914357292</v>
      </c>
      <c r="I391" s="122">
        <v>682.41901164755473</v>
      </c>
      <c r="J391" s="122">
        <v>640.65054329014504</v>
      </c>
      <c r="K391" s="122">
        <v>686.83917147610953</v>
      </c>
      <c r="L391" s="122">
        <v>0</v>
      </c>
      <c r="M391" s="122">
        <v>455.36339464270475</v>
      </c>
      <c r="N391" s="122">
        <v>519.17183123124585</v>
      </c>
      <c r="O391" s="122">
        <v>601.66736915227932</v>
      </c>
      <c r="P391" s="122">
        <v>832.74672460961449</v>
      </c>
      <c r="Q391" s="122">
        <v>765.05085518105398</v>
      </c>
      <c r="R391" s="122">
        <v>732.34384216984927</v>
      </c>
      <c r="S391" s="122">
        <v>836.44492697292776</v>
      </c>
      <c r="T391" s="122">
        <v>1097.5087545877029</v>
      </c>
      <c r="U391" s="122">
        <v>1284.6709443307875</v>
      </c>
      <c r="V391" s="122">
        <v>1253.093860654302</v>
      </c>
      <c r="W391" s="122">
        <v>1426.6176274834627</v>
      </c>
      <c r="X391" s="122">
        <v>1264.9912283253386</v>
      </c>
      <c r="Y391" s="122">
        <v>1205.1229224236795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721.50127196479957</v>
      </c>
      <c r="D392" s="98">
        <v>664.85822354243351</v>
      </c>
      <c r="E392" s="98">
        <v>613.47661104285658</v>
      </c>
      <c r="F392" s="98">
        <v>607.13118924506011</v>
      </c>
      <c r="G392" s="98">
        <v>641.70925118613695</v>
      </c>
      <c r="H392" s="98">
        <v>641.33700103352328</v>
      </c>
      <c r="I392" s="98">
        <v>681.23607348261271</v>
      </c>
      <c r="J392" s="98">
        <v>643.07217296937552</v>
      </c>
      <c r="K392" s="98">
        <v>693.65310545126738</v>
      </c>
      <c r="L392" s="98">
        <v>0</v>
      </c>
      <c r="M392" s="98">
        <v>454.89026781019561</v>
      </c>
      <c r="N392" s="98">
        <v>517.46881427765015</v>
      </c>
      <c r="O392" s="98">
        <v>582.87239851491995</v>
      </c>
      <c r="P392" s="98">
        <v>832.75905691515561</v>
      </c>
      <c r="Q392" s="98">
        <v>765.05085518105398</v>
      </c>
      <c r="R392" s="98">
        <v>732.33521440507218</v>
      </c>
      <c r="S392" s="98">
        <v>836.44492697292776</v>
      </c>
      <c r="T392" s="98">
        <v>1137.2209259628562</v>
      </c>
      <c r="U392" s="98">
        <v>1309.873782275223</v>
      </c>
      <c r="V392" s="98">
        <v>1358.5255276905139</v>
      </c>
      <c r="W392" s="98">
        <v>1139.4255656274306</v>
      </c>
      <c r="X392" s="98">
        <v>1264.9912283253386</v>
      </c>
      <c r="Y392" s="98">
        <v>1205.119697516252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831.84338417077254</v>
      </c>
      <c r="Q393" s="98">
        <v>0</v>
      </c>
      <c r="R393" s="98">
        <v>0</v>
      </c>
      <c r="S393" s="98">
        <v>0</v>
      </c>
      <c r="T393" s="98">
        <v>1137.8484161294857</v>
      </c>
      <c r="U393" s="98">
        <v>1315.1034115847885</v>
      </c>
      <c r="V393" s="98">
        <v>1367.2594520695015</v>
      </c>
      <c r="W393" s="98">
        <v>0</v>
      </c>
      <c r="X393" s="98">
        <v>0</v>
      </c>
      <c r="Y393" s="98">
        <v>1209.2895028198718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253.60756411488447</v>
      </c>
      <c r="Q394" s="101">
        <v>0</v>
      </c>
      <c r="R394" s="101">
        <v>0</v>
      </c>
      <c r="S394" s="101">
        <v>0</v>
      </c>
      <c r="T394" s="101">
        <v>348.11327118967739</v>
      </c>
      <c r="U394" s="101">
        <v>383.888344657282</v>
      </c>
      <c r="V394" s="101">
        <v>422.83485232149394</v>
      </c>
      <c r="W394" s="101">
        <v>0</v>
      </c>
      <c r="X394" s="101">
        <v>0</v>
      </c>
      <c r="Y394" s="101">
        <v>467.90363767711528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578.2358200558881</v>
      </c>
      <c r="Q395" s="104">
        <v>0</v>
      </c>
      <c r="R395" s="104">
        <v>0</v>
      </c>
      <c r="S395" s="104">
        <v>0</v>
      </c>
      <c r="T395" s="104">
        <v>789.73514493980827</v>
      </c>
      <c r="U395" s="104">
        <v>931.21506692750654</v>
      </c>
      <c r="V395" s="104">
        <v>944.42459974800761</v>
      </c>
      <c r="W395" s="104">
        <v>0</v>
      </c>
      <c r="X395" s="104">
        <v>0</v>
      </c>
      <c r="Y395" s="104">
        <v>741.38586514275653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602.78928486503401</v>
      </c>
      <c r="D396" s="101">
        <v>617.70472646329119</v>
      </c>
      <c r="E396" s="101">
        <v>639.43625650451634</v>
      </c>
      <c r="F396" s="101">
        <v>619.92348472010019</v>
      </c>
      <c r="G396" s="101">
        <v>620.33922476949738</v>
      </c>
      <c r="H396" s="101">
        <v>630.73808960265967</v>
      </c>
      <c r="I396" s="101">
        <v>688.67320724804506</v>
      </c>
      <c r="J396" s="101">
        <v>625.79013680837272</v>
      </c>
      <c r="K396" s="101">
        <v>488.96655677879119</v>
      </c>
      <c r="L396" s="101">
        <v>0</v>
      </c>
      <c r="M396" s="101">
        <v>478.00400760847737</v>
      </c>
      <c r="N396" s="101">
        <v>534.42377373737509</v>
      </c>
      <c r="O396" s="101">
        <v>665.50071792620145</v>
      </c>
      <c r="P396" s="101">
        <v>676.20344107472317</v>
      </c>
      <c r="Q396" s="101">
        <v>0</v>
      </c>
      <c r="R396" s="101">
        <v>803.80761781848571</v>
      </c>
      <c r="S396" s="101">
        <v>0</v>
      </c>
      <c r="T396" s="101">
        <v>1033.3188082955896</v>
      </c>
      <c r="U396" s="101">
        <v>1259.6108373415902</v>
      </c>
      <c r="V396" s="101">
        <v>1145.8654457810781</v>
      </c>
      <c r="W396" s="101">
        <v>1497.2819011921702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477.99536468644345</v>
      </c>
      <c r="N397" s="104">
        <v>533.84150004026287</v>
      </c>
      <c r="O397" s="104">
        <v>664.12143728048761</v>
      </c>
      <c r="P397" s="104">
        <v>0</v>
      </c>
      <c r="Q397" s="104">
        <v>0</v>
      </c>
      <c r="R397" s="104">
        <v>0</v>
      </c>
      <c r="S397" s="104">
        <v>0</v>
      </c>
      <c r="T397" s="104">
        <v>1042.0630653491842</v>
      </c>
      <c r="U397" s="104">
        <v>1263.2280011084429</v>
      </c>
      <c r="V397" s="104">
        <v>1147.7936277785952</v>
      </c>
      <c r="W397" s="104">
        <v>1495.3498876688511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137.80549215102386</v>
      </c>
      <c r="N398" s="98">
        <v>164.52886265563194</v>
      </c>
      <c r="O398" s="98">
        <v>231.59311959366531</v>
      </c>
      <c r="P398" s="98">
        <v>0</v>
      </c>
      <c r="Q398" s="98">
        <v>0</v>
      </c>
      <c r="R398" s="98">
        <v>0</v>
      </c>
      <c r="S398" s="98">
        <v>0</v>
      </c>
      <c r="T398" s="98">
        <v>316.40933503758743</v>
      </c>
      <c r="U398" s="98">
        <v>366.98991260524997</v>
      </c>
      <c r="V398" s="98">
        <v>346.37951661326866</v>
      </c>
      <c r="W398" s="98">
        <v>623.76002551481554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340.18987253541957</v>
      </c>
      <c r="N399" s="98">
        <v>369.31263738463082</v>
      </c>
      <c r="O399" s="98">
        <v>432.52831768682239</v>
      </c>
      <c r="P399" s="98">
        <v>0</v>
      </c>
      <c r="Q399" s="98">
        <v>0</v>
      </c>
      <c r="R399" s="98">
        <v>0</v>
      </c>
      <c r="S399" s="98">
        <v>0</v>
      </c>
      <c r="T399" s="98">
        <v>725.65373031159675</v>
      </c>
      <c r="U399" s="98">
        <v>896.23808850319278</v>
      </c>
      <c r="V399" s="98">
        <v>801.41411116532663</v>
      </c>
      <c r="W399" s="98">
        <v>871.58986215403559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214.45183050355976</v>
      </c>
      <c r="D400" s="122">
        <v>192.52299668883262</v>
      </c>
      <c r="E400" s="122">
        <v>212.18774166384409</v>
      </c>
      <c r="F400" s="122">
        <v>223.16544731355728</v>
      </c>
      <c r="G400" s="122">
        <v>217.96056005282253</v>
      </c>
      <c r="H400" s="122">
        <v>195.13384871948543</v>
      </c>
      <c r="I400" s="122">
        <v>218.01768593802322</v>
      </c>
      <c r="J400" s="122">
        <v>184.99690063088622</v>
      </c>
      <c r="K400" s="122">
        <v>171.49919973381361</v>
      </c>
      <c r="L400" s="122">
        <v>0</v>
      </c>
      <c r="M400" s="122">
        <v>172.90625508751987</v>
      </c>
      <c r="N400" s="122">
        <v>179.09845919610777</v>
      </c>
      <c r="O400" s="122">
        <v>174.7770625468238</v>
      </c>
      <c r="P400" s="122">
        <v>204.22177838163077</v>
      </c>
      <c r="Q400" s="122">
        <v>217.0183562821866</v>
      </c>
      <c r="R400" s="122">
        <v>224.18593560504775</v>
      </c>
      <c r="S400" s="122">
        <v>271.15325461461993</v>
      </c>
      <c r="T400" s="122">
        <v>267.8005636375496</v>
      </c>
      <c r="U400" s="122">
        <v>283.37211055758718</v>
      </c>
      <c r="V400" s="122">
        <v>303.52006566210048</v>
      </c>
      <c r="W400" s="122">
        <v>357.42187792946396</v>
      </c>
      <c r="X400" s="122">
        <v>392.96696465268792</v>
      </c>
      <c r="Y400" s="122">
        <v>392.4199097141427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227.5393408128798</v>
      </c>
      <c r="D401" s="98">
        <v>203.66692264930487</v>
      </c>
      <c r="E401" s="98">
        <v>197.46998327648845</v>
      </c>
      <c r="F401" s="98">
        <v>211.67618207342346</v>
      </c>
      <c r="G401" s="98">
        <v>222.52164837907097</v>
      </c>
      <c r="H401" s="98">
        <v>202.99546039444314</v>
      </c>
      <c r="I401" s="98">
        <v>205.63035895207608</v>
      </c>
      <c r="J401" s="98">
        <v>195.37758240749798</v>
      </c>
      <c r="K401" s="98">
        <v>182.12532372902439</v>
      </c>
      <c r="L401" s="98">
        <v>0</v>
      </c>
      <c r="M401" s="98">
        <v>172.75680641780224</v>
      </c>
      <c r="N401" s="98">
        <v>177.10724295854681</v>
      </c>
      <c r="O401" s="98">
        <v>178.1081651645116</v>
      </c>
      <c r="P401" s="98">
        <v>198.12500665062501</v>
      </c>
      <c r="Q401" s="98">
        <v>215.5293862971071</v>
      </c>
      <c r="R401" s="98">
        <v>246.39689516627465</v>
      </c>
      <c r="S401" s="98">
        <v>278.29434559408054</v>
      </c>
      <c r="T401" s="98">
        <v>161.89379363931778</v>
      </c>
      <c r="U401" s="98">
        <v>335.3201961012511</v>
      </c>
      <c r="V401" s="98">
        <v>216.44476036991011</v>
      </c>
      <c r="W401" s="98">
        <v>434.02821659750862</v>
      </c>
      <c r="X401" s="98">
        <v>391.89445266365567</v>
      </c>
      <c r="Y401" s="98">
        <v>365.73956443213564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213.3946008868547</v>
      </c>
      <c r="D402" s="33">
        <v>191.79428869264319</v>
      </c>
      <c r="E402" s="33">
        <v>212.74171035295902</v>
      </c>
      <c r="F402" s="33">
        <v>223.89085680256863</v>
      </c>
      <c r="G402" s="33">
        <v>217.61175742918297</v>
      </c>
      <c r="H402" s="33">
        <v>194.4770471978857</v>
      </c>
      <c r="I402" s="33">
        <v>219.02910621503801</v>
      </c>
      <c r="J402" s="33">
        <v>183.99003926741449</v>
      </c>
      <c r="K402" s="33">
        <v>170.83252064035321</v>
      </c>
      <c r="L402" s="33">
        <v>0</v>
      </c>
      <c r="M402" s="33">
        <v>172.9130354995697</v>
      </c>
      <c r="N402" s="33">
        <v>179.17967329533388</v>
      </c>
      <c r="O402" s="33">
        <v>174.65168007692725</v>
      </c>
      <c r="P402" s="33">
        <v>204.34716438673064</v>
      </c>
      <c r="Q402" s="33">
        <v>217.07056508549618</v>
      </c>
      <c r="R402" s="33">
        <v>223.63079902606137</v>
      </c>
      <c r="S402" s="33">
        <v>271.06722671156797</v>
      </c>
      <c r="T402" s="33">
        <v>268.02175132227978</v>
      </c>
      <c r="U402" s="33">
        <v>281.38824951295675</v>
      </c>
      <c r="V402" s="33">
        <v>305.87284668517816</v>
      </c>
      <c r="W402" s="33">
        <v>353.12034793789439</v>
      </c>
      <c r="X402" s="33">
        <v>392.9999189316805</v>
      </c>
      <c r="Y402" s="33">
        <v>392.66984269102335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6.6147808986498022</v>
      </c>
      <c r="D404" s="117">
        <f t="shared" si="218"/>
        <v>4.8591270085147071</v>
      </c>
      <c r="E404" s="117">
        <f t="shared" si="218"/>
        <v>2.7827631922271996</v>
      </c>
      <c r="F404" s="117">
        <f t="shared" si="218"/>
        <v>4.880882625446338</v>
      </c>
      <c r="G404" s="117">
        <f t="shared" si="218"/>
        <v>6.1341202276447291</v>
      </c>
      <c r="H404" s="117">
        <f t="shared" si="218"/>
        <v>6.0698938410363734</v>
      </c>
      <c r="I404" s="117">
        <f t="shared" si="218"/>
        <v>6.0161872246412456</v>
      </c>
      <c r="J404" s="117">
        <f t="shared" si="218"/>
        <v>6.6915765894420698</v>
      </c>
      <c r="K404" s="117">
        <f t="shared" si="218"/>
        <v>4.1624307524600557</v>
      </c>
      <c r="L404" s="117">
        <f t="shared" si="218"/>
        <v>0</v>
      </c>
      <c r="M404" s="117">
        <f t="shared" si="218"/>
        <v>2.8996595387722239</v>
      </c>
      <c r="N404" s="117">
        <f t="shared" si="218"/>
        <v>2.6834802376685483</v>
      </c>
      <c r="O404" s="117">
        <f t="shared" si="218"/>
        <v>2.4976557783337525</v>
      </c>
      <c r="P404" s="117">
        <f t="shared" si="218"/>
        <v>1.5428209492383003</v>
      </c>
      <c r="Q404" s="117">
        <f t="shared" si="218"/>
        <v>2.8166952717435869</v>
      </c>
      <c r="R404" s="117">
        <f t="shared" ref="R404:V404" si="219">R405+R408+R410+R419</f>
        <v>2.3077520246022742</v>
      </c>
      <c r="S404" s="117">
        <f t="shared" si="219"/>
        <v>1.2646053120432599</v>
      </c>
      <c r="T404" s="117">
        <f t="shared" si="219"/>
        <v>0.12794733289110086</v>
      </c>
      <c r="U404" s="117">
        <f t="shared" si="219"/>
        <v>4.649017672773982</v>
      </c>
      <c r="V404" s="117">
        <f t="shared" si="219"/>
        <v>2.1371349944896769</v>
      </c>
      <c r="W404" s="117">
        <f t="shared" ref="W404:Y404" si="220">W405+W408+W410+W419</f>
        <v>8.6424490608441964</v>
      </c>
      <c r="X404" s="117">
        <f t="shared" si="220"/>
        <v>4.3725527725359852</v>
      </c>
      <c r="Y404" s="117">
        <f t="shared" si="220"/>
        <v>1.270356444644505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6.6147808986498022</v>
      </c>
      <c r="D419" s="122">
        <v>4.8591270085147071</v>
      </c>
      <c r="E419" s="122">
        <v>2.7827631922271996</v>
      </c>
      <c r="F419" s="122">
        <v>4.880882625446338</v>
      </c>
      <c r="G419" s="122">
        <v>6.1341202276447291</v>
      </c>
      <c r="H419" s="122">
        <v>6.0698938410363734</v>
      </c>
      <c r="I419" s="122">
        <v>6.0161872246412456</v>
      </c>
      <c r="J419" s="122">
        <v>6.6915765894420698</v>
      </c>
      <c r="K419" s="122">
        <v>4.1624307524600557</v>
      </c>
      <c r="L419" s="122">
        <v>0</v>
      </c>
      <c r="M419" s="122">
        <v>2.8996595387722239</v>
      </c>
      <c r="N419" s="122">
        <v>2.6834802376685483</v>
      </c>
      <c r="O419" s="122">
        <v>2.4976557783337525</v>
      </c>
      <c r="P419" s="122">
        <v>1.5428209492383003</v>
      </c>
      <c r="Q419" s="122">
        <v>2.8166952717435869</v>
      </c>
      <c r="R419" s="122">
        <v>2.3077520246022742</v>
      </c>
      <c r="S419" s="122">
        <v>1.2646053120432599</v>
      </c>
      <c r="T419" s="122">
        <v>0.12794733289110086</v>
      </c>
      <c r="U419" s="122">
        <v>4.649017672773982</v>
      </c>
      <c r="V419" s="122">
        <v>2.1371349944896769</v>
      </c>
      <c r="W419" s="122">
        <v>8.6424490608441964</v>
      </c>
      <c r="X419" s="122">
        <v>4.3725527725359852</v>
      </c>
      <c r="Y419" s="122">
        <v>1.270356444644505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88.499559604318293</v>
      </c>
      <c r="D420" s="98">
        <v>79.168386545360747</v>
      </c>
      <c r="E420" s="98">
        <v>76.714805051596727</v>
      </c>
      <c r="F420" s="98">
        <v>82.185847530356114</v>
      </c>
      <c r="G420" s="98">
        <v>86.346430187294189</v>
      </c>
      <c r="H420" s="98">
        <v>78.723727179028202</v>
      </c>
      <c r="I420" s="98">
        <v>79.699185335247421</v>
      </c>
      <c r="J420" s="98">
        <v>75.681339906321412</v>
      </c>
      <c r="K420" s="98">
        <v>70.506952023615057</v>
      </c>
      <c r="L420" s="98">
        <v>0</v>
      </c>
      <c r="M420" s="98">
        <v>66.811742980988868</v>
      </c>
      <c r="N420" s="98">
        <v>68.47734452154512</v>
      </c>
      <c r="O420" s="98">
        <v>68.854202336685049</v>
      </c>
      <c r="P420" s="98">
        <v>76.560979011026461</v>
      </c>
      <c r="Q420" s="98">
        <v>83.147491054773155</v>
      </c>
      <c r="R420" s="98">
        <v>94.64068203863981</v>
      </c>
      <c r="S420" s="98">
        <v>106.23823905228286</v>
      </c>
      <c r="T420" s="98">
        <v>61.390348867177721</v>
      </c>
      <c r="U420" s="98">
        <v>126.38514854390304</v>
      </c>
      <c r="V420" s="98">
        <v>81.231483457221913</v>
      </c>
      <c r="W420" s="98">
        <v>162.55661006260584</v>
      </c>
      <c r="X420" s="98">
        <v>146.67927027870715</v>
      </c>
      <c r="Y420" s="98">
        <v>136.88090691044542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178.71689138096588</v>
      </c>
      <c r="D423" s="118">
        <f t="shared" si="225"/>
        <v>157.08669633670957</v>
      </c>
      <c r="E423" s="118">
        <f t="shared" si="225"/>
        <v>135.29059621983288</v>
      </c>
      <c r="F423" s="118">
        <f t="shared" si="225"/>
        <v>124.63061086068807</v>
      </c>
      <c r="G423" s="118">
        <f t="shared" si="225"/>
        <v>122.07998938008323</v>
      </c>
      <c r="H423" s="118">
        <f t="shared" si="225"/>
        <v>105.96378742462386</v>
      </c>
      <c r="I423" s="118">
        <f t="shared" si="225"/>
        <v>94.736364788355147</v>
      </c>
      <c r="J423" s="118">
        <f t="shared" si="225"/>
        <v>91.048399480910092</v>
      </c>
      <c r="K423" s="118">
        <f t="shared" si="225"/>
        <v>98.155547153422631</v>
      </c>
      <c r="L423" s="118">
        <f t="shared" si="225"/>
        <v>0</v>
      </c>
      <c r="M423" s="118">
        <f t="shared" si="225"/>
        <v>112.51119512848381</v>
      </c>
      <c r="N423" s="118">
        <f t="shared" si="225"/>
        <v>118.19082852214289</v>
      </c>
      <c r="O423" s="118">
        <f t="shared" si="225"/>
        <v>117.67807180597102</v>
      </c>
      <c r="P423" s="118">
        <f t="shared" si="225"/>
        <v>97.494529424863629</v>
      </c>
      <c r="Q423" s="118">
        <f t="shared" si="225"/>
        <v>102.10041790196976</v>
      </c>
      <c r="R423" s="118">
        <f t="shared" ref="R423:V423" si="226">R424+R427+R429+R438</f>
        <v>101.23740547547742</v>
      </c>
      <c r="S423" s="118">
        <f t="shared" si="226"/>
        <v>102.89835902288551</v>
      </c>
      <c r="T423" s="118">
        <f t="shared" si="226"/>
        <v>95.940193468413895</v>
      </c>
      <c r="U423" s="118">
        <f t="shared" si="226"/>
        <v>96.261197873271783</v>
      </c>
      <c r="V423" s="118">
        <f t="shared" si="226"/>
        <v>96.633943861091055</v>
      </c>
      <c r="W423" s="118">
        <f t="shared" ref="W423:Y423" si="227">W424+W427+W429+W438</f>
        <v>100.75286962073091</v>
      </c>
      <c r="X423" s="118">
        <f t="shared" si="227"/>
        <v>77.359542859102362</v>
      </c>
      <c r="Y423" s="118">
        <f t="shared" si="227"/>
        <v>61.888799545459975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164.15031317012958</v>
      </c>
      <c r="D424" s="123">
        <f t="shared" si="228"/>
        <v>143.68618617083561</v>
      </c>
      <c r="E424" s="123">
        <f t="shared" si="228"/>
        <v>122.18228296023888</v>
      </c>
      <c r="F424" s="123">
        <f t="shared" si="228"/>
        <v>111.38901430980853</v>
      </c>
      <c r="G424" s="123">
        <f t="shared" si="228"/>
        <v>108.49403176966139</v>
      </c>
      <c r="H424" s="123">
        <f t="shared" si="228"/>
        <v>92.695644163685301</v>
      </c>
      <c r="I424" s="123">
        <f t="shared" si="228"/>
        <v>80.466553531623347</v>
      </c>
      <c r="J424" s="123">
        <f t="shared" si="228"/>
        <v>78.076669954337675</v>
      </c>
      <c r="K424" s="123">
        <f t="shared" si="228"/>
        <v>85.023331848932841</v>
      </c>
      <c r="L424" s="123">
        <f t="shared" si="228"/>
        <v>0</v>
      </c>
      <c r="M424" s="123">
        <f t="shared" si="228"/>
        <v>103.08337558153693</v>
      </c>
      <c r="N424" s="123">
        <f t="shared" si="228"/>
        <v>107.39388001984469</v>
      </c>
      <c r="O424" s="123">
        <f t="shared" si="228"/>
        <v>105.60748597442077</v>
      </c>
      <c r="P424" s="123">
        <f t="shared" si="228"/>
        <v>82.378596261290468</v>
      </c>
      <c r="Q424" s="123">
        <f t="shared" si="228"/>
        <v>87.719597852527826</v>
      </c>
      <c r="R424" s="123">
        <f t="shared" ref="R424:V424" si="229">SUM(R425:R426)</f>
        <v>87.370920279100432</v>
      </c>
      <c r="S424" s="123">
        <f t="shared" si="229"/>
        <v>87.11805208124099</v>
      </c>
      <c r="T424" s="123">
        <f t="shared" si="229"/>
        <v>76.671350685930079</v>
      </c>
      <c r="U424" s="123">
        <f t="shared" si="229"/>
        <v>72.852670298620964</v>
      </c>
      <c r="V424" s="123">
        <f t="shared" si="229"/>
        <v>74.381612027382488</v>
      </c>
      <c r="W424" s="123">
        <f t="shared" ref="W424:Y424" si="230">SUM(W425:W426)</f>
        <v>74.025799232888303</v>
      </c>
      <c r="X424" s="123">
        <f t="shared" si="230"/>
        <v>54.782674241832851</v>
      </c>
      <c r="Y424" s="123">
        <f t="shared" si="230"/>
        <v>40.305119990790303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163.60841338498383</v>
      </c>
      <c r="D425" s="99">
        <v>143.22201897033781</v>
      </c>
      <c r="E425" s="99">
        <v>121.79362739796395</v>
      </c>
      <c r="F425" s="99">
        <v>111.0404670884441</v>
      </c>
      <c r="G425" s="99">
        <v>108.15983297076886</v>
      </c>
      <c r="H425" s="99">
        <v>92.415802020730709</v>
      </c>
      <c r="I425" s="99">
        <v>80.22762933003348</v>
      </c>
      <c r="J425" s="99">
        <v>77.847580085784216</v>
      </c>
      <c r="K425" s="99">
        <v>84.776296418613825</v>
      </c>
      <c r="L425" s="99">
        <v>0</v>
      </c>
      <c r="M425" s="99">
        <v>102.79858721826011</v>
      </c>
      <c r="N425" s="99">
        <v>107.10100563267572</v>
      </c>
      <c r="O425" s="99">
        <v>105.31551633488058</v>
      </c>
      <c r="P425" s="99">
        <v>82.149567938658592</v>
      </c>
      <c r="Q425" s="99">
        <v>87.481822271718897</v>
      </c>
      <c r="R425" s="99">
        <v>87.135061675413823</v>
      </c>
      <c r="S425" s="99">
        <v>86.88069464784202</v>
      </c>
      <c r="T425" s="99">
        <v>76.453578016059481</v>
      </c>
      <c r="U425" s="99">
        <v>72.645024260755306</v>
      </c>
      <c r="V425" s="99">
        <v>74.169223218511306</v>
      </c>
      <c r="W425" s="99">
        <v>73.819673746038077</v>
      </c>
      <c r="X425" s="99">
        <v>54.630522193122452</v>
      </c>
      <c r="Y425" s="99">
        <v>40.204818971243029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0.54189978514574744</v>
      </c>
      <c r="D426" s="99">
        <v>0.46416720049780197</v>
      </c>
      <c r="E426" s="99">
        <v>0.38865556227493386</v>
      </c>
      <c r="F426" s="99">
        <v>0.34854722136442806</v>
      </c>
      <c r="G426" s="99">
        <v>0.33419879889253223</v>
      </c>
      <c r="H426" s="99">
        <v>0.27984214295458981</v>
      </c>
      <c r="I426" s="99">
        <v>0.23892420158986136</v>
      </c>
      <c r="J426" s="99">
        <v>0.22908986855345942</v>
      </c>
      <c r="K426" s="99">
        <v>0.24703543031902053</v>
      </c>
      <c r="L426" s="99">
        <v>0</v>
      </c>
      <c r="M426" s="99">
        <v>0.28478836327681079</v>
      </c>
      <c r="N426" s="99">
        <v>0.29287438716896375</v>
      </c>
      <c r="O426" s="99">
        <v>0.29196963954019106</v>
      </c>
      <c r="P426" s="99">
        <v>0.22902832263187614</v>
      </c>
      <c r="Q426" s="99">
        <v>0.23777558080893063</v>
      </c>
      <c r="R426" s="99">
        <v>0.2358586036866066</v>
      </c>
      <c r="S426" s="99">
        <v>0.23735743339896959</v>
      </c>
      <c r="T426" s="99">
        <v>0.21777266987060118</v>
      </c>
      <c r="U426" s="99">
        <v>0.2076460378656628</v>
      </c>
      <c r="V426" s="99">
        <v>0.21238880887118872</v>
      </c>
      <c r="W426" s="99">
        <v>0.20612548685023108</v>
      </c>
      <c r="X426" s="99">
        <v>0.15215204871040072</v>
      </c>
      <c r="Y426" s="99">
        <v>0.10030101954727243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6.8579958201613639E-2</v>
      </c>
      <c r="D427" s="123">
        <f t="shared" si="231"/>
        <v>0.11042415017545039</v>
      </c>
      <c r="E427" s="123">
        <f t="shared" si="231"/>
        <v>0.154504472783286</v>
      </c>
      <c r="F427" s="123">
        <f t="shared" si="231"/>
        <v>0.13614646786319393</v>
      </c>
      <c r="G427" s="123">
        <f t="shared" si="231"/>
        <v>0.15139088938858317</v>
      </c>
      <c r="H427" s="123">
        <f t="shared" si="231"/>
        <v>0.12478759872868583</v>
      </c>
      <c r="I427" s="123">
        <f t="shared" si="231"/>
        <v>0.19292705189951892</v>
      </c>
      <c r="J427" s="123">
        <f t="shared" si="231"/>
        <v>0.14885628789589336</v>
      </c>
      <c r="K427" s="123">
        <f t="shared" si="231"/>
        <v>0.21536826829592964</v>
      </c>
      <c r="L427" s="123">
        <f t="shared" si="231"/>
        <v>0</v>
      </c>
      <c r="M427" s="123">
        <f t="shared" si="231"/>
        <v>6.1379941140677956E-2</v>
      </c>
      <c r="N427" s="123">
        <f t="shared" si="231"/>
        <v>0.28539618592371935</v>
      </c>
      <c r="O427" s="123">
        <f t="shared" si="231"/>
        <v>0.1454035351056725</v>
      </c>
      <c r="P427" s="123">
        <f t="shared" si="231"/>
        <v>0.12284382304569225</v>
      </c>
      <c r="Q427" s="123">
        <f t="shared" si="231"/>
        <v>0.28004304447180456</v>
      </c>
      <c r="R427" s="123">
        <f t="shared" si="231"/>
        <v>0.25582390271258626</v>
      </c>
      <c r="S427" s="123">
        <f t="shared" si="231"/>
        <v>0.1901933049412256</v>
      </c>
      <c r="T427" s="123">
        <f t="shared" si="231"/>
        <v>0.29730599900136656</v>
      </c>
      <c r="U427" s="123">
        <f t="shared" si="231"/>
        <v>0.18574355828194289</v>
      </c>
      <c r="V427" s="123">
        <f t="shared" si="231"/>
        <v>0.16353382211241965</v>
      </c>
      <c r="W427" s="123">
        <f t="shared" si="231"/>
        <v>5.9388959082040796E-2</v>
      </c>
      <c r="X427" s="123">
        <f t="shared" si="231"/>
        <v>6.3118371553302383E-2</v>
      </c>
      <c r="Y427" s="123">
        <f t="shared" si="231"/>
        <v>5.5531389703385135E-2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6.8579958201613639E-2</v>
      </c>
      <c r="D428" s="99">
        <f>RES_hhdet_in_fecs!D129</f>
        <v>0.11042415017545039</v>
      </c>
      <c r="E428" s="99">
        <f>RES_hhdet_in_fecs!E129</f>
        <v>0.154504472783286</v>
      </c>
      <c r="F428" s="99">
        <f>RES_hhdet_in_fecs!F129</f>
        <v>0.13614646786319393</v>
      </c>
      <c r="G428" s="99">
        <f>RES_hhdet_in_fecs!G129</f>
        <v>0.15139088938858317</v>
      </c>
      <c r="H428" s="99">
        <f>RES_hhdet_in_fecs!H129</f>
        <v>0.12478759872868583</v>
      </c>
      <c r="I428" s="99">
        <f>RES_hhdet_in_fecs!I129</f>
        <v>0.19292705189951892</v>
      </c>
      <c r="J428" s="99">
        <f>RES_hhdet_in_fecs!J129</f>
        <v>0.14885628789589336</v>
      </c>
      <c r="K428" s="99">
        <f>RES_hhdet_in_fecs!K129</f>
        <v>0.21536826829592964</v>
      </c>
      <c r="L428" s="99">
        <f>RES_hhdet_in_fecs!L129</f>
        <v>0</v>
      </c>
      <c r="M428" s="99">
        <f>RES_hhdet_in_fecs!M129</f>
        <v>6.1379941140677956E-2</v>
      </c>
      <c r="N428" s="99">
        <f>RES_hhdet_in_fecs!N129</f>
        <v>0.28539618592371935</v>
      </c>
      <c r="O428" s="99">
        <f>RES_hhdet_in_fecs!O129</f>
        <v>0.1454035351056725</v>
      </c>
      <c r="P428" s="99">
        <f>RES_hhdet_in_fecs!P129</f>
        <v>0.12284382304569225</v>
      </c>
      <c r="Q428" s="99">
        <f>RES_hhdet_in_fecs!Q129</f>
        <v>0.28004304447180456</v>
      </c>
      <c r="R428" s="99">
        <f>RES_hhdet_in_fecs!R129</f>
        <v>0.25582390271258626</v>
      </c>
      <c r="S428" s="99">
        <f>RES_hhdet_in_fecs!S129</f>
        <v>0.1901933049412256</v>
      </c>
      <c r="T428" s="99">
        <f>RES_hhdet_in_fecs!T129</f>
        <v>0.29730599900136656</v>
      </c>
      <c r="U428" s="99">
        <f>RES_hhdet_in_fecs!U129</f>
        <v>0.18574355828194289</v>
      </c>
      <c r="V428" s="99">
        <f>RES_hhdet_in_fecs!V129</f>
        <v>0.16353382211241965</v>
      </c>
      <c r="W428" s="99">
        <f>RES_hhdet_in_fecs!W129</f>
        <v>5.9388959082040796E-2</v>
      </c>
      <c r="X428" s="99">
        <f>RES_hhdet_in_fecs!X129</f>
        <v>6.3118371553302383E-2</v>
      </c>
      <c r="Y428" s="99">
        <f>RES_hhdet_in_fecs!Y129</f>
        <v>5.5531389703385135E-2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11.160731773807719</v>
      </c>
      <c r="D429" s="123">
        <v>10.312583899769542</v>
      </c>
      <c r="E429" s="123">
        <v>9.7081366890503134</v>
      </c>
      <c r="F429" s="123">
        <v>9.6766645418631985</v>
      </c>
      <c r="G429" s="123">
        <v>10.077593383158668</v>
      </c>
      <c r="H429" s="123">
        <v>10.137196459945914</v>
      </c>
      <c r="I429" s="123">
        <v>10.734360593400842</v>
      </c>
      <c r="J429" s="123">
        <v>9.9750433314844464</v>
      </c>
      <c r="K429" s="123">
        <v>10.306340931778893</v>
      </c>
      <c r="L429" s="123">
        <v>0</v>
      </c>
      <c r="M429" s="123">
        <v>6.7672301339818359</v>
      </c>
      <c r="N429" s="123">
        <v>7.8380786089522188</v>
      </c>
      <c r="O429" s="123">
        <v>9.3350049125796932</v>
      </c>
      <c r="P429" s="123">
        <v>12.008776452731171</v>
      </c>
      <c r="Q429" s="123">
        <v>10.949108717720579</v>
      </c>
      <c r="R429" s="123">
        <v>10.410631379652623</v>
      </c>
      <c r="S429" s="123">
        <v>11.810589925831046</v>
      </c>
      <c r="T429" s="123">
        <v>15.324091927426656</v>
      </c>
      <c r="U429" s="123">
        <v>19.369417978791851</v>
      </c>
      <c r="V429" s="123">
        <v>18.060485818156259</v>
      </c>
      <c r="W429" s="123">
        <v>21.885503311134116</v>
      </c>
      <c r="X429" s="123">
        <v>17.376281498580379</v>
      </c>
      <c r="Y429" s="123">
        <v>16.479935723900063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11.011564035353461</v>
      </c>
      <c r="D430" s="99">
        <v>10.116020559810538</v>
      </c>
      <c r="E430" s="99">
        <v>9.3055872628519065</v>
      </c>
      <c r="F430" s="99">
        <v>9.1838485989237757</v>
      </c>
      <c r="G430" s="99">
        <v>9.6779095249919607</v>
      </c>
      <c r="H430" s="99">
        <v>9.6454795344778681</v>
      </c>
      <c r="I430" s="99">
        <v>10.213867809113633</v>
      </c>
      <c r="J430" s="99">
        <v>9.6115838306138563</v>
      </c>
      <c r="K430" s="99">
        <v>10.334324817594464</v>
      </c>
      <c r="L430" s="99">
        <v>0</v>
      </c>
      <c r="M430" s="99">
        <v>6.7197281771911808</v>
      </c>
      <c r="N430" s="99">
        <v>7.592300289625376</v>
      </c>
      <c r="O430" s="99">
        <v>8.4850904706111479</v>
      </c>
      <c r="P430" s="99">
        <v>12.016849585176873</v>
      </c>
      <c r="Q430" s="99">
        <v>10.949108717720579</v>
      </c>
      <c r="R430" s="99">
        <v>10.41022788245715</v>
      </c>
      <c r="S430" s="99">
        <v>11.810589925831046</v>
      </c>
      <c r="T430" s="99">
        <v>15.965885680812805</v>
      </c>
      <c r="U430" s="99">
        <v>18.279747356718346</v>
      </c>
      <c r="V430" s="99">
        <v>18.861592439644838</v>
      </c>
      <c r="W430" s="99">
        <v>15.736031247480549</v>
      </c>
      <c r="X430" s="99">
        <v>17.376281498580379</v>
      </c>
      <c r="Y430" s="99">
        <v>16.481256568877011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10.210749892530712</v>
      </c>
      <c r="Q431" s="99">
        <v>0</v>
      </c>
      <c r="R431" s="99">
        <v>0</v>
      </c>
      <c r="S431" s="99">
        <v>0</v>
      </c>
      <c r="T431" s="99">
        <v>13.815780884066676</v>
      </c>
      <c r="U431" s="99">
        <v>15.878116530252413</v>
      </c>
      <c r="V431" s="99">
        <v>16.539401096484664</v>
      </c>
      <c r="W431" s="99">
        <v>0</v>
      </c>
      <c r="X431" s="99">
        <v>0</v>
      </c>
      <c r="Y431" s="99">
        <v>14.773404013681368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3.6595986874294222</v>
      </c>
      <c r="Q432" s="102">
        <v>0</v>
      </c>
      <c r="R432" s="102">
        <v>0</v>
      </c>
      <c r="S432" s="102">
        <v>0</v>
      </c>
      <c r="T432" s="102">
        <v>4.8872972391731286</v>
      </c>
      <c r="U432" s="102">
        <v>5.357296289521031</v>
      </c>
      <c r="V432" s="102">
        <v>5.8705843145424463</v>
      </c>
      <c r="W432" s="102">
        <v>0</v>
      </c>
      <c r="X432" s="102">
        <v>0</v>
      </c>
      <c r="Y432" s="102">
        <v>6.3990655185215797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6.5511512051012879</v>
      </c>
      <c r="Q433" s="105">
        <v>0</v>
      </c>
      <c r="R433" s="105">
        <v>0</v>
      </c>
      <c r="S433" s="105">
        <v>0</v>
      </c>
      <c r="T433" s="105">
        <v>8.9284836448935483</v>
      </c>
      <c r="U433" s="105">
        <v>10.520820240731382</v>
      </c>
      <c r="V433" s="105">
        <v>10.668816781942219</v>
      </c>
      <c r="W433" s="105">
        <v>0</v>
      </c>
      <c r="X433" s="105">
        <v>0</v>
      </c>
      <c r="Y433" s="105">
        <v>8.3743384951597886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12.036435445645409</v>
      </c>
      <c r="D434" s="102">
        <v>12.296648127995898</v>
      </c>
      <c r="E434" s="102">
        <v>12.688295774408315</v>
      </c>
      <c r="F434" s="102">
        <v>12.264961432967326</v>
      </c>
      <c r="G434" s="102">
        <v>12.232634227745825</v>
      </c>
      <c r="H434" s="102">
        <v>12.39761238728188</v>
      </c>
      <c r="I434" s="102">
        <v>13.486206613802189</v>
      </c>
      <c r="J434" s="102">
        <v>12.20542395859804</v>
      </c>
      <c r="K434" s="102">
        <v>9.4937054298932626</v>
      </c>
      <c r="L434" s="102">
        <v>0</v>
      </c>
      <c r="M434" s="102">
        <v>9.1414504459866119</v>
      </c>
      <c r="N434" s="102">
        <v>10.059060918207837</v>
      </c>
      <c r="O434" s="102">
        <v>12.24653680770283</v>
      </c>
      <c r="P434" s="102">
        <v>12.097368197077815</v>
      </c>
      <c r="Q434" s="102">
        <v>0</v>
      </c>
      <c r="R434" s="102">
        <v>13.752798649733826</v>
      </c>
      <c r="S434" s="102">
        <v>0</v>
      </c>
      <c r="T434" s="102">
        <v>17.094253503187481</v>
      </c>
      <c r="U434" s="102">
        <v>20.495024146423781</v>
      </c>
      <c r="V434" s="102">
        <v>18.35755736816991</v>
      </c>
      <c r="W434" s="102">
        <v>23.641172413404181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6.4974959486856978</v>
      </c>
      <c r="N435" s="105">
        <v>7.2845261715364629</v>
      </c>
      <c r="O435" s="105">
        <v>9.1637030510691808</v>
      </c>
      <c r="P435" s="105">
        <v>0</v>
      </c>
      <c r="Q435" s="105">
        <v>0</v>
      </c>
      <c r="R435" s="105">
        <v>0</v>
      </c>
      <c r="S435" s="105">
        <v>0</v>
      </c>
      <c r="T435" s="105">
        <v>13.43837856479144</v>
      </c>
      <c r="U435" s="105">
        <v>16.096914755017718</v>
      </c>
      <c r="V435" s="105">
        <v>14.60251952389225</v>
      </c>
      <c r="W435" s="105">
        <v>19.687951278453557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2.6354215814759621</v>
      </c>
      <c r="N436" s="99">
        <v>3.0968043219382495</v>
      </c>
      <c r="O436" s="99">
        <v>4.2617740103310577</v>
      </c>
      <c r="P436" s="99">
        <v>0</v>
      </c>
      <c r="Q436" s="99">
        <v>0</v>
      </c>
      <c r="R436" s="99">
        <v>0</v>
      </c>
      <c r="S436" s="99">
        <v>0</v>
      </c>
      <c r="T436" s="99">
        <v>5.2343781420460438</v>
      </c>
      <c r="U436" s="99">
        <v>5.9712626291884057</v>
      </c>
      <c r="V436" s="99">
        <v>5.549239547102891</v>
      </c>
      <c r="W436" s="99">
        <v>9.8487921987460805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3.8620743672097348</v>
      </c>
      <c r="N437" s="99">
        <v>4.187721849598212</v>
      </c>
      <c r="O437" s="99">
        <v>4.9019290407381249</v>
      </c>
      <c r="P437" s="99">
        <v>0</v>
      </c>
      <c r="Q437" s="99">
        <v>0</v>
      </c>
      <c r="R437" s="99">
        <v>0</v>
      </c>
      <c r="S437" s="99">
        <v>0</v>
      </c>
      <c r="T437" s="99">
        <v>8.2040004227453984</v>
      </c>
      <c r="U437" s="99">
        <v>10.125652125829314</v>
      </c>
      <c r="V437" s="99">
        <v>9.0532799767893604</v>
      </c>
      <c r="W437" s="99">
        <v>9.8391590797074731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3.3372664788269666</v>
      </c>
      <c r="D438" s="123">
        <v>2.9775021159289601</v>
      </c>
      <c r="E438" s="123">
        <v>3.2456720977604046</v>
      </c>
      <c r="F438" s="123">
        <v>3.4287855411531272</v>
      </c>
      <c r="G438" s="123">
        <v>3.3569733378745914</v>
      </c>
      <c r="H438" s="123">
        <v>3.0061592022639561</v>
      </c>
      <c r="I438" s="123">
        <v>3.3425236114314445</v>
      </c>
      <c r="J438" s="123">
        <v>2.8478299071920756</v>
      </c>
      <c r="K438" s="123">
        <v>2.6105061044149647</v>
      </c>
      <c r="L438" s="123">
        <v>0</v>
      </c>
      <c r="M438" s="123">
        <v>2.5992094718243606</v>
      </c>
      <c r="N438" s="123">
        <v>2.673473707422279</v>
      </c>
      <c r="O438" s="123">
        <v>2.5901773838648814</v>
      </c>
      <c r="P438" s="123">
        <v>2.984312887796293</v>
      </c>
      <c r="Q438" s="123">
        <v>3.1516682872495516</v>
      </c>
      <c r="R438" s="123">
        <v>3.2000299140117709</v>
      </c>
      <c r="S438" s="123">
        <v>3.7795237108722612</v>
      </c>
      <c r="T438" s="123">
        <v>3.6474448560557979</v>
      </c>
      <c r="U438" s="123">
        <v>3.8533660375770213</v>
      </c>
      <c r="V438" s="123">
        <v>4.0283121934399073</v>
      </c>
      <c r="W438" s="123">
        <v>4.7821781176264366</v>
      </c>
      <c r="X438" s="123">
        <v>5.1374687471358209</v>
      </c>
      <c r="Y438" s="123">
        <v>5.0482124410662284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4.4446189594186416</v>
      </c>
      <c r="D439" s="99">
        <v>3.9732998667896005</v>
      </c>
      <c r="E439" s="99">
        <v>3.8477483302439213</v>
      </c>
      <c r="F439" s="99">
        <v>4.1208320416179793</v>
      </c>
      <c r="G439" s="99">
        <v>4.3273331134708819</v>
      </c>
      <c r="H439" s="99">
        <v>3.9444183575082179</v>
      </c>
      <c r="I439" s="99">
        <v>3.9913397849591394</v>
      </c>
      <c r="J439" s="99">
        <v>3.788572741908538</v>
      </c>
      <c r="K439" s="99">
        <v>3.528317670875126</v>
      </c>
      <c r="L439" s="99">
        <v>0</v>
      </c>
      <c r="M439" s="99">
        <v>3.3390290187858995</v>
      </c>
      <c r="N439" s="99">
        <v>3.4182097574062178</v>
      </c>
      <c r="O439" s="99">
        <v>3.4351923946080314</v>
      </c>
      <c r="P439" s="99">
        <v>3.8184600405826981</v>
      </c>
      <c r="Q439" s="99">
        <v>4.145560229811208</v>
      </c>
      <c r="R439" s="99">
        <v>4.7150738033499175</v>
      </c>
      <c r="S439" s="99">
        <v>5.2881536313251694</v>
      </c>
      <c r="T439" s="99">
        <v>3.0553747363331194</v>
      </c>
      <c r="U439" s="99">
        <v>6.2858467596571836</v>
      </c>
      <c r="V439" s="99">
        <v>4.0396290866982509</v>
      </c>
      <c r="W439" s="99">
        <v>8.0782741225875103</v>
      </c>
      <c r="X439" s="99">
        <v>7.2886699568851245</v>
      </c>
      <c r="Y439" s="99">
        <v>6.8063961652230169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3.247812808041346</v>
      </c>
      <c r="D440" s="110">
        <v>2.9123863043008553</v>
      </c>
      <c r="E440" s="110">
        <v>3.2230102648590915</v>
      </c>
      <c r="F440" s="110">
        <v>3.3850910935290357</v>
      </c>
      <c r="G440" s="110">
        <v>3.2827664794687892</v>
      </c>
      <c r="H440" s="110">
        <v>2.927771962306239</v>
      </c>
      <c r="I440" s="110">
        <v>3.2895480312513525</v>
      </c>
      <c r="J440" s="110">
        <v>2.7565837218622318</v>
      </c>
      <c r="K440" s="110">
        <v>2.5529229458360767</v>
      </c>
      <c r="L440" s="110">
        <v>0</v>
      </c>
      <c r="M440" s="110">
        <v>2.5656442257741872</v>
      </c>
      <c r="N440" s="110">
        <v>2.643098770577279</v>
      </c>
      <c r="O440" s="110">
        <v>2.558371077873574</v>
      </c>
      <c r="P440" s="110">
        <v>2.96715784513307</v>
      </c>
      <c r="Q440" s="110">
        <v>3.116818754041903</v>
      </c>
      <c r="R440" s="110">
        <v>3.1621631897298719</v>
      </c>
      <c r="S440" s="110">
        <v>3.7613494194493966</v>
      </c>
      <c r="T440" s="110">
        <v>3.6486814023028566</v>
      </c>
      <c r="U440" s="110">
        <v>3.7604713005362647</v>
      </c>
      <c r="V440" s="110">
        <v>4.0280064101686444</v>
      </c>
      <c r="W440" s="110">
        <v>4.5970987094867137</v>
      </c>
      <c r="X440" s="110">
        <v>5.0713703859424069</v>
      </c>
      <c r="Y440" s="110">
        <v>5.0317423359219022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123.63104289687428</v>
      </c>
      <c r="D442" s="118">
        <f t="shared" si="232"/>
        <v>109.12322601993868</v>
      </c>
      <c r="E442" s="118">
        <f t="shared" si="232"/>
        <v>94.319898849027851</v>
      </c>
      <c r="F442" s="118">
        <f t="shared" si="232"/>
        <v>87.047339779330571</v>
      </c>
      <c r="G442" s="118">
        <f t="shared" si="232"/>
        <v>85.54608168935053</v>
      </c>
      <c r="H442" s="118">
        <f t="shared" si="232"/>
        <v>74.420973965781741</v>
      </c>
      <c r="I442" s="118">
        <f t="shared" si="232"/>
        <v>66.987918489085459</v>
      </c>
      <c r="J442" s="118">
        <f t="shared" si="232"/>
        <v>64.503687638527893</v>
      </c>
      <c r="K442" s="118">
        <f t="shared" si="232"/>
        <v>70.118001217398216</v>
      </c>
      <c r="L442" s="118">
        <f t="shared" si="232"/>
        <v>0</v>
      </c>
      <c r="M442" s="118">
        <f t="shared" si="232"/>
        <v>80.25611534869617</v>
      </c>
      <c r="N442" s="118">
        <f t="shared" si="232"/>
        <v>85.262895608796043</v>
      </c>
      <c r="O442" s="118">
        <f t="shared" si="232"/>
        <v>84.984315637310047</v>
      </c>
      <c r="P442" s="118">
        <f t="shared" si="232"/>
        <v>71.726921241653002</v>
      </c>
      <c r="Q442" s="118">
        <f t="shared" si="232"/>
        <v>76.061202135439189</v>
      </c>
      <c r="R442" s="118">
        <f t="shared" ref="R442:V442" si="233">R443+R446+R448+R457</f>
        <v>75.808676443284142</v>
      </c>
      <c r="S442" s="118">
        <f t="shared" si="233"/>
        <v>77.447935470297637</v>
      </c>
      <c r="T442" s="118">
        <f t="shared" si="233"/>
        <v>73.380902972254916</v>
      </c>
      <c r="U442" s="118">
        <f t="shared" si="233"/>
        <v>72.698867791056159</v>
      </c>
      <c r="V442" s="118">
        <f t="shared" si="233"/>
        <v>73.902767957942061</v>
      </c>
      <c r="W442" s="118">
        <f t="shared" ref="W442:Y442" si="234">W443+W446+W448+W457</f>
        <v>76.053778275182822</v>
      </c>
      <c r="X442" s="118">
        <f t="shared" si="234"/>
        <v>60.388005519007827</v>
      </c>
      <c r="Y442" s="118">
        <f t="shared" si="234"/>
        <v>48.894485177877407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112.99976296496268</v>
      </c>
      <c r="D443" s="123">
        <f t="shared" si="235"/>
        <v>99.144502586492948</v>
      </c>
      <c r="E443" s="123">
        <f t="shared" si="235"/>
        <v>84.51023898212145</v>
      </c>
      <c r="F443" s="123">
        <f t="shared" si="235"/>
        <v>77.23103077160944</v>
      </c>
      <c r="G443" s="123">
        <f t="shared" si="235"/>
        <v>75.409717231199764</v>
      </c>
      <c r="H443" s="123">
        <f t="shared" si="235"/>
        <v>64.590788176445315</v>
      </c>
      <c r="I443" s="123">
        <f t="shared" si="235"/>
        <v>56.21394295682525</v>
      </c>
      <c r="J443" s="123">
        <f t="shared" si="235"/>
        <v>54.691132842715966</v>
      </c>
      <c r="K443" s="123">
        <f t="shared" si="235"/>
        <v>59.726461170684551</v>
      </c>
      <c r="L443" s="123">
        <f t="shared" si="235"/>
        <v>0</v>
      </c>
      <c r="M443" s="123">
        <f t="shared" si="235"/>
        <v>72.92944139907452</v>
      </c>
      <c r="N443" s="123">
        <f t="shared" si="235"/>
        <v>76.404085830140303</v>
      </c>
      <c r="O443" s="123">
        <f t="shared" si="235"/>
        <v>75.68310438169874</v>
      </c>
      <c r="P443" s="123">
        <f t="shared" si="235"/>
        <v>59.535566426776938</v>
      </c>
      <c r="Q443" s="123">
        <f t="shared" si="235"/>
        <v>63.895173774976477</v>
      </c>
      <c r="R443" s="123">
        <f t="shared" ref="R443:V443" si="236">SUM(R444:R445)</f>
        <v>64.02355834633525</v>
      </c>
      <c r="S443" s="123">
        <f t="shared" si="236"/>
        <v>64.209991732882571</v>
      </c>
      <c r="T443" s="123">
        <f t="shared" si="236"/>
        <v>56.827934425987372</v>
      </c>
      <c r="U443" s="123">
        <f t="shared" si="236"/>
        <v>54.284537636621778</v>
      </c>
      <c r="V443" s="123">
        <f t="shared" si="236"/>
        <v>55.701489603578324</v>
      </c>
      <c r="W443" s="123">
        <f t="shared" ref="W443:Y443" si="237">SUM(W444:W445)</f>
        <v>55.688228712681692</v>
      </c>
      <c r="X443" s="123">
        <f t="shared" si="237"/>
        <v>41.43043832963636</v>
      </c>
      <c r="Y443" s="123">
        <f t="shared" si="237"/>
        <v>30.633226473211959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112.45786317981694</v>
      </c>
      <c r="D444" s="99">
        <v>98.68033538599515</v>
      </c>
      <c r="E444" s="99">
        <v>84.121583419846516</v>
      </c>
      <c r="F444" s="99">
        <v>76.882483550245013</v>
      </c>
      <c r="G444" s="99">
        <v>75.075518432307234</v>
      </c>
      <c r="H444" s="99">
        <v>64.310946033490723</v>
      </c>
      <c r="I444" s="99">
        <v>55.975018755235389</v>
      </c>
      <c r="J444" s="99">
        <v>54.462042974162507</v>
      </c>
      <c r="K444" s="99">
        <v>59.479425740365528</v>
      </c>
      <c r="L444" s="99">
        <v>0</v>
      </c>
      <c r="M444" s="99">
        <v>72.644653035797703</v>
      </c>
      <c r="N444" s="99">
        <v>76.111211442971339</v>
      </c>
      <c r="O444" s="99">
        <v>75.391134742158556</v>
      </c>
      <c r="P444" s="99">
        <v>59.306538104145062</v>
      </c>
      <c r="Q444" s="99">
        <v>63.657398194167548</v>
      </c>
      <c r="R444" s="99">
        <v>63.787699742648648</v>
      </c>
      <c r="S444" s="99">
        <v>63.972634299483602</v>
      </c>
      <c r="T444" s="99">
        <v>56.610161756116774</v>
      </c>
      <c r="U444" s="99">
        <v>54.076891598756113</v>
      </c>
      <c r="V444" s="99">
        <v>55.489100794707134</v>
      </c>
      <c r="W444" s="99">
        <v>55.482103225831459</v>
      </c>
      <c r="X444" s="99">
        <v>41.278286280925961</v>
      </c>
      <c r="Y444" s="99">
        <v>30.532925453664685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0.54189978514574744</v>
      </c>
      <c r="D445" s="99">
        <v>0.46416720049780197</v>
      </c>
      <c r="E445" s="99">
        <v>0.38865556227493386</v>
      </c>
      <c r="F445" s="99">
        <v>0.34854722136442806</v>
      </c>
      <c r="G445" s="99">
        <v>0.33419879889253223</v>
      </c>
      <c r="H445" s="99">
        <v>0.27984214295458981</v>
      </c>
      <c r="I445" s="99">
        <v>0.23892420158986136</v>
      </c>
      <c r="J445" s="99">
        <v>0.22908986855345942</v>
      </c>
      <c r="K445" s="99">
        <v>0.24703543031902053</v>
      </c>
      <c r="L445" s="99">
        <v>0</v>
      </c>
      <c r="M445" s="99">
        <v>0.28478836327681079</v>
      </c>
      <c r="N445" s="99">
        <v>0.29287438716896375</v>
      </c>
      <c r="O445" s="99">
        <v>0.29196963954019106</v>
      </c>
      <c r="P445" s="99">
        <v>0.22902832263187614</v>
      </c>
      <c r="Q445" s="99">
        <v>0.23777558080893063</v>
      </c>
      <c r="R445" s="99">
        <v>0.2358586036866066</v>
      </c>
      <c r="S445" s="99">
        <v>0.23735743339896959</v>
      </c>
      <c r="T445" s="99">
        <v>0.21777266987060118</v>
      </c>
      <c r="U445" s="99">
        <v>0.2076460378656628</v>
      </c>
      <c r="V445" s="99">
        <v>0.21238880887118872</v>
      </c>
      <c r="W445" s="99">
        <v>0.20612548685023108</v>
      </c>
      <c r="X445" s="99">
        <v>0.15215204871040072</v>
      </c>
      <c r="Y445" s="99">
        <v>0.10030101954727243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0.15065675056374753</v>
      </c>
      <c r="D446" s="123">
        <f t="shared" si="238"/>
        <v>0.25243790698426322</v>
      </c>
      <c r="E446" s="123">
        <f t="shared" si="238"/>
        <v>0.36720835688875147</v>
      </c>
      <c r="F446" s="123">
        <f t="shared" si="238"/>
        <v>0.33601236880883473</v>
      </c>
      <c r="G446" s="123">
        <f t="shared" si="238"/>
        <v>0.38765377623675007</v>
      </c>
      <c r="H446" s="123">
        <f t="shared" si="238"/>
        <v>0.33123401053915696</v>
      </c>
      <c r="I446" s="123">
        <f t="shared" si="238"/>
        <v>0.53044030212002657</v>
      </c>
      <c r="J446" s="123">
        <f t="shared" si="238"/>
        <v>0.42368495221086144</v>
      </c>
      <c r="K446" s="123">
        <f t="shared" si="238"/>
        <v>0.63431938654156983</v>
      </c>
      <c r="L446" s="123">
        <f t="shared" si="238"/>
        <v>0</v>
      </c>
      <c r="M446" s="123">
        <f t="shared" si="238"/>
        <v>0.19411561731472146</v>
      </c>
      <c r="N446" s="123">
        <f t="shared" si="238"/>
        <v>0.94096062825563798</v>
      </c>
      <c r="O446" s="123">
        <f t="shared" si="238"/>
        <v>0.50161281863432605</v>
      </c>
      <c r="P446" s="123">
        <f t="shared" si="238"/>
        <v>0.44296908296727644</v>
      </c>
      <c r="Q446" s="123">
        <f t="shared" si="238"/>
        <v>1.0433843868138297</v>
      </c>
      <c r="R446" s="123">
        <f t="shared" si="238"/>
        <v>0.95979198792134224</v>
      </c>
      <c r="S446" s="123">
        <f t="shared" si="238"/>
        <v>0.71410997182378499</v>
      </c>
      <c r="T446" s="123">
        <f t="shared" si="238"/>
        <v>1.1172341787359579</v>
      </c>
      <c r="U446" s="123">
        <f t="shared" si="238"/>
        <v>0.69865984785400403</v>
      </c>
      <c r="V446" s="123">
        <f t="shared" si="238"/>
        <v>0.61678427773700351</v>
      </c>
      <c r="W446" s="123">
        <f t="shared" si="238"/>
        <v>0.22597559492529726</v>
      </c>
      <c r="X446" s="123">
        <f t="shared" si="238"/>
        <v>0.24277626835976357</v>
      </c>
      <c r="Y446" s="123">
        <f t="shared" si="238"/>
        <v>0.21618249558193101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0.15065675056374753</v>
      </c>
      <c r="D447" s="99">
        <f>RES_hhdet_in_tess!D129</f>
        <v>0.25243790698426322</v>
      </c>
      <c r="E447" s="99">
        <f>RES_hhdet_in_tess!E129</f>
        <v>0.36720835688875147</v>
      </c>
      <c r="F447" s="99">
        <f>RES_hhdet_in_tess!F129</f>
        <v>0.33601236880883473</v>
      </c>
      <c r="G447" s="99">
        <f>RES_hhdet_in_tess!G129</f>
        <v>0.38765377623675007</v>
      </c>
      <c r="H447" s="99">
        <f>RES_hhdet_in_tess!H129</f>
        <v>0.33123401053915696</v>
      </c>
      <c r="I447" s="99">
        <f>RES_hhdet_in_tess!I129</f>
        <v>0.53044030212002657</v>
      </c>
      <c r="J447" s="99">
        <f>RES_hhdet_in_tess!J129</f>
        <v>0.42368495221086144</v>
      </c>
      <c r="K447" s="99">
        <f>RES_hhdet_in_tess!K129</f>
        <v>0.63431938654156983</v>
      </c>
      <c r="L447" s="99">
        <f>RES_hhdet_in_tess!L129</f>
        <v>0</v>
      </c>
      <c r="M447" s="99">
        <f>RES_hhdet_in_tess!M129</f>
        <v>0.19411561731472146</v>
      </c>
      <c r="N447" s="99">
        <f>RES_hhdet_in_tess!N129</f>
        <v>0.94096062825563798</v>
      </c>
      <c r="O447" s="99">
        <f>RES_hhdet_in_tess!O129</f>
        <v>0.50161281863432605</v>
      </c>
      <c r="P447" s="99">
        <f>RES_hhdet_in_tess!P129</f>
        <v>0.44296908296727644</v>
      </c>
      <c r="Q447" s="99">
        <f>RES_hhdet_in_tess!Q129</f>
        <v>1.0433843868138297</v>
      </c>
      <c r="R447" s="99">
        <f>RES_hhdet_in_tess!R129</f>
        <v>0.95979198792134224</v>
      </c>
      <c r="S447" s="99">
        <f>RES_hhdet_in_tess!S129</f>
        <v>0.71410997182378499</v>
      </c>
      <c r="T447" s="99">
        <f>RES_hhdet_in_tess!T129</f>
        <v>1.1172341787359579</v>
      </c>
      <c r="U447" s="99">
        <f>RES_hhdet_in_tess!U129</f>
        <v>0.69865984785400403</v>
      </c>
      <c r="V447" s="99">
        <f>RES_hhdet_in_tess!V129</f>
        <v>0.61678427773700351</v>
      </c>
      <c r="W447" s="99">
        <f>RES_hhdet_in_tess!W129</f>
        <v>0.22597559492529726</v>
      </c>
      <c r="X447" s="99">
        <f>RES_hhdet_in_tess!X129</f>
        <v>0.24277626835976357</v>
      </c>
      <c r="Y447" s="99">
        <f>RES_hhdet_in_tess!Y129</f>
        <v>0.21618249558193101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8.0340678479643053</v>
      </c>
      <c r="D448" s="123">
        <v>7.5313891495200744</v>
      </c>
      <c r="E448" s="123">
        <v>7.0248783624171312</v>
      </c>
      <c r="F448" s="123">
        <v>6.9384655375434203</v>
      </c>
      <c r="G448" s="123">
        <v>7.2673738852669096</v>
      </c>
      <c r="H448" s="123">
        <v>7.2779863716754933</v>
      </c>
      <c r="I448" s="123">
        <v>7.7633255133571391</v>
      </c>
      <c r="J448" s="123">
        <v>7.285173121372595</v>
      </c>
      <c r="K448" s="123">
        <v>7.8076916737340758</v>
      </c>
      <c r="L448" s="123">
        <v>0</v>
      </c>
      <c r="M448" s="123">
        <v>5.1696050829146758</v>
      </c>
      <c r="N448" s="123">
        <v>5.8870100864668711</v>
      </c>
      <c r="O448" s="123">
        <v>6.8188153910596991</v>
      </c>
      <c r="P448" s="123">
        <v>9.4346450345174784</v>
      </c>
      <c r="Q448" s="123">
        <v>8.6647541584526966</v>
      </c>
      <c r="R448" s="123">
        <v>8.2881485758538478</v>
      </c>
      <c r="S448" s="123">
        <v>9.4578497812864679</v>
      </c>
      <c r="T448" s="123">
        <v>12.408070007078964</v>
      </c>
      <c r="U448" s="123">
        <v>14.514146681914703</v>
      </c>
      <c r="V448" s="123">
        <v>14.155739710152107</v>
      </c>
      <c r="W448" s="123">
        <v>16.104728143618477</v>
      </c>
      <c r="X448" s="123">
        <v>14.279036983736692</v>
      </c>
      <c r="Y448" s="123">
        <v>13.612489467557911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8.2311854406819158</v>
      </c>
      <c r="D449" s="99">
        <v>7.5798472449064089</v>
      </c>
      <c r="E449" s="99">
        <v>6.9896807888544457</v>
      </c>
      <c r="F449" s="99">
        <v>6.9151607384178213</v>
      </c>
      <c r="G449" s="99">
        <v>7.305435338077392</v>
      </c>
      <c r="H449" s="99">
        <v>7.2995397925569661</v>
      </c>
      <c r="I449" s="99">
        <v>7.7498681889276124</v>
      </c>
      <c r="J449" s="99">
        <v>7.3127107417396138</v>
      </c>
      <c r="K449" s="99">
        <v>7.8851495383588865</v>
      </c>
      <c r="L449" s="99">
        <v>0</v>
      </c>
      <c r="M449" s="99">
        <v>5.1642338148088553</v>
      </c>
      <c r="N449" s="99">
        <v>5.8676991813288453</v>
      </c>
      <c r="O449" s="99">
        <v>6.6058082684744877</v>
      </c>
      <c r="P449" s="99">
        <v>9.4347847539805496</v>
      </c>
      <c r="Q449" s="99">
        <v>8.6647541584526966</v>
      </c>
      <c r="R449" s="99">
        <v>8.2880509329268079</v>
      </c>
      <c r="S449" s="99">
        <v>9.4578497812864679</v>
      </c>
      <c r="T449" s="99">
        <v>12.857042646701441</v>
      </c>
      <c r="U449" s="99">
        <v>14.798887057137101</v>
      </c>
      <c r="V449" s="99">
        <v>15.346762412148868</v>
      </c>
      <c r="W449" s="99">
        <v>12.862689077162127</v>
      </c>
      <c r="X449" s="99">
        <v>14.279036983736692</v>
      </c>
      <c r="Y449" s="99">
        <v>13.612453040553184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9.4244105945203778</v>
      </c>
      <c r="Q450" s="99">
        <v>0</v>
      </c>
      <c r="R450" s="99">
        <v>0</v>
      </c>
      <c r="S450" s="99">
        <v>0</v>
      </c>
      <c r="T450" s="99">
        <v>12.864136842427667</v>
      </c>
      <c r="U450" s="99">
        <v>14.857971141840686</v>
      </c>
      <c r="V450" s="99">
        <v>15.445426338323196</v>
      </c>
      <c r="W450" s="99">
        <v>0</v>
      </c>
      <c r="X450" s="99">
        <v>0</v>
      </c>
      <c r="Y450" s="99">
        <v>13.659553157662513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2.8732593894190894</v>
      </c>
      <c r="Q451" s="102">
        <v>0</v>
      </c>
      <c r="R451" s="102">
        <v>0</v>
      </c>
      <c r="S451" s="102">
        <v>0</v>
      </c>
      <c r="T451" s="102">
        <v>3.9356531975341187</v>
      </c>
      <c r="U451" s="102">
        <v>4.3371509011093057</v>
      </c>
      <c r="V451" s="102">
        <v>4.7766095563809792</v>
      </c>
      <c r="W451" s="102">
        <v>0</v>
      </c>
      <c r="X451" s="102">
        <v>0</v>
      </c>
      <c r="Y451" s="102">
        <v>5.2852146625027245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6.5511512051012879</v>
      </c>
      <c r="Q452" s="105">
        <v>0</v>
      </c>
      <c r="R452" s="105">
        <v>0</v>
      </c>
      <c r="S452" s="105">
        <v>0</v>
      </c>
      <c r="T452" s="105">
        <v>8.9284836448935483</v>
      </c>
      <c r="U452" s="105">
        <v>10.520820240731382</v>
      </c>
      <c r="V452" s="105">
        <v>10.668816781942219</v>
      </c>
      <c r="W452" s="105">
        <v>0</v>
      </c>
      <c r="X452" s="105">
        <v>0</v>
      </c>
      <c r="Y452" s="105">
        <v>8.3743384951597886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6.876869907475645</v>
      </c>
      <c r="D453" s="102">
        <v>7.0422645058095101</v>
      </c>
      <c r="E453" s="102">
        <v>7.285453491354688</v>
      </c>
      <c r="F453" s="102">
        <v>7.0608636457799587</v>
      </c>
      <c r="G453" s="102">
        <v>7.0621517234634545</v>
      </c>
      <c r="H453" s="102">
        <v>7.1789055930289525</v>
      </c>
      <c r="I453" s="102">
        <v>7.8344744049356301</v>
      </c>
      <c r="J453" s="102">
        <v>7.1161876502642869</v>
      </c>
      <c r="K453" s="102">
        <v>5.5583610729298369</v>
      </c>
      <c r="L453" s="102">
        <v>0</v>
      </c>
      <c r="M453" s="102">
        <v>5.4266372230584796</v>
      </c>
      <c r="N453" s="102">
        <v>6.0599554081705884</v>
      </c>
      <c r="O453" s="102">
        <v>7.5422513681441368</v>
      </c>
      <c r="P453" s="102">
        <v>7.6610801929602825</v>
      </c>
      <c r="Q453" s="102">
        <v>0</v>
      </c>
      <c r="R453" s="102">
        <v>9.0969249405358568</v>
      </c>
      <c r="S453" s="102">
        <v>0</v>
      </c>
      <c r="T453" s="102">
        <v>11.682359761931636</v>
      </c>
      <c r="U453" s="102">
        <v>14.231018873730983</v>
      </c>
      <c r="V453" s="102">
        <v>12.94441980975375</v>
      </c>
      <c r="W453" s="102">
        <v>16.902439384262863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5.4265391025371486</v>
      </c>
      <c r="N454" s="105">
        <v>6.0533528713575748</v>
      </c>
      <c r="O454" s="105">
        <v>7.5266197075659074</v>
      </c>
      <c r="P454" s="105">
        <v>0</v>
      </c>
      <c r="Q454" s="105">
        <v>0</v>
      </c>
      <c r="R454" s="105">
        <v>0</v>
      </c>
      <c r="S454" s="105">
        <v>0</v>
      </c>
      <c r="T454" s="105">
        <v>11.781219432278096</v>
      </c>
      <c r="U454" s="105">
        <v>14.271885405130551</v>
      </c>
      <c r="V454" s="105">
        <v>12.966201771446869</v>
      </c>
      <c r="W454" s="105">
        <v>16.880629368766463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1.564464735327413</v>
      </c>
      <c r="N455" s="99">
        <v>1.865631021759361</v>
      </c>
      <c r="O455" s="99">
        <v>2.6246906668277843</v>
      </c>
      <c r="P455" s="99">
        <v>0</v>
      </c>
      <c r="Q455" s="99">
        <v>0</v>
      </c>
      <c r="R455" s="99">
        <v>0</v>
      </c>
      <c r="S455" s="99">
        <v>0</v>
      </c>
      <c r="T455" s="99">
        <v>3.5772190095326981</v>
      </c>
      <c r="U455" s="99">
        <v>4.1462332793012351</v>
      </c>
      <c r="V455" s="99">
        <v>3.9129217946575094</v>
      </c>
      <c r="W455" s="99">
        <v>7.0414702890589904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3.8620743672097348</v>
      </c>
      <c r="N456" s="99">
        <v>4.187721849598212</v>
      </c>
      <c r="O456" s="99">
        <v>4.9019290407381249</v>
      </c>
      <c r="P456" s="99">
        <v>0</v>
      </c>
      <c r="Q456" s="99">
        <v>0</v>
      </c>
      <c r="R456" s="99">
        <v>0</v>
      </c>
      <c r="S456" s="99">
        <v>0</v>
      </c>
      <c r="T456" s="99">
        <v>8.2040004227453984</v>
      </c>
      <c r="U456" s="99">
        <v>10.125652125829314</v>
      </c>
      <c r="V456" s="99">
        <v>9.0532799767893604</v>
      </c>
      <c r="W456" s="99">
        <v>9.8391590797074731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2.4465553333835381</v>
      </c>
      <c r="D457" s="123">
        <v>2.1948963769413861</v>
      </c>
      <c r="E457" s="123">
        <v>2.4175731476005242</v>
      </c>
      <c r="F457" s="123">
        <v>2.5418311013688686</v>
      </c>
      <c r="G457" s="123">
        <v>2.4813367966471169</v>
      </c>
      <c r="H457" s="123">
        <v>2.2209654071217715</v>
      </c>
      <c r="I457" s="123">
        <v>2.4802097167830341</v>
      </c>
      <c r="J457" s="123">
        <v>2.1036967222284737</v>
      </c>
      <c r="K457" s="123">
        <v>1.9495289864380267</v>
      </c>
      <c r="L457" s="123">
        <v>0</v>
      </c>
      <c r="M457" s="123">
        <v>1.9629532493922532</v>
      </c>
      <c r="N457" s="123">
        <v>2.0308390639332252</v>
      </c>
      <c r="O457" s="123">
        <v>1.9807830459172757</v>
      </c>
      <c r="P457" s="123">
        <v>2.3137406973913137</v>
      </c>
      <c r="Q457" s="123">
        <v>2.4578898151961863</v>
      </c>
      <c r="R457" s="123">
        <v>2.5371775331736881</v>
      </c>
      <c r="S457" s="123">
        <v>3.0659839843048027</v>
      </c>
      <c r="T457" s="123">
        <v>3.0276643604526123</v>
      </c>
      <c r="U457" s="123">
        <v>3.2015236246656684</v>
      </c>
      <c r="V457" s="123">
        <v>3.4287543664746147</v>
      </c>
      <c r="W457" s="123">
        <v>4.0348458239573599</v>
      </c>
      <c r="X457" s="123">
        <v>4.4357539372750159</v>
      </c>
      <c r="Y457" s="123">
        <v>4.4325867415256068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2.5958630733678207</v>
      </c>
      <c r="D458" s="99">
        <v>2.3219449017213996</v>
      </c>
      <c r="E458" s="99">
        <v>2.2498855272359481</v>
      </c>
      <c r="F458" s="99">
        <v>2.4109695720828594</v>
      </c>
      <c r="G458" s="99">
        <v>2.5332617701099078</v>
      </c>
      <c r="H458" s="99">
        <v>2.3104443349904362</v>
      </c>
      <c r="I458" s="99">
        <v>2.3392891826377049</v>
      </c>
      <c r="J458" s="99">
        <v>2.2217408956902052</v>
      </c>
      <c r="K458" s="99">
        <v>2.0703221841573254</v>
      </c>
      <c r="L458" s="99">
        <v>0</v>
      </c>
      <c r="M458" s="99">
        <v>1.9612566031275414</v>
      </c>
      <c r="N458" s="99">
        <v>2.0082602001164851</v>
      </c>
      <c r="O458" s="99">
        <v>2.0185350912553703</v>
      </c>
      <c r="P458" s="99">
        <v>2.244667021760244</v>
      </c>
      <c r="Q458" s="99">
        <v>2.4410261534112769</v>
      </c>
      <c r="R458" s="99">
        <v>2.7885454320424761</v>
      </c>
      <c r="S458" s="99">
        <v>3.1467297256922979</v>
      </c>
      <c r="T458" s="99">
        <v>1.8303175412417412</v>
      </c>
      <c r="U458" s="99">
        <v>3.788430440572645</v>
      </c>
      <c r="V458" s="99">
        <v>2.4450967207060308</v>
      </c>
      <c r="W458" s="99">
        <v>4.8996355437529182</v>
      </c>
      <c r="X458" s="99">
        <v>4.4236475779470021</v>
      </c>
      <c r="Y458" s="99">
        <v>4.131218381182987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2.4344940198881617</v>
      </c>
      <c r="D459" s="110">
        <v>2.1865885977763369</v>
      </c>
      <c r="E459" s="110">
        <v>2.423884821483822</v>
      </c>
      <c r="F459" s="110">
        <v>2.5500934395694883</v>
      </c>
      <c r="G459" s="110">
        <v>2.4773659095077458</v>
      </c>
      <c r="H459" s="110">
        <v>2.213489853964846</v>
      </c>
      <c r="I459" s="110">
        <v>2.4917158218405686</v>
      </c>
      <c r="J459" s="110">
        <v>2.092247173923337</v>
      </c>
      <c r="K459" s="110">
        <v>1.9419504658421838</v>
      </c>
      <c r="L459" s="110">
        <v>0</v>
      </c>
      <c r="M459" s="110">
        <v>1.9630302253921019</v>
      </c>
      <c r="N459" s="110">
        <v>2.0317599694842325</v>
      </c>
      <c r="O459" s="110">
        <v>1.9793620615672283</v>
      </c>
      <c r="P459" s="110">
        <v>2.315161264312148</v>
      </c>
      <c r="Q459" s="110">
        <v>2.4584811176468939</v>
      </c>
      <c r="R459" s="110">
        <v>2.5308948908114641</v>
      </c>
      <c r="S459" s="110">
        <v>3.0650112496299582</v>
      </c>
      <c r="T459" s="110">
        <v>3.0301650350625993</v>
      </c>
      <c r="U459" s="110">
        <v>3.1791100639594272</v>
      </c>
      <c r="V459" s="110">
        <v>3.4553328669392829</v>
      </c>
      <c r="W459" s="110">
        <v>3.9862869320852266</v>
      </c>
      <c r="X459" s="110">
        <v>4.4361259203828602</v>
      </c>
      <c r="Y459" s="110">
        <v>4.4354098643391211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7.5464161106736705E-2</v>
      </c>
      <c r="D461" s="118">
        <f t="shared" si="239"/>
        <v>5.5397435368850202E-2</v>
      </c>
      <c r="E461" s="118">
        <f t="shared" si="239"/>
        <v>3.1705571287513903E-2</v>
      </c>
      <c r="F461" s="118">
        <f t="shared" si="239"/>
        <v>5.5592742554177448E-2</v>
      </c>
      <c r="G461" s="118">
        <f t="shared" si="239"/>
        <v>6.983290110937275E-2</v>
      </c>
      <c r="H461" s="118">
        <f t="shared" si="239"/>
        <v>6.9086036760454217E-2</v>
      </c>
      <c r="I461" s="118">
        <f t="shared" si="239"/>
        <v>6.8441264057737677E-2</v>
      </c>
      <c r="J461" s="118">
        <f t="shared" si="239"/>
        <v>7.6093424753300082E-2</v>
      </c>
      <c r="K461" s="118">
        <f t="shared" si="239"/>
        <v>4.7316718786775631E-2</v>
      </c>
      <c r="L461" s="118">
        <f t="shared" si="239"/>
        <v>0</v>
      </c>
      <c r="M461" s="118">
        <f t="shared" si="239"/>
        <v>3.2918971675623389E-2</v>
      </c>
      <c r="N461" s="118">
        <f t="shared" si="239"/>
        <v>3.0428606244919269E-2</v>
      </c>
      <c r="O461" s="118">
        <f t="shared" si="239"/>
        <v>2.8306427331878291E-2</v>
      </c>
      <c r="P461" s="118">
        <f t="shared" si="239"/>
        <v>1.7479465938103091E-2</v>
      </c>
      <c r="Q461" s="118">
        <f t="shared" si="239"/>
        <v>3.1901110761007476E-2</v>
      </c>
      <c r="R461" s="118">
        <f t="shared" ref="R461:V461" si="240">R462+R465+R467+R476</f>
        <v>2.6117501854675439E-2</v>
      </c>
      <c r="S461" s="118">
        <f t="shared" si="240"/>
        <v>1.4299144735334333E-2</v>
      </c>
      <c r="T461" s="118">
        <f t="shared" si="240"/>
        <v>1.4465301138560998E-3</v>
      </c>
      <c r="U461" s="118">
        <f t="shared" si="240"/>
        <v>5.25243641005715E-2</v>
      </c>
      <c r="V461" s="118">
        <f t="shared" si="240"/>
        <v>2.414242672265331E-2</v>
      </c>
      <c r="W461" s="118">
        <f t="shared" ref="W461:Y461" si="241">W462+W465+W467+W476</f>
        <v>9.7562437151071879E-2</v>
      </c>
      <c r="X461" s="118">
        <f t="shared" si="241"/>
        <v>4.9356739678770398E-2</v>
      </c>
      <c r="Y461" s="118">
        <f t="shared" si="241"/>
        <v>1.4349335989717504E-2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7.5464161106736705E-2</v>
      </c>
      <c r="D476" s="123">
        <v>5.5397435368850202E-2</v>
      </c>
      <c r="E476" s="123">
        <v>3.1705571287513903E-2</v>
      </c>
      <c r="F476" s="123">
        <v>5.5592742554177448E-2</v>
      </c>
      <c r="G476" s="123">
        <v>6.983290110937275E-2</v>
      </c>
      <c r="H476" s="123">
        <v>6.9086036760454217E-2</v>
      </c>
      <c r="I476" s="123">
        <v>6.8441264057737677E-2</v>
      </c>
      <c r="J476" s="123">
        <v>7.6093424753300082E-2</v>
      </c>
      <c r="K476" s="123">
        <v>4.7316718786775631E-2</v>
      </c>
      <c r="L476" s="123">
        <v>0</v>
      </c>
      <c r="M476" s="123">
        <v>3.2918971675623389E-2</v>
      </c>
      <c r="N476" s="123">
        <v>3.0428606244919269E-2</v>
      </c>
      <c r="O476" s="123">
        <v>2.8306427331878291E-2</v>
      </c>
      <c r="P476" s="123">
        <v>1.7479465938103091E-2</v>
      </c>
      <c r="Q476" s="123">
        <v>3.1901110761007476E-2</v>
      </c>
      <c r="R476" s="123">
        <v>2.6117501854675439E-2</v>
      </c>
      <c r="S476" s="123">
        <v>1.4299144735334333E-2</v>
      </c>
      <c r="T476" s="123">
        <v>1.4465301138560998E-3</v>
      </c>
      <c r="U476" s="123">
        <v>5.25243641005715E-2</v>
      </c>
      <c r="V476" s="123">
        <v>2.414242672265331E-2</v>
      </c>
      <c r="W476" s="123">
        <v>9.7562437151071879E-2</v>
      </c>
      <c r="X476" s="123">
        <v>4.9356739678770398E-2</v>
      </c>
      <c r="Y476" s="123">
        <v>1.4349335989717504E-2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1.0096396428215386</v>
      </c>
      <c r="D477" s="99">
        <v>0.90257479773992577</v>
      </c>
      <c r="E477" s="99">
        <v>0.87405451069820927</v>
      </c>
      <c r="F477" s="99">
        <v>0.93608820657394032</v>
      </c>
      <c r="G477" s="99">
        <v>0.98299699005604546</v>
      </c>
      <c r="H477" s="99">
        <v>0.89601407409156697</v>
      </c>
      <c r="I477" s="99">
        <v>0.90667274555131827</v>
      </c>
      <c r="J477" s="99">
        <v>0.86061218405194351</v>
      </c>
      <c r="K477" s="99">
        <v>0.80149264211599391</v>
      </c>
      <c r="L477" s="99">
        <v>0</v>
      </c>
      <c r="M477" s="99">
        <v>0.75849383190740494</v>
      </c>
      <c r="N477" s="99">
        <v>0.77648052849239657</v>
      </c>
      <c r="O477" s="99">
        <v>0.78033830435916052</v>
      </c>
      <c r="P477" s="99">
        <v>0.86740138281876589</v>
      </c>
      <c r="Q477" s="99">
        <v>0.94170546180391435</v>
      </c>
      <c r="R477" s="99">
        <v>1.0710761651689671</v>
      </c>
      <c r="S477" s="99">
        <v>1.2012569788918257</v>
      </c>
      <c r="T477" s="99">
        <v>0.69405892510543155</v>
      </c>
      <c r="U477" s="99">
        <v>1.4278929499237261</v>
      </c>
      <c r="V477" s="99">
        <v>0.91764214333437488</v>
      </c>
      <c r="W477" s="99">
        <v>1.8350607496869793</v>
      </c>
      <c r="X477" s="99">
        <v>1.6556942674060251</v>
      </c>
      <c r="Y477" s="99">
        <v>1.5461409528920609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4790</v>
      </c>
      <c r="C5" s="120">
        <v>5084</v>
      </c>
      <c r="D5" s="120">
        <v>5909</v>
      </c>
      <c r="E5" s="120">
        <v>6716</v>
      </c>
      <c r="F5" s="120">
        <v>7470</v>
      </c>
      <c r="G5" s="120">
        <v>8310</v>
      </c>
      <c r="H5" s="120">
        <v>9173</v>
      </c>
      <c r="I5" s="120">
        <v>9964</v>
      </c>
      <c r="J5" s="120">
        <v>10180</v>
      </c>
      <c r="K5" s="120">
        <v>9913</v>
      </c>
      <c r="L5" s="120">
        <v>9115</v>
      </c>
      <c r="M5" s="120">
        <v>9929</v>
      </c>
      <c r="N5" s="120">
        <v>13199</v>
      </c>
      <c r="O5" s="120">
        <v>19895</v>
      </c>
      <c r="P5" s="120">
        <v>28413</v>
      </c>
      <c r="Q5" s="120">
        <v>36657</v>
      </c>
      <c r="R5" s="120">
        <v>42740</v>
      </c>
      <c r="S5" s="120">
        <v>49929</v>
      </c>
      <c r="T5" s="120">
        <v>58214</v>
      </c>
      <c r="U5" s="120">
        <v>67346</v>
      </c>
      <c r="V5" s="120">
        <v>82633</v>
      </c>
      <c r="W5" s="120">
        <v>105872</v>
      </c>
      <c r="X5" s="120">
        <v>139474</v>
      </c>
      <c r="Y5" s="120">
        <v>168682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4790</v>
      </c>
      <c r="C7" s="52">
        <v>5084</v>
      </c>
      <c r="D7" s="52">
        <v>5909</v>
      </c>
      <c r="E7" s="52">
        <v>6716</v>
      </c>
      <c r="F7" s="52">
        <v>7470</v>
      </c>
      <c r="G7" s="52">
        <v>8310</v>
      </c>
      <c r="H7" s="52">
        <v>9173</v>
      </c>
      <c r="I7" s="52">
        <v>9964</v>
      </c>
      <c r="J7" s="52">
        <v>10180</v>
      </c>
      <c r="K7" s="52">
        <v>9913</v>
      </c>
      <c r="L7" s="52">
        <v>9115</v>
      </c>
      <c r="M7" s="52">
        <v>9929</v>
      </c>
      <c r="N7" s="52">
        <v>13199</v>
      </c>
      <c r="O7" s="52">
        <v>19895</v>
      </c>
      <c r="P7" s="52">
        <v>28413</v>
      </c>
      <c r="Q7" s="52">
        <v>36657</v>
      </c>
      <c r="R7" s="52">
        <v>42740</v>
      </c>
      <c r="S7" s="52">
        <v>49929</v>
      </c>
      <c r="T7" s="52">
        <v>58214</v>
      </c>
      <c r="U7" s="52">
        <v>67346</v>
      </c>
      <c r="V7" s="52">
        <v>82633</v>
      </c>
      <c r="W7" s="52">
        <v>105872</v>
      </c>
      <c r="X7" s="52">
        <v>139474</v>
      </c>
      <c r="Y7" s="52">
        <v>168682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140</v>
      </c>
      <c r="C9" s="52">
        <v>254</v>
      </c>
      <c r="D9" s="52">
        <v>363</v>
      </c>
      <c r="E9" s="52">
        <v>434</v>
      </c>
      <c r="F9" s="52">
        <v>544</v>
      </c>
      <c r="G9" s="52">
        <v>683</v>
      </c>
      <c r="H9" s="52">
        <v>843</v>
      </c>
      <c r="I9" s="52">
        <v>1073</v>
      </c>
      <c r="J9" s="52">
        <v>1239</v>
      </c>
      <c r="K9" s="52">
        <v>1329</v>
      </c>
      <c r="L9" s="52">
        <v>1267</v>
      </c>
      <c r="M9" s="52">
        <v>1254</v>
      </c>
      <c r="N9" s="52">
        <v>1569</v>
      </c>
      <c r="O9" s="52">
        <v>2603</v>
      </c>
      <c r="P9" s="52">
        <v>5423</v>
      </c>
      <c r="Q9" s="52">
        <v>10223</v>
      </c>
      <c r="R9" s="52">
        <v>15420</v>
      </c>
      <c r="S9" s="52">
        <v>18986</v>
      </c>
      <c r="T9" s="52">
        <v>21997</v>
      </c>
      <c r="U9" s="52">
        <v>24967</v>
      </c>
      <c r="V9" s="52">
        <v>28830</v>
      </c>
      <c r="W9" s="52">
        <v>32992</v>
      </c>
      <c r="X9" s="52">
        <v>42205</v>
      </c>
      <c r="Y9" s="52">
        <v>59118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584</v>
      </c>
      <c r="C11" s="52">
        <v>894</v>
      </c>
      <c r="D11" s="52">
        <v>1113</v>
      </c>
      <c r="E11" s="52">
        <v>1278</v>
      </c>
      <c r="F11" s="52">
        <v>1377</v>
      </c>
      <c r="G11" s="52">
        <v>1443</v>
      </c>
      <c r="H11" s="52">
        <v>1503</v>
      </c>
      <c r="I11" s="52">
        <v>1509</v>
      </c>
      <c r="J11" s="52">
        <v>1378</v>
      </c>
      <c r="K11" s="52">
        <v>1125</v>
      </c>
      <c r="L11" s="52">
        <v>895</v>
      </c>
      <c r="M11" s="52">
        <v>772</v>
      </c>
      <c r="N11" s="52">
        <v>761</v>
      </c>
      <c r="O11" s="52">
        <v>965</v>
      </c>
      <c r="P11" s="52">
        <v>937</v>
      </c>
      <c r="Q11" s="52">
        <v>1268</v>
      </c>
      <c r="R11" s="52">
        <v>1652</v>
      </c>
      <c r="S11" s="52">
        <v>1861</v>
      </c>
      <c r="T11" s="52">
        <v>2697</v>
      </c>
      <c r="U11" s="52">
        <v>3210</v>
      </c>
      <c r="V11" s="52">
        <v>5179</v>
      </c>
      <c r="W11" s="52">
        <v>5889</v>
      </c>
      <c r="X11" s="52">
        <v>10915</v>
      </c>
      <c r="Y11" s="52">
        <v>13649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19</v>
      </c>
      <c r="U12" s="52">
        <v>18</v>
      </c>
      <c r="V12" s="52">
        <v>20</v>
      </c>
      <c r="W12" s="52">
        <v>20</v>
      </c>
      <c r="X12" s="52">
        <v>32</v>
      </c>
      <c r="Y12" s="52">
        <v>45</v>
      </c>
      <c r="DA12" s="63" t="s">
        <v>1123</v>
      </c>
    </row>
    <row r="13" spans="1:105" ht="12" customHeight="1" x14ac:dyDescent="0.25">
      <c r="A13" s="97" t="s">
        <v>122</v>
      </c>
      <c r="B13" s="52">
        <v>4206</v>
      </c>
      <c r="C13" s="52">
        <v>4190</v>
      </c>
      <c r="D13" s="52">
        <v>4796</v>
      </c>
      <c r="E13" s="52">
        <v>5438</v>
      </c>
      <c r="F13" s="52">
        <v>6093</v>
      </c>
      <c r="G13" s="52">
        <v>6867</v>
      </c>
      <c r="H13" s="52">
        <v>7670</v>
      </c>
      <c r="I13" s="52">
        <v>8455</v>
      </c>
      <c r="J13" s="52">
        <v>8802</v>
      </c>
      <c r="K13" s="52">
        <v>8788</v>
      </c>
      <c r="L13" s="52">
        <v>7642</v>
      </c>
      <c r="M13" s="52">
        <v>8486</v>
      </c>
      <c r="N13" s="52">
        <v>11757</v>
      </c>
      <c r="O13" s="52">
        <v>18221</v>
      </c>
      <c r="P13" s="52">
        <v>26904</v>
      </c>
      <c r="Q13" s="52">
        <v>34815</v>
      </c>
      <c r="R13" s="52">
        <v>40127</v>
      </c>
      <c r="S13" s="52">
        <v>43602</v>
      </c>
      <c r="T13" s="52">
        <v>42995</v>
      </c>
      <c r="U13" s="52">
        <v>53301</v>
      </c>
      <c r="V13" s="52">
        <v>60976</v>
      </c>
      <c r="W13" s="52">
        <v>81965</v>
      </c>
      <c r="X13" s="52">
        <v>92078</v>
      </c>
      <c r="Y13" s="52">
        <v>111306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578</v>
      </c>
      <c r="M14" s="52">
        <v>671</v>
      </c>
      <c r="N14" s="52">
        <v>681</v>
      </c>
      <c r="O14" s="52">
        <v>709</v>
      </c>
      <c r="P14" s="52">
        <v>572</v>
      </c>
      <c r="Q14" s="52">
        <v>574</v>
      </c>
      <c r="R14" s="52">
        <v>961</v>
      </c>
      <c r="S14" s="52">
        <v>4466</v>
      </c>
      <c r="T14" s="52">
        <v>12503</v>
      </c>
      <c r="U14" s="52">
        <v>10817</v>
      </c>
      <c r="V14" s="52">
        <v>16458</v>
      </c>
      <c r="W14" s="52">
        <v>17998</v>
      </c>
      <c r="X14" s="52">
        <v>36449</v>
      </c>
      <c r="Y14" s="52">
        <v>43682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264</v>
      </c>
      <c r="C16" s="52">
        <v>301</v>
      </c>
      <c r="D16" s="52">
        <v>357</v>
      </c>
      <c r="E16" s="52">
        <v>371</v>
      </c>
      <c r="F16" s="52">
        <v>419</v>
      </c>
      <c r="G16" s="52">
        <v>493</v>
      </c>
      <c r="H16" s="52">
        <v>579</v>
      </c>
      <c r="I16" s="52">
        <v>654</v>
      </c>
      <c r="J16" s="52">
        <v>698</v>
      </c>
      <c r="K16" s="52">
        <v>682</v>
      </c>
      <c r="L16" s="52">
        <v>630</v>
      </c>
      <c r="M16" s="52">
        <v>640</v>
      </c>
      <c r="N16" s="52">
        <v>716</v>
      </c>
      <c r="O16" s="52">
        <v>897</v>
      </c>
      <c r="P16" s="52">
        <v>987</v>
      </c>
      <c r="Q16" s="52">
        <v>1219</v>
      </c>
      <c r="R16" s="52">
        <v>1316</v>
      </c>
      <c r="S16" s="52">
        <v>1316</v>
      </c>
      <c r="T16" s="52">
        <v>1183</v>
      </c>
      <c r="U16" s="52">
        <v>1551</v>
      </c>
      <c r="V16" s="52">
        <v>1922</v>
      </c>
      <c r="W16" s="52">
        <v>3416</v>
      </c>
      <c r="X16" s="52">
        <v>4469</v>
      </c>
      <c r="Y16" s="52">
        <v>4577</v>
      </c>
      <c r="DA16" s="63" t="s">
        <v>1126</v>
      </c>
    </row>
    <row r="17" spans="1:105" ht="12" customHeight="1" x14ac:dyDescent="0.25">
      <c r="A17" s="109" t="s">
        <v>120</v>
      </c>
      <c r="B17" s="36">
        <v>4526</v>
      </c>
      <c r="C17" s="36">
        <v>4783</v>
      </c>
      <c r="D17" s="36">
        <v>5552</v>
      </c>
      <c r="E17" s="36">
        <v>6345</v>
      </c>
      <c r="F17" s="36">
        <v>7051</v>
      </c>
      <c r="G17" s="36">
        <v>7817</v>
      </c>
      <c r="H17" s="36">
        <v>8594</v>
      </c>
      <c r="I17" s="36">
        <v>9310</v>
      </c>
      <c r="J17" s="36">
        <v>9482</v>
      </c>
      <c r="K17" s="36">
        <v>9231</v>
      </c>
      <c r="L17" s="36">
        <v>8485</v>
      </c>
      <c r="M17" s="36">
        <v>9289</v>
      </c>
      <c r="N17" s="36">
        <v>12483</v>
      </c>
      <c r="O17" s="36">
        <v>18998</v>
      </c>
      <c r="P17" s="36">
        <v>27426</v>
      </c>
      <c r="Q17" s="36">
        <v>35438</v>
      </c>
      <c r="R17" s="36">
        <v>41424</v>
      </c>
      <c r="S17" s="36">
        <v>48613</v>
      </c>
      <c r="T17" s="36">
        <v>57031</v>
      </c>
      <c r="U17" s="36">
        <v>65795</v>
      </c>
      <c r="V17" s="36">
        <v>80711</v>
      </c>
      <c r="W17" s="36">
        <v>102456</v>
      </c>
      <c r="X17" s="36">
        <v>135005</v>
      </c>
      <c r="Y17" s="36">
        <v>164105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374</v>
      </c>
      <c r="D21" s="52">
        <v>374</v>
      </c>
      <c r="E21" s="52">
        <v>376</v>
      </c>
      <c r="F21" s="52">
        <v>379</v>
      </c>
      <c r="G21" s="52">
        <v>388</v>
      </c>
      <c r="H21" s="52">
        <v>404</v>
      </c>
      <c r="I21" s="52">
        <v>426</v>
      </c>
      <c r="J21" s="52">
        <v>458</v>
      </c>
      <c r="K21" s="52">
        <v>499</v>
      </c>
      <c r="L21" s="52">
        <v>798</v>
      </c>
      <c r="M21" s="52">
        <v>442</v>
      </c>
      <c r="N21" s="52">
        <v>664</v>
      </c>
      <c r="O21" s="52">
        <v>720</v>
      </c>
      <c r="P21" s="52">
        <v>548</v>
      </c>
      <c r="Q21" s="52">
        <v>702</v>
      </c>
      <c r="R21" s="52">
        <v>898</v>
      </c>
      <c r="S21" s="52">
        <v>1152</v>
      </c>
      <c r="T21" s="52">
        <v>1331</v>
      </c>
      <c r="U21" s="52">
        <v>1481</v>
      </c>
      <c r="V21" s="52">
        <v>1696</v>
      </c>
      <c r="W21" s="52">
        <v>2000</v>
      </c>
      <c r="X21" s="52">
        <v>2620</v>
      </c>
      <c r="Y21" s="52">
        <v>2938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22</v>
      </c>
      <c r="D23" s="52">
        <v>22</v>
      </c>
      <c r="E23" s="52">
        <v>24</v>
      </c>
      <c r="F23" s="52">
        <v>27</v>
      </c>
      <c r="G23" s="52">
        <v>38</v>
      </c>
      <c r="H23" s="52">
        <v>54</v>
      </c>
      <c r="I23" s="52">
        <v>64</v>
      </c>
      <c r="J23" s="52">
        <v>86</v>
      </c>
      <c r="K23" s="52">
        <v>132</v>
      </c>
      <c r="L23" s="52">
        <v>144</v>
      </c>
      <c r="M23" s="52">
        <v>152</v>
      </c>
      <c r="N23" s="52">
        <v>198</v>
      </c>
      <c r="O23" s="52">
        <v>225</v>
      </c>
      <c r="P23" s="52">
        <v>232</v>
      </c>
      <c r="Q23" s="52">
        <v>253</v>
      </c>
      <c r="R23" s="52">
        <v>307</v>
      </c>
      <c r="S23" s="52">
        <v>1037</v>
      </c>
      <c r="T23" s="52">
        <v>1580</v>
      </c>
      <c r="U23" s="52">
        <v>1713</v>
      </c>
      <c r="V23" s="52">
        <v>2060</v>
      </c>
      <c r="W23" s="52">
        <v>2936</v>
      </c>
      <c r="X23" s="52">
        <v>4470</v>
      </c>
      <c r="Y23" s="52">
        <v>4597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91</v>
      </c>
      <c r="D25" s="52">
        <v>91</v>
      </c>
      <c r="E25" s="52">
        <v>98</v>
      </c>
      <c r="F25" s="52">
        <v>110</v>
      </c>
      <c r="G25" s="52">
        <v>137</v>
      </c>
      <c r="H25" s="52">
        <v>173</v>
      </c>
      <c r="I25" s="52">
        <v>175</v>
      </c>
      <c r="J25" s="52">
        <v>230</v>
      </c>
      <c r="K25" s="52">
        <v>301</v>
      </c>
      <c r="L25" s="52">
        <v>256</v>
      </c>
      <c r="M25" s="52">
        <v>218</v>
      </c>
      <c r="N25" s="52">
        <v>194</v>
      </c>
      <c r="O25" s="52">
        <v>175</v>
      </c>
      <c r="P25" s="52">
        <v>138</v>
      </c>
      <c r="Q25" s="52">
        <v>109</v>
      </c>
      <c r="R25" s="52">
        <v>90</v>
      </c>
      <c r="S25" s="52">
        <v>102</v>
      </c>
      <c r="T25" s="52">
        <v>137</v>
      </c>
      <c r="U25" s="52">
        <v>216</v>
      </c>
      <c r="V25" s="52">
        <v>282</v>
      </c>
      <c r="W25" s="52">
        <v>372</v>
      </c>
      <c r="X25" s="52">
        <v>397</v>
      </c>
      <c r="Y25" s="52">
        <v>586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1</v>
      </c>
      <c r="V26" s="52">
        <v>0</v>
      </c>
      <c r="W26" s="52">
        <v>0</v>
      </c>
      <c r="X26" s="52">
        <v>0</v>
      </c>
      <c r="Y26" s="52">
        <v>1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657</v>
      </c>
      <c r="D27" s="52">
        <v>658</v>
      </c>
      <c r="E27" s="52">
        <v>670</v>
      </c>
      <c r="F27" s="52">
        <v>701</v>
      </c>
      <c r="G27" s="52">
        <v>771</v>
      </c>
      <c r="H27" s="52">
        <v>891</v>
      </c>
      <c r="I27" s="52">
        <v>696</v>
      </c>
      <c r="J27" s="52">
        <v>825</v>
      </c>
      <c r="K27" s="52">
        <v>1109</v>
      </c>
      <c r="L27" s="52">
        <v>1427</v>
      </c>
      <c r="M27" s="52">
        <v>1381</v>
      </c>
      <c r="N27" s="52">
        <v>1492</v>
      </c>
      <c r="O27" s="52">
        <v>1503</v>
      </c>
      <c r="P27" s="52">
        <v>1279</v>
      </c>
      <c r="Q27" s="52">
        <v>1481</v>
      </c>
      <c r="R27" s="52">
        <v>1803</v>
      </c>
      <c r="S27" s="52">
        <v>2517</v>
      </c>
      <c r="T27" s="52">
        <v>3694</v>
      </c>
      <c r="U27" s="52">
        <v>5531</v>
      </c>
      <c r="V27" s="52">
        <v>7282</v>
      </c>
      <c r="W27" s="52">
        <v>8469</v>
      </c>
      <c r="X27" s="52">
        <v>11043</v>
      </c>
      <c r="Y27" s="52">
        <v>9346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24</v>
      </c>
      <c r="O28" s="52">
        <v>39</v>
      </c>
      <c r="P28" s="52">
        <v>137</v>
      </c>
      <c r="Q28" s="52">
        <v>63</v>
      </c>
      <c r="R28" s="52">
        <v>31</v>
      </c>
      <c r="S28" s="52">
        <v>160</v>
      </c>
      <c r="T28" s="52">
        <v>220</v>
      </c>
      <c r="U28" s="52">
        <v>1747</v>
      </c>
      <c r="V28" s="52">
        <v>63</v>
      </c>
      <c r="W28" s="52">
        <v>413</v>
      </c>
      <c r="X28" s="52">
        <v>695</v>
      </c>
      <c r="Y28" s="52">
        <v>2079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41</v>
      </c>
      <c r="D30" s="52">
        <v>41</v>
      </c>
      <c r="E30" s="52">
        <v>43</v>
      </c>
      <c r="F30" s="52">
        <v>45</v>
      </c>
      <c r="G30" s="52">
        <v>49</v>
      </c>
      <c r="H30" s="52">
        <v>63</v>
      </c>
      <c r="I30" s="52">
        <v>51</v>
      </c>
      <c r="J30" s="52">
        <v>68</v>
      </c>
      <c r="K30" s="52">
        <v>84</v>
      </c>
      <c r="L30" s="52">
        <v>93</v>
      </c>
      <c r="M30" s="52">
        <v>93</v>
      </c>
      <c r="N30" s="52">
        <v>118</v>
      </c>
      <c r="O30" s="52">
        <v>123</v>
      </c>
      <c r="P30" s="52">
        <v>108</v>
      </c>
      <c r="Q30" s="52">
        <v>102</v>
      </c>
      <c r="R30" s="52">
        <v>98</v>
      </c>
      <c r="S30" s="52">
        <v>114</v>
      </c>
      <c r="T30" s="52">
        <v>155</v>
      </c>
      <c r="U30" s="52">
        <v>175</v>
      </c>
      <c r="V30" s="52">
        <v>235</v>
      </c>
      <c r="W30" s="52">
        <v>243</v>
      </c>
      <c r="X30" s="52">
        <v>244</v>
      </c>
      <c r="Y30" s="52">
        <v>261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707</v>
      </c>
      <c r="D31" s="36">
        <v>709</v>
      </c>
      <c r="E31" s="36">
        <v>724</v>
      </c>
      <c r="F31" s="36">
        <v>765</v>
      </c>
      <c r="G31" s="36">
        <v>857</v>
      </c>
      <c r="H31" s="36">
        <v>1004</v>
      </c>
      <c r="I31" s="36">
        <v>821</v>
      </c>
      <c r="J31" s="36">
        <v>986</v>
      </c>
      <c r="K31" s="36">
        <v>1331</v>
      </c>
      <c r="L31" s="36">
        <v>1590</v>
      </c>
      <c r="M31" s="36">
        <v>1500</v>
      </c>
      <c r="N31" s="36">
        <v>1590</v>
      </c>
      <c r="O31" s="36">
        <v>1578</v>
      </c>
      <c r="P31" s="36">
        <v>1385</v>
      </c>
      <c r="Q31" s="36">
        <v>1546</v>
      </c>
      <c r="R31" s="36">
        <v>1881</v>
      </c>
      <c r="S31" s="36">
        <v>2685</v>
      </c>
      <c r="T31" s="36">
        <v>3936</v>
      </c>
      <c r="U31" s="36">
        <v>5699</v>
      </c>
      <c r="V31" s="36">
        <v>7664</v>
      </c>
      <c r="W31" s="36">
        <v>9270</v>
      </c>
      <c r="X31" s="36">
        <v>10257</v>
      </c>
      <c r="Y31" s="36">
        <v>10835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668</v>
      </c>
      <c r="D35" s="52">
        <v>1199</v>
      </c>
      <c r="E35" s="52">
        <v>1183</v>
      </c>
      <c r="F35" s="52">
        <v>1133</v>
      </c>
      <c r="G35" s="52">
        <v>1228</v>
      </c>
      <c r="H35" s="52">
        <v>1267</v>
      </c>
      <c r="I35" s="52">
        <v>1217</v>
      </c>
      <c r="J35" s="52">
        <v>674</v>
      </c>
      <c r="K35" s="52">
        <v>232</v>
      </c>
      <c r="L35" s="52">
        <v>0</v>
      </c>
      <c r="M35" s="52">
        <v>1256</v>
      </c>
      <c r="N35" s="52">
        <v>3934</v>
      </c>
      <c r="O35" s="52">
        <v>7416</v>
      </c>
      <c r="P35" s="52">
        <v>9066</v>
      </c>
      <c r="Q35" s="52">
        <v>8946</v>
      </c>
      <c r="R35" s="52">
        <v>6981</v>
      </c>
      <c r="S35" s="52">
        <v>8341</v>
      </c>
      <c r="T35" s="52">
        <v>9616</v>
      </c>
      <c r="U35" s="52">
        <v>10613</v>
      </c>
      <c r="V35" s="52">
        <v>16983</v>
      </c>
      <c r="W35" s="52">
        <v>25239</v>
      </c>
      <c r="X35" s="52">
        <v>36222</v>
      </c>
      <c r="Y35" s="52">
        <v>32146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136</v>
      </c>
      <c r="D37" s="52">
        <v>131</v>
      </c>
      <c r="E37" s="52">
        <v>95</v>
      </c>
      <c r="F37" s="52">
        <v>137</v>
      </c>
      <c r="G37" s="52">
        <v>177</v>
      </c>
      <c r="H37" s="52">
        <v>214</v>
      </c>
      <c r="I37" s="52">
        <v>294</v>
      </c>
      <c r="J37" s="52">
        <v>252</v>
      </c>
      <c r="K37" s="52">
        <v>222</v>
      </c>
      <c r="L37" s="52">
        <v>82</v>
      </c>
      <c r="M37" s="52">
        <v>139</v>
      </c>
      <c r="N37" s="52">
        <v>513</v>
      </c>
      <c r="O37" s="52">
        <v>1259</v>
      </c>
      <c r="P37" s="52">
        <v>3052</v>
      </c>
      <c r="Q37" s="52">
        <v>5053</v>
      </c>
      <c r="R37" s="52">
        <v>5504</v>
      </c>
      <c r="S37" s="52">
        <v>4603</v>
      </c>
      <c r="T37" s="52">
        <v>4591</v>
      </c>
      <c r="U37" s="52">
        <v>4683</v>
      </c>
      <c r="V37" s="52">
        <v>5923</v>
      </c>
      <c r="W37" s="52">
        <v>7098</v>
      </c>
      <c r="X37" s="52">
        <v>13683</v>
      </c>
      <c r="Y37" s="52">
        <v>21510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401</v>
      </c>
      <c r="D39" s="52">
        <v>310</v>
      </c>
      <c r="E39" s="52">
        <v>263</v>
      </c>
      <c r="F39" s="52">
        <v>209</v>
      </c>
      <c r="G39" s="52">
        <v>203</v>
      </c>
      <c r="H39" s="52">
        <v>233</v>
      </c>
      <c r="I39" s="52">
        <v>181</v>
      </c>
      <c r="J39" s="52">
        <v>99</v>
      </c>
      <c r="K39" s="52">
        <v>48</v>
      </c>
      <c r="L39" s="52">
        <v>26</v>
      </c>
      <c r="M39" s="52">
        <v>95</v>
      </c>
      <c r="N39" s="52">
        <v>183</v>
      </c>
      <c r="O39" s="52">
        <v>379</v>
      </c>
      <c r="P39" s="52">
        <v>110</v>
      </c>
      <c r="Q39" s="52">
        <v>440</v>
      </c>
      <c r="R39" s="52">
        <v>474</v>
      </c>
      <c r="S39" s="52">
        <v>311</v>
      </c>
      <c r="T39" s="52">
        <v>973</v>
      </c>
      <c r="U39" s="52">
        <v>729</v>
      </c>
      <c r="V39" s="52">
        <v>2251</v>
      </c>
      <c r="W39" s="52">
        <v>1082</v>
      </c>
      <c r="X39" s="52">
        <v>5423</v>
      </c>
      <c r="Y39" s="52">
        <v>3320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19</v>
      </c>
      <c r="U40" s="52">
        <v>0</v>
      </c>
      <c r="V40" s="52">
        <v>2</v>
      </c>
      <c r="W40" s="52">
        <v>0</v>
      </c>
      <c r="X40" s="52">
        <v>12</v>
      </c>
      <c r="Y40" s="52">
        <v>14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641</v>
      </c>
      <c r="D41" s="52">
        <v>1264</v>
      </c>
      <c r="E41" s="52">
        <v>1312</v>
      </c>
      <c r="F41" s="52">
        <v>1356</v>
      </c>
      <c r="G41" s="52">
        <v>1545</v>
      </c>
      <c r="H41" s="52">
        <v>1694</v>
      </c>
      <c r="I41" s="52">
        <v>1481</v>
      </c>
      <c r="J41" s="52">
        <v>1172</v>
      </c>
      <c r="K41" s="52">
        <v>1095</v>
      </c>
      <c r="L41" s="52">
        <v>281</v>
      </c>
      <c r="M41" s="52">
        <v>2225</v>
      </c>
      <c r="N41" s="52">
        <v>4763</v>
      </c>
      <c r="O41" s="52">
        <v>7967</v>
      </c>
      <c r="P41" s="52">
        <v>9962</v>
      </c>
      <c r="Q41" s="52">
        <v>9392</v>
      </c>
      <c r="R41" s="52">
        <v>7115</v>
      </c>
      <c r="S41" s="52">
        <v>5992</v>
      </c>
      <c r="T41" s="52">
        <v>3087</v>
      </c>
      <c r="U41" s="52">
        <v>15837</v>
      </c>
      <c r="V41" s="52">
        <v>14957</v>
      </c>
      <c r="W41" s="52">
        <v>29458</v>
      </c>
      <c r="X41" s="52">
        <v>21156</v>
      </c>
      <c r="Y41" s="52">
        <v>28574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578</v>
      </c>
      <c r="M42" s="52">
        <v>93</v>
      </c>
      <c r="N42" s="52">
        <v>34</v>
      </c>
      <c r="O42" s="52">
        <v>67</v>
      </c>
      <c r="P42" s="52">
        <v>0</v>
      </c>
      <c r="Q42" s="52">
        <v>65</v>
      </c>
      <c r="R42" s="52">
        <v>418</v>
      </c>
      <c r="S42" s="52">
        <v>3665</v>
      </c>
      <c r="T42" s="52">
        <v>8257</v>
      </c>
      <c r="U42" s="52">
        <v>61</v>
      </c>
      <c r="V42" s="52">
        <v>5704</v>
      </c>
      <c r="W42" s="52">
        <v>1953</v>
      </c>
      <c r="X42" s="52">
        <v>19146</v>
      </c>
      <c r="Y42" s="52">
        <v>9312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78</v>
      </c>
      <c r="D44" s="52">
        <v>97</v>
      </c>
      <c r="E44" s="52">
        <v>57</v>
      </c>
      <c r="F44" s="52">
        <v>93</v>
      </c>
      <c r="G44" s="52">
        <v>123</v>
      </c>
      <c r="H44" s="52">
        <v>149</v>
      </c>
      <c r="I44" s="52">
        <v>126</v>
      </c>
      <c r="J44" s="52">
        <v>112</v>
      </c>
      <c r="K44" s="52">
        <v>68</v>
      </c>
      <c r="L44" s="52">
        <v>41</v>
      </c>
      <c r="M44" s="52">
        <v>103</v>
      </c>
      <c r="N44" s="52">
        <v>194</v>
      </c>
      <c r="O44" s="52">
        <v>304</v>
      </c>
      <c r="P44" s="52">
        <v>198</v>
      </c>
      <c r="Q44" s="52">
        <v>334</v>
      </c>
      <c r="R44" s="52">
        <v>195</v>
      </c>
      <c r="S44" s="52">
        <v>114</v>
      </c>
      <c r="T44" s="52">
        <v>22</v>
      </c>
      <c r="U44" s="52">
        <v>543</v>
      </c>
      <c r="V44" s="52">
        <v>606</v>
      </c>
      <c r="W44" s="52">
        <v>1737</v>
      </c>
      <c r="X44" s="52">
        <v>1297</v>
      </c>
      <c r="Y44" s="52">
        <v>369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964</v>
      </c>
      <c r="D45" s="36">
        <v>1478</v>
      </c>
      <c r="E45" s="36">
        <v>1517</v>
      </c>
      <c r="F45" s="36">
        <v>1471</v>
      </c>
      <c r="G45" s="36">
        <v>1623</v>
      </c>
      <c r="H45" s="36">
        <v>1781</v>
      </c>
      <c r="I45" s="36">
        <v>1537</v>
      </c>
      <c r="J45" s="36">
        <v>1158</v>
      </c>
      <c r="K45" s="36">
        <v>1080</v>
      </c>
      <c r="L45" s="36">
        <v>844</v>
      </c>
      <c r="M45" s="36">
        <v>2304</v>
      </c>
      <c r="N45" s="36">
        <v>4784</v>
      </c>
      <c r="O45" s="36">
        <v>8093</v>
      </c>
      <c r="P45" s="36">
        <v>9813</v>
      </c>
      <c r="Q45" s="36">
        <v>9558</v>
      </c>
      <c r="R45" s="36">
        <v>7867</v>
      </c>
      <c r="S45" s="36">
        <v>9874</v>
      </c>
      <c r="T45" s="36">
        <v>12354</v>
      </c>
      <c r="U45" s="36">
        <v>14463</v>
      </c>
      <c r="V45" s="36">
        <v>22580</v>
      </c>
      <c r="W45" s="36">
        <v>31015</v>
      </c>
      <c r="X45" s="36">
        <v>42806</v>
      </c>
      <c r="Y45" s="36">
        <v>39935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213</v>
      </c>
      <c r="D49" s="52">
        <v>448</v>
      </c>
      <c r="E49" s="52">
        <v>440</v>
      </c>
      <c r="F49" s="52">
        <v>432</v>
      </c>
      <c r="G49" s="52">
        <v>457</v>
      </c>
      <c r="H49" s="52">
        <v>483</v>
      </c>
      <c r="I49" s="52">
        <v>537</v>
      </c>
      <c r="J49" s="52">
        <v>232</v>
      </c>
      <c r="K49" s="52">
        <v>89</v>
      </c>
      <c r="L49" s="52">
        <v>0</v>
      </c>
      <c r="M49" s="52">
        <v>471</v>
      </c>
      <c r="N49" s="52">
        <v>1096</v>
      </c>
      <c r="O49" s="52">
        <v>2097</v>
      </c>
      <c r="P49" s="52">
        <v>5176</v>
      </c>
      <c r="Q49" s="52">
        <v>4512</v>
      </c>
      <c r="R49" s="52">
        <v>2714</v>
      </c>
      <c r="S49" s="52">
        <v>2596</v>
      </c>
      <c r="T49" s="52">
        <v>3319</v>
      </c>
      <c r="U49" s="52">
        <v>3353</v>
      </c>
      <c r="V49" s="52">
        <v>5486</v>
      </c>
      <c r="W49" s="52">
        <v>7317</v>
      </c>
      <c r="X49" s="52">
        <v>14054</v>
      </c>
      <c r="Y49" s="52">
        <v>12092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</v>
      </c>
      <c r="D51" s="52">
        <v>27</v>
      </c>
      <c r="E51" s="52">
        <v>36</v>
      </c>
      <c r="F51" s="52">
        <v>43</v>
      </c>
      <c r="G51" s="52">
        <v>58</v>
      </c>
      <c r="H51" s="52">
        <v>70</v>
      </c>
      <c r="I51" s="52">
        <v>96</v>
      </c>
      <c r="J51" s="52">
        <v>45</v>
      </c>
      <c r="K51" s="52">
        <v>20</v>
      </c>
      <c r="L51" s="52">
        <v>0</v>
      </c>
      <c r="M51" s="52">
        <v>117</v>
      </c>
      <c r="N51" s="52">
        <v>311</v>
      </c>
      <c r="O51" s="52">
        <v>640</v>
      </c>
      <c r="P51" s="52">
        <v>1736</v>
      </c>
      <c r="Q51" s="52">
        <v>1737</v>
      </c>
      <c r="R51" s="52">
        <v>1121</v>
      </c>
      <c r="S51" s="52">
        <v>1130</v>
      </c>
      <c r="T51" s="52">
        <v>1615</v>
      </c>
      <c r="U51" s="52">
        <v>1741</v>
      </c>
      <c r="V51" s="52">
        <v>3076</v>
      </c>
      <c r="W51" s="52">
        <v>2660</v>
      </c>
      <c r="X51" s="52">
        <v>6013</v>
      </c>
      <c r="Y51" s="52">
        <v>8222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82</v>
      </c>
      <c r="D53" s="52">
        <v>88</v>
      </c>
      <c r="E53" s="52">
        <v>73</v>
      </c>
      <c r="F53" s="52">
        <v>58</v>
      </c>
      <c r="G53" s="52">
        <v>53</v>
      </c>
      <c r="H53" s="52">
        <v>58</v>
      </c>
      <c r="I53" s="52">
        <v>58</v>
      </c>
      <c r="J53" s="52">
        <v>18</v>
      </c>
      <c r="K53" s="52">
        <v>4</v>
      </c>
      <c r="L53" s="52">
        <v>0</v>
      </c>
      <c r="M53" s="52">
        <v>19</v>
      </c>
      <c r="N53" s="52">
        <v>41</v>
      </c>
      <c r="O53" s="52">
        <v>95</v>
      </c>
      <c r="P53" s="52">
        <v>58</v>
      </c>
      <c r="Q53" s="52">
        <v>201</v>
      </c>
      <c r="R53" s="52">
        <v>163</v>
      </c>
      <c r="S53" s="52">
        <v>83</v>
      </c>
      <c r="T53" s="52">
        <v>262</v>
      </c>
      <c r="U53" s="52">
        <v>148</v>
      </c>
      <c r="V53" s="52">
        <v>540</v>
      </c>
      <c r="W53" s="52">
        <v>246</v>
      </c>
      <c r="X53" s="52">
        <v>1667</v>
      </c>
      <c r="Y53" s="52">
        <v>973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6</v>
      </c>
      <c r="U54" s="52">
        <v>0</v>
      </c>
      <c r="V54" s="52">
        <v>1</v>
      </c>
      <c r="W54" s="52">
        <v>0</v>
      </c>
      <c r="X54" s="52">
        <v>5</v>
      </c>
      <c r="Y54" s="52">
        <v>6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131</v>
      </c>
      <c r="D55" s="52">
        <v>360</v>
      </c>
      <c r="E55" s="52">
        <v>367</v>
      </c>
      <c r="F55" s="52">
        <v>374</v>
      </c>
      <c r="G55" s="52">
        <v>404</v>
      </c>
      <c r="H55" s="52">
        <v>425</v>
      </c>
      <c r="I55" s="52">
        <v>479</v>
      </c>
      <c r="J55" s="52">
        <v>214</v>
      </c>
      <c r="K55" s="52">
        <v>85</v>
      </c>
      <c r="L55" s="52">
        <v>0</v>
      </c>
      <c r="M55" s="52">
        <v>434</v>
      </c>
      <c r="N55" s="52">
        <v>1047</v>
      </c>
      <c r="O55" s="52">
        <v>1985</v>
      </c>
      <c r="P55" s="52">
        <v>5118</v>
      </c>
      <c r="Q55" s="52">
        <v>4280</v>
      </c>
      <c r="R55" s="52">
        <v>2408</v>
      </c>
      <c r="S55" s="52">
        <v>1559</v>
      </c>
      <c r="T55" s="52">
        <v>830</v>
      </c>
      <c r="U55" s="52">
        <v>3191</v>
      </c>
      <c r="V55" s="52">
        <v>3579</v>
      </c>
      <c r="W55" s="52">
        <v>6630</v>
      </c>
      <c r="X55" s="52">
        <v>6497</v>
      </c>
      <c r="Y55" s="52">
        <v>8377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18</v>
      </c>
      <c r="N56" s="52">
        <v>8</v>
      </c>
      <c r="O56" s="52">
        <v>17</v>
      </c>
      <c r="P56" s="52">
        <v>0</v>
      </c>
      <c r="Q56" s="52">
        <v>31</v>
      </c>
      <c r="R56" s="52">
        <v>143</v>
      </c>
      <c r="S56" s="52">
        <v>954</v>
      </c>
      <c r="T56" s="52">
        <v>2221</v>
      </c>
      <c r="U56" s="52">
        <v>14</v>
      </c>
      <c r="V56" s="52">
        <v>1366</v>
      </c>
      <c r="W56" s="52">
        <v>441</v>
      </c>
      <c r="X56" s="52">
        <v>5885</v>
      </c>
      <c r="Y56" s="52">
        <v>2736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16</v>
      </c>
      <c r="D58" s="52">
        <v>28</v>
      </c>
      <c r="E58" s="52">
        <v>16</v>
      </c>
      <c r="F58" s="52">
        <v>26</v>
      </c>
      <c r="G58" s="52">
        <v>32</v>
      </c>
      <c r="H58" s="52">
        <v>37</v>
      </c>
      <c r="I58" s="52">
        <v>41</v>
      </c>
      <c r="J58" s="52">
        <v>21</v>
      </c>
      <c r="K58" s="52">
        <v>5</v>
      </c>
      <c r="L58" s="52">
        <v>0</v>
      </c>
      <c r="M58" s="52">
        <v>20</v>
      </c>
      <c r="N58" s="52">
        <v>43</v>
      </c>
      <c r="O58" s="52">
        <v>76</v>
      </c>
      <c r="P58" s="52">
        <v>104</v>
      </c>
      <c r="Q58" s="52">
        <v>153</v>
      </c>
      <c r="R58" s="52">
        <v>66</v>
      </c>
      <c r="S58" s="52">
        <v>31</v>
      </c>
      <c r="T58" s="52">
        <v>7</v>
      </c>
      <c r="U58" s="52">
        <v>123</v>
      </c>
      <c r="V58" s="52">
        <v>145</v>
      </c>
      <c r="W58" s="52">
        <v>389</v>
      </c>
      <c r="X58" s="52">
        <v>416</v>
      </c>
      <c r="Y58" s="52">
        <v>114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197</v>
      </c>
      <c r="D59" s="36">
        <v>420</v>
      </c>
      <c r="E59" s="36">
        <v>424</v>
      </c>
      <c r="F59" s="36">
        <v>406</v>
      </c>
      <c r="G59" s="36">
        <v>425</v>
      </c>
      <c r="H59" s="36">
        <v>446</v>
      </c>
      <c r="I59" s="36">
        <v>496</v>
      </c>
      <c r="J59" s="36">
        <v>211</v>
      </c>
      <c r="K59" s="36">
        <v>84</v>
      </c>
      <c r="L59" s="36">
        <v>0</v>
      </c>
      <c r="M59" s="36">
        <v>451</v>
      </c>
      <c r="N59" s="36">
        <v>1053</v>
      </c>
      <c r="O59" s="36">
        <v>2021</v>
      </c>
      <c r="P59" s="36">
        <v>5072</v>
      </c>
      <c r="Q59" s="36">
        <v>4359</v>
      </c>
      <c r="R59" s="36">
        <v>2648</v>
      </c>
      <c r="S59" s="36">
        <v>2565</v>
      </c>
      <c r="T59" s="36">
        <v>3312</v>
      </c>
      <c r="U59" s="36">
        <v>3230</v>
      </c>
      <c r="V59" s="36">
        <v>5341</v>
      </c>
      <c r="W59" s="36">
        <v>6928</v>
      </c>
      <c r="X59" s="36">
        <v>13638</v>
      </c>
      <c r="Y59" s="36">
        <v>11978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455</v>
      </c>
      <c r="D63" s="52">
        <v>751</v>
      </c>
      <c r="E63" s="52">
        <v>743</v>
      </c>
      <c r="F63" s="52">
        <v>701</v>
      </c>
      <c r="G63" s="52">
        <v>771</v>
      </c>
      <c r="H63" s="52">
        <v>784</v>
      </c>
      <c r="I63" s="52">
        <v>680</v>
      </c>
      <c r="J63" s="52">
        <v>442</v>
      </c>
      <c r="K63" s="52">
        <v>143</v>
      </c>
      <c r="L63" s="52">
        <v>0</v>
      </c>
      <c r="M63" s="52">
        <v>785</v>
      </c>
      <c r="N63" s="52">
        <v>2838</v>
      </c>
      <c r="O63" s="52">
        <v>5319</v>
      </c>
      <c r="P63" s="52">
        <v>3890</v>
      </c>
      <c r="Q63" s="52">
        <v>4434</v>
      </c>
      <c r="R63" s="52">
        <v>4267</v>
      </c>
      <c r="S63" s="52">
        <v>5745</v>
      </c>
      <c r="T63" s="52">
        <v>6297</v>
      </c>
      <c r="U63" s="52">
        <v>7260</v>
      </c>
      <c r="V63" s="52">
        <v>11497</v>
      </c>
      <c r="W63" s="52">
        <v>17922</v>
      </c>
      <c r="X63" s="52">
        <v>22168</v>
      </c>
      <c r="Y63" s="52">
        <v>20054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127</v>
      </c>
      <c r="D65" s="52">
        <v>104</v>
      </c>
      <c r="E65" s="52">
        <v>59</v>
      </c>
      <c r="F65" s="52">
        <v>94</v>
      </c>
      <c r="G65" s="52">
        <v>119</v>
      </c>
      <c r="H65" s="52">
        <v>144</v>
      </c>
      <c r="I65" s="52">
        <v>198</v>
      </c>
      <c r="J65" s="52">
        <v>207</v>
      </c>
      <c r="K65" s="52">
        <v>202</v>
      </c>
      <c r="L65" s="52">
        <v>82</v>
      </c>
      <c r="M65" s="52">
        <v>22</v>
      </c>
      <c r="N65" s="52">
        <v>202</v>
      </c>
      <c r="O65" s="52">
        <v>619</v>
      </c>
      <c r="P65" s="52">
        <v>1316</v>
      </c>
      <c r="Q65" s="52">
        <v>3316</v>
      </c>
      <c r="R65" s="52">
        <v>4383</v>
      </c>
      <c r="S65" s="52">
        <v>3473</v>
      </c>
      <c r="T65" s="52">
        <v>2976</v>
      </c>
      <c r="U65" s="52">
        <v>2942</v>
      </c>
      <c r="V65" s="52">
        <v>2847</v>
      </c>
      <c r="W65" s="52">
        <v>4438</v>
      </c>
      <c r="X65" s="52">
        <v>7670</v>
      </c>
      <c r="Y65" s="52">
        <v>13288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319</v>
      </c>
      <c r="D67" s="52">
        <f t="shared" si="0"/>
        <v>222</v>
      </c>
      <c r="E67" s="52">
        <f t="shared" si="0"/>
        <v>190</v>
      </c>
      <c r="F67" s="52">
        <f t="shared" si="0"/>
        <v>151</v>
      </c>
      <c r="G67" s="52">
        <f t="shared" si="0"/>
        <v>150</v>
      </c>
      <c r="H67" s="52">
        <f t="shared" si="0"/>
        <v>175</v>
      </c>
      <c r="I67" s="52">
        <f t="shared" si="0"/>
        <v>123</v>
      </c>
      <c r="J67" s="52">
        <f t="shared" si="0"/>
        <v>81</v>
      </c>
      <c r="K67" s="52">
        <f t="shared" si="0"/>
        <v>44</v>
      </c>
      <c r="L67" s="52">
        <f t="shared" si="0"/>
        <v>26</v>
      </c>
      <c r="M67" s="52">
        <f t="shared" si="0"/>
        <v>76</v>
      </c>
      <c r="N67" s="52">
        <f t="shared" si="0"/>
        <v>142</v>
      </c>
      <c r="O67" s="52">
        <f t="shared" si="0"/>
        <v>284</v>
      </c>
      <c r="P67" s="52">
        <f t="shared" si="0"/>
        <v>52</v>
      </c>
      <c r="Q67" s="52">
        <f t="shared" si="0"/>
        <v>239</v>
      </c>
      <c r="R67" s="52">
        <f t="shared" ref="R67:V67" si="1">R39-R53</f>
        <v>311</v>
      </c>
      <c r="S67" s="52">
        <f t="shared" si="1"/>
        <v>228</v>
      </c>
      <c r="T67" s="52">
        <f t="shared" si="1"/>
        <v>711</v>
      </c>
      <c r="U67" s="52">
        <f t="shared" si="1"/>
        <v>581</v>
      </c>
      <c r="V67" s="52">
        <f t="shared" si="1"/>
        <v>1711</v>
      </c>
      <c r="W67" s="52">
        <f t="shared" ref="W67:Y67" si="2">W39-W53</f>
        <v>836</v>
      </c>
      <c r="X67" s="52">
        <f t="shared" si="2"/>
        <v>3756</v>
      </c>
      <c r="Y67" s="52">
        <f t="shared" si="2"/>
        <v>2347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13</v>
      </c>
      <c r="U68" s="52">
        <f t="shared" si="4"/>
        <v>0</v>
      </c>
      <c r="V68" s="52">
        <f t="shared" si="4"/>
        <v>1</v>
      </c>
      <c r="W68" s="52">
        <f t="shared" ref="W68:Y68" si="5">W40-W54</f>
        <v>0</v>
      </c>
      <c r="X68" s="52">
        <f t="shared" si="5"/>
        <v>7</v>
      </c>
      <c r="Y68" s="52">
        <f t="shared" si="5"/>
        <v>8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510</v>
      </c>
      <c r="D69" s="52">
        <f t="shared" si="6"/>
        <v>904</v>
      </c>
      <c r="E69" s="52">
        <f t="shared" si="6"/>
        <v>945</v>
      </c>
      <c r="F69" s="52">
        <f t="shared" si="6"/>
        <v>982</v>
      </c>
      <c r="G69" s="52">
        <f t="shared" si="6"/>
        <v>1141</v>
      </c>
      <c r="H69" s="52">
        <f t="shared" si="6"/>
        <v>1269</v>
      </c>
      <c r="I69" s="52">
        <f t="shared" si="6"/>
        <v>1002</v>
      </c>
      <c r="J69" s="52">
        <f t="shared" si="6"/>
        <v>958</v>
      </c>
      <c r="K69" s="52">
        <f t="shared" si="6"/>
        <v>1010</v>
      </c>
      <c r="L69" s="52">
        <f t="shared" si="6"/>
        <v>281</v>
      </c>
      <c r="M69" s="52">
        <f t="shared" si="6"/>
        <v>1791</v>
      </c>
      <c r="N69" s="52">
        <f t="shared" si="6"/>
        <v>3716</v>
      </c>
      <c r="O69" s="52">
        <f t="shared" si="6"/>
        <v>5982</v>
      </c>
      <c r="P69" s="52">
        <f t="shared" si="6"/>
        <v>4844</v>
      </c>
      <c r="Q69" s="52">
        <f t="shared" si="6"/>
        <v>5112</v>
      </c>
      <c r="R69" s="52">
        <f t="shared" ref="R69:V69" si="7">R41-R55</f>
        <v>4707</v>
      </c>
      <c r="S69" s="52">
        <f t="shared" si="7"/>
        <v>4433</v>
      </c>
      <c r="T69" s="52">
        <f t="shared" si="7"/>
        <v>2257</v>
      </c>
      <c r="U69" s="52">
        <f t="shared" si="7"/>
        <v>12646</v>
      </c>
      <c r="V69" s="52">
        <f t="shared" si="7"/>
        <v>11378</v>
      </c>
      <c r="W69" s="52">
        <f t="shared" ref="W69:Y69" si="8">W41-W55</f>
        <v>22828</v>
      </c>
      <c r="X69" s="52">
        <f t="shared" si="8"/>
        <v>14659</v>
      </c>
      <c r="Y69" s="52">
        <f t="shared" si="8"/>
        <v>20197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578</v>
      </c>
      <c r="M70" s="52">
        <f t="shared" si="9"/>
        <v>75</v>
      </c>
      <c r="N70" s="52">
        <f t="shared" si="9"/>
        <v>26</v>
      </c>
      <c r="O70" s="52">
        <f t="shared" si="9"/>
        <v>50</v>
      </c>
      <c r="P70" s="52">
        <f t="shared" si="9"/>
        <v>0</v>
      </c>
      <c r="Q70" s="52">
        <f t="shared" si="9"/>
        <v>34</v>
      </c>
      <c r="R70" s="52">
        <f t="shared" ref="R70:V70" si="10">R42-R56</f>
        <v>275</v>
      </c>
      <c r="S70" s="52">
        <f t="shared" si="10"/>
        <v>2711</v>
      </c>
      <c r="T70" s="52">
        <f t="shared" si="10"/>
        <v>6036</v>
      </c>
      <c r="U70" s="52">
        <f t="shared" si="10"/>
        <v>47</v>
      </c>
      <c r="V70" s="52">
        <f t="shared" si="10"/>
        <v>4338</v>
      </c>
      <c r="W70" s="52">
        <f t="shared" ref="W70:Y70" si="11">W42-W56</f>
        <v>1512</v>
      </c>
      <c r="X70" s="52">
        <f t="shared" si="11"/>
        <v>13261</v>
      </c>
      <c r="Y70" s="52">
        <f t="shared" si="11"/>
        <v>6576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62</v>
      </c>
      <c r="D72" s="52">
        <v>69</v>
      </c>
      <c r="E72" s="52">
        <v>41</v>
      </c>
      <c r="F72" s="52">
        <v>67</v>
      </c>
      <c r="G72" s="52">
        <v>91</v>
      </c>
      <c r="H72" s="52">
        <v>112</v>
      </c>
      <c r="I72" s="52">
        <v>85</v>
      </c>
      <c r="J72" s="52">
        <v>91</v>
      </c>
      <c r="K72" s="52">
        <v>63</v>
      </c>
      <c r="L72" s="52">
        <v>41</v>
      </c>
      <c r="M72" s="52">
        <v>83</v>
      </c>
      <c r="N72" s="52">
        <v>151</v>
      </c>
      <c r="O72" s="52">
        <v>228</v>
      </c>
      <c r="P72" s="52">
        <v>94</v>
      </c>
      <c r="Q72" s="52">
        <v>181</v>
      </c>
      <c r="R72" s="52">
        <v>129</v>
      </c>
      <c r="S72" s="52">
        <v>83</v>
      </c>
      <c r="T72" s="52">
        <v>15</v>
      </c>
      <c r="U72" s="52">
        <v>420</v>
      </c>
      <c r="V72" s="52">
        <v>461</v>
      </c>
      <c r="W72" s="52">
        <v>1348</v>
      </c>
      <c r="X72" s="52">
        <v>881</v>
      </c>
      <c r="Y72" s="52">
        <v>255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767</v>
      </c>
      <c r="D73" s="36">
        <v>1058</v>
      </c>
      <c r="E73" s="36">
        <v>1093</v>
      </c>
      <c r="F73" s="36">
        <v>1065</v>
      </c>
      <c r="G73" s="36">
        <v>1198</v>
      </c>
      <c r="H73" s="36">
        <v>1335</v>
      </c>
      <c r="I73" s="36">
        <v>1041</v>
      </c>
      <c r="J73" s="36">
        <v>947</v>
      </c>
      <c r="K73" s="36">
        <v>996</v>
      </c>
      <c r="L73" s="36">
        <v>844</v>
      </c>
      <c r="M73" s="36">
        <v>1853</v>
      </c>
      <c r="N73" s="36">
        <v>3731</v>
      </c>
      <c r="O73" s="36">
        <v>6072</v>
      </c>
      <c r="P73" s="36">
        <v>4741</v>
      </c>
      <c r="Q73" s="36">
        <v>5199</v>
      </c>
      <c r="R73" s="36">
        <v>5219</v>
      </c>
      <c r="S73" s="36">
        <v>7309</v>
      </c>
      <c r="T73" s="36">
        <v>9042</v>
      </c>
      <c r="U73" s="36">
        <v>11233</v>
      </c>
      <c r="V73" s="36">
        <v>17239</v>
      </c>
      <c r="W73" s="36">
        <v>24087</v>
      </c>
      <c r="X73" s="36">
        <v>29168</v>
      </c>
      <c r="Y73" s="36">
        <v>27957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117</v>
      </c>
      <c r="K79" s="138">
        <f>RES_hhdet_numvin!K145</f>
        <v>76</v>
      </c>
      <c r="L79" s="138">
        <f>RES_hhdet_numvin!L145</f>
        <v>0</v>
      </c>
      <c r="M79" s="138">
        <f>RES_hhdet_numvin!M145</f>
        <v>723</v>
      </c>
      <c r="N79" s="138">
        <f>RES_hhdet_numvin!N145</f>
        <v>2643</v>
      </c>
      <c r="O79" s="138">
        <f>RES_hhdet_numvin!O145</f>
        <v>5579</v>
      </c>
      <c r="P79" s="138">
        <f>RES_hhdet_numvin!P145</f>
        <v>7449</v>
      </c>
      <c r="Q79" s="138">
        <f>RES_hhdet_numvin!Q145</f>
        <v>7820</v>
      </c>
      <c r="R79" s="138">
        <f>RES_hhdet_numvin!R145</f>
        <v>6386</v>
      </c>
      <c r="S79" s="138">
        <f>RES_hhdet_numvin!S145</f>
        <v>7881</v>
      </c>
      <c r="T79" s="138">
        <f>RES_hhdet_numvin!T145</f>
        <v>9309</v>
      </c>
      <c r="U79" s="138">
        <f>RES_hhdet_numvin!U145</f>
        <v>10425</v>
      </c>
      <c r="V79" s="138">
        <f>RES_hhdet_numvin!V145</f>
        <v>16826</v>
      </c>
      <c r="W79" s="138">
        <f>RES_hhdet_numvin!W145</f>
        <v>25086</v>
      </c>
      <c r="X79" s="138">
        <f>RES_hhdet_numvin!X145</f>
        <v>36216</v>
      </c>
      <c r="Y79" s="138">
        <f>RES_hhdet_numvin!Y145</f>
        <v>32146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1792</v>
      </c>
      <c r="S81" s="138">
        <f>RES_hhdet_numvin!S147</f>
        <v>2645</v>
      </c>
      <c r="T81" s="138">
        <f>RES_hhdet_numvin!T147</f>
        <v>3455</v>
      </c>
      <c r="U81" s="138">
        <f>RES_hhdet_numvin!U147</f>
        <v>4085</v>
      </c>
      <c r="V81" s="138">
        <f>RES_hhdet_numvin!V147</f>
        <v>5318</v>
      </c>
      <c r="W81" s="138">
        <f>RES_hhdet_numvin!W147</f>
        <v>6656</v>
      </c>
      <c r="X81" s="138">
        <f>RES_hhdet_numvin!X147</f>
        <v>13657</v>
      </c>
      <c r="Y81" s="138">
        <f>RES_hhdet_numvin!Y147</f>
        <v>21510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154</v>
      </c>
      <c r="S83" s="138">
        <f>RES_hhdet_numvin!S149</f>
        <v>180</v>
      </c>
      <c r="T83" s="138">
        <f>RES_hhdet_numvin!T149</f>
        <v>740</v>
      </c>
      <c r="U83" s="138">
        <f>RES_hhdet_numvin!U149</f>
        <v>646</v>
      </c>
      <c r="V83" s="138">
        <f>RES_hhdet_numvin!V149</f>
        <v>2128</v>
      </c>
      <c r="W83" s="138">
        <f>RES_hhdet_numvin!W149</f>
        <v>1066</v>
      </c>
      <c r="X83" s="138">
        <f>RES_hhdet_numvin!X149</f>
        <v>5415</v>
      </c>
      <c r="Y83" s="138">
        <f>RES_hhdet_numvin!Y149</f>
        <v>3320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17</v>
      </c>
      <c r="U84" s="138">
        <f>RES_hhdet_numvin!U150</f>
        <v>0</v>
      </c>
      <c r="V84" s="138">
        <f>RES_hhdet_numvin!V150</f>
        <v>2</v>
      </c>
      <c r="W84" s="138">
        <f>RES_hhdet_numvin!W150</f>
        <v>0</v>
      </c>
      <c r="X84" s="138">
        <f>RES_hhdet_numvin!X150</f>
        <v>12</v>
      </c>
      <c r="Y84" s="138">
        <f>RES_hhdet_numvin!Y150</f>
        <v>14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2259</v>
      </c>
      <c r="S87" s="138">
        <f>RES_hhdet_numvin!S153</f>
        <v>3333</v>
      </c>
      <c r="T87" s="138">
        <f>RES_hhdet_numvin!T153</f>
        <v>2262</v>
      </c>
      <c r="U87" s="138">
        <f>RES_hhdet_numvin!U153</f>
        <v>13306</v>
      </c>
      <c r="V87" s="138">
        <f>RES_hhdet_numvin!V153</f>
        <v>13635</v>
      </c>
      <c r="W87" s="138">
        <f>RES_hhdet_numvin!W153</f>
        <v>27472</v>
      </c>
      <c r="X87" s="138">
        <f>RES_hhdet_numvin!X153</f>
        <v>20465</v>
      </c>
      <c r="Y87" s="138">
        <f>RES_hhdet_numvin!Y153</f>
        <v>28574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135</v>
      </c>
      <c r="S88" s="138">
        <f>RES_hhdet_numvin!S154</f>
        <v>2077</v>
      </c>
      <c r="T88" s="138">
        <f>RES_hhdet_numvin!T154</f>
        <v>6108</v>
      </c>
      <c r="U88" s="138">
        <f>RES_hhdet_numvin!U154</f>
        <v>57</v>
      </c>
      <c r="V88" s="138">
        <f>RES_hhdet_numvin!V154</f>
        <v>5293</v>
      </c>
      <c r="W88" s="138">
        <f>RES_hhdet_numvin!W154</f>
        <v>1891</v>
      </c>
      <c r="X88" s="138">
        <f>RES_hhdet_numvin!X154</f>
        <v>18809</v>
      </c>
      <c r="Y88" s="138">
        <f>RES_hhdet_numvin!Y154</f>
        <v>9312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65</v>
      </c>
      <c r="S92" s="138">
        <f>RES_hhdet_numvin!S158</f>
        <v>68</v>
      </c>
      <c r="T92" s="138">
        <f>RES_hhdet_numvin!T158</f>
        <v>19</v>
      </c>
      <c r="U92" s="138">
        <f>RES_hhdet_numvin!U158</f>
        <v>479</v>
      </c>
      <c r="V92" s="138">
        <f>RES_hhdet_numvin!V158</f>
        <v>574</v>
      </c>
      <c r="W92" s="138">
        <f>RES_hhdet_numvin!W158</f>
        <v>1708</v>
      </c>
      <c r="X92" s="138">
        <f>RES_hhdet_numvin!X158</f>
        <v>1295</v>
      </c>
      <c r="Y92" s="138">
        <f>RES_hhdet_numvin!Y158</f>
        <v>369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2561</v>
      </c>
      <c r="S93" s="39">
        <f>RES_hhdet_numvin!S159</f>
        <v>5649</v>
      </c>
      <c r="T93" s="39">
        <f>RES_hhdet_numvin!T159</f>
        <v>9253</v>
      </c>
      <c r="U93" s="39">
        <f>RES_hhdet_numvin!U159</f>
        <v>12500</v>
      </c>
      <c r="V93" s="39">
        <f>RES_hhdet_numvin!V159</f>
        <v>21192</v>
      </c>
      <c r="W93" s="39">
        <f>RES_hhdet_numvin!W159</f>
        <v>30358</v>
      </c>
      <c r="X93" s="39">
        <f>RES_hhdet_numvin!X159</f>
        <v>42657</v>
      </c>
      <c r="Y93" s="39">
        <f>RES_hhdet_numvin!Y159</f>
        <v>39935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2.5956129447074683</v>
      </c>
      <c r="C97" s="117">
        <f t="shared" si="12"/>
        <v>3.2004247933449728</v>
      </c>
      <c r="D97" s="117">
        <f t="shared" si="12"/>
        <v>3.6256941755023031</v>
      </c>
      <c r="E97" s="117">
        <f t="shared" si="12"/>
        <v>3.9301011338340279</v>
      </c>
      <c r="F97" s="117">
        <f t="shared" si="12"/>
        <v>3.8634077369807525</v>
      </c>
      <c r="G97" s="117">
        <f t="shared" si="12"/>
        <v>4.0354111672350088</v>
      </c>
      <c r="H97" s="117">
        <f t="shared" si="12"/>
        <v>4.0186138806983642</v>
      </c>
      <c r="I97" s="117">
        <f t="shared" si="12"/>
        <v>3.980066263155758</v>
      </c>
      <c r="J97" s="117">
        <f t="shared" si="12"/>
        <v>4.054106535374741</v>
      </c>
      <c r="K97" s="117">
        <f t="shared" si="12"/>
        <v>3.8643059787582206</v>
      </c>
      <c r="L97" s="117">
        <f t="shared" si="12"/>
        <v>4.0558959923302158</v>
      </c>
      <c r="M97" s="117">
        <f t="shared" si="12"/>
        <v>4.0368503209987123</v>
      </c>
      <c r="N97" s="117">
        <f t="shared" si="12"/>
        <v>4.997204309435852</v>
      </c>
      <c r="O97" s="117">
        <f t="shared" si="12"/>
        <v>7.6723699816928503</v>
      </c>
      <c r="P97" s="117">
        <f t="shared" si="12"/>
        <v>9.8217734937028105</v>
      </c>
      <c r="Q97" s="117">
        <f t="shared" si="12"/>
        <v>14.600215360560798</v>
      </c>
      <c r="R97" s="117">
        <f t="shared" ref="R97:V97" si="13">R98+R100+R102+R111</f>
        <v>15.837086949852473</v>
      </c>
      <c r="S97" s="117">
        <f t="shared" si="13"/>
        <v>19.384980963902713</v>
      </c>
      <c r="T97" s="117">
        <f t="shared" si="13"/>
        <v>22.691763495234301</v>
      </c>
      <c r="U97" s="117">
        <f t="shared" si="13"/>
        <v>27.24660069300921</v>
      </c>
      <c r="V97" s="117">
        <f t="shared" si="13"/>
        <v>32.92899656812839</v>
      </c>
      <c r="W97" s="117">
        <f t="shared" ref="W97:Y97" si="14">W98+W100+W102+W111</f>
        <v>48.603794610628064</v>
      </c>
      <c r="X97" s="117">
        <f t="shared" si="14"/>
        <v>57.96913673133993</v>
      </c>
      <c r="Y97" s="117">
        <f t="shared" si="14"/>
        <v>72.012016321458717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1.9271708657263564</v>
      </c>
      <c r="C98" s="122">
        <f t="shared" si="15"/>
        <v>2.5772110380753825</v>
      </c>
      <c r="D98" s="122">
        <f t="shared" si="15"/>
        <v>2.9084850928159502</v>
      </c>
      <c r="E98" s="122">
        <f t="shared" si="15"/>
        <v>3.0876710014118216</v>
      </c>
      <c r="F98" s="122">
        <f t="shared" si="15"/>
        <v>2.9397174002201587</v>
      </c>
      <c r="G98" s="122">
        <f t="shared" si="15"/>
        <v>3.0136544952995132</v>
      </c>
      <c r="H98" s="122">
        <f t="shared" si="15"/>
        <v>2.9026429443835773</v>
      </c>
      <c r="I98" s="122">
        <f t="shared" si="15"/>
        <v>2.6624198830377002</v>
      </c>
      <c r="J98" s="122">
        <f t="shared" si="15"/>
        <v>2.8404432293791468</v>
      </c>
      <c r="K98" s="122">
        <f t="shared" si="15"/>
        <v>2.8797623642538279</v>
      </c>
      <c r="L98" s="122">
        <f t="shared" si="15"/>
        <v>3.2381948493566224</v>
      </c>
      <c r="M98" s="122">
        <f t="shared" si="15"/>
        <v>3.0959280700977385</v>
      </c>
      <c r="N98" s="122">
        <f t="shared" si="15"/>
        <v>3.6378207920844305</v>
      </c>
      <c r="O98" s="122">
        <f t="shared" si="15"/>
        <v>5.2955736660246835</v>
      </c>
      <c r="P98" s="122">
        <f t="shared" si="15"/>
        <v>6.3315281836352586</v>
      </c>
      <c r="Q98" s="122">
        <f t="shared" si="15"/>
        <v>9.4986553936354401</v>
      </c>
      <c r="R98" s="122">
        <f t="shared" si="15"/>
        <v>9.6815276284517005</v>
      </c>
      <c r="S98" s="122">
        <f t="shared" si="15"/>
        <v>11.743143097688321</v>
      </c>
      <c r="T98" s="122">
        <f t="shared" si="15"/>
        <v>12.619787224190798</v>
      </c>
      <c r="U98" s="122">
        <f t="shared" si="15"/>
        <v>13.701091190812097</v>
      </c>
      <c r="V98" s="122">
        <f t="shared" si="15"/>
        <v>17.630048898219286</v>
      </c>
      <c r="W98" s="122">
        <f t="shared" si="15"/>
        <v>23.715826724820161</v>
      </c>
      <c r="X98" s="122">
        <f t="shared" si="15"/>
        <v>32.380115084519034</v>
      </c>
      <c r="Y98" s="122">
        <f t="shared" si="15"/>
        <v>38.505001652413284</v>
      </c>
      <c r="DA98" s="130" t="s">
        <v>1706</v>
      </c>
    </row>
    <row r="99" spans="1:105" ht="12" customHeight="1" x14ac:dyDescent="0.25">
      <c r="A99" s="97" t="s">
        <v>53</v>
      </c>
      <c r="B99" s="98">
        <v>1.9271708657263564</v>
      </c>
      <c r="C99" s="98">
        <v>2.5772110380753825</v>
      </c>
      <c r="D99" s="98">
        <v>2.9084850928159502</v>
      </c>
      <c r="E99" s="98">
        <v>3.0876710014118216</v>
      </c>
      <c r="F99" s="98">
        <v>2.9397174002201587</v>
      </c>
      <c r="G99" s="98">
        <v>3.0136544952995132</v>
      </c>
      <c r="H99" s="98">
        <v>2.9026429443835773</v>
      </c>
      <c r="I99" s="98">
        <v>2.6624198830377002</v>
      </c>
      <c r="J99" s="98">
        <v>2.8404432293791468</v>
      </c>
      <c r="K99" s="98">
        <v>2.8797623642538279</v>
      </c>
      <c r="L99" s="98">
        <v>3.2381948493566224</v>
      </c>
      <c r="M99" s="98">
        <v>3.0959280700977385</v>
      </c>
      <c r="N99" s="98">
        <v>3.6378207920844305</v>
      </c>
      <c r="O99" s="98">
        <v>5.2955736660246835</v>
      </c>
      <c r="P99" s="98">
        <v>6.3315281836352586</v>
      </c>
      <c r="Q99" s="98">
        <v>9.4986553936354401</v>
      </c>
      <c r="R99" s="98">
        <v>9.6815276284517005</v>
      </c>
      <c r="S99" s="98">
        <v>11.743143097688321</v>
      </c>
      <c r="T99" s="98">
        <v>12.619787224190798</v>
      </c>
      <c r="U99" s="98">
        <v>13.701091190812097</v>
      </c>
      <c r="V99" s="98">
        <v>17.630048898219286</v>
      </c>
      <c r="W99" s="98">
        <v>23.715826724820161</v>
      </c>
      <c r="X99" s="98">
        <v>32.380115084519034</v>
      </c>
      <c r="Y99" s="98">
        <v>38.505001652413284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2.2681458184716915E-3</v>
      </c>
      <c r="C100" s="122">
        <f t="shared" si="16"/>
        <v>3.6063516057932062E-3</v>
      </c>
      <c r="D100" s="122">
        <f t="shared" si="16"/>
        <v>5.5519190676397313E-3</v>
      </c>
      <c r="E100" s="122">
        <f t="shared" si="16"/>
        <v>6.9742112497709341E-3</v>
      </c>
      <c r="F100" s="122">
        <f t="shared" si="16"/>
        <v>7.6099331669817836E-3</v>
      </c>
      <c r="G100" s="122">
        <f t="shared" si="16"/>
        <v>9.8484898191991254E-3</v>
      </c>
      <c r="H100" s="122">
        <f t="shared" si="16"/>
        <v>1.3825066158472607E-2</v>
      </c>
      <c r="I100" s="122">
        <f t="shared" si="16"/>
        <v>2.0397257872632218E-2</v>
      </c>
      <c r="J100" s="122">
        <f t="shared" si="16"/>
        <v>1.7713232114615791E-2</v>
      </c>
      <c r="K100" s="122">
        <f t="shared" si="16"/>
        <v>2.0074762406955698E-2</v>
      </c>
      <c r="L100" s="122">
        <f t="shared" si="16"/>
        <v>2.2958607779701403E-2</v>
      </c>
      <c r="M100" s="122">
        <f t="shared" si="16"/>
        <v>2.0684253070551117E-2</v>
      </c>
      <c r="N100" s="122">
        <f t="shared" si="16"/>
        <v>3.6697863921576007E-2</v>
      </c>
      <c r="O100" s="122">
        <f t="shared" si="16"/>
        <v>5.0496421667614186E-2</v>
      </c>
      <c r="P100" s="122">
        <f t="shared" si="16"/>
        <v>7.1625125622494276E-2</v>
      </c>
      <c r="Q100" s="122">
        <f t="shared" si="16"/>
        <v>0.19017183209008437</v>
      </c>
      <c r="R100" s="122">
        <f t="shared" si="16"/>
        <v>0.27190157799757819</v>
      </c>
      <c r="S100" s="122">
        <f t="shared" si="16"/>
        <v>0.33115910035324553</v>
      </c>
      <c r="T100" s="122">
        <f t="shared" si="16"/>
        <v>0.38900245064386685</v>
      </c>
      <c r="U100" s="122">
        <f t="shared" si="16"/>
        <v>0.42165853008062398</v>
      </c>
      <c r="V100" s="122">
        <f t="shared" si="16"/>
        <v>0.48312326517000015</v>
      </c>
      <c r="W100" s="122">
        <f t="shared" si="16"/>
        <v>0.520878493309752</v>
      </c>
      <c r="X100" s="122">
        <f t="shared" si="16"/>
        <v>0.64516866486513214</v>
      </c>
      <c r="Y100" s="122">
        <f t="shared" si="16"/>
        <v>0.51364140466004593</v>
      </c>
      <c r="DA100" s="130" t="s">
        <v>1708</v>
      </c>
    </row>
    <row r="101" spans="1:105" ht="12" customHeight="1" x14ac:dyDescent="0.25">
      <c r="A101" s="97" t="s">
        <v>53</v>
      </c>
      <c r="B101" s="98">
        <v>2.2681458184716915E-3</v>
      </c>
      <c r="C101" s="98">
        <v>3.6063516057932062E-3</v>
      </c>
      <c r="D101" s="98">
        <v>5.5519190676397313E-3</v>
      </c>
      <c r="E101" s="98">
        <v>6.9742112497709341E-3</v>
      </c>
      <c r="F101" s="98">
        <v>7.6099331669817836E-3</v>
      </c>
      <c r="G101" s="98">
        <v>9.8484898191991254E-3</v>
      </c>
      <c r="H101" s="98">
        <v>1.3825066158472607E-2</v>
      </c>
      <c r="I101" s="98">
        <v>2.0397257872632218E-2</v>
      </c>
      <c r="J101" s="98">
        <v>1.7713232114615791E-2</v>
      </c>
      <c r="K101" s="98">
        <v>2.0074762406955698E-2</v>
      </c>
      <c r="L101" s="98">
        <v>2.2958607779701403E-2</v>
      </c>
      <c r="M101" s="98">
        <v>2.0684253070551117E-2</v>
      </c>
      <c r="N101" s="98">
        <v>3.6697863921576007E-2</v>
      </c>
      <c r="O101" s="98">
        <v>5.0496421667614186E-2</v>
      </c>
      <c r="P101" s="98">
        <v>7.1625125622494276E-2</v>
      </c>
      <c r="Q101" s="98">
        <v>0.19017183209008437</v>
      </c>
      <c r="R101" s="98">
        <v>0.27190157799757819</v>
      </c>
      <c r="S101" s="98">
        <v>0.33115910035324553</v>
      </c>
      <c r="T101" s="98">
        <v>0.38900245064386685</v>
      </c>
      <c r="U101" s="98">
        <v>0.42165853008062398</v>
      </c>
      <c r="V101" s="98">
        <v>0.48312326517000015</v>
      </c>
      <c r="W101" s="98">
        <v>0.520878493309752</v>
      </c>
      <c r="X101" s="98">
        <v>0.64516866486513214</v>
      </c>
      <c r="Y101" s="98">
        <v>0.51364140466004593</v>
      </c>
      <c r="DA101" s="63" t="s">
        <v>1709</v>
      </c>
    </row>
    <row r="102" spans="1:105" ht="12" customHeight="1" x14ac:dyDescent="0.25">
      <c r="A102" s="121" t="s">
        <v>55</v>
      </c>
      <c r="B102" s="122">
        <v>0.5567434015515893</v>
      </c>
      <c r="C102" s="122">
        <v>0.49076459896272312</v>
      </c>
      <c r="D102" s="122">
        <v>0.57762920354847469</v>
      </c>
      <c r="E102" s="122">
        <v>0.66896555259136092</v>
      </c>
      <c r="F102" s="122">
        <v>0.72154184577042413</v>
      </c>
      <c r="G102" s="122">
        <v>0.80083685997948972</v>
      </c>
      <c r="H102" s="122">
        <v>0.8939344291356045</v>
      </c>
      <c r="I102" s="122">
        <v>1.0449634306582829</v>
      </c>
      <c r="J102" s="122">
        <v>0.97720809622420512</v>
      </c>
      <c r="K102" s="122">
        <v>0.76687955256615448</v>
      </c>
      <c r="L102" s="122">
        <v>0.63241379062031167</v>
      </c>
      <c r="M102" s="122">
        <v>0.72222276816814235</v>
      </c>
      <c r="N102" s="122">
        <v>1.05225644724583</v>
      </c>
      <c r="O102" s="122">
        <v>1.9316448391575101</v>
      </c>
      <c r="P102" s="122">
        <v>2.7666928644029429</v>
      </c>
      <c r="Q102" s="122">
        <v>4.0225346160202315</v>
      </c>
      <c r="R102" s="122">
        <v>4.8183315080068798</v>
      </c>
      <c r="S102" s="122">
        <v>5.8221325658841003</v>
      </c>
      <c r="T102" s="122">
        <v>8.0103797200787241</v>
      </c>
      <c r="U102" s="122">
        <v>11.085377104185016</v>
      </c>
      <c r="V102" s="122">
        <v>12.187437273549243</v>
      </c>
      <c r="W102" s="122">
        <v>20.460938237089877</v>
      </c>
      <c r="X102" s="122">
        <v>19.36184117207619</v>
      </c>
      <c r="Y102" s="122">
        <v>26.345949346325327</v>
      </c>
      <c r="DA102" s="130" t="s">
        <v>1710</v>
      </c>
    </row>
    <row r="103" spans="1:105" ht="12" customHeight="1" x14ac:dyDescent="0.25">
      <c r="A103" s="97" t="s">
        <v>124</v>
      </c>
      <c r="B103" s="98">
        <v>6.8079710819251849E-2</v>
      </c>
      <c r="C103" s="98">
        <v>9.9753772221403761E-2</v>
      </c>
      <c r="D103" s="98">
        <v>0.12182934165379275</v>
      </c>
      <c r="E103" s="98">
        <v>0.13664408743624418</v>
      </c>
      <c r="F103" s="98">
        <v>0.14561612165108606</v>
      </c>
      <c r="G103" s="98">
        <v>0.15357005680343416</v>
      </c>
      <c r="H103" s="98">
        <v>0.16100816691092204</v>
      </c>
      <c r="I103" s="98">
        <v>0.16322100842331902</v>
      </c>
      <c r="J103" s="98">
        <v>0.14184421703679445</v>
      </c>
      <c r="K103" s="98">
        <v>0.11427829745089803</v>
      </c>
      <c r="L103" s="98">
        <v>8.5812753733513381E-2</v>
      </c>
      <c r="M103" s="98">
        <v>7.2681994345554959E-2</v>
      </c>
      <c r="N103" s="98">
        <v>6.975427575841732E-2</v>
      </c>
      <c r="O103" s="98">
        <v>8.7378910211200145E-2</v>
      </c>
      <c r="P103" s="98">
        <v>9.17948944911888E-2</v>
      </c>
      <c r="Q103" s="98">
        <v>0.12281791810377787</v>
      </c>
      <c r="R103" s="98">
        <v>0.16167952532258795</v>
      </c>
      <c r="S103" s="98">
        <v>0.21505196933763193</v>
      </c>
      <c r="T103" s="98">
        <v>0.38968988590269471</v>
      </c>
      <c r="U103" s="98">
        <v>0.3731923952710387</v>
      </c>
      <c r="V103" s="98">
        <v>0.6892730979267544</v>
      </c>
      <c r="W103" s="98">
        <v>0.97747878874405913</v>
      </c>
      <c r="X103" s="98">
        <v>1.348407476357621</v>
      </c>
      <c r="Y103" s="98">
        <v>1.9674331267242127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2.2558264490921583E-3</v>
      </c>
      <c r="U104" s="98">
        <v>1.7849483091187761E-3</v>
      </c>
      <c r="V104" s="98">
        <v>2.3906864551505856E-3</v>
      </c>
      <c r="W104" s="98">
        <v>3.0983624275933248E-3</v>
      </c>
      <c r="X104" s="98">
        <v>3.6543435285057496E-3</v>
      </c>
      <c r="Y104" s="98">
        <v>6.1183352782923604E-3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7.6589279007909157E-4</v>
      </c>
      <c r="U105" s="101">
        <v>5.8467704769998093E-4</v>
      </c>
      <c r="V105" s="101">
        <v>8.0796760098534454E-4</v>
      </c>
      <c r="W105" s="101">
        <v>1.4140334643052716E-3</v>
      </c>
      <c r="X105" s="101">
        <v>9.6666131959437164E-4</v>
      </c>
      <c r="Y105" s="101">
        <v>2.528450191833195E-3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1.4899336590130665E-3</v>
      </c>
      <c r="U106" s="104">
        <v>1.2002712614187952E-3</v>
      </c>
      <c r="V106" s="104">
        <v>1.582718854165241E-3</v>
      </c>
      <c r="W106" s="104">
        <v>1.6843289632880534E-3</v>
      </c>
      <c r="X106" s="104">
        <v>2.687682208911378E-3</v>
      </c>
      <c r="Y106" s="104">
        <v>3.5898850864591655E-3</v>
      </c>
      <c r="DA106" s="132" t="s">
        <v>1714</v>
      </c>
    </row>
    <row r="107" spans="1:105" ht="12" customHeight="1" x14ac:dyDescent="0.25">
      <c r="A107" s="106" t="s">
        <v>122</v>
      </c>
      <c r="B107" s="101">
        <v>0.48866369073233751</v>
      </c>
      <c r="C107" s="101">
        <v>0.39101082674131937</v>
      </c>
      <c r="D107" s="101">
        <v>0.45579986189468191</v>
      </c>
      <c r="E107" s="101">
        <v>0.5323214651551168</v>
      </c>
      <c r="F107" s="101">
        <v>0.57592572411933807</v>
      </c>
      <c r="G107" s="101">
        <v>0.64726680317605556</v>
      </c>
      <c r="H107" s="101">
        <v>0.73292626222468249</v>
      </c>
      <c r="I107" s="101">
        <v>0.88174242223496391</v>
      </c>
      <c r="J107" s="101">
        <v>0.83536387918741073</v>
      </c>
      <c r="K107" s="101">
        <v>0.65260125511525646</v>
      </c>
      <c r="L107" s="101">
        <v>0.51846223634636623</v>
      </c>
      <c r="M107" s="101">
        <v>0.61531704541574428</v>
      </c>
      <c r="N107" s="101">
        <v>0.94309513585617799</v>
      </c>
      <c r="O107" s="101">
        <v>1.7918996291975711</v>
      </c>
      <c r="P107" s="101">
        <v>2.6328973049952</v>
      </c>
      <c r="Q107" s="101">
        <v>3.851366593698633</v>
      </c>
      <c r="R107" s="101">
        <v>4.5743446100107059</v>
      </c>
      <c r="S107" s="101">
        <v>5.2179035322581013</v>
      </c>
      <c r="T107" s="101">
        <v>6.2690026470005469</v>
      </c>
      <c r="U107" s="101">
        <v>9.2915051871759928</v>
      </c>
      <c r="V107" s="101">
        <v>9.52106376048215</v>
      </c>
      <c r="W107" s="101">
        <v>16.498849301325706</v>
      </c>
      <c r="X107" s="101">
        <v>13.797451865015406</v>
      </c>
      <c r="Y107" s="101">
        <v>18.422080554584902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2.813880054043201E-2</v>
      </c>
      <c r="M108" s="104">
        <v>3.4223728406843061E-2</v>
      </c>
      <c r="N108" s="104">
        <v>3.9407035631234655E-2</v>
      </c>
      <c r="O108" s="104">
        <v>5.2366299748738937E-2</v>
      </c>
      <c r="P108" s="104">
        <v>4.2000664916553868E-2</v>
      </c>
      <c r="Q108" s="104">
        <v>4.8350104217820496E-2</v>
      </c>
      <c r="R108" s="104">
        <v>8.2307372673586565E-2</v>
      </c>
      <c r="S108" s="104">
        <v>0.38917706428836685</v>
      </c>
      <c r="T108" s="104">
        <v>1.3494313607263906</v>
      </c>
      <c r="U108" s="104">
        <v>1.4188945734288658</v>
      </c>
      <c r="V108" s="104">
        <v>1.9747097286851867</v>
      </c>
      <c r="W108" s="104">
        <v>2.9815117845925192</v>
      </c>
      <c r="X108" s="104">
        <v>4.2123274871746572</v>
      </c>
      <c r="Y108" s="104">
        <v>5.9503173297379197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1.2920608472664241E-2</v>
      </c>
      <c r="M109" s="98">
        <v>1.3945724543079732E-2</v>
      </c>
      <c r="N109" s="98">
        <v>1.6959078741633805E-2</v>
      </c>
      <c r="O109" s="98">
        <v>2.4867650345060454E-2</v>
      </c>
      <c r="P109" s="98">
        <v>1.7733943889127499E-2</v>
      </c>
      <c r="Q109" s="98">
        <v>2.0609496758974888E-2</v>
      </c>
      <c r="R109" s="98">
        <v>3.4427790415529715E-2</v>
      </c>
      <c r="S109" s="98">
        <v>0.14392416260120083</v>
      </c>
      <c r="T109" s="98">
        <v>0.52793928303705062</v>
      </c>
      <c r="U109" s="98">
        <v>0.53376697861234434</v>
      </c>
      <c r="V109" s="98">
        <v>0.76194207623566212</v>
      </c>
      <c r="W109" s="98">
        <v>1.5169738707384239</v>
      </c>
      <c r="X109" s="98">
        <v>1.2899315422655144</v>
      </c>
      <c r="Y109" s="98">
        <v>2.7910393024979334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1.5218192067767767E-2</v>
      </c>
      <c r="M110" s="98">
        <v>2.0278003863763328E-2</v>
      </c>
      <c r="N110" s="98">
        <v>2.2447956889600853E-2</v>
      </c>
      <c r="O110" s="98">
        <v>2.749864940367848E-2</v>
      </c>
      <c r="P110" s="98">
        <v>2.4266721027426365E-2</v>
      </c>
      <c r="Q110" s="98">
        <v>2.7740607458845608E-2</v>
      </c>
      <c r="R110" s="98">
        <v>4.7879582258056844E-2</v>
      </c>
      <c r="S110" s="98">
        <v>0.24525290168716599</v>
      </c>
      <c r="T110" s="98">
        <v>0.82149207768933996</v>
      </c>
      <c r="U110" s="98">
        <v>0.88512759481652148</v>
      </c>
      <c r="V110" s="98">
        <v>1.2127676524495246</v>
      </c>
      <c r="W110" s="98">
        <v>1.464537913854095</v>
      </c>
      <c r="X110" s="98">
        <v>2.9223959449091428</v>
      </c>
      <c r="Y110" s="98">
        <v>3.1592780272399863</v>
      </c>
      <c r="DA110" s="63" t="s">
        <v>1718</v>
      </c>
    </row>
    <row r="111" spans="1:105" ht="12" customHeight="1" x14ac:dyDescent="0.25">
      <c r="A111" s="121" t="s">
        <v>54</v>
      </c>
      <c r="B111" s="122">
        <v>0.10943053161105093</v>
      </c>
      <c r="C111" s="122">
        <v>0.12884280470107407</v>
      </c>
      <c r="D111" s="122">
        <v>0.13402796007023854</v>
      </c>
      <c r="E111" s="122">
        <v>0.1664903685810748</v>
      </c>
      <c r="F111" s="122">
        <v>0.19453855782318796</v>
      </c>
      <c r="G111" s="122">
        <v>0.2110713221368066</v>
      </c>
      <c r="H111" s="122">
        <v>0.20821144102070946</v>
      </c>
      <c r="I111" s="122">
        <v>0.2522856915871427</v>
      </c>
      <c r="J111" s="122">
        <v>0.21874197765677378</v>
      </c>
      <c r="K111" s="122">
        <v>0.19758929953128276</v>
      </c>
      <c r="L111" s="122">
        <v>0.16232874457358074</v>
      </c>
      <c r="M111" s="122">
        <v>0.19801522966227983</v>
      </c>
      <c r="N111" s="122">
        <v>0.27042920618401567</v>
      </c>
      <c r="O111" s="122">
        <v>0.39465505484304214</v>
      </c>
      <c r="P111" s="122">
        <v>0.65192732004211384</v>
      </c>
      <c r="Q111" s="122">
        <v>0.8888535188150416</v>
      </c>
      <c r="R111" s="122">
        <v>1.0653262353963142</v>
      </c>
      <c r="S111" s="122">
        <v>1.488546199977046</v>
      </c>
      <c r="T111" s="122">
        <v>1.6725941003209108</v>
      </c>
      <c r="U111" s="122">
        <v>2.0384738679314758</v>
      </c>
      <c r="V111" s="122">
        <v>2.6283871311898639</v>
      </c>
      <c r="W111" s="122">
        <v>3.906151155408276</v>
      </c>
      <c r="X111" s="122">
        <v>5.5820118098795737</v>
      </c>
      <c r="Y111" s="122">
        <v>6.6474239180600545</v>
      </c>
      <c r="DA111" s="130" t="s">
        <v>1719</v>
      </c>
    </row>
    <row r="112" spans="1:105" ht="12" customHeight="1" x14ac:dyDescent="0.25">
      <c r="A112" s="97" t="s">
        <v>50</v>
      </c>
      <c r="B112" s="98">
        <v>8.6910236147238681E-3</v>
      </c>
      <c r="C112" s="98">
        <v>1.0163007566375119E-2</v>
      </c>
      <c r="D112" s="98">
        <v>1.0761030572481447E-2</v>
      </c>
      <c r="E112" s="98">
        <v>1.0825628621722099E-2</v>
      </c>
      <c r="F112" s="98">
        <v>1.3081573852783218E-2</v>
      </c>
      <c r="G112" s="98">
        <v>1.6152385524253472E-2</v>
      </c>
      <c r="H112" s="98">
        <v>1.7279408433773319E-2</v>
      </c>
      <c r="I112" s="98">
        <v>1.9755967916754668E-2</v>
      </c>
      <c r="J112" s="98">
        <v>2.0025362028548693E-2</v>
      </c>
      <c r="K112" s="98">
        <v>1.8231862969007862E-2</v>
      </c>
      <c r="L112" s="98">
        <v>1.4757491059044964E-2</v>
      </c>
      <c r="M112" s="98">
        <v>1.6214607830560425E-2</v>
      </c>
      <c r="N112" s="98">
        <v>1.858274264169664E-2</v>
      </c>
      <c r="O112" s="98">
        <v>2.3395473460043871E-2</v>
      </c>
      <c r="P112" s="98">
        <v>2.8624241344764875E-2</v>
      </c>
      <c r="Q112" s="98">
        <v>3.8427857204254692E-2</v>
      </c>
      <c r="R112" s="98">
        <v>4.7379613178775662E-2</v>
      </c>
      <c r="S112" s="98">
        <v>5.3453245199144267E-2</v>
      </c>
      <c r="T112" s="98">
        <v>2.7936866568964859E-2</v>
      </c>
      <c r="U112" s="98">
        <v>7.5255964827506627E-2</v>
      </c>
      <c r="V112" s="98">
        <v>5.9773155167405397E-2</v>
      </c>
      <c r="W112" s="98">
        <v>0.21134055977629634</v>
      </c>
      <c r="X112" s="98">
        <v>0.24894005778949116</v>
      </c>
      <c r="Y112" s="98">
        <v>0.23764341696100139</v>
      </c>
      <c r="DA112" s="63" t="s">
        <v>1720</v>
      </c>
    </row>
    <row r="113" spans="1:105" ht="12" customHeight="1" x14ac:dyDescent="0.25">
      <c r="A113" s="109" t="s">
        <v>120</v>
      </c>
      <c r="B113" s="33">
        <v>0.10073950799632705</v>
      </c>
      <c r="C113" s="33">
        <v>0.11867979713469894</v>
      </c>
      <c r="D113" s="33">
        <v>0.1232669294977571</v>
      </c>
      <c r="E113" s="33">
        <v>0.1556647399593527</v>
      </c>
      <c r="F113" s="33">
        <v>0.18145698397040474</v>
      </c>
      <c r="G113" s="33">
        <v>0.19491893661255313</v>
      </c>
      <c r="H113" s="33">
        <v>0.19093203258693614</v>
      </c>
      <c r="I113" s="33">
        <v>0.23252972367038802</v>
      </c>
      <c r="J113" s="33">
        <v>0.1987166156282251</v>
      </c>
      <c r="K113" s="33">
        <v>0.1793574365622749</v>
      </c>
      <c r="L113" s="33">
        <v>0.14757125351453576</v>
      </c>
      <c r="M113" s="33">
        <v>0.18180062183171941</v>
      </c>
      <c r="N113" s="33">
        <v>0.25184646354231904</v>
      </c>
      <c r="O113" s="33">
        <v>0.37125958138299825</v>
      </c>
      <c r="P113" s="33">
        <v>0.62330307869734902</v>
      </c>
      <c r="Q113" s="33">
        <v>0.85042566161078692</v>
      </c>
      <c r="R113" s="33">
        <v>1.0179466222175386</v>
      </c>
      <c r="S113" s="33">
        <v>1.4350929547779017</v>
      </c>
      <c r="T113" s="33">
        <v>1.6446572337519461</v>
      </c>
      <c r="U113" s="33">
        <v>1.9632179031039689</v>
      </c>
      <c r="V113" s="33">
        <v>2.5686139760224584</v>
      </c>
      <c r="W113" s="33">
        <v>3.6948105956319797</v>
      </c>
      <c r="X113" s="33">
        <v>5.3330717520900821</v>
      </c>
      <c r="Y113" s="33">
        <v>6.4097805010990534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3.114354282315253</v>
      </c>
      <c r="C115" s="117">
        <f t="shared" si="17"/>
        <v>4.0525419584370841</v>
      </c>
      <c r="D115" s="117">
        <f t="shared" si="17"/>
        <v>4.6902159704277651</v>
      </c>
      <c r="E115" s="117">
        <f t="shared" si="17"/>
        <v>5.161508230476473</v>
      </c>
      <c r="F115" s="117">
        <f t="shared" si="17"/>
        <v>5.1215927878559757</v>
      </c>
      <c r="G115" s="117">
        <f t="shared" si="17"/>
        <v>5.4520291260574147</v>
      </c>
      <c r="H115" s="117">
        <f t="shared" si="17"/>
        <v>5.4936214389739595</v>
      </c>
      <c r="I115" s="117">
        <f t="shared" si="17"/>
        <v>5.3789121360054049</v>
      </c>
      <c r="J115" s="117">
        <f t="shared" si="17"/>
        <v>5.725724870504072</v>
      </c>
      <c r="K115" s="117">
        <f t="shared" si="17"/>
        <v>5.7439274938120457</v>
      </c>
      <c r="L115" s="117">
        <f t="shared" si="17"/>
        <v>6.3578838978160626</v>
      </c>
      <c r="M115" s="117">
        <f t="shared" si="17"/>
        <v>6.4489958183783624</v>
      </c>
      <c r="N115" s="117">
        <f t="shared" si="17"/>
        <v>8.5315682930325938</v>
      </c>
      <c r="O115" s="117">
        <f t="shared" si="17"/>
        <v>14.078971376442082</v>
      </c>
      <c r="P115" s="117">
        <f t="shared" si="17"/>
        <v>18.560297431146363</v>
      </c>
      <c r="Q115" s="117">
        <f t="shared" si="17"/>
        <v>29.541793133436624</v>
      </c>
      <c r="R115" s="117">
        <f t="shared" ref="R115:V115" si="18">R116+R118+R120+R129</f>
        <v>32.038721759654052</v>
      </c>
      <c r="S115" s="117">
        <f t="shared" si="18"/>
        <v>40.307457250133744</v>
      </c>
      <c r="T115" s="117">
        <f t="shared" si="18"/>
        <v>45.962304970662473</v>
      </c>
      <c r="U115" s="117">
        <f t="shared" si="18"/>
        <v>52.658449722057703</v>
      </c>
      <c r="V115" s="117">
        <f t="shared" si="18"/>
        <v>67.47521515351437</v>
      </c>
      <c r="W115" s="117">
        <f t="shared" ref="W115:Y115" si="19">W116+W118+W120+W129</f>
        <v>95.003202976075471</v>
      </c>
      <c r="X115" s="117">
        <f t="shared" si="19"/>
        <v>126.08267440316632</v>
      </c>
      <c r="Y115" s="117">
        <f t="shared" si="19"/>
        <v>153.27543571260995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2.7271870624680381</v>
      </c>
      <c r="C116" s="122">
        <f t="shared" si="20"/>
        <v>3.6844695042225974</v>
      </c>
      <c r="D116" s="122">
        <f t="shared" si="20"/>
        <v>4.2637113556887041</v>
      </c>
      <c r="E116" s="122">
        <f t="shared" si="20"/>
        <v>4.6538414761766225</v>
      </c>
      <c r="F116" s="122">
        <f t="shared" si="20"/>
        <v>4.5590912530071286</v>
      </c>
      <c r="G116" s="122">
        <f t="shared" si="20"/>
        <v>4.823835637465363</v>
      </c>
      <c r="H116" s="122">
        <f t="shared" si="20"/>
        <v>4.800762804550164</v>
      </c>
      <c r="I116" s="122">
        <f t="shared" si="20"/>
        <v>4.5460756773943949</v>
      </c>
      <c r="J116" s="122">
        <f t="shared" si="20"/>
        <v>4.9601928993742304</v>
      </c>
      <c r="K116" s="122">
        <f t="shared" si="20"/>
        <v>5.1047958093936154</v>
      </c>
      <c r="L116" s="122">
        <f t="shared" si="20"/>
        <v>5.8048127022821543</v>
      </c>
      <c r="M116" s="122">
        <f t="shared" si="20"/>
        <v>5.8156868986316619</v>
      </c>
      <c r="N116" s="122">
        <f t="shared" si="20"/>
        <v>7.5888427062242467</v>
      </c>
      <c r="O116" s="122">
        <f t="shared" si="20"/>
        <v>12.441567370243616</v>
      </c>
      <c r="P116" s="122">
        <f t="shared" si="20"/>
        <v>16.103507883705312</v>
      </c>
      <c r="Q116" s="122">
        <f t="shared" si="20"/>
        <v>25.643409930685511</v>
      </c>
      <c r="R116" s="122">
        <f t="shared" si="20"/>
        <v>27.141033118420349</v>
      </c>
      <c r="S116" s="122">
        <f t="shared" si="20"/>
        <v>34.08663353380399</v>
      </c>
      <c r="T116" s="122">
        <f t="shared" si="20"/>
        <v>37.664888825950307</v>
      </c>
      <c r="U116" s="122">
        <f t="shared" si="20"/>
        <v>41.758356882987499</v>
      </c>
      <c r="V116" s="122">
        <f t="shared" si="20"/>
        <v>54.749051477754989</v>
      </c>
      <c r="W116" s="122">
        <f t="shared" si="20"/>
        <v>74.996050284579454</v>
      </c>
      <c r="X116" s="122">
        <f t="shared" si="20"/>
        <v>104.15810304668581</v>
      </c>
      <c r="Y116" s="122">
        <f t="shared" si="20"/>
        <v>125.52108075817419</v>
      </c>
      <c r="DA116" s="130" t="s">
        <v>1874</v>
      </c>
    </row>
    <row r="117" spans="1:105" ht="12" customHeight="1" x14ac:dyDescent="0.25">
      <c r="A117" s="97" t="s">
        <v>53</v>
      </c>
      <c r="B117" s="98">
        <v>2.7271870624680381</v>
      </c>
      <c r="C117" s="98">
        <v>3.6844695042225974</v>
      </c>
      <c r="D117" s="98">
        <v>4.2637113556887041</v>
      </c>
      <c r="E117" s="98">
        <v>4.6538414761766225</v>
      </c>
      <c r="F117" s="98">
        <v>4.5590912530071286</v>
      </c>
      <c r="G117" s="98">
        <v>4.823835637465363</v>
      </c>
      <c r="H117" s="98">
        <v>4.800762804550164</v>
      </c>
      <c r="I117" s="98">
        <v>4.5460756773943949</v>
      </c>
      <c r="J117" s="98">
        <v>4.9601928993742304</v>
      </c>
      <c r="K117" s="98">
        <v>5.1047958093936154</v>
      </c>
      <c r="L117" s="98">
        <v>5.8048127022821543</v>
      </c>
      <c r="M117" s="98">
        <v>5.8156868986316619</v>
      </c>
      <c r="N117" s="98">
        <v>7.5888427062242467</v>
      </c>
      <c r="O117" s="98">
        <v>12.441567370243616</v>
      </c>
      <c r="P117" s="98">
        <v>16.103507883705312</v>
      </c>
      <c r="Q117" s="98">
        <v>25.643409930685511</v>
      </c>
      <c r="R117" s="98">
        <v>27.141033118420349</v>
      </c>
      <c r="S117" s="98">
        <v>34.08663353380399</v>
      </c>
      <c r="T117" s="98">
        <v>37.664888825950307</v>
      </c>
      <c r="U117" s="98">
        <v>41.758356882987499</v>
      </c>
      <c r="V117" s="98">
        <v>54.749051477754989</v>
      </c>
      <c r="W117" s="98">
        <v>74.996050284579454</v>
      </c>
      <c r="X117" s="98">
        <v>104.15810304668581</v>
      </c>
      <c r="Y117" s="98">
        <v>125.52108075817419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3.8134084152207505E-3</v>
      </c>
      <c r="C118" s="122">
        <f t="shared" si="21"/>
        <v>6.9345474893121586E-3</v>
      </c>
      <c r="D118" s="122">
        <f t="shared" si="21"/>
        <v>1.142959268221614E-2</v>
      </c>
      <c r="E118" s="122">
        <f t="shared" si="21"/>
        <v>1.4958115338328986E-2</v>
      </c>
      <c r="F118" s="122">
        <f t="shared" si="21"/>
        <v>1.7054401110479782E-2</v>
      </c>
      <c r="G118" s="122">
        <f t="shared" si="21"/>
        <v>2.3054358551888369E-2</v>
      </c>
      <c r="H118" s="122">
        <f t="shared" si="21"/>
        <v>3.3755069345137806E-2</v>
      </c>
      <c r="I118" s="122">
        <f t="shared" si="21"/>
        <v>5.175838893030936E-2</v>
      </c>
      <c r="J118" s="122">
        <f t="shared" si="21"/>
        <v>4.6269120351358231E-2</v>
      </c>
      <c r="K118" s="122">
        <f t="shared" si="21"/>
        <v>5.4106343791851932E-2</v>
      </c>
      <c r="L118" s="122">
        <f t="shared" si="21"/>
        <v>6.3075212024317567E-2</v>
      </c>
      <c r="M118" s="122">
        <f t="shared" si="21"/>
        <v>5.8163388176725742E-2</v>
      </c>
      <c r="N118" s="122">
        <f t="shared" si="21"/>
        <v>0.10922493930505534</v>
      </c>
      <c r="O118" s="122">
        <f t="shared" si="21"/>
        <v>0.16219988985380968</v>
      </c>
      <c r="P118" s="122">
        <f t="shared" si="21"/>
        <v>0.24664766355772166</v>
      </c>
      <c r="Q118" s="122">
        <f t="shared" si="21"/>
        <v>0.68351557953962672</v>
      </c>
      <c r="R118" s="122">
        <f t="shared" si="21"/>
        <v>0.99500729840172886</v>
      </c>
      <c r="S118" s="122">
        <f t="shared" si="21"/>
        <v>1.2214368753308249</v>
      </c>
      <c r="T118" s="122">
        <f t="shared" si="21"/>
        <v>1.4415230101863663</v>
      </c>
      <c r="U118" s="122">
        <f t="shared" si="21"/>
        <v>1.5692626483993124</v>
      </c>
      <c r="V118" s="122">
        <f t="shared" si="21"/>
        <v>1.806582527484337</v>
      </c>
      <c r="W118" s="122">
        <f t="shared" si="21"/>
        <v>1.9585185079076854</v>
      </c>
      <c r="X118" s="122">
        <f t="shared" si="21"/>
        <v>2.445419307693776</v>
      </c>
      <c r="Y118" s="122">
        <f t="shared" si="21"/>
        <v>1.9655653665957886</v>
      </c>
      <c r="DA118" s="130" t="s">
        <v>1876</v>
      </c>
    </row>
    <row r="119" spans="1:105" ht="12" customHeight="1" x14ac:dyDescent="0.25">
      <c r="A119" s="97" t="s">
        <v>53</v>
      </c>
      <c r="B119" s="98">
        <v>3.8134084152207505E-3</v>
      </c>
      <c r="C119" s="98">
        <v>6.9345474893121586E-3</v>
      </c>
      <c r="D119" s="98">
        <v>1.142959268221614E-2</v>
      </c>
      <c r="E119" s="98">
        <v>1.4958115338328986E-2</v>
      </c>
      <c r="F119" s="98">
        <v>1.7054401110479782E-2</v>
      </c>
      <c r="G119" s="98">
        <v>2.3054358551888369E-2</v>
      </c>
      <c r="H119" s="98">
        <v>3.3755069345137806E-2</v>
      </c>
      <c r="I119" s="98">
        <v>5.175838893030936E-2</v>
      </c>
      <c r="J119" s="98">
        <v>4.6269120351358231E-2</v>
      </c>
      <c r="K119" s="98">
        <v>5.4106343791851932E-2</v>
      </c>
      <c r="L119" s="98">
        <v>6.3075212024317567E-2</v>
      </c>
      <c r="M119" s="98">
        <v>5.8163388176725742E-2</v>
      </c>
      <c r="N119" s="98">
        <v>0.10922493930505534</v>
      </c>
      <c r="O119" s="98">
        <v>0.16219988985380968</v>
      </c>
      <c r="P119" s="98">
        <v>0.24664766355772166</v>
      </c>
      <c r="Q119" s="98">
        <v>0.68351557953962672</v>
      </c>
      <c r="R119" s="98">
        <v>0.99500729840172886</v>
      </c>
      <c r="S119" s="98">
        <v>1.2214368753308249</v>
      </c>
      <c r="T119" s="98">
        <v>1.4415230101863663</v>
      </c>
      <c r="U119" s="98">
        <v>1.5692626483993124</v>
      </c>
      <c r="V119" s="98">
        <v>1.806582527484337</v>
      </c>
      <c r="W119" s="98">
        <v>1.9585185079076854</v>
      </c>
      <c r="X119" s="98">
        <v>2.445419307693776</v>
      </c>
      <c r="Y119" s="98">
        <v>1.9655653665957886</v>
      </c>
      <c r="DA119" s="63" t="s">
        <v>1877</v>
      </c>
    </row>
    <row r="120" spans="1:105" ht="12" customHeight="1" x14ac:dyDescent="0.25">
      <c r="A120" s="121" t="s">
        <v>55</v>
      </c>
      <c r="B120" s="122">
        <v>0.30408900803114325</v>
      </c>
      <c r="C120" s="122">
        <v>0.26748737210552659</v>
      </c>
      <c r="D120" s="122">
        <v>0.31726324370711589</v>
      </c>
      <c r="E120" s="122">
        <v>0.37034341832651685</v>
      </c>
      <c r="F120" s="122">
        <v>0.40208111898310706</v>
      </c>
      <c r="G120" s="122">
        <v>0.44944056766055768</v>
      </c>
      <c r="H120" s="122">
        <v>0.50528842189834633</v>
      </c>
      <c r="I120" s="122">
        <v>0.59417839353137414</v>
      </c>
      <c r="J120" s="122">
        <v>0.55752879189163451</v>
      </c>
      <c r="K120" s="122">
        <v>0.43875152559525393</v>
      </c>
      <c r="L120" s="122">
        <v>0.36960746515710124</v>
      </c>
      <c r="M120" s="122">
        <v>0.42753129744590807</v>
      </c>
      <c r="N120" s="122">
        <v>0.63027548433012115</v>
      </c>
      <c r="O120" s="122">
        <v>1.1761675176985664</v>
      </c>
      <c r="P120" s="122">
        <v>1.7114338260987527</v>
      </c>
      <c r="Q120" s="122">
        <v>2.5308369261009118</v>
      </c>
      <c r="R120" s="122">
        <v>3.0782668516114762</v>
      </c>
      <c r="S120" s="122">
        <v>3.8348445838251402</v>
      </c>
      <c r="T120" s="122">
        <v>5.5251047546860566</v>
      </c>
      <c r="U120" s="122">
        <v>7.694198935223084</v>
      </c>
      <c r="V120" s="122">
        <v>8.7610850039725214</v>
      </c>
      <c r="W120" s="122">
        <v>14.810290352442831</v>
      </c>
      <c r="X120" s="122">
        <v>14.766483917718354</v>
      </c>
      <c r="Y120" s="122">
        <v>20.104088425224656</v>
      </c>
      <c r="DA120" s="130" t="s">
        <v>1878</v>
      </c>
    </row>
    <row r="121" spans="1:105" ht="12" customHeight="1" x14ac:dyDescent="0.25">
      <c r="A121" s="97" t="s">
        <v>124</v>
      </c>
      <c r="B121" s="98">
        <v>3.3425411128403547E-2</v>
      </c>
      <c r="C121" s="98">
        <v>4.9895768193329207E-2</v>
      </c>
      <c r="D121" s="98">
        <v>6.1548088292428554E-2</v>
      </c>
      <c r="E121" s="98">
        <v>6.9579077507100628E-2</v>
      </c>
      <c r="F121" s="98">
        <v>7.4648427964773986E-2</v>
      </c>
      <c r="G121" s="98">
        <v>7.928620953846606E-2</v>
      </c>
      <c r="H121" s="98">
        <v>8.3841219694050131E-2</v>
      </c>
      <c r="I121" s="98">
        <v>8.5570737907676428E-2</v>
      </c>
      <c r="J121" s="98">
        <v>7.4769323709946864E-2</v>
      </c>
      <c r="K121" s="98">
        <v>6.0694365265195872E-2</v>
      </c>
      <c r="L121" s="98">
        <v>4.589900445584659E-2</v>
      </c>
      <c r="M121" s="98">
        <v>3.9466844373950705E-2</v>
      </c>
      <c r="N121" s="98">
        <v>3.9202093081908342E-2</v>
      </c>
      <c r="O121" s="98">
        <v>5.2654899771516279E-2</v>
      </c>
      <c r="P121" s="98">
        <v>5.7317348276647001E-2</v>
      </c>
      <c r="Q121" s="98">
        <v>8.2865123790073048E-2</v>
      </c>
      <c r="R121" s="98">
        <v>0.11522165817440809</v>
      </c>
      <c r="S121" s="98">
        <v>0.15833872858347145</v>
      </c>
      <c r="T121" s="98">
        <v>0.30427405745954339</v>
      </c>
      <c r="U121" s="98">
        <v>0.30253996709248415</v>
      </c>
      <c r="V121" s="98">
        <v>0.58839428217275425</v>
      </c>
      <c r="W121" s="98">
        <v>0.85195855234897921</v>
      </c>
      <c r="X121" s="98">
        <v>1.2032852615933631</v>
      </c>
      <c r="Y121" s="98">
        <v>1.7701619585480868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2.1447311333367596E-3</v>
      </c>
      <c r="U122" s="98">
        <v>1.7001389440607032E-3</v>
      </c>
      <c r="V122" s="98">
        <v>2.2766251227674026E-3</v>
      </c>
      <c r="W122" s="98">
        <v>2.8987423676102601E-3</v>
      </c>
      <c r="X122" s="98">
        <v>3.5350071698853269E-3</v>
      </c>
      <c r="Y122" s="98">
        <v>5.8325513449654243E-3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6.5479747432369299E-4</v>
      </c>
      <c r="U123" s="101">
        <v>4.9986768264190804E-4</v>
      </c>
      <c r="V123" s="101">
        <v>6.9390626860216145E-4</v>
      </c>
      <c r="W123" s="101">
        <v>1.2144134043222067E-3</v>
      </c>
      <c r="X123" s="101">
        <v>8.4732496097394906E-4</v>
      </c>
      <c r="Y123" s="101">
        <v>2.2426662585062593E-3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1.4899336590130665E-3</v>
      </c>
      <c r="U124" s="104">
        <v>1.2002712614187952E-3</v>
      </c>
      <c r="V124" s="104">
        <v>1.582718854165241E-3</v>
      </c>
      <c r="W124" s="104">
        <v>1.6843289632880534E-3</v>
      </c>
      <c r="X124" s="104">
        <v>2.687682208911378E-3</v>
      </c>
      <c r="Y124" s="104">
        <v>3.5898850864591655E-3</v>
      </c>
      <c r="DA124" s="132" t="s">
        <v>1882</v>
      </c>
    </row>
    <row r="125" spans="1:105" ht="12" customHeight="1" x14ac:dyDescent="0.25">
      <c r="A125" s="106" t="s">
        <v>122</v>
      </c>
      <c r="B125" s="101">
        <v>0.27066359690273972</v>
      </c>
      <c r="C125" s="101">
        <v>0.21759160391219737</v>
      </c>
      <c r="D125" s="101">
        <v>0.25571515541468737</v>
      </c>
      <c r="E125" s="101">
        <v>0.30076434081941622</v>
      </c>
      <c r="F125" s="101">
        <v>0.32743269101833306</v>
      </c>
      <c r="G125" s="101">
        <v>0.37015435812209163</v>
      </c>
      <c r="H125" s="101">
        <v>0.42144720220429616</v>
      </c>
      <c r="I125" s="101">
        <v>0.5086076556236977</v>
      </c>
      <c r="J125" s="101">
        <v>0.48275946818168763</v>
      </c>
      <c r="K125" s="101">
        <v>0.37805716033005804</v>
      </c>
      <c r="L125" s="101">
        <v>0.30088922653371852</v>
      </c>
      <c r="M125" s="101">
        <v>0.3595721532285413</v>
      </c>
      <c r="N125" s="101">
        <v>0.55862486453748728</v>
      </c>
      <c r="O125" s="101">
        <v>1.0812900816942517</v>
      </c>
      <c r="P125" s="101">
        <v>1.6193453161612348</v>
      </c>
      <c r="Q125" s="101">
        <v>2.4079003167758355</v>
      </c>
      <c r="R125" s="101">
        <v>2.8936725430309336</v>
      </c>
      <c r="S125" s="101">
        <v>3.3355700444793634</v>
      </c>
      <c r="T125" s="101">
        <v>4.0389958234276984</v>
      </c>
      <c r="U125" s="101">
        <v>6.1423908261424298</v>
      </c>
      <c r="V125" s="101">
        <v>6.4334756474232559</v>
      </c>
      <c r="W125" s="101">
        <v>11.442787259441983</v>
      </c>
      <c r="X125" s="101">
        <v>9.7228837724994133</v>
      </c>
      <c r="Y125" s="101">
        <v>13.17181270926991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2.2819234167536107E-2</v>
      </c>
      <c r="M126" s="104">
        <v>2.8492299843416051E-2</v>
      </c>
      <c r="N126" s="104">
        <v>3.2448526710725498E-2</v>
      </c>
      <c r="O126" s="104">
        <v>4.2222536232798369E-2</v>
      </c>
      <c r="P126" s="104">
        <v>3.4771161660870915E-2</v>
      </c>
      <c r="Q126" s="104">
        <v>4.0071485535003101E-2</v>
      </c>
      <c r="R126" s="104">
        <v>6.9372650406134634E-2</v>
      </c>
      <c r="S126" s="104">
        <v>0.34093581076230517</v>
      </c>
      <c r="T126" s="104">
        <v>1.179690142665478</v>
      </c>
      <c r="U126" s="104">
        <v>1.2475680030441092</v>
      </c>
      <c r="V126" s="104">
        <v>1.7369384492537441</v>
      </c>
      <c r="W126" s="104">
        <v>2.5126457982842569</v>
      </c>
      <c r="X126" s="104">
        <v>3.8367798764556924</v>
      </c>
      <c r="Y126" s="104">
        <v>5.1562812060616938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7.6010420997683391E-3</v>
      </c>
      <c r="M127" s="98">
        <v>8.2142959796527235E-3</v>
      </c>
      <c r="N127" s="98">
        <v>1.0000569821124645E-2</v>
      </c>
      <c r="O127" s="98">
        <v>1.4723886829119886E-2</v>
      </c>
      <c r="P127" s="98">
        <v>1.0504440633444552E-2</v>
      </c>
      <c r="Q127" s="98">
        <v>1.233087807615749E-2</v>
      </c>
      <c r="R127" s="98">
        <v>2.1493068148077783E-2</v>
      </c>
      <c r="S127" s="98">
        <v>9.5682909075139197E-2</v>
      </c>
      <c r="T127" s="98">
        <v>0.35819806497613793</v>
      </c>
      <c r="U127" s="98">
        <v>0.36244040822758766</v>
      </c>
      <c r="V127" s="98">
        <v>0.52417079680421952</v>
      </c>
      <c r="W127" s="98">
        <v>1.0481078844301619</v>
      </c>
      <c r="X127" s="98">
        <v>0.91438393154654962</v>
      </c>
      <c r="Y127" s="98">
        <v>1.9970031788217073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1.5218192067767767E-2</v>
      </c>
      <c r="M128" s="98">
        <v>2.0278003863763328E-2</v>
      </c>
      <c r="N128" s="98">
        <v>2.2447956889600853E-2</v>
      </c>
      <c r="O128" s="98">
        <v>2.749864940367848E-2</v>
      </c>
      <c r="P128" s="98">
        <v>2.4266721027426365E-2</v>
      </c>
      <c r="Q128" s="98">
        <v>2.7740607458845608E-2</v>
      </c>
      <c r="R128" s="98">
        <v>4.7879582258056844E-2</v>
      </c>
      <c r="S128" s="98">
        <v>0.24525290168716599</v>
      </c>
      <c r="T128" s="98">
        <v>0.82149207768933996</v>
      </c>
      <c r="U128" s="98">
        <v>0.88512759481652148</v>
      </c>
      <c r="V128" s="98">
        <v>1.2127676524495246</v>
      </c>
      <c r="W128" s="98">
        <v>1.464537913854095</v>
      </c>
      <c r="X128" s="98">
        <v>2.9223959449091428</v>
      </c>
      <c r="Y128" s="98">
        <v>3.1592780272399863</v>
      </c>
      <c r="DA128" s="63" t="s">
        <v>1886</v>
      </c>
    </row>
    <row r="129" spans="1:105" ht="12" customHeight="1" x14ac:dyDescent="0.25">
      <c r="A129" s="121" t="s">
        <v>54</v>
      </c>
      <c r="B129" s="122">
        <v>7.9264803400851055E-2</v>
      </c>
      <c r="C129" s="122">
        <v>9.3650534619647688E-2</v>
      </c>
      <c r="D129" s="122">
        <v>9.7811778349729733E-2</v>
      </c>
      <c r="E129" s="122">
        <v>0.12236522063500449</v>
      </c>
      <c r="F129" s="122">
        <v>0.14336601475526017</v>
      </c>
      <c r="G129" s="122">
        <v>0.15569856237960494</v>
      </c>
      <c r="H129" s="122">
        <v>0.15381514318031064</v>
      </c>
      <c r="I129" s="122">
        <v>0.18689967614932607</v>
      </c>
      <c r="J129" s="122">
        <v>0.16173405888684944</v>
      </c>
      <c r="K129" s="122">
        <v>0.14627381503132375</v>
      </c>
      <c r="L129" s="122">
        <v>0.12038851835248929</v>
      </c>
      <c r="M129" s="122">
        <v>0.14761423412406688</v>
      </c>
      <c r="N129" s="122">
        <v>0.20322516317317024</v>
      </c>
      <c r="O129" s="122">
        <v>0.29903659864609022</v>
      </c>
      <c r="P129" s="122">
        <v>0.49870805778457811</v>
      </c>
      <c r="Q129" s="122">
        <v>0.68403069711057451</v>
      </c>
      <c r="R129" s="122">
        <v>0.82441449122049559</v>
      </c>
      <c r="S129" s="122">
        <v>1.1645422571737956</v>
      </c>
      <c r="T129" s="122">
        <v>1.330788379839746</v>
      </c>
      <c r="U129" s="122">
        <v>1.6366312554478082</v>
      </c>
      <c r="V129" s="122">
        <v>2.1584961443025246</v>
      </c>
      <c r="W129" s="122">
        <v>3.2383438311454946</v>
      </c>
      <c r="X129" s="122">
        <v>4.712668131068372</v>
      </c>
      <c r="Y129" s="122">
        <v>5.6847011626153083</v>
      </c>
      <c r="DA129" s="130" t="s">
        <v>1887</v>
      </c>
    </row>
    <row r="130" spans="1:105" ht="12" customHeight="1" x14ac:dyDescent="0.25">
      <c r="A130" s="97" t="s">
        <v>50</v>
      </c>
      <c r="B130" s="98">
        <v>5.0222682031097893E-3</v>
      </c>
      <c r="C130" s="98">
        <v>5.8890233520788324E-3</v>
      </c>
      <c r="D130" s="98">
        <v>6.2518565250044558E-3</v>
      </c>
      <c r="E130" s="98">
        <v>6.2993434046068105E-3</v>
      </c>
      <c r="F130" s="98">
        <v>7.6261668348034731E-3</v>
      </c>
      <c r="G130" s="98">
        <v>9.4327749484851269E-3</v>
      </c>
      <c r="H130" s="98">
        <v>1.010613685024786E-2</v>
      </c>
      <c r="I130" s="98">
        <v>1.1563392498250884E-2</v>
      </c>
      <c r="J130" s="98">
        <v>1.1726014834087155E-2</v>
      </c>
      <c r="K130" s="98">
        <v>1.0680092070782007E-2</v>
      </c>
      <c r="L130" s="98">
        <v>8.6478383865185825E-3</v>
      </c>
      <c r="M130" s="98">
        <v>9.5068233970243658E-3</v>
      </c>
      <c r="N130" s="98">
        <v>1.0903592945685251E-2</v>
      </c>
      <c r="O130" s="98">
        <v>1.3737147390590478E-2</v>
      </c>
      <c r="P130" s="98">
        <v>1.6814220254872485E-2</v>
      </c>
      <c r="Q130" s="98">
        <v>2.2590741349628008E-2</v>
      </c>
      <c r="R130" s="98">
        <v>2.7881196391987773E-2</v>
      </c>
      <c r="S130" s="98">
        <v>3.1490572553896E-2</v>
      </c>
      <c r="T130" s="98">
        <v>1.6467786575693304E-2</v>
      </c>
      <c r="U130" s="98">
        <v>4.4718970262514326E-2</v>
      </c>
      <c r="V130" s="98">
        <v>3.5770148704296359E-2</v>
      </c>
      <c r="W130" s="98">
        <v>0.12748412621643077</v>
      </c>
      <c r="X130" s="98">
        <v>0.15059125614392777</v>
      </c>
      <c r="Y130" s="98">
        <v>0.14393723012948303</v>
      </c>
      <c r="DA130" s="63" t="s">
        <v>1888</v>
      </c>
    </row>
    <row r="131" spans="1:105" ht="12" customHeight="1" x14ac:dyDescent="0.25">
      <c r="A131" s="109" t="s">
        <v>120</v>
      </c>
      <c r="B131" s="33">
        <v>7.4242535197741266E-2</v>
      </c>
      <c r="C131" s="33">
        <v>8.7761511267568856E-2</v>
      </c>
      <c r="D131" s="33">
        <v>9.1559921824725277E-2</v>
      </c>
      <c r="E131" s="33">
        <v>0.11606587723039768</v>
      </c>
      <c r="F131" s="33">
        <v>0.13573984792045671</v>
      </c>
      <c r="G131" s="33">
        <v>0.14626578743111981</v>
      </c>
      <c r="H131" s="33">
        <v>0.14370900633006278</v>
      </c>
      <c r="I131" s="33">
        <v>0.17533628365107518</v>
      </c>
      <c r="J131" s="33">
        <v>0.15000804405276227</v>
      </c>
      <c r="K131" s="33">
        <v>0.13559372296054176</v>
      </c>
      <c r="L131" s="33">
        <v>0.1117406799659707</v>
      </c>
      <c r="M131" s="33">
        <v>0.13810741072704252</v>
      </c>
      <c r="N131" s="33">
        <v>0.192321570227485</v>
      </c>
      <c r="O131" s="33">
        <v>0.28529945125549977</v>
      </c>
      <c r="P131" s="33">
        <v>0.4818938375297056</v>
      </c>
      <c r="Q131" s="33">
        <v>0.6614399557609465</v>
      </c>
      <c r="R131" s="33">
        <v>0.79653329482850777</v>
      </c>
      <c r="S131" s="33">
        <v>1.1330516846198995</v>
      </c>
      <c r="T131" s="33">
        <v>1.3143205932640527</v>
      </c>
      <c r="U131" s="33">
        <v>1.5919122851852938</v>
      </c>
      <c r="V131" s="33">
        <v>2.1227259955982283</v>
      </c>
      <c r="W131" s="33">
        <v>3.1108597049290641</v>
      </c>
      <c r="X131" s="33">
        <v>4.5620768749244442</v>
      </c>
      <c r="Y131" s="33">
        <v>5.5407639324858255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1.1998531170317646</v>
      </c>
      <c r="C133" s="154">
        <f t="shared" si="22"/>
        <v>1.2662512697889421</v>
      </c>
      <c r="D133" s="154">
        <f t="shared" si="22"/>
        <v>1.2936049604288491</v>
      </c>
      <c r="E133" s="154">
        <f t="shared" si="22"/>
        <v>1.3133270759984592</v>
      </c>
      <c r="F133" s="154">
        <f t="shared" si="22"/>
        <v>1.3256671665358555</v>
      </c>
      <c r="G133" s="154">
        <f t="shared" si="22"/>
        <v>1.3510467459485789</v>
      </c>
      <c r="H133" s="154">
        <f t="shared" si="22"/>
        <v>1.3670438619047582</v>
      </c>
      <c r="I133" s="154">
        <f t="shared" si="22"/>
        <v>1.3514629607549586</v>
      </c>
      <c r="J133" s="154">
        <f t="shared" si="22"/>
        <v>1.4123271849280139</v>
      </c>
      <c r="K133" s="154">
        <f t="shared" si="22"/>
        <v>1.4864059744197156</v>
      </c>
      <c r="L133" s="154">
        <f t="shared" si="22"/>
        <v>1.5675658127917862</v>
      </c>
      <c r="M133" s="154">
        <f t="shared" si="22"/>
        <v>1.5975315668337409</v>
      </c>
      <c r="N133" s="154">
        <f t="shared" si="22"/>
        <v>1.7072682573580318</v>
      </c>
      <c r="O133" s="154">
        <f t="shared" si="22"/>
        <v>1.8350224780655928</v>
      </c>
      <c r="P133" s="154">
        <f t="shared" si="22"/>
        <v>1.8897093730624333</v>
      </c>
      <c r="Q133" s="154">
        <f t="shared" si="22"/>
        <v>2.0233806422634792</v>
      </c>
      <c r="R133" s="154">
        <f t="shared" ref="R133:V133" si="23">IF(R115=0,"",R115/R97)</f>
        <v>2.0230186183294587</v>
      </c>
      <c r="S133" s="154">
        <f t="shared" si="23"/>
        <v>2.079313739084466</v>
      </c>
      <c r="T133" s="154">
        <f t="shared" si="23"/>
        <v>2.0255060819894153</v>
      </c>
      <c r="U133" s="154">
        <f t="shared" si="23"/>
        <v>1.9326612635229954</v>
      </c>
      <c r="V133" s="154">
        <f t="shared" si="23"/>
        <v>2.0491123989737021</v>
      </c>
      <c r="W133" s="154">
        <f t="shared" ref="W133:Y133" si="24">IF(W115=0,"",W115/W97)</f>
        <v>1.9546457995133855</v>
      </c>
      <c r="X133" s="154">
        <f t="shared" si="24"/>
        <v>2.1749965846050299</v>
      </c>
      <c r="Y133" s="154">
        <f t="shared" si="24"/>
        <v>2.1284702684673436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1.4151246840482685</v>
      </c>
      <c r="C134" s="155">
        <f t="shared" si="25"/>
        <v>1.4296343798737168</v>
      </c>
      <c r="D134" s="155">
        <f t="shared" si="25"/>
        <v>1.4659560629071833</v>
      </c>
      <c r="E134" s="155">
        <f t="shared" si="25"/>
        <v>1.5072335990617776</v>
      </c>
      <c r="F134" s="155">
        <f t="shared" si="25"/>
        <v>1.5508603829285403</v>
      </c>
      <c r="G134" s="155">
        <f t="shared" si="25"/>
        <v>1.6006598118627213</v>
      </c>
      <c r="H134" s="155">
        <f t="shared" si="25"/>
        <v>1.653928125689494</v>
      </c>
      <c r="I134" s="155">
        <f t="shared" si="25"/>
        <v>1.7074976439131491</v>
      </c>
      <c r="J134" s="155">
        <f t="shared" si="25"/>
        <v>1.746274260323242</v>
      </c>
      <c r="K134" s="155">
        <f t="shared" si="25"/>
        <v>1.7726448101270027</v>
      </c>
      <c r="L134" s="155">
        <f t="shared" si="25"/>
        <v>1.7926076015578487</v>
      </c>
      <c r="M134" s="155">
        <f t="shared" si="25"/>
        <v>1.8784954840530455</v>
      </c>
      <c r="N134" s="155">
        <f t="shared" si="25"/>
        <v>2.0860958084402847</v>
      </c>
      <c r="O134" s="155">
        <f t="shared" si="25"/>
        <v>2.349427683362459</v>
      </c>
      <c r="P134" s="155">
        <f t="shared" si="25"/>
        <v>2.5433840641074825</v>
      </c>
      <c r="Q134" s="155">
        <f t="shared" si="25"/>
        <v>2.6996884156749008</v>
      </c>
      <c r="R134" s="155">
        <f t="shared" ref="R134:V134" si="26">IF(R116=0,"",R116/R98)</f>
        <v>2.8033833254433245</v>
      </c>
      <c r="S134" s="155">
        <f t="shared" si="26"/>
        <v>2.9026839961197495</v>
      </c>
      <c r="T134" s="155">
        <f t="shared" si="26"/>
        <v>2.9845898474223636</v>
      </c>
      <c r="U134" s="155">
        <f t="shared" si="26"/>
        <v>3.0478124918247755</v>
      </c>
      <c r="V134" s="155">
        <f t="shared" si="26"/>
        <v>3.1054395704645428</v>
      </c>
      <c r="W134" s="155">
        <f t="shared" ref="W134:Y134" si="27">IF(W116=0,"",W116/W98)</f>
        <v>3.1622785557836441</v>
      </c>
      <c r="X134" s="155">
        <f t="shared" si="27"/>
        <v>3.2167304771712781</v>
      </c>
      <c r="Y134" s="155">
        <f t="shared" si="27"/>
        <v>3.2598643129861342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1.4151246840482685</v>
      </c>
      <c r="C135" s="156">
        <f t="shared" si="28"/>
        <v>1.4296343798737168</v>
      </c>
      <c r="D135" s="156">
        <f t="shared" si="28"/>
        <v>1.4659560629071833</v>
      </c>
      <c r="E135" s="156">
        <f t="shared" si="28"/>
        <v>1.5072335990617776</v>
      </c>
      <c r="F135" s="156">
        <f t="shared" si="28"/>
        <v>1.5508603829285403</v>
      </c>
      <c r="G135" s="156">
        <f t="shared" si="28"/>
        <v>1.6006598118627213</v>
      </c>
      <c r="H135" s="156">
        <f t="shared" si="28"/>
        <v>1.653928125689494</v>
      </c>
      <c r="I135" s="156">
        <f t="shared" si="28"/>
        <v>1.7074976439131491</v>
      </c>
      <c r="J135" s="156">
        <f t="shared" si="28"/>
        <v>1.746274260323242</v>
      </c>
      <c r="K135" s="156">
        <f t="shared" si="28"/>
        <v>1.7726448101270027</v>
      </c>
      <c r="L135" s="156">
        <f t="shared" si="28"/>
        <v>1.7926076015578487</v>
      </c>
      <c r="M135" s="156">
        <f t="shared" si="28"/>
        <v>1.8784954840530455</v>
      </c>
      <c r="N135" s="156">
        <f t="shared" si="28"/>
        <v>2.0860958084402847</v>
      </c>
      <c r="O135" s="156">
        <f t="shared" si="28"/>
        <v>2.349427683362459</v>
      </c>
      <c r="P135" s="156">
        <f t="shared" si="28"/>
        <v>2.5433840641074825</v>
      </c>
      <c r="Q135" s="156">
        <f t="shared" si="28"/>
        <v>2.6996884156749008</v>
      </c>
      <c r="R135" s="156">
        <f t="shared" ref="R135:V135" si="29">IF(R117=0,"",R117/R99)</f>
        <v>2.8033833254433245</v>
      </c>
      <c r="S135" s="156">
        <f t="shared" si="29"/>
        <v>2.9026839961197495</v>
      </c>
      <c r="T135" s="156">
        <f t="shared" si="29"/>
        <v>2.9845898474223636</v>
      </c>
      <c r="U135" s="156">
        <f t="shared" si="29"/>
        <v>3.0478124918247755</v>
      </c>
      <c r="V135" s="156">
        <f t="shared" si="29"/>
        <v>3.1054395704645428</v>
      </c>
      <c r="W135" s="156">
        <f t="shared" ref="W135:Y135" si="30">IF(W117=0,"",W117/W99)</f>
        <v>3.1622785557836441</v>
      </c>
      <c r="X135" s="156">
        <f t="shared" si="30"/>
        <v>3.2167304771712781</v>
      </c>
      <c r="Y135" s="156">
        <f t="shared" si="30"/>
        <v>3.2598643129861342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1.6812889119229022</v>
      </c>
      <c r="C136" s="155">
        <f t="shared" si="31"/>
        <v>1.9228706036795116</v>
      </c>
      <c r="D136" s="155">
        <f t="shared" si="31"/>
        <v>2.0586742247082439</v>
      </c>
      <c r="E136" s="155">
        <f t="shared" si="31"/>
        <v>2.1447752014710311</v>
      </c>
      <c r="F136" s="155">
        <f t="shared" si="31"/>
        <v>2.2410710759558246</v>
      </c>
      <c r="G136" s="155">
        <f t="shared" si="31"/>
        <v>2.3409029176173872</v>
      </c>
      <c r="H136" s="155">
        <f t="shared" si="31"/>
        <v>2.4415846519802162</v>
      </c>
      <c r="I136" s="155">
        <f t="shared" si="31"/>
        <v>2.5375170159394598</v>
      </c>
      <c r="J136" s="155">
        <f t="shared" si="31"/>
        <v>2.6121218336646761</v>
      </c>
      <c r="K136" s="155">
        <f t="shared" si="31"/>
        <v>2.6952420504416352</v>
      </c>
      <c r="L136" s="155">
        <f t="shared" si="31"/>
        <v>2.7473448141783585</v>
      </c>
      <c r="M136" s="155">
        <f t="shared" si="31"/>
        <v>2.8119646369795657</v>
      </c>
      <c r="N136" s="155">
        <f t="shared" si="31"/>
        <v>2.9763296179437306</v>
      </c>
      <c r="O136" s="155">
        <f t="shared" si="31"/>
        <v>3.2121066106717096</v>
      </c>
      <c r="P136" s="155">
        <f t="shared" si="31"/>
        <v>3.4435913572800851</v>
      </c>
      <c r="Q136" s="155">
        <f t="shared" si="31"/>
        <v>3.5941998982049324</v>
      </c>
      <c r="R136" s="155">
        <f t="shared" ref="R136:V136" si="32">IF(R118=0,"",R118/R100)</f>
        <v>3.6594392196230334</v>
      </c>
      <c r="S136" s="155">
        <f t="shared" si="32"/>
        <v>3.6883687448961093</v>
      </c>
      <c r="T136" s="155">
        <f t="shared" si="32"/>
        <v>3.7056913338216622</v>
      </c>
      <c r="U136" s="155">
        <f t="shared" si="32"/>
        <v>3.721643311945471</v>
      </c>
      <c r="V136" s="155">
        <f t="shared" si="32"/>
        <v>3.7393821778560827</v>
      </c>
      <c r="W136" s="155">
        <f t="shared" ref="W136:Y136" si="33">IF(W118=0,"",W118/W100)</f>
        <v>3.7600295137219435</v>
      </c>
      <c r="X136" s="155">
        <f t="shared" si="33"/>
        <v>3.7903566010989906</v>
      </c>
      <c r="Y136" s="155">
        <f t="shared" si="33"/>
        <v>3.8267268735796329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1.6812889119229022</v>
      </c>
      <c r="C137" s="156">
        <f t="shared" si="34"/>
        <v>1.9228706036795116</v>
      </c>
      <c r="D137" s="156">
        <f t="shared" si="34"/>
        <v>2.0586742247082439</v>
      </c>
      <c r="E137" s="156">
        <f t="shared" si="34"/>
        <v>2.1447752014710311</v>
      </c>
      <c r="F137" s="156">
        <f t="shared" si="34"/>
        <v>2.2410710759558246</v>
      </c>
      <c r="G137" s="156">
        <f t="shared" si="34"/>
        <v>2.3409029176173872</v>
      </c>
      <c r="H137" s="156">
        <f t="shared" si="34"/>
        <v>2.4415846519802162</v>
      </c>
      <c r="I137" s="156">
        <f t="shared" si="34"/>
        <v>2.5375170159394598</v>
      </c>
      <c r="J137" s="156">
        <f t="shared" si="34"/>
        <v>2.6121218336646761</v>
      </c>
      <c r="K137" s="156">
        <f t="shared" si="34"/>
        <v>2.6952420504416352</v>
      </c>
      <c r="L137" s="156">
        <f t="shared" si="34"/>
        <v>2.7473448141783585</v>
      </c>
      <c r="M137" s="156">
        <f t="shared" si="34"/>
        <v>2.8119646369795657</v>
      </c>
      <c r="N137" s="156">
        <f t="shared" si="34"/>
        <v>2.9763296179437306</v>
      </c>
      <c r="O137" s="156">
        <f t="shared" si="34"/>
        <v>3.2121066106717096</v>
      </c>
      <c r="P137" s="156">
        <f t="shared" si="34"/>
        <v>3.4435913572800851</v>
      </c>
      <c r="Q137" s="156">
        <f t="shared" si="34"/>
        <v>3.5941998982049324</v>
      </c>
      <c r="R137" s="156">
        <f t="shared" ref="R137:V137" si="35">IF(R119=0,"",R119/R101)</f>
        <v>3.6594392196230334</v>
      </c>
      <c r="S137" s="156">
        <f t="shared" si="35"/>
        <v>3.6883687448961093</v>
      </c>
      <c r="T137" s="156">
        <f t="shared" si="35"/>
        <v>3.7056913338216622</v>
      </c>
      <c r="U137" s="156">
        <f t="shared" si="35"/>
        <v>3.721643311945471</v>
      </c>
      <c r="V137" s="156">
        <f t="shared" si="35"/>
        <v>3.7393821778560827</v>
      </c>
      <c r="W137" s="156">
        <f t="shared" ref="W137:Y137" si="36">IF(W119=0,"",W119/W101)</f>
        <v>3.7600295137219435</v>
      </c>
      <c r="X137" s="156">
        <f t="shared" si="36"/>
        <v>3.7903566010989906</v>
      </c>
      <c r="Y137" s="156">
        <f t="shared" si="36"/>
        <v>3.8267268735796329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0.54619238806185577</v>
      </c>
      <c r="C138" s="155">
        <f t="shared" si="37"/>
        <v>0.54504210913111129</v>
      </c>
      <c r="D138" s="155">
        <f t="shared" si="37"/>
        <v>0.54925069881874689</v>
      </c>
      <c r="E138" s="155">
        <f t="shared" si="37"/>
        <v>0.55360611154329786</v>
      </c>
      <c r="F138" s="155">
        <f t="shared" si="37"/>
        <v>0.55725266849046873</v>
      </c>
      <c r="G138" s="155">
        <f t="shared" si="37"/>
        <v>0.5612136380336793</v>
      </c>
      <c r="H138" s="155">
        <f t="shared" si="37"/>
        <v>0.56524103494586075</v>
      </c>
      <c r="I138" s="155">
        <f t="shared" si="37"/>
        <v>0.56861166247422346</v>
      </c>
      <c r="J138" s="155">
        <f t="shared" si="37"/>
        <v>0.57053230938819222</v>
      </c>
      <c r="K138" s="155">
        <f t="shared" si="37"/>
        <v>0.57212573229667019</v>
      </c>
      <c r="L138" s="155">
        <f t="shared" si="37"/>
        <v>0.58443928743958407</v>
      </c>
      <c r="M138" s="155">
        <f t="shared" si="37"/>
        <v>0.59196596436623761</v>
      </c>
      <c r="N138" s="155">
        <f t="shared" si="37"/>
        <v>0.59897516995956701</v>
      </c>
      <c r="O138" s="155">
        <f t="shared" si="37"/>
        <v>0.60889429249921212</v>
      </c>
      <c r="P138" s="155">
        <f t="shared" si="37"/>
        <v>0.61858468213748874</v>
      </c>
      <c r="Q138" s="155">
        <f t="shared" si="37"/>
        <v>0.62916473509551596</v>
      </c>
      <c r="R138" s="155">
        <f t="shared" ref="R138:V138" si="38">IF(R120=0,"",R120/R102)</f>
        <v>0.63886572488757887</v>
      </c>
      <c r="S138" s="155">
        <f t="shared" si="38"/>
        <v>0.65866665528987534</v>
      </c>
      <c r="T138" s="155">
        <f t="shared" si="38"/>
        <v>0.68974317669821494</v>
      </c>
      <c r="U138" s="155">
        <f t="shared" si="38"/>
        <v>0.69408544814576723</v>
      </c>
      <c r="V138" s="155">
        <f t="shared" si="38"/>
        <v>0.71886195656464746</v>
      </c>
      <c r="W138" s="155">
        <f t="shared" ref="W138:Y138" si="39">IF(W120=0,"",W120/W102)</f>
        <v>0.72383241573917545</v>
      </c>
      <c r="X138" s="155">
        <f t="shared" si="39"/>
        <v>0.76265907702076918</v>
      </c>
      <c r="Y138" s="155">
        <f t="shared" si="39"/>
        <v>0.76308081219433188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0.49097463438330846</v>
      </c>
      <c r="C139" s="156">
        <f t="shared" si="40"/>
        <v>0.50018928690321018</v>
      </c>
      <c r="D139" s="156">
        <f t="shared" si="40"/>
        <v>0.50519921930902478</v>
      </c>
      <c r="E139" s="156">
        <f t="shared" si="40"/>
        <v>0.50919932806873225</v>
      </c>
      <c r="F139" s="156">
        <f t="shared" si="40"/>
        <v>0.51263848479387952</v>
      </c>
      <c r="G139" s="156">
        <f t="shared" si="40"/>
        <v>0.51628690637231733</v>
      </c>
      <c r="H139" s="156">
        <f t="shared" si="40"/>
        <v>0.52072650290115652</v>
      </c>
      <c r="I139" s="156">
        <f t="shared" si="40"/>
        <v>0.52426301451186919</v>
      </c>
      <c r="J139" s="156">
        <f t="shared" si="40"/>
        <v>0.5271228201749788</v>
      </c>
      <c r="K139" s="156">
        <f t="shared" si="40"/>
        <v>0.53111016368855535</v>
      </c>
      <c r="L139" s="156">
        <f t="shared" si="40"/>
        <v>0.53487392559832458</v>
      </c>
      <c r="M139" s="156">
        <f t="shared" si="40"/>
        <v>0.54300717432589818</v>
      </c>
      <c r="N139" s="156">
        <f t="shared" si="40"/>
        <v>0.56200272536236295</v>
      </c>
      <c r="O139" s="156">
        <f t="shared" si="40"/>
        <v>0.60260421701582434</v>
      </c>
      <c r="P139" s="156">
        <f t="shared" si="40"/>
        <v>0.62440671231610567</v>
      </c>
      <c r="Q139" s="156">
        <f t="shared" si="40"/>
        <v>0.67469897771800869</v>
      </c>
      <c r="R139" s="156">
        <f t="shared" ref="R139:V139" si="41">IF(R121=0,"",R121/R103)</f>
        <v>0.7126546044993286</v>
      </c>
      <c r="S139" s="156">
        <f t="shared" si="41"/>
        <v>0.7362812303982178</v>
      </c>
      <c r="T139" s="156">
        <f t="shared" si="41"/>
        <v>0.78081076380699399</v>
      </c>
      <c r="U139" s="156">
        <f t="shared" si="41"/>
        <v>0.81068095418385533</v>
      </c>
      <c r="V139" s="156">
        <f t="shared" si="41"/>
        <v>0.85364463511280109</v>
      </c>
      <c r="W139" s="156">
        <f t="shared" ref="W139:Y139" si="42">IF(W121=0,"",W121/W103)</f>
        <v>0.87158776452186948</v>
      </c>
      <c r="X139" s="156">
        <f t="shared" si="42"/>
        <v>0.89237510373624707</v>
      </c>
      <c r="Y139" s="156">
        <f t="shared" si="42"/>
        <v>0.89973170345841258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>
        <f t="shared" si="44"/>
        <v>0.9507518338566745</v>
      </c>
      <c r="U140" s="156">
        <f t="shared" si="44"/>
        <v>0.952486374745528</v>
      </c>
      <c r="V140" s="156">
        <f t="shared" si="44"/>
        <v>0.95228929660037809</v>
      </c>
      <c r="W140" s="156">
        <f t="shared" ref="W140:Y140" si="45">IF(W122=0,"",W122/W104)</f>
        <v>0.9355723984368991</v>
      </c>
      <c r="X140" s="156">
        <f t="shared" si="45"/>
        <v>0.96734396816020773</v>
      </c>
      <c r="Y140" s="156">
        <f t="shared" si="45"/>
        <v>0.95329057328046607</v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>
        <f t="shared" si="47"/>
        <v>0.85494664893773697</v>
      </c>
      <c r="U141" s="157">
        <f t="shared" si="47"/>
        <v>0.85494664893773686</v>
      </c>
      <c r="V141" s="157">
        <f t="shared" si="47"/>
        <v>0.85882932404210099</v>
      </c>
      <c r="W141" s="157">
        <f t="shared" ref="W141:Y141" si="48">IF(W123=0,"",W123/W105)</f>
        <v>0.85882932404210099</v>
      </c>
      <c r="X141" s="157">
        <f t="shared" si="48"/>
        <v>0.87654791166103729</v>
      </c>
      <c r="Y141" s="157">
        <f t="shared" si="48"/>
        <v>0.88697268617352731</v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0.5538852221598638</v>
      </c>
      <c r="C143" s="157">
        <f t="shared" si="52"/>
        <v>0.55648485676369575</v>
      </c>
      <c r="D143" s="157">
        <f t="shared" si="52"/>
        <v>0.56102508314005028</v>
      </c>
      <c r="E143" s="157">
        <f t="shared" si="52"/>
        <v>0.56500509655716102</v>
      </c>
      <c r="F143" s="157">
        <f t="shared" si="52"/>
        <v>0.56853284600026899</v>
      </c>
      <c r="G143" s="157">
        <f t="shared" si="52"/>
        <v>0.57187292211772867</v>
      </c>
      <c r="H143" s="157">
        <f t="shared" si="52"/>
        <v>0.57501992209292574</v>
      </c>
      <c r="I143" s="157">
        <f t="shared" si="52"/>
        <v>0.57682112462562851</v>
      </c>
      <c r="J143" s="157">
        <f t="shared" si="52"/>
        <v>0.5779032110549065</v>
      </c>
      <c r="K143" s="157">
        <f t="shared" si="52"/>
        <v>0.57930804969611815</v>
      </c>
      <c r="L143" s="157">
        <f t="shared" si="52"/>
        <v>0.5803493590084835</v>
      </c>
      <c r="M143" s="157">
        <f t="shared" si="52"/>
        <v>0.58436891340397257</v>
      </c>
      <c r="N143" s="157">
        <f t="shared" si="52"/>
        <v>0.59233140252636995</v>
      </c>
      <c r="O143" s="157">
        <f t="shared" si="52"/>
        <v>0.60343228162755036</v>
      </c>
      <c r="P143" s="157">
        <f t="shared" si="52"/>
        <v>0.61504309837264504</v>
      </c>
      <c r="Q143" s="157">
        <f t="shared" si="52"/>
        <v>0.62520673070060184</v>
      </c>
      <c r="R143" s="157">
        <f t="shared" ref="R143:V143" si="53">IF(R125=0,"",R125/R107)</f>
        <v>0.63258735179205516</v>
      </c>
      <c r="S143" s="157">
        <f t="shared" si="53"/>
        <v>0.63925483172661512</v>
      </c>
      <c r="T143" s="157">
        <f t="shared" si="53"/>
        <v>0.64428044632588999</v>
      </c>
      <c r="U143" s="157">
        <f t="shared" si="53"/>
        <v>0.66107597234300342</v>
      </c>
      <c r="V143" s="157">
        <f t="shared" si="53"/>
        <v>0.6757097535808817</v>
      </c>
      <c r="W143" s="157">
        <f t="shared" ref="W143:Y143" si="54">IF(W125=0,"",W125/W107)</f>
        <v>0.6935506258925912</v>
      </c>
      <c r="X143" s="157">
        <f t="shared" si="54"/>
        <v>0.70468691375924264</v>
      </c>
      <c r="Y143" s="157">
        <f t="shared" si="54"/>
        <v>0.71500136318705321</v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>
        <f t="shared" si="55"/>
        <v>0.81095262517489553</v>
      </c>
      <c r="M144" s="158">
        <f t="shared" si="55"/>
        <v>0.83253056197462671</v>
      </c>
      <c r="N144" s="158">
        <f t="shared" si="55"/>
        <v>0.8234196303008966</v>
      </c>
      <c r="O144" s="158">
        <f t="shared" si="55"/>
        <v>0.80629214657877668</v>
      </c>
      <c r="P144" s="158">
        <f t="shared" si="55"/>
        <v>0.8278716951256273</v>
      </c>
      <c r="Q144" s="158">
        <f t="shared" si="55"/>
        <v>0.82877764553470956</v>
      </c>
      <c r="R144" s="158">
        <f t="shared" ref="R144:V144" si="56">IF(R126=0,"",R126/R108)</f>
        <v>0.84284855843050321</v>
      </c>
      <c r="S144" s="158">
        <f t="shared" si="56"/>
        <v>0.87604291734335982</v>
      </c>
      <c r="T144" s="158">
        <f t="shared" si="56"/>
        <v>0.87421278102686018</v>
      </c>
      <c r="U144" s="158">
        <f t="shared" si="56"/>
        <v>0.87925348817796023</v>
      </c>
      <c r="V144" s="158">
        <f t="shared" si="56"/>
        <v>0.87959178203382993</v>
      </c>
      <c r="W144" s="158">
        <f t="shared" ref="W144:Y144" si="57">IF(W126=0,"",W126/W108)</f>
        <v>0.84274219919867199</v>
      </c>
      <c r="X144" s="158">
        <f t="shared" si="57"/>
        <v>0.9108455807715804</v>
      </c>
      <c r="Y144" s="158">
        <f t="shared" si="57"/>
        <v>0.86655566759307623</v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>
        <f t="shared" si="58"/>
        <v>0.58828824631979559</v>
      </c>
      <c r="M145" s="156">
        <f t="shared" si="58"/>
        <v>0.58901894657950149</v>
      </c>
      <c r="N145" s="156">
        <f t="shared" si="58"/>
        <v>0.58968827101283972</v>
      </c>
      <c r="O145" s="156">
        <f t="shared" si="58"/>
        <v>0.59208998939638624</v>
      </c>
      <c r="P145" s="156">
        <f t="shared" si="58"/>
        <v>0.59233528081053188</v>
      </c>
      <c r="Q145" s="156">
        <f t="shared" si="58"/>
        <v>0.59831048862402336</v>
      </c>
      <c r="R145" s="156">
        <f t="shared" ref="R145:V145" si="59">IF(R127=0,"",R127/R109)</f>
        <v>0.62429414983259202</v>
      </c>
      <c r="S145" s="156">
        <f t="shared" si="59"/>
        <v>0.66481477012492174</v>
      </c>
      <c r="T145" s="156">
        <f t="shared" si="59"/>
        <v>0.67848344778503578</v>
      </c>
      <c r="U145" s="156">
        <f t="shared" si="59"/>
        <v>0.67902366154204352</v>
      </c>
      <c r="V145" s="156">
        <f t="shared" si="59"/>
        <v>0.6879404788797856</v>
      </c>
      <c r="W145" s="156">
        <f t="shared" ref="W145:Y145" si="60">IF(W127=0,"",W127/W109)</f>
        <v>0.69092019621931255</v>
      </c>
      <c r="X145" s="156">
        <f t="shared" si="60"/>
        <v>0.7088623710531271</v>
      </c>
      <c r="Y145" s="156">
        <f t="shared" si="60"/>
        <v>0.71550521593673833</v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0.72433901429431091</v>
      </c>
      <c r="C147" s="155">
        <f t="shared" si="64"/>
        <v>0.72685886368994101</v>
      </c>
      <c r="D147" s="155">
        <f t="shared" si="64"/>
        <v>0.72978636919095541</v>
      </c>
      <c r="E147" s="155">
        <f t="shared" si="64"/>
        <v>0.73496876532780964</v>
      </c>
      <c r="F147" s="155">
        <f t="shared" si="64"/>
        <v>0.73695423858113795</v>
      </c>
      <c r="G147" s="155">
        <f t="shared" si="64"/>
        <v>0.73765853552899241</v>
      </c>
      <c r="H147" s="155">
        <f t="shared" si="64"/>
        <v>0.73874491443057466</v>
      </c>
      <c r="I147" s="155">
        <f t="shared" si="64"/>
        <v>0.74082551005382136</v>
      </c>
      <c r="J147" s="155">
        <f t="shared" si="64"/>
        <v>0.73938281357511093</v>
      </c>
      <c r="K147" s="155">
        <f t="shared" si="64"/>
        <v>0.74029218878912706</v>
      </c>
      <c r="L147" s="155">
        <f t="shared" si="64"/>
        <v>0.7416340135490872</v>
      </c>
      <c r="M147" s="155">
        <f t="shared" si="64"/>
        <v>0.7454690953611337</v>
      </c>
      <c r="N147" s="155">
        <f t="shared" si="64"/>
        <v>0.7514911796726722</v>
      </c>
      <c r="O147" s="155">
        <f t="shared" si="64"/>
        <v>0.75771637782523715</v>
      </c>
      <c r="P147" s="155">
        <f t="shared" si="64"/>
        <v>0.76497493271544759</v>
      </c>
      <c r="Q147" s="155">
        <f t="shared" si="64"/>
        <v>0.76956515627285493</v>
      </c>
      <c r="R147" s="155">
        <f t="shared" ref="R147:V147" si="65">IF(R129=0,"",R129/R111)</f>
        <v>0.7738610613619249</v>
      </c>
      <c r="S147" s="155">
        <f t="shared" si="65"/>
        <v>0.7823353129326811</v>
      </c>
      <c r="T147" s="155">
        <f t="shared" si="65"/>
        <v>0.79564335398792529</v>
      </c>
      <c r="U147" s="155">
        <f t="shared" si="65"/>
        <v>0.80287085412017867</v>
      </c>
      <c r="V147" s="155">
        <f t="shared" si="65"/>
        <v>0.82122459004940385</v>
      </c>
      <c r="W147" s="155">
        <f t="shared" ref="W147:Y147" si="66">IF(W129=0,"",W129/W111)</f>
        <v>0.82903699890410887</v>
      </c>
      <c r="X147" s="155">
        <f t="shared" si="66"/>
        <v>0.84425979227192693</v>
      </c>
      <c r="Y147" s="155">
        <f t="shared" si="66"/>
        <v>0.85517355786063642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0.5778684336562302</v>
      </c>
      <c r="C148" s="156">
        <f t="shared" si="67"/>
        <v>0.57945675171619437</v>
      </c>
      <c r="D148" s="156">
        <f t="shared" si="67"/>
        <v>0.58097191369309575</v>
      </c>
      <c r="E148" s="156">
        <f t="shared" si="67"/>
        <v>0.58189169652161365</v>
      </c>
      <c r="F148" s="156">
        <f t="shared" si="67"/>
        <v>0.58297013192957203</v>
      </c>
      <c r="G148" s="156">
        <f t="shared" si="67"/>
        <v>0.58398649130318414</v>
      </c>
      <c r="H148" s="156">
        <f t="shared" si="67"/>
        <v>0.58486590492849266</v>
      </c>
      <c r="I148" s="156">
        <f t="shared" si="67"/>
        <v>0.58531136246906867</v>
      </c>
      <c r="J148" s="156">
        <f t="shared" si="67"/>
        <v>0.58555819452203828</v>
      </c>
      <c r="K148" s="156">
        <f t="shared" si="67"/>
        <v>0.58579269101226661</v>
      </c>
      <c r="L148" s="156">
        <f t="shared" si="67"/>
        <v>0.58599651877940762</v>
      </c>
      <c r="M148" s="156">
        <f t="shared" si="67"/>
        <v>0.5863122621508251</v>
      </c>
      <c r="N148" s="156">
        <f t="shared" si="67"/>
        <v>0.58675907835151142</v>
      </c>
      <c r="O148" s="156">
        <f t="shared" si="67"/>
        <v>0.5871711642874663</v>
      </c>
      <c r="P148" s="156">
        <f t="shared" si="67"/>
        <v>0.5874119091001746</v>
      </c>
      <c r="Q148" s="156">
        <f t="shared" si="67"/>
        <v>0.58787408388534312</v>
      </c>
      <c r="R148" s="156">
        <f t="shared" ref="R148:V148" si="68">IF(R130=0,"",R130/R112)</f>
        <v>0.58846399371781977</v>
      </c>
      <c r="S148" s="156">
        <f t="shared" si="68"/>
        <v>0.58912368064044374</v>
      </c>
      <c r="T148" s="156">
        <f t="shared" si="68"/>
        <v>0.58946433863801362</v>
      </c>
      <c r="U148" s="156">
        <f t="shared" si="68"/>
        <v>0.59422492775176283</v>
      </c>
      <c r="V148" s="156">
        <f t="shared" si="68"/>
        <v>0.59843166391527547</v>
      </c>
      <c r="W148" s="156">
        <f t="shared" ref="W148:Y148" si="69">IF(W130=0,"",W130/W112)</f>
        <v>0.60321656359466691</v>
      </c>
      <c r="X148" s="156">
        <f t="shared" si="69"/>
        <v>0.6049297870384156</v>
      </c>
      <c r="Y148" s="156">
        <f t="shared" si="69"/>
        <v>0.6056857453497394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0.73697536025734944</v>
      </c>
      <c r="C149" s="159">
        <f t="shared" si="70"/>
        <v>0.73948147356505411</v>
      </c>
      <c r="D149" s="159">
        <f t="shared" si="70"/>
        <v>0.74277766305837334</v>
      </c>
      <c r="E149" s="159">
        <f t="shared" si="70"/>
        <v>0.74561443561788554</v>
      </c>
      <c r="F149" s="159">
        <f t="shared" si="70"/>
        <v>0.74805524124987988</v>
      </c>
      <c r="G149" s="159">
        <f t="shared" si="70"/>
        <v>0.7503929067797922</v>
      </c>
      <c r="H149" s="159">
        <f t="shared" si="70"/>
        <v>0.75267101273134185</v>
      </c>
      <c r="I149" s="159">
        <f t="shared" si="70"/>
        <v>0.75403815427749443</v>
      </c>
      <c r="J149" s="159">
        <f t="shared" si="70"/>
        <v>0.75488425353121602</v>
      </c>
      <c r="K149" s="159">
        <f t="shared" si="70"/>
        <v>0.75599721739701664</v>
      </c>
      <c r="L149" s="159">
        <f t="shared" si="70"/>
        <v>0.75719814872321489</v>
      </c>
      <c r="M149" s="159">
        <f t="shared" si="70"/>
        <v>0.75966412730358668</v>
      </c>
      <c r="N149" s="159">
        <f t="shared" si="70"/>
        <v>0.76364610216243212</v>
      </c>
      <c r="O149" s="159">
        <f t="shared" si="70"/>
        <v>0.76846353754081187</v>
      </c>
      <c r="P149" s="159">
        <f t="shared" si="70"/>
        <v>0.77312924321956367</v>
      </c>
      <c r="Q149" s="159">
        <f t="shared" si="70"/>
        <v>0.77777516086252196</v>
      </c>
      <c r="R149" s="159">
        <f t="shared" ref="R149:V149" si="71">IF(R131=0,"",R131/R113)</f>
        <v>0.78249023813577323</v>
      </c>
      <c r="S149" s="159">
        <f t="shared" si="71"/>
        <v>0.78953191209502749</v>
      </c>
      <c r="T149" s="159">
        <f t="shared" si="71"/>
        <v>0.79914560085307351</v>
      </c>
      <c r="U149" s="159">
        <f t="shared" si="71"/>
        <v>0.81086887128952012</v>
      </c>
      <c r="V149" s="159">
        <f t="shared" si="71"/>
        <v>0.82640911223464764</v>
      </c>
      <c r="W149" s="159">
        <f t="shared" ref="W149:Y149" si="72">IF(W131=0,"",W131/W113)</f>
        <v>0.84195376851163495</v>
      </c>
      <c r="X149" s="159">
        <f t="shared" si="72"/>
        <v>0.85543136994857094</v>
      </c>
      <c r="Y149" s="159">
        <f t="shared" si="72"/>
        <v>0.86442334983792002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0.20281836159567498</v>
      </c>
      <c r="C151" s="117">
        <f t="shared" si="73"/>
        <v>0.29038593095136322</v>
      </c>
      <c r="D151" s="117">
        <f t="shared" si="73"/>
        <v>0.35028663274572486</v>
      </c>
      <c r="E151" s="117">
        <f t="shared" si="73"/>
        <v>0.38959593673783227</v>
      </c>
      <c r="F151" s="117">
        <f t="shared" si="73"/>
        <v>0.41925880777896357</v>
      </c>
      <c r="G151" s="117">
        <f t="shared" si="73"/>
        <v>0.44838476449020204</v>
      </c>
      <c r="H151" s="117">
        <f t="shared" si="73"/>
        <v>0.47101273930595067</v>
      </c>
      <c r="I151" s="117">
        <f t="shared" si="73"/>
        <v>0.4834015308651316</v>
      </c>
      <c r="J151" s="117">
        <f t="shared" si="73"/>
        <v>0.4276385143410214</v>
      </c>
      <c r="K151" s="117">
        <f t="shared" si="73"/>
        <v>0.35007472351666519</v>
      </c>
      <c r="L151" s="117">
        <f t="shared" si="73"/>
        <v>0.26569359306631196</v>
      </c>
      <c r="M151" s="117">
        <f t="shared" si="73"/>
        <v>0.23485333750829573</v>
      </c>
      <c r="N151" s="117">
        <f t="shared" si="73"/>
        <v>0.23337498947032381</v>
      </c>
      <c r="O151" s="117">
        <f t="shared" si="73"/>
        <v>0.29265160960905645</v>
      </c>
      <c r="P151" s="117">
        <f t="shared" si="73"/>
        <v>0.31813179872623965</v>
      </c>
      <c r="Q151" s="117">
        <f t="shared" si="73"/>
        <v>0.42599050540965233</v>
      </c>
      <c r="R151" s="117">
        <f t="shared" ref="R151:V151" si="74">R152+R154+R156+R165</f>
        <v>0.5523072334799084</v>
      </c>
      <c r="S151" s="117">
        <f t="shared" si="74"/>
        <v>0.70935608593244459</v>
      </c>
      <c r="T151" s="117">
        <f t="shared" si="74"/>
        <v>1.1053393124517457</v>
      </c>
      <c r="U151" s="117">
        <f t="shared" si="74"/>
        <v>1.1862872690719808</v>
      </c>
      <c r="V151" s="117">
        <f t="shared" si="74"/>
        <v>1.9810179699112598</v>
      </c>
      <c r="W151" s="117">
        <f t="shared" ref="W151:Y151" si="75">W152+W154+W156+W165</f>
        <v>3.1444428170505216</v>
      </c>
      <c r="X151" s="117">
        <f t="shared" si="75"/>
        <v>4.2225396022289852</v>
      </c>
      <c r="Y151" s="117">
        <f t="shared" si="75"/>
        <v>5.8322071712579513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0.17985780008582555</v>
      </c>
      <c r="C156" s="122">
        <v>0.26353657802157776</v>
      </c>
      <c r="D156" s="122">
        <v>0.32185738029837885</v>
      </c>
      <c r="E156" s="122">
        <v>0.36099602459046043</v>
      </c>
      <c r="F156" s="122">
        <v>0.38469897979925211</v>
      </c>
      <c r="G156" s="122">
        <v>0.40571224882333412</v>
      </c>
      <c r="H156" s="122">
        <v>0.42536277472349121</v>
      </c>
      <c r="I156" s="122">
        <v>0.43120881610012063</v>
      </c>
      <c r="J156" s="122">
        <v>0.37473409513836986</v>
      </c>
      <c r="K156" s="122">
        <v>0.301908497109242</v>
      </c>
      <c r="L156" s="122">
        <v>0.22670620835616001</v>
      </c>
      <c r="M156" s="122">
        <v>0.19201643854728678</v>
      </c>
      <c r="N156" s="122">
        <v>0.18428178430131059</v>
      </c>
      <c r="O156" s="122">
        <v>0.23084379142279154</v>
      </c>
      <c r="P156" s="122">
        <v>0.24251025134535259</v>
      </c>
      <c r="Q156" s="122">
        <v>0.32446907155516219</v>
      </c>
      <c r="R156" s="122">
        <v>0.42713641690760573</v>
      </c>
      <c r="S156" s="122">
        <v>0.56813951827558518</v>
      </c>
      <c r="T156" s="122">
        <v>1.0315337204197013</v>
      </c>
      <c r="U156" s="122">
        <v>0.98747073306836408</v>
      </c>
      <c r="V156" s="122">
        <v>1.8231050166506224</v>
      </c>
      <c r="W156" s="122">
        <v>2.5861083633218698</v>
      </c>
      <c r="X156" s="122">
        <v>3.5648721326046156</v>
      </c>
      <c r="Y156" s="122">
        <v>5.2043839671764571</v>
      </c>
      <c r="DA156" s="130" t="s">
        <v>2214</v>
      </c>
    </row>
    <row r="157" spans="1:105" ht="12" customHeight="1" x14ac:dyDescent="0.25">
      <c r="A157" s="97" t="s">
        <v>124</v>
      </c>
      <c r="B157" s="98">
        <v>0.17985780008582555</v>
      </c>
      <c r="C157" s="98">
        <v>0.26353657802157776</v>
      </c>
      <c r="D157" s="98">
        <v>0.32185738029837885</v>
      </c>
      <c r="E157" s="98">
        <v>0.36099602459046043</v>
      </c>
      <c r="F157" s="98">
        <v>0.38469897979925211</v>
      </c>
      <c r="G157" s="98">
        <v>0.40571224882333412</v>
      </c>
      <c r="H157" s="98">
        <v>0.42536277472349121</v>
      </c>
      <c r="I157" s="98">
        <v>0.43120881610012063</v>
      </c>
      <c r="J157" s="98">
        <v>0.37473409513836986</v>
      </c>
      <c r="K157" s="98">
        <v>0.301908497109242</v>
      </c>
      <c r="L157" s="98">
        <v>0.22670620835616001</v>
      </c>
      <c r="M157" s="98">
        <v>0.19201643854728678</v>
      </c>
      <c r="N157" s="98">
        <v>0.18428178430131059</v>
      </c>
      <c r="O157" s="98">
        <v>0.23084379142279154</v>
      </c>
      <c r="P157" s="98">
        <v>0.24251025134535259</v>
      </c>
      <c r="Q157" s="98">
        <v>0.32446907155516219</v>
      </c>
      <c r="R157" s="98">
        <v>0.42713641690760573</v>
      </c>
      <c r="S157" s="98">
        <v>0.56813951827558518</v>
      </c>
      <c r="T157" s="98">
        <v>1.0295103306216609</v>
      </c>
      <c r="U157" s="98">
        <v>0.98592609184861535</v>
      </c>
      <c r="V157" s="98">
        <v>1.8209704706382333</v>
      </c>
      <c r="W157" s="98">
        <v>2.5823726696022988</v>
      </c>
      <c r="X157" s="98">
        <v>3.5623183382908898</v>
      </c>
      <c r="Y157" s="98">
        <v>5.1977041284453982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2.0233897980404822E-3</v>
      </c>
      <c r="U158" s="98">
        <v>1.5446412197487871E-3</v>
      </c>
      <c r="V158" s="98">
        <v>2.1345460123892335E-3</v>
      </c>
      <c r="W158" s="98">
        <v>3.7356937195709402E-3</v>
      </c>
      <c r="X158" s="98">
        <v>2.5537943137258386E-3</v>
      </c>
      <c r="Y158" s="98">
        <v>6.6798387310585171E-3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2.0233897980404822E-3</v>
      </c>
      <c r="U159" s="101">
        <v>1.5446412197487871E-3</v>
      </c>
      <c r="V159" s="101">
        <v>2.1345460123892335E-3</v>
      </c>
      <c r="W159" s="101">
        <v>3.7356937195709402E-3</v>
      </c>
      <c r="X159" s="101">
        <v>2.5537943137258386E-3</v>
      </c>
      <c r="Y159" s="101">
        <v>6.6798387310585171E-3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2.2960561509849441E-2</v>
      </c>
      <c r="C165" s="122">
        <v>2.6849352929785492E-2</v>
      </c>
      <c r="D165" s="122">
        <v>2.8429252447346023E-2</v>
      </c>
      <c r="E165" s="122">
        <v>2.8599912147371866E-2</v>
      </c>
      <c r="F165" s="122">
        <v>3.4559827979711487E-2</v>
      </c>
      <c r="G165" s="122">
        <v>4.2672515666867944E-2</v>
      </c>
      <c r="H165" s="122">
        <v>4.5649964582459471E-2</v>
      </c>
      <c r="I165" s="122">
        <v>5.2192714765010993E-2</v>
      </c>
      <c r="J165" s="122">
        <v>5.2904419202651563E-2</v>
      </c>
      <c r="K165" s="122">
        <v>4.8166226407423185E-2</v>
      </c>
      <c r="L165" s="122">
        <v>3.8987384710151972E-2</v>
      </c>
      <c r="M165" s="122">
        <v>4.2836898961008944E-2</v>
      </c>
      <c r="N165" s="122">
        <v>4.9093205169013221E-2</v>
      </c>
      <c r="O165" s="122">
        <v>6.1807818186264879E-2</v>
      </c>
      <c r="P165" s="122">
        <v>7.5621547380887069E-2</v>
      </c>
      <c r="Q165" s="122">
        <v>0.10152143385449013</v>
      </c>
      <c r="R165" s="122">
        <v>0.12517081657230261</v>
      </c>
      <c r="S165" s="122">
        <v>0.14121656765685944</v>
      </c>
      <c r="T165" s="122">
        <v>7.3805592032044454E-2</v>
      </c>
      <c r="U165" s="122">
        <v>0.19881653600361682</v>
      </c>
      <c r="V165" s="122">
        <v>0.15791295326063745</v>
      </c>
      <c r="W165" s="122">
        <v>0.55833445372865198</v>
      </c>
      <c r="X165" s="122">
        <v>0.65766746962436939</v>
      </c>
      <c r="Y165" s="122">
        <v>0.62782320408149439</v>
      </c>
      <c r="DA165" s="130" t="s">
        <v>2223</v>
      </c>
    </row>
    <row r="166" spans="1:105" ht="12" customHeight="1" x14ac:dyDescent="0.25">
      <c r="A166" s="97" t="s">
        <v>50</v>
      </c>
      <c r="B166" s="98">
        <v>2.2960561509849441E-2</v>
      </c>
      <c r="C166" s="98">
        <v>2.6849352929785492E-2</v>
      </c>
      <c r="D166" s="98">
        <v>2.8429252447346023E-2</v>
      </c>
      <c r="E166" s="98">
        <v>2.8599912147371866E-2</v>
      </c>
      <c r="F166" s="98">
        <v>3.4559827979711487E-2</v>
      </c>
      <c r="G166" s="98">
        <v>4.2672515666867944E-2</v>
      </c>
      <c r="H166" s="98">
        <v>4.5649964582459471E-2</v>
      </c>
      <c r="I166" s="98">
        <v>5.2192714765010993E-2</v>
      </c>
      <c r="J166" s="98">
        <v>5.2904419202651563E-2</v>
      </c>
      <c r="K166" s="98">
        <v>4.8166226407423185E-2</v>
      </c>
      <c r="L166" s="98">
        <v>3.8987384710151972E-2</v>
      </c>
      <c r="M166" s="98">
        <v>4.2836898961008944E-2</v>
      </c>
      <c r="N166" s="98">
        <v>4.9093205169013221E-2</v>
      </c>
      <c r="O166" s="98">
        <v>6.1807818186264879E-2</v>
      </c>
      <c r="P166" s="98">
        <v>7.5621547380887069E-2</v>
      </c>
      <c r="Q166" s="98">
        <v>0.10152143385449013</v>
      </c>
      <c r="R166" s="98">
        <v>0.12517081657230261</v>
      </c>
      <c r="S166" s="98">
        <v>0.14121656765685944</v>
      </c>
      <c r="T166" s="98">
        <v>7.3805592032044454E-2</v>
      </c>
      <c r="U166" s="98">
        <v>0.19881653600361682</v>
      </c>
      <c r="V166" s="98">
        <v>0.15791295326063745</v>
      </c>
      <c r="W166" s="98">
        <v>0.55833445372865198</v>
      </c>
      <c r="X166" s="98">
        <v>0.65766746962436939</v>
      </c>
      <c r="Y166" s="98">
        <v>0.62782320408149439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6302.0832039557099</v>
      </c>
      <c r="C169" s="117">
        <f t="shared" si="78"/>
        <v>7321.1920429980401</v>
      </c>
      <c r="D169" s="117">
        <f t="shared" si="78"/>
        <v>7136.0337216266353</v>
      </c>
      <c r="E169" s="117">
        <f t="shared" si="78"/>
        <v>6805.6992534975789</v>
      </c>
      <c r="F169" s="117">
        <f t="shared" si="78"/>
        <v>6014.9172665443311</v>
      </c>
      <c r="G169" s="117">
        <f t="shared" si="78"/>
        <v>5647.6331979474307</v>
      </c>
      <c r="H169" s="117">
        <f t="shared" si="78"/>
        <v>5095.0048438375643</v>
      </c>
      <c r="I169" s="117">
        <f t="shared" si="78"/>
        <v>4645.5410116922385</v>
      </c>
      <c r="J169" s="117">
        <f t="shared" si="78"/>
        <v>4631.557859175663</v>
      </c>
      <c r="K169" s="117">
        <f t="shared" si="78"/>
        <v>4533.6304381073451</v>
      </c>
      <c r="L169" s="117">
        <f t="shared" si="78"/>
        <v>5174.9940088645544</v>
      </c>
      <c r="M169" s="117">
        <f t="shared" si="78"/>
        <v>4728.4287675712576</v>
      </c>
      <c r="N169" s="117">
        <f t="shared" si="78"/>
        <v>4403.1734312250137</v>
      </c>
      <c r="O169" s="117">
        <f t="shared" si="78"/>
        <v>4485.0295494892107</v>
      </c>
      <c r="P169" s="117">
        <f t="shared" si="78"/>
        <v>4020.2451600240624</v>
      </c>
      <c r="Q169" s="117">
        <f t="shared" si="78"/>
        <v>4632.1440555234212</v>
      </c>
      <c r="R169" s="117">
        <f t="shared" ref="R169:V169" si="79">R170+R172+R174+R183</f>
        <v>4309.4366220585925</v>
      </c>
      <c r="S169" s="117">
        <f t="shared" si="79"/>
        <v>4515.3583811049402</v>
      </c>
      <c r="T169" s="117">
        <f t="shared" si="79"/>
        <v>4533.3632708553769</v>
      </c>
      <c r="U169" s="117">
        <f t="shared" si="79"/>
        <v>4705.2232658167841</v>
      </c>
      <c r="V169" s="117">
        <f t="shared" si="79"/>
        <v>4634.5192609167425</v>
      </c>
      <c r="W169" s="117">
        <f t="shared" ref="W169:Y169" si="80">W170+W172+W174+W183</f>
        <v>5339.1088420130382</v>
      </c>
      <c r="X169" s="117">
        <f t="shared" si="80"/>
        <v>4833.7400532391939</v>
      </c>
      <c r="Y169" s="117">
        <f t="shared" si="80"/>
        <v>4964.9621762758607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4679.122582128919</v>
      </c>
      <c r="C170" s="122">
        <f t="shared" si="81"/>
        <v>5895.547673646086</v>
      </c>
      <c r="D170" s="122">
        <f t="shared" si="81"/>
        <v>5724.4341901251482</v>
      </c>
      <c r="E170" s="122">
        <f t="shared" si="81"/>
        <v>5346.8751855895598</v>
      </c>
      <c r="F170" s="122">
        <f t="shared" si="81"/>
        <v>4576.8290983347315</v>
      </c>
      <c r="G170" s="122">
        <f t="shared" si="81"/>
        <v>4217.6656775371048</v>
      </c>
      <c r="H170" s="122">
        <f t="shared" si="81"/>
        <v>3680.1196384150226</v>
      </c>
      <c r="I170" s="122">
        <f t="shared" si="81"/>
        <v>3107.5816177969145</v>
      </c>
      <c r="J170" s="122">
        <f t="shared" si="81"/>
        <v>3245.0250253123263</v>
      </c>
      <c r="K170" s="122">
        <f t="shared" si="81"/>
        <v>3378.5570761900553</v>
      </c>
      <c r="L170" s="122">
        <f t="shared" si="81"/>
        <v>4131.6737353831613</v>
      </c>
      <c r="M170" s="122">
        <f t="shared" si="81"/>
        <v>3626.311154722197</v>
      </c>
      <c r="N170" s="122">
        <f t="shared" si="81"/>
        <v>3205.3834238913496</v>
      </c>
      <c r="O170" s="122">
        <f t="shared" si="81"/>
        <v>3095.6281344994754</v>
      </c>
      <c r="P170" s="122">
        <f t="shared" si="81"/>
        <v>2591.6190749191587</v>
      </c>
      <c r="Q170" s="122">
        <f t="shared" si="81"/>
        <v>3013.595281337266</v>
      </c>
      <c r="R170" s="122">
        <f t="shared" si="81"/>
        <v>2634.4446962773345</v>
      </c>
      <c r="S170" s="122">
        <f t="shared" si="81"/>
        <v>2735.3392662804222</v>
      </c>
      <c r="T170" s="122">
        <f t="shared" si="81"/>
        <v>2521.1826264702472</v>
      </c>
      <c r="U170" s="122">
        <f t="shared" si="81"/>
        <v>2366.0453560589299</v>
      </c>
      <c r="V170" s="122">
        <f t="shared" si="81"/>
        <v>2481.3024903645069</v>
      </c>
      <c r="W170" s="122">
        <f t="shared" si="81"/>
        <v>2605.1747847368374</v>
      </c>
      <c r="X170" s="122">
        <f t="shared" si="81"/>
        <v>2700.006728372</v>
      </c>
      <c r="Y170" s="122">
        <f t="shared" si="81"/>
        <v>2654.7774464232489</v>
      </c>
      <c r="DA170" s="130" t="s">
        <v>2378</v>
      </c>
    </row>
    <row r="171" spans="1:105" ht="12" customHeight="1" x14ac:dyDescent="0.25">
      <c r="A171" s="97" t="s">
        <v>53</v>
      </c>
      <c r="B171" s="98">
        <v>4679.122582128919</v>
      </c>
      <c r="C171" s="98">
        <v>5895.547673646086</v>
      </c>
      <c r="D171" s="98">
        <v>5724.4341901251482</v>
      </c>
      <c r="E171" s="98">
        <v>5346.8751855895598</v>
      </c>
      <c r="F171" s="98">
        <v>4576.8290983347315</v>
      </c>
      <c r="G171" s="98">
        <v>4217.6656775371048</v>
      </c>
      <c r="H171" s="98">
        <v>3680.1196384150226</v>
      </c>
      <c r="I171" s="98">
        <v>3107.5816177969145</v>
      </c>
      <c r="J171" s="98">
        <v>3245.0250253123263</v>
      </c>
      <c r="K171" s="98">
        <v>3378.5570761900553</v>
      </c>
      <c r="L171" s="98">
        <v>4131.6737353831613</v>
      </c>
      <c r="M171" s="98">
        <v>3626.311154722197</v>
      </c>
      <c r="N171" s="98">
        <v>3205.3834238913496</v>
      </c>
      <c r="O171" s="98">
        <v>3095.6281344994754</v>
      </c>
      <c r="P171" s="98">
        <v>2591.6190749191587</v>
      </c>
      <c r="Q171" s="98">
        <v>3013.595281337266</v>
      </c>
      <c r="R171" s="98">
        <v>2634.4446962773345</v>
      </c>
      <c r="S171" s="98">
        <v>2735.3392662804222</v>
      </c>
      <c r="T171" s="98">
        <v>2521.1826264702472</v>
      </c>
      <c r="U171" s="98">
        <v>2366.0453560589299</v>
      </c>
      <c r="V171" s="98">
        <v>2481.3024903645069</v>
      </c>
      <c r="W171" s="98">
        <v>2605.1747847368374</v>
      </c>
      <c r="X171" s="98">
        <v>2700.006728372</v>
      </c>
      <c r="Y171" s="98">
        <v>2654.7774464232489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5.5070012252245863</v>
      </c>
      <c r="C172" s="122">
        <f t="shared" si="82"/>
        <v>8.2497775718676216</v>
      </c>
      <c r="D172" s="122">
        <f t="shared" si="82"/>
        <v>10.927198977263508</v>
      </c>
      <c r="E172" s="122">
        <f t="shared" si="82"/>
        <v>12.077140684162593</v>
      </c>
      <c r="F172" s="122">
        <f t="shared" si="82"/>
        <v>11.847861142168426</v>
      </c>
      <c r="G172" s="122">
        <f t="shared" si="82"/>
        <v>13.783145198229342</v>
      </c>
      <c r="H172" s="122">
        <f t="shared" si="82"/>
        <v>17.528128139434909</v>
      </c>
      <c r="I172" s="122">
        <f t="shared" si="82"/>
        <v>23.80771869316667</v>
      </c>
      <c r="J172" s="122">
        <f t="shared" si="82"/>
        <v>20.236236688898003</v>
      </c>
      <c r="K172" s="122">
        <f t="shared" si="82"/>
        <v>23.551849772308561</v>
      </c>
      <c r="L172" s="122">
        <f t="shared" si="82"/>
        <v>29.293319635537831</v>
      </c>
      <c r="M172" s="122">
        <f t="shared" si="82"/>
        <v>24.227803727516314</v>
      </c>
      <c r="N172" s="122">
        <f t="shared" si="82"/>
        <v>32.335491886349644</v>
      </c>
      <c r="O172" s="122">
        <f t="shared" si="82"/>
        <v>29.518642070588239</v>
      </c>
      <c r="P172" s="122">
        <f t="shared" si="82"/>
        <v>29.317573328744182</v>
      </c>
      <c r="Q172" s="122">
        <f t="shared" si="82"/>
        <v>60.334953957161837</v>
      </c>
      <c r="R172" s="122">
        <f t="shared" si="82"/>
        <v>73.987256717637678</v>
      </c>
      <c r="S172" s="122">
        <f t="shared" si="82"/>
        <v>77.137141483070877</v>
      </c>
      <c r="T172" s="122">
        <f t="shared" si="82"/>
        <v>77.714956900198771</v>
      </c>
      <c r="U172" s="122">
        <f t="shared" si="82"/>
        <v>72.816332147976965</v>
      </c>
      <c r="V172" s="122">
        <f t="shared" si="82"/>
        <v>67.996122298925386</v>
      </c>
      <c r="W172" s="122">
        <f t="shared" si="82"/>
        <v>57.218309630425573</v>
      </c>
      <c r="X172" s="122">
        <f t="shared" si="82"/>
        <v>53.797206449814922</v>
      </c>
      <c r="Y172" s="122">
        <f t="shared" si="82"/>
        <v>35.413675058372171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5.5070012252245863</v>
      </c>
      <c r="C173" s="98">
        <f>RES_hhdet_fech!C147</f>
        <v>8.2497775718676216</v>
      </c>
      <c r="D173" s="98">
        <f>RES_hhdet_fech!D147</f>
        <v>10.927198977263508</v>
      </c>
      <c r="E173" s="98">
        <f>RES_hhdet_fech!E147</f>
        <v>12.077140684162593</v>
      </c>
      <c r="F173" s="98">
        <f>RES_hhdet_fech!F147</f>
        <v>11.847861142168426</v>
      </c>
      <c r="G173" s="98">
        <f>RES_hhdet_fech!G147</f>
        <v>13.783145198229342</v>
      </c>
      <c r="H173" s="98">
        <f>RES_hhdet_fech!H147</f>
        <v>17.528128139434909</v>
      </c>
      <c r="I173" s="98">
        <f>RES_hhdet_fech!I147</f>
        <v>23.80771869316667</v>
      </c>
      <c r="J173" s="98">
        <f>RES_hhdet_fech!J147</f>
        <v>20.236236688898003</v>
      </c>
      <c r="K173" s="98">
        <f>RES_hhdet_fech!K147</f>
        <v>23.551849772308561</v>
      </c>
      <c r="L173" s="98">
        <f>RES_hhdet_fech!L147</f>
        <v>29.293319635537831</v>
      </c>
      <c r="M173" s="98">
        <f>RES_hhdet_fech!M147</f>
        <v>24.227803727516314</v>
      </c>
      <c r="N173" s="98">
        <f>RES_hhdet_fech!N147</f>
        <v>32.335491886349644</v>
      </c>
      <c r="O173" s="98">
        <f>RES_hhdet_fech!O147</f>
        <v>29.518642070588239</v>
      </c>
      <c r="P173" s="98">
        <f>RES_hhdet_fech!P147</f>
        <v>29.317573328744182</v>
      </c>
      <c r="Q173" s="98">
        <f>RES_hhdet_fech!Q147</f>
        <v>60.334953957161837</v>
      </c>
      <c r="R173" s="98">
        <f>RES_hhdet_fech!R147</f>
        <v>73.987256717637678</v>
      </c>
      <c r="S173" s="98">
        <f>RES_hhdet_fech!S147</f>
        <v>77.137141483070877</v>
      </c>
      <c r="T173" s="98">
        <f>RES_hhdet_fech!T147</f>
        <v>77.714956900198771</v>
      </c>
      <c r="U173" s="98">
        <f>RES_hhdet_fech!U147</f>
        <v>72.816332147976965</v>
      </c>
      <c r="V173" s="98">
        <f>RES_hhdet_fech!V147</f>
        <v>67.996122298925386</v>
      </c>
      <c r="W173" s="98">
        <f>RES_hhdet_fech!W147</f>
        <v>57.218309630425573</v>
      </c>
      <c r="X173" s="98">
        <f>RES_hhdet_fech!X147</f>
        <v>53.797206449814922</v>
      </c>
      <c r="Y173" s="98">
        <f>RES_hhdet_fech!Y147</f>
        <v>35.413675058372171</v>
      </c>
      <c r="DA173" s="63" t="s">
        <v>2381</v>
      </c>
    </row>
    <row r="174" spans="1:105" ht="12" customHeight="1" x14ac:dyDescent="0.25">
      <c r="A174" s="121" t="s">
        <v>55</v>
      </c>
      <c r="B174" s="122">
        <v>1351.7590313246312</v>
      </c>
      <c r="C174" s="122">
        <v>1122.6578060457259</v>
      </c>
      <c r="D174" s="122">
        <v>1136.88062908593</v>
      </c>
      <c r="E174" s="122">
        <v>1158.437965550555</v>
      </c>
      <c r="F174" s="122">
        <v>1123.3643462262428</v>
      </c>
      <c r="G174" s="122">
        <v>1120.7861229315843</v>
      </c>
      <c r="H174" s="122">
        <v>1133.3759305403992</v>
      </c>
      <c r="I174" s="122">
        <v>1219.6833298430179</v>
      </c>
      <c r="J174" s="122">
        <v>1116.3978545272598</v>
      </c>
      <c r="K174" s="122">
        <v>899.7083825627335</v>
      </c>
      <c r="L174" s="122">
        <v>806.90865440638777</v>
      </c>
      <c r="M174" s="122">
        <v>845.95133384988355</v>
      </c>
      <c r="N174" s="122">
        <v>927.17194344033646</v>
      </c>
      <c r="O174" s="122">
        <v>1129.179667223013</v>
      </c>
      <c r="P174" s="122">
        <v>1132.461831309831</v>
      </c>
      <c r="Q174" s="122">
        <v>1276.2112989146765</v>
      </c>
      <c r="R174" s="122">
        <v>1311.1182835311188</v>
      </c>
      <c r="S174" s="122">
        <v>1356.1537731825608</v>
      </c>
      <c r="T174" s="122">
        <v>1600.314634701542</v>
      </c>
      <c r="U174" s="122">
        <v>1914.3369423822014</v>
      </c>
      <c r="V174" s="122">
        <v>1715.2940773223493</v>
      </c>
      <c r="W174" s="122">
        <v>2247.6264895095519</v>
      </c>
      <c r="X174" s="122">
        <v>1614.4816441146456</v>
      </c>
      <c r="Y174" s="122">
        <v>1816.4557623087439</v>
      </c>
      <c r="DA174" s="130" t="s">
        <v>2382</v>
      </c>
    </row>
    <row r="175" spans="1:105" ht="12" customHeight="1" x14ac:dyDescent="0.25">
      <c r="A175" s="97" t="s">
        <v>124</v>
      </c>
      <c r="B175" s="98">
        <v>1355.765474020375</v>
      </c>
      <c r="C175" s="98">
        <v>1297.6916900838096</v>
      </c>
      <c r="D175" s="98">
        <v>1273.0235790059387</v>
      </c>
      <c r="E175" s="98">
        <v>1243.482579721064</v>
      </c>
      <c r="F175" s="98">
        <v>1229.8587471329927</v>
      </c>
      <c r="G175" s="98">
        <v>1237.7129318253217</v>
      </c>
      <c r="H175" s="98">
        <v>1245.8582709075338</v>
      </c>
      <c r="I175" s="98">
        <v>1257.9591305256463</v>
      </c>
      <c r="J175" s="98">
        <v>1197.1322526399997</v>
      </c>
      <c r="K175" s="98">
        <v>1181.3836438701724</v>
      </c>
      <c r="L175" s="98">
        <v>1115.0863976768276</v>
      </c>
      <c r="M175" s="98">
        <v>1094.9372982367929</v>
      </c>
      <c r="N175" s="98">
        <v>1066.0213233513712</v>
      </c>
      <c r="O175" s="98">
        <v>1053.0743272085572</v>
      </c>
      <c r="P175" s="98">
        <v>1139.3539198852995</v>
      </c>
      <c r="Q175" s="98">
        <v>1126.4766463303915</v>
      </c>
      <c r="R175" s="98">
        <v>1138.2160287540544</v>
      </c>
      <c r="S175" s="98">
        <v>1343.9303618466736</v>
      </c>
      <c r="T175" s="98">
        <v>1680.4202347231512</v>
      </c>
      <c r="U175" s="98">
        <v>1352.0958121502119</v>
      </c>
      <c r="V175" s="98">
        <v>1547.836672888232</v>
      </c>
      <c r="W175" s="98">
        <v>1930.3919702994408</v>
      </c>
      <c r="X175" s="98">
        <v>1436.73650481348</v>
      </c>
      <c r="Y175" s="98">
        <v>1676.4046643565532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1380.8032422600947</v>
      </c>
      <c r="U176" s="98">
        <v>1153.2749352806316</v>
      </c>
      <c r="V176" s="98">
        <v>1390.1841736700655</v>
      </c>
      <c r="W176" s="98">
        <v>1801.6977516455186</v>
      </c>
      <c r="X176" s="98">
        <v>1328.1254761413084</v>
      </c>
      <c r="Y176" s="98">
        <v>1581.2497619231146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468.80700782209658</v>
      </c>
      <c r="U177" s="101">
        <v>377.76633693059881</v>
      </c>
      <c r="V177" s="101">
        <v>469.83315997297785</v>
      </c>
      <c r="W177" s="101">
        <v>822.26045949351533</v>
      </c>
      <c r="X177" s="101">
        <v>351.32097334007943</v>
      </c>
      <c r="Y177" s="101">
        <v>653.46390513377901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911.99623443799794</v>
      </c>
      <c r="U178" s="104">
        <v>775.50859835003257</v>
      </c>
      <c r="V178" s="104">
        <v>920.35101369708775</v>
      </c>
      <c r="W178" s="104">
        <v>979.43729215200312</v>
      </c>
      <c r="X178" s="104">
        <v>976.80450280122898</v>
      </c>
      <c r="Y178" s="104">
        <v>927.78585678933553</v>
      </c>
      <c r="DA178" s="132" t="s">
        <v>2386</v>
      </c>
    </row>
    <row r="179" spans="1:105" ht="12" customHeight="1" x14ac:dyDescent="0.25">
      <c r="A179" s="106" t="s">
        <v>122</v>
      </c>
      <c r="B179" s="101">
        <v>1351.2027397092452</v>
      </c>
      <c r="C179" s="101">
        <v>1085.3116742247123</v>
      </c>
      <c r="D179" s="101">
        <v>1105.2861538438597</v>
      </c>
      <c r="E179" s="101">
        <v>1138.4513864939331</v>
      </c>
      <c r="F179" s="101">
        <v>1099.2969262281147</v>
      </c>
      <c r="G179" s="101">
        <v>1096.215657628881</v>
      </c>
      <c r="H179" s="101">
        <v>1111.3340847031366</v>
      </c>
      <c r="I179" s="101">
        <v>1212.8520840440724</v>
      </c>
      <c r="J179" s="101">
        <v>1103.7584543228343</v>
      </c>
      <c r="K179" s="101">
        <v>863.64959000801468</v>
      </c>
      <c r="L179" s="101">
        <v>789.02326730021457</v>
      </c>
      <c r="M179" s="101">
        <v>843.28744263317299</v>
      </c>
      <c r="N179" s="101">
        <v>932.90775112761332</v>
      </c>
      <c r="O179" s="101">
        <v>1143.7238728701911</v>
      </c>
      <c r="P179" s="101">
        <v>1138.1428656368635</v>
      </c>
      <c r="Q179" s="101">
        <v>1286.5544588457592</v>
      </c>
      <c r="R179" s="101">
        <v>1325.7813396073593</v>
      </c>
      <c r="S179" s="101">
        <v>1391.7760212871365</v>
      </c>
      <c r="T179" s="101">
        <v>1695.7437093758895</v>
      </c>
      <c r="U179" s="101">
        <v>2027.3579356270388</v>
      </c>
      <c r="V179" s="101">
        <v>1815.959911020851</v>
      </c>
      <c r="W179" s="101">
        <v>2341.0189394792651</v>
      </c>
      <c r="X179" s="101">
        <v>1742.7003756611693</v>
      </c>
      <c r="Y179" s="101">
        <v>1924.8629620130309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566.18382402287932</v>
      </c>
      <c r="M180" s="104">
        <v>593.17728967449295</v>
      </c>
      <c r="N180" s="104">
        <v>672.98652627203967</v>
      </c>
      <c r="O180" s="104">
        <v>858.98457838904619</v>
      </c>
      <c r="P180" s="104">
        <v>853.96456814601663</v>
      </c>
      <c r="Q180" s="104">
        <v>979.63712901263477</v>
      </c>
      <c r="R180" s="104">
        <v>996.08193984787897</v>
      </c>
      <c r="S180" s="104">
        <v>1013.463783625998</v>
      </c>
      <c r="T180" s="104">
        <v>1255.2096876947871</v>
      </c>
      <c r="U180" s="104">
        <v>1525.5379392602119</v>
      </c>
      <c r="V180" s="104">
        <v>1395.4231464703319</v>
      </c>
      <c r="W180" s="104">
        <v>1926.6019588182576</v>
      </c>
      <c r="X180" s="104">
        <v>1344.0524753996342</v>
      </c>
      <c r="Y180" s="104">
        <v>1584.2266962330484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259.97694902609885</v>
      </c>
      <c r="M181" s="98">
        <v>241.71203641731341</v>
      </c>
      <c r="N181" s="98">
        <v>289.62420817210153</v>
      </c>
      <c r="O181" s="98">
        <v>407.91364388300855</v>
      </c>
      <c r="P181" s="98">
        <v>360.56952347998742</v>
      </c>
      <c r="Q181" s="98">
        <v>417.5756921722612</v>
      </c>
      <c r="R181" s="98">
        <v>416.6443314595324</v>
      </c>
      <c r="S181" s="98">
        <v>374.79579289117009</v>
      </c>
      <c r="T181" s="98">
        <v>491.07685049355348</v>
      </c>
      <c r="U181" s="98">
        <v>573.88462247033044</v>
      </c>
      <c r="V181" s="98">
        <v>538.42425243776597</v>
      </c>
      <c r="W181" s="98">
        <v>980.24258899254755</v>
      </c>
      <c r="X181" s="98">
        <v>411.58615700150716</v>
      </c>
      <c r="Y181" s="98">
        <v>743.0929693707011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306.20687499678053</v>
      </c>
      <c r="M182" s="98">
        <v>351.4652532571796</v>
      </c>
      <c r="N182" s="98">
        <v>383.36231809993819</v>
      </c>
      <c r="O182" s="98">
        <v>451.0709345060377</v>
      </c>
      <c r="P182" s="98">
        <v>493.39504466602909</v>
      </c>
      <c r="Q182" s="98">
        <v>562.06143684037363</v>
      </c>
      <c r="R182" s="98">
        <v>579.43760838834669</v>
      </c>
      <c r="S182" s="98">
        <v>638.66799073482775</v>
      </c>
      <c r="T182" s="98">
        <v>764.13283720123366</v>
      </c>
      <c r="U182" s="98">
        <v>951.65331678988127</v>
      </c>
      <c r="V182" s="98">
        <v>856.998894032566</v>
      </c>
      <c r="W182" s="98">
        <v>946.35936982570979</v>
      </c>
      <c r="X182" s="98">
        <v>932.46631839812699</v>
      </c>
      <c r="Y182" s="98">
        <v>841.13372686234698</v>
      </c>
      <c r="DA182" s="63" t="s">
        <v>2390</v>
      </c>
    </row>
    <row r="183" spans="1:105" ht="12" customHeight="1" x14ac:dyDescent="0.25">
      <c r="A183" s="121" t="s">
        <v>54</v>
      </c>
      <c r="B183" s="122">
        <v>265.6945892769358</v>
      </c>
      <c r="C183" s="122">
        <v>294.73678573436098</v>
      </c>
      <c r="D183" s="122">
        <v>263.79170343829315</v>
      </c>
      <c r="E183" s="122">
        <v>288.30896167330258</v>
      </c>
      <c r="F183" s="122">
        <v>302.8759608411882</v>
      </c>
      <c r="G183" s="122">
        <v>295.39825228051274</v>
      </c>
      <c r="H183" s="122">
        <v>263.98114674270698</v>
      </c>
      <c r="I183" s="122">
        <v>294.46834535913985</v>
      </c>
      <c r="J183" s="122">
        <v>249.89874264717866</v>
      </c>
      <c r="K183" s="122">
        <v>231.81312958224746</v>
      </c>
      <c r="L183" s="122">
        <v>207.11829943946725</v>
      </c>
      <c r="M183" s="122">
        <v>231.93847527166022</v>
      </c>
      <c r="N183" s="122">
        <v>238.28257200697797</v>
      </c>
      <c r="O183" s="122">
        <v>230.70310569613372</v>
      </c>
      <c r="P183" s="122">
        <v>266.84668046632822</v>
      </c>
      <c r="Q183" s="122">
        <v>282.00252131431745</v>
      </c>
      <c r="R183" s="122">
        <v>289.886385532502</v>
      </c>
      <c r="S183" s="122">
        <v>346.72820015888647</v>
      </c>
      <c r="T183" s="122">
        <v>334.15105278338876</v>
      </c>
      <c r="U183" s="122">
        <v>352.02463522767596</v>
      </c>
      <c r="V183" s="122">
        <v>369.92657093096125</v>
      </c>
      <c r="W183" s="122">
        <v>429.08925813622341</v>
      </c>
      <c r="X183" s="122">
        <v>465.45447430273339</v>
      </c>
      <c r="Y183" s="122">
        <v>458.31529248549595</v>
      </c>
      <c r="DA183" s="130" t="s">
        <v>2391</v>
      </c>
    </row>
    <row r="184" spans="1:105" ht="12" customHeight="1" x14ac:dyDescent="0.25">
      <c r="A184" s="97" t="s">
        <v>50</v>
      </c>
      <c r="B184" s="98">
        <v>382.86592666378249</v>
      </c>
      <c r="C184" s="98">
        <v>392.6770033121017</v>
      </c>
      <c r="D184" s="98">
        <v>350.5624245320987</v>
      </c>
      <c r="E184" s="98">
        <v>339.35865463781136</v>
      </c>
      <c r="F184" s="98">
        <v>363.09953199968692</v>
      </c>
      <c r="G184" s="98">
        <v>381.03903376687202</v>
      </c>
      <c r="H184" s="98">
        <v>347.0803455695746</v>
      </c>
      <c r="I184" s="98">
        <v>351.31790041568314</v>
      </c>
      <c r="J184" s="98">
        <v>333.66040170776688</v>
      </c>
      <c r="K184" s="98">
        <v>310.90405620170299</v>
      </c>
      <c r="L184" s="98">
        <v>272.42796986776654</v>
      </c>
      <c r="M184" s="98">
        <v>294.64982667096524</v>
      </c>
      <c r="N184" s="98">
        <v>301.83980017169262</v>
      </c>
      <c r="O184" s="98">
        <v>303.33261576400253</v>
      </c>
      <c r="P184" s="98">
        <v>337.28462699049192</v>
      </c>
      <c r="Q184" s="98">
        <v>366.62508555002631</v>
      </c>
      <c r="R184" s="98">
        <v>418.71193105559348</v>
      </c>
      <c r="S184" s="98">
        <v>472.38696175231587</v>
      </c>
      <c r="T184" s="98">
        <v>274.6456113246503</v>
      </c>
      <c r="U184" s="98">
        <v>564.29843387743529</v>
      </c>
      <c r="V184" s="98">
        <v>361.68667772992967</v>
      </c>
      <c r="W184" s="98">
        <v>719.52304162714472</v>
      </c>
      <c r="X184" s="98">
        <v>647.83461000039881</v>
      </c>
      <c r="Y184" s="98">
        <v>603.8437708666039</v>
      </c>
      <c r="DA184" s="63" t="s">
        <v>2392</v>
      </c>
    </row>
    <row r="185" spans="1:105" ht="12" customHeight="1" x14ac:dyDescent="0.25">
      <c r="A185" s="109" t="s">
        <v>120</v>
      </c>
      <c r="B185" s="33">
        <v>258.86002607098624</v>
      </c>
      <c r="C185" s="33">
        <v>288.5732888723706</v>
      </c>
      <c r="D185" s="33">
        <v>258.21224604807543</v>
      </c>
      <c r="E185" s="33">
        <v>285.32402296726116</v>
      </c>
      <c r="F185" s="33">
        <v>299.2972235960583</v>
      </c>
      <c r="G185" s="33">
        <v>289.9970874765246</v>
      </c>
      <c r="H185" s="33">
        <v>258.38253886270275</v>
      </c>
      <c r="I185" s="33">
        <v>290.47483203937838</v>
      </c>
      <c r="J185" s="33">
        <v>243.73278208777242</v>
      </c>
      <c r="K185" s="33">
        <v>225.96977437106025</v>
      </c>
      <c r="L185" s="33">
        <v>202.26914300224524</v>
      </c>
      <c r="M185" s="33">
        <v>227.61774484905763</v>
      </c>
      <c r="N185" s="33">
        <v>234.63705607603706</v>
      </c>
      <c r="O185" s="33">
        <v>227.27386732731182</v>
      </c>
      <c r="P185" s="33">
        <v>264.31177733720443</v>
      </c>
      <c r="Q185" s="33">
        <v>279.09166557180004</v>
      </c>
      <c r="R185" s="33">
        <v>285.79372384100941</v>
      </c>
      <c r="S185" s="33">
        <v>343.32649834544253</v>
      </c>
      <c r="T185" s="33">
        <v>335.38538038146152</v>
      </c>
      <c r="U185" s="33">
        <v>347.02065830380968</v>
      </c>
      <c r="V185" s="33">
        <v>370.12279046401591</v>
      </c>
      <c r="W185" s="33">
        <v>419.40586424611462</v>
      </c>
      <c r="X185" s="33">
        <v>459.41723993042962</v>
      </c>
      <c r="Y185" s="33">
        <v>454.25640430079523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7561.5741760597894</v>
      </c>
      <c r="C187" s="117">
        <f t="shared" si="83"/>
        <v>9270.4687208149662</v>
      </c>
      <c r="D187" s="117">
        <f t="shared" si="83"/>
        <v>9231.2086200837548</v>
      </c>
      <c r="E187" s="117">
        <f t="shared" si="83"/>
        <v>8938.1091007208724</v>
      </c>
      <c r="F187" s="117">
        <f t="shared" si="83"/>
        <v>7973.778329687415</v>
      </c>
      <c r="G187" s="117">
        <f t="shared" si="83"/>
        <v>7630.2164543980416</v>
      </c>
      <c r="H187" s="117">
        <f t="shared" si="83"/>
        <v>6965.0950981431533</v>
      </c>
      <c r="I187" s="117">
        <f t="shared" si="83"/>
        <v>6278.2766099701776</v>
      </c>
      <c r="J187" s="117">
        <f t="shared" si="83"/>
        <v>6541.2750730807829</v>
      </c>
      <c r="K187" s="117">
        <f t="shared" si="83"/>
        <v>6738.8153690138297</v>
      </c>
      <c r="L187" s="117">
        <f t="shared" si="83"/>
        <v>8112.1436896983887</v>
      </c>
      <c r="M187" s="117">
        <f t="shared" si="83"/>
        <v>7553.814217719847</v>
      </c>
      <c r="N187" s="117">
        <f t="shared" si="83"/>
        <v>7517.3982307727156</v>
      </c>
      <c r="O187" s="117">
        <f t="shared" si="83"/>
        <v>8230.1300381011006</v>
      </c>
      <c r="P187" s="117">
        <f t="shared" si="83"/>
        <v>7597.0949609063537</v>
      </c>
      <c r="Q187" s="117">
        <f t="shared" si="83"/>
        <v>9372.5906141219402</v>
      </c>
      <c r="R187" s="117">
        <f t="shared" ref="R187:V187" si="84">R188+R190+R192+R201</f>
        <v>8718.0705209353437</v>
      </c>
      <c r="S187" s="117">
        <f t="shared" si="84"/>
        <v>9388.8467187216938</v>
      </c>
      <c r="T187" s="117">
        <f t="shared" si="84"/>
        <v>9182.3548769849949</v>
      </c>
      <c r="U187" s="117">
        <f t="shared" si="84"/>
        <v>9093.6027420712617</v>
      </c>
      <c r="V187" s="117">
        <f t="shared" si="84"/>
        <v>9496.6508808269355</v>
      </c>
      <c r="W187" s="117">
        <f t="shared" ref="W187:Y187" si="85">W188+W190+W192+W201</f>
        <v>10436.066671185559</v>
      </c>
      <c r="X187" s="117">
        <f t="shared" si="85"/>
        <v>10513.36810666378</v>
      </c>
      <c r="Y187" s="117">
        <f t="shared" si="85"/>
        <v>10567.774376268088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6621.5418656583051</v>
      </c>
      <c r="C188" s="122">
        <f t="shared" si="86"/>
        <v>8428.4776424289557</v>
      </c>
      <c r="D188" s="122">
        <f t="shared" si="86"/>
        <v>8391.7690077271327</v>
      </c>
      <c r="E188" s="122">
        <f t="shared" si="86"/>
        <v>8058.9899297102611</v>
      </c>
      <c r="F188" s="122">
        <f t="shared" si="86"/>
        <v>7098.022928041888</v>
      </c>
      <c r="G188" s="122">
        <f t="shared" si="86"/>
        <v>6751.0479499063986</v>
      </c>
      <c r="H188" s="122">
        <f t="shared" si="86"/>
        <v>6086.6533758768574</v>
      </c>
      <c r="I188" s="122">
        <f t="shared" si="86"/>
        <v>5306.1882906560431</v>
      </c>
      <c r="J188" s="122">
        <f t="shared" si="86"/>
        <v>5666.703675807692</v>
      </c>
      <c r="K188" s="122">
        <f t="shared" si="86"/>
        <v>5988.9816668261628</v>
      </c>
      <c r="L188" s="122">
        <f t="shared" si="86"/>
        <v>7406.4697452047685</v>
      </c>
      <c r="M188" s="122">
        <f t="shared" si="86"/>
        <v>6812.0091279168328</v>
      </c>
      <c r="N188" s="122">
        <f t="shared" si="86"/>
        <v>6686.7369250237134</v>
      </c>
      <c r="O188" s="122">
        <f t="shared" si="86"/>
        <v>7272.9544365887532</v>
      </c>
      <c r="P188" s="122">
        <f t="shared" si="86"/>
        <v>6591.482655386365</v>
      </c>
      <c r="Q188" s="122">
        <f t="shared" si="86"/>
        <v>8135.7682705587613</v>
      </c>
      <c r="R188" s="122">
        <f t="shared" si="86"/>
        <v>7385.3583333464821</v>
      </c>
      <c r="S188" s="122">
        <f t="shared" si="86"/>
        <v>7939.8255121901175</v>
      </c>
      <c r="T188" s="122">
        <f t="shared" si="86"/>
        <v>7524.6960704607491</v>
      </c>
      <c r="U188" s="122">
        <f t="shared" si="86"/>
        <v>7211.2625924204058</v>
      </c>
      <c r="V188" s="122">
        <f t="shared" si="86"/>
        <v>7705.5349398701546</v>
      </c>
      <c r="W188" s="122">
        <f t="shared" si="86"/>
        <v>8238.2883558415724</v>
      </c>
      <c r="X188" s="122">
        <f t="shared" si="86"/>
        <v>8685.1939317217257</v>
      </c>
      <c r="Y188" s="122">
        <f t="shared" si="86"/>
        <v>8654.2142565156082</v>
      </c>
      <c r="DA188" s="130" t="s">
        <v>2546</v>
      </c>
    </row>
    <row r="189" spans="1:105" ht="12" customHeight="1" x14ac:dyDescent="0.25">
      <c r="A189" s="97" t="s">
        <v>53</v>
      </c>
      <c r="B189" s="98">
        <v>6621.5418656583051</v>
      </c>
      <c r="C189" s="98">
        <v>8428.4776424289557</v>
      </c>
      <c r="D189" s="98">
        <v>8391.7690077271327</v>
      </c>
      <c r="E189" s="98">
        <v>8058.9899297102611</v>
      </c>
      <c r="F189" s="98">
        <v>7098.022928041888</v>
      </c>
      <c r="G189" s="98">
        <v>6751.0479499063986</v>
      </c>
      <c r="H189" s="98">
        <v>6086.6533758768574</v>
      </c>
      <c r="I189" s="98">
        <v>5306.1882906560431</v>
      </c>
      <c r="J189" s="98">
        <v>5666.703675807692</v>
      </c>
      <c r="K189" s="98">
        <v>5988.9816668261628</v>
      </c>
      <c r="L189" s="98">
        <v>7406.4697452047685</v>
      </c>
      <c r="M189" s="98">
        <v>6812.0091279168328</v>
      </c>
      <c r="N189" s="98">
        <v>6686.7369250237134</v>
      </c>
      <c r="O189" s="98">
        <v>7272.9544365887532</v>
      </c>
      <c r="P189" s="98">
        <v>6591.482655386365</v>
      </c>
      <c r="Q189" s="98">
        <v>8135.7682705587613</v>
      </c>
      <c r="R189" s="98">
        <v>7385.3583333464821</v>
      </c>
      <c r="S189" s="98">
        <v>7939.8255121901175</v>
      </c>
      <c r="T189" s="98">
        <v>7524.6960704607491</v>
      </c>
      <c r="U189" s="98">
        <v>7211.2625924204058</v>
      </c>
      <c r="V189" s="98">
        <v>7705.5349398701546</v>
      </c>
      <c r="W189" s="98">
        <v>8238.2883558415724</v>
      </c>
      <c r="X189" s="98">
        <v>8685.1939317217257</v>
      </c>
      <c r="Y189" s="98">
        <v>8654.2142565156082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9.2588600979159352</v>
      </c>
      <c r="C190" s="122">
        <f t="shared" si="87"/>
        <v>15.86325477983879</v>
      </c>
      <c r="D190" s="122">
        <f t="shared" si="87"/>
        <v>22.495542882750673</v>
      </c>
      <c r="E190" s="122">
        <f t="shared" si="87"/>
        <v>25.902751844068806</v>
      </c>
      <c r="F190" s="122">
        <f t="shared" si="87"/>
        <v>26.551898917654597</v>
      </c>
      <c r="G190" s="122">
        <f t="shared" si="87"/>
        <v>32.265004808479148</v>
      </c>
      <c r="H190" s="122">
        <f t="shared" si="87"/>
        <v>42.796408643186822</v>
      </c>
      <c r="I190" s="122">
        <f t="shared" si="87"/>
        <v>60.412491294610383</v>
      </c>
      <c r="J190" s="122">
        <f t="shared" si="87"/>
        <v>52.859515686276644</v>
      </c>
      <c r="K190" s="122">
        <f t="shared" si="87"/>
        <v>63.477935872010285</v>
      </c>
      <c r="L190" s="122">
        <f t="shared" si="87"/>
        <v>80.478849790763931</v>
      </c>
      <c r="M190" s="122">
        <f t="shared" si="87"/>
        <v>68.127727313457584</v>
      </c>
      <c r="N190" s="122">
        <f t="shared" si="87"/>
        <v>96.24108221212164</v>
      </c>
      <c r="O190" s="122">
        <f t="shared" si="87"/>
        <v>94.817025332988521</v>
      </c>
      <c r="P190" s="122">
        <f t="shared" si="87"/>
        <v>100.95774213128861</v>
      </c>
      <c r="Q190" s="122">
        <f t="shared" si="87"/>
        <v>216.85588537103033</v>
      </c>
      <c r="R190" s="122">
        <f t="shared" si="87"/>
        <v>270.75186898484105</v>
      </c>
      <c r="S190" s="122">
        <f t="shared" si="87"/>
        <v>284.51022171678773</v>
      </c>
      <c r="T190" s="122">
        <f t="shared" si="87"/>
        <v>287.98764229339059</v>
      </c>
      <c r="U190" s="122">
        <f t="shared" si="87"/>
        <v>270.99641553891843</v>
      </c>
      <c r="V190" s="122">
        <f t="shared" si="87"/>
        <v>254.26348788792419</v>
      </c>
      <c r="W190" s="122">
        <f t="shared" si="87"/>
        <v>215.14253293568063</v>
      </c>
      <c r="X190" s="122">
        <f t="shared" si="87"/>
        <v>203.9105965877412</v>
      </c>
      <c r="Y190" s="122">
        <f t="shared" si="87"/>
        <v>135.51846203808955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9.2588600979159352</v>
      </c>
      <c r="C191" s="98">
        <f>RES_hhdet_tesh!C147</f>
        <v>15.86325477983879</v>
      </c>
      <c r="D191" s="98">
        <f>RES_hhdet_tesh!D147</f>
        <v>22.495542882750673</v>
      </c>
      <c r="E191" s="98">
        <f>RES_hhdet_tesh!E147</f>
        <v>25.902751844068806</v>
      </c>
      <c r="F191" s="98">
        <f>RES_hhdet_tesh!F147</f>
        <v>26.551898917654597</v>
      </c>
      <c r="G191" s="98">
        <f>RES_hhdet_tesh!G147</f>
        <v>32.265004808479148</v>
      </c>
      <c r="H191" s="98">
        <f>RES_hhdet_tesh!H147</f>
        <v>42.796408643186822</v>
      </c>
      <c r="I191" s="98">
        <f>RES_hhdet_tesh!I147</f>
        <v>60.412491294610383</v>
      </c>
      <c r="J191" s="98">
        <f>RES_hhdet_tesh!J147</f>
        <v>52.859515686276644</v>
      </c>
      <c r="K191" s="98">
        <f>RES_hhdet_tesh!K147</f>
        <v>63.477935872010285</v>
      </c>
      <c r="L191" s="98">
        <f>RES_hhdet_tesh!L147</f>
        <v>80.478849790763931</v>
      </c>
      <c r="M191" s="98">
        <f>RES_hhdet_tesh!M147</f>
        <v>68.127727313457584</v>
      </c>
      <c r="N191" s="98">
        <f>RES_hhdet_tesh!N147</f>
        <v>96.24108221212164</v>
      </c>
      <c r="O191" s="98">
        <f>RES_hhdet_tesh!O147</f>
        <v>94.817025332988521</v>
      </c>
      <c r="P191" s="98">
        <f>RES_hhdet_tesh!P147</f>
        <v>100.95774213128861</v>
      </c>
      <c r="Q191" s="98">
        <f>RES_hhdet_tesh!Q147</f>
        <v>216.85588537103033</v>
      </c>
      <c r="R191" s="98">
        <f>RES_hhdet_tesh!R147</f>
        <v>270.75186898484105</v>
      </c>
      <c r="S191" s="98">
        <f>RES_hhdet_tesh!S147</f>
        <v>284.51022171678773</v>
      </c>
      <c r="T191" s="98">
        <f>RES_hhdet_tesh!T147</f>
        <v>287.98764229339059</v>
      </c>
      <c r="U191" s="98">
        <f>RES_hhdet_tesh!U147</f>
        <v>270.99641553891843</v>
      </c>
      <c r="V191" s="98">
        <f>RES_hhdet_tesh!V147</f>
        <v>254.26348788792419</v>
      </c>
      <c r="W191" s="98">
        <f>RES_hhdet_tesh!W147</f>
        <v>215.14253293568063</v>
      </c>
      <c r="X191" s="98">
        <f>RES_hhdet_tesh!X147</f>
        <v>203.9105965877412</v>
      </c>
      <c r="Y191" s="98">
        <f>RES_hhdet_tesh!Y147</f>
        <v>135.51846203808955</v>
      </c>
      <c r="DA191" s="63" t="s">
        <v>2549</v>
      </c>
    </row>
    <row r="192" spans="1:105" ht="12" customHeight="1" x14ac:dyDescent="0.25">
      <c r="A192" s="121" t="s">
        <v>55</v>
      </c>
      <c r="B192" s="122">
        <v>738.32049340338119</v>
      </c>
      <c r="C192" s="122">
        <v>611.89577843966833</v>
      </c>
      <c r="D192" s="122">
        <v>624.43247999894356</v>
      </c>
      <c r="E192" s="122">
        <v>641.31833757257175</v>
      </c>
      <c r="F192" s="122">
        <v>625.99777962162455</v>
      </c>
      <c r="G192" s="122">
        <v>629.00045750809704</v>
      </c>
      <c r="H192" s="122">
        <v>640.63058396138319</v>
      </c>
      <c r="I192" s="122">
        <v>693.52616587413502</v>
      </c>
      <c r="J192" s="122">
        <v>636.94104613946058</v>
      </c>
      <c r="K192" s="122">
        <v>514.74631722715662</v>
      </c>
      <c r="L192" s="122">
        <v>471.58911901010282</v>
      </c>
      <c r="M192" s="122">
        <v>500.7743971493515</v>
      </c>
      <c r="N192" s="122">
        <v>555.35297240391765</v>
      </c>
      <c r="O192" s="122">
        <v>687.55105457825221</v>
      </c>
      <c r="P192" s="122">
        <v>700.52354195363023</v>
      </c>
      <c r="Q192" s="122">
        <v>802.94714380755659</v>
      </c>
      <c r="R192" s="122">
        <v>837.62853262146621</v>
      </c>
      <c r="S192" s="122">
        <v>893.25326984090179</v>
      </c>
      <c r="T192" s="122">
        <v>1103.8060998556848</v>
      </c>
      <c r="U192" s="122">
        <v>1328.7134145553478</v>
      </c>
      <c r="V192" s="122">
        <v>1233.0596565076958</v>
      </c>
      <c r="W192" s="122">
        <v>1626.9049115810612</v>
      </c>
      <c r="X192" s="122">
        <v>1231.2990805674497</v>
      </c>
      <c r="Y192" s="122">
        <v>1386.1025384176305</v>
      </c>
      <c r="DA192" s="130" t="s">
        <v>2550</v>
      </c>
    </row>
    <row r="193" spans="1:105" ht="12" customHeight="1" x14ac:dyDescent="0.25">
      <c r="A193" s="97" t="s">
        <v>124</v>
      </c>
      <c r="B193" s="98">
        <v>665.64645791666646</v>
      </c>
      <c r="C193" s="98">
        <v>649.09148108324234</v>
      </c>
      <c r="D193" s="98">
        <v>643.1305182757809</v>
      </c>
      <c r="E193" s="98">
        <v>633.18049405913962</v>
      </c>
      <c r="F193" s="98">
        <v>630.47292464075622</v>
      </c>
      <c r="G193" s="98">
        <v>639.01498054910621</v>
      </c>
      <c r="H193" s="98">
        <v>648.75142052016167</v>
      </c>
      <c r="I193" s="98">
        <v>659.50144590210527</v>
      </c>
      <c r="J193" s="98">
        <v>631.03572913402184</v>
      </c>
      <c r="K193" s="98">
        <v>627.4448604748693</v>
      </c>
      <c r="L193" s="98">
        <v>596.4306389066993</v>
      </c>
      <c r="M193" s="98">
        <v>594.55880837959421</v>
      </c>
      <c r="N193" s="98">
        <v>599.1068890178633</v>
      </c>
      <c r="O193" s="98">
        <v>634.58703040697856</v>
      </c>
      <c r="P193" s="98">
        <v>711.42023528004756</v>
      </c>
      <c r="Q193" s="98">
        <v>760.03264170232615</v>
      </c>
      <c r="R193" s="98">
        <v>811.15489380651695</v>
      </c>
      <c r="S193" s="98">
        <v>989.5107003899908</v>
      </c>
      <c r="T193" s="98">
        <v>1312.0902069909118</v>
      </c>
      <c r="U193" s="98">
        <v>1096.1183231419286</v>
      </c>
      <c r="V193" s="98">
        <v>1321.3024718418869</v>
      </c>
      <c r="W193" s="98">
        <v>1682.5060220442567</v>
      </c>
      <c r="X193" s="98">
        <v>1282.1078875245821</v>
      </c>
      <c r="Y193" s="98">
        <v>1508.31442434715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1312.8012147740271</v>
      </c>
      <c r="U194" s="98">
        <v>1098.4786621903322</v>
      </c>
      <c r="V194" s="98">
        <v>1323.8575088892446</v>
      </c>
      <c r="W194" s="98">
        <v>1685.6186867653662</v>
      </c>
      <c r="X194" s="98">
        <v>1284.7541683051984</v>
      </c>
      <c r="Y194" s="98">
        <v>1507.3904920432863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400.8049803360289</v>
      </c>
      <c r="U195" s="101">
        <v>322.97006384029947</v>
      </c>
      <c r="V195" s="101">
        <v>403.50649519215688</v>
      </c>
      <c r="W195" s="101">
        <v>706.18139461336318</v>
      </c>
      <c r="X195" s="101">
        <v>307.94966550396964</v>
      </c>
      <c r="Y195" s="101">
        <v>579.60463525395107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911.99623443799794</v>
      </c>
      <c r="U196" s="104">
        <v>775.50859835003257</v>
      </c>
      <c r="V196" s="104">
        <v>920.35101369708775</v>
      </c>
      <c r="W196" s="104">
        <v>979.43729215200312</v>
      </c>
      <c r="X196" s="104">
        <v>976.80450280122898</v>
      </c>
      <c r="Y196" s="104">
        <v>927.78585678933553</v>
      </c>
      <c r="DA196" s="132" t="s">
        <v>2554</v>
      </c>
    </row>
    <row r="197" spans="1:105" ht="12" customHeight="1" x14ac:dyDescent="0.25">
      <c r="A197" s="106" t="s">
        <v>122</v>
      </c>
      <c r="B197" s="101">
        <v>748.4112296668718</v>
      </c>
      <c r="C197" s="101">
        <v>603.95951157490572</v>
      </c>
      <c r="D197" s="101">
        <v>620.09325635379776</v>
      </c>
      <c r="E197" s="101">
        <v>643.23083555163862</v>
      </c>
      <c r="F197" s="101">
        <v>624.9864100678177</v>
      </c>
      <c r="G197" s="101">
        <v>626.89605139943581</v>
      </c>
      <c r="H197" s="101">
        <v>639.0392388052104</v>
      </c>
      <c r="I197" s="101">
        <v>699.59870312283908</v>
      </c>
      <c r="J197" s="101">
        <v>637.86555498216626</v>
      </c>
      <c r="K197" s="101">
        <v>500.3191596083949</v>
      </c>
      <c r="L197" s="101">
        <v>457.90914742045885</v>
      </c>
      <c r="M197" s="101">
        <v>492.79096653876212</v>
      </c>
      <c r="N197" s="101">
        <v>552.59055665314088</v>
      </c>
      <c r="O197" s="101">
        <v>690.15990615795761</v>
      </c>
      <c r="P197" s="101">
        <v>700.00691447201757</v>
      </c>
      <c r="Q197" s="101">
        <v>804.36250708323894</v>
      </c>
      <c r="R197" s="101">
        <v>838.67250667754274</v>
      </c>
      <c r="S197" s="101">
        <v>889.69954628904634</v>
      </c>
      <c r="T197" s="101">
        <v>1092.5345139310184</v>
      </c>
      <c r="U197" s="101">
        <v>1340.2376185819489</v>
      </c>
      <c r="V197" s="101">
        <v>1227.0618239886589</v>
      </c>
      <c r="W197" s="101">
        <v>1623.6151507022544</v>
      </c>
      <c r="X197" s="101">
        <v>1228.0581493317425</v>
      </c>
      <c r="Y197" s="101">
        <v>1376.2796417875859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459.14825842291509</v>
      </c>
      <c r="M198" s="104">
        <v>493.83822232329157</v>
      </c>
      <c r="N198" s="104">
        <v>554.15031666040761</v>
      </c>
      <c r="O198" s="104">
        <v>692.59251958736957</v>
      </c>
      <c r="P198" s="104">
        <v>706.97309460826705</v>
      </c>
      <c r="Q198" s="104">
        <v>811.9013532614739</v>
      </c>
      <c r="R198" s="104">
        <v>839.54622707944418</v>
      </c>
      <c r="S198" s="104">
        <v>887.83776962955881</v>
      </c>
      <c r="T198" s="104">
        <v>1097.3203518515163</v>
      </c>
      <c r="U198" s="104">
        <v>1341.3345544423582</v>
      </c>
      <c r="V198" s="104">
        <v>1227.4027320950931</v>
      </c>
      <c r="W198" s="104">
        <v>1623.6287717549676</v>
      </c>
      <c r="X198" s="104">
        <v>1224.22425754286</v>
      </c>
      <c r="Y198" s="104">
        <v>1372.8206223730026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152.94138342613459</v>
      </c>
      <c r="M199" s="98">
        <v>142.37296906611203</v>
      </c>
      <c r="N199" s="98">
        <v>170.78799856046933</v>
      </c>
      <c r="O199" s="98">
        <v>241.52158508133181</v>
      </c>
      <c r="P199" s="98">
        <v>213.57804994223801</v>
      </c>
      <c r="Q199" s="98">
        <v>249.83991642110036</v>
      </c>
      <c r="R199" s="98">
        <v>260.10861869109738</v>
      </c>
      <c r="S199" s="98">
        <v>249.16977889473102</v>
      </c>
      <c r="T199" s="98">
        <v>333.18751465028265</v>
      </c>
      <c r="U199" s="98">
        <v>389.68123765247708</v>
      </c>
      <c r="V199" s="98">
        <v>370.40383806252714</v>
      </c>
      <c r="W199" s="98">
        <v>677.26940192925792</v>
      </c>
      <c r="X199" s="98">
        <v>291.75793914473292</v>
      </c>
      <c r="Y199" s="98">
        <v>531.68689551065552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306.20687499678053</v>
      </c>
      <c r="M200" s="98">
        <v>351.4652532571796</v>
      </c>
      <c r="N200" s="98">
        <v>383.36231809993819</v>
      </c>
      <c r="O200" s="98">
        <v>451.0709345060377</v>
      </c>
      <c r="P200" s="98">
        <v>493.39504466602909</v>
      </c>
      <c r="Q200" s="98">
        <v>562.06143684037363</v>
      </c>
      <c r="R200" s="98">
        <v>579.43760838834669</v>
      </c>
      <c r="S200" s="98">
        <v>638.66799073482775</v>
      </c>
      <c r="T200" s="98">
        <v>764.13283720123366</v>
      </c>
      <c r="U200" s="98">
        <v>951.65331678988127</v>
      </c>
      <c r="V200" s="98">
        <v>856.998894032566</v>
      </c>
      <c r="W200" s="98">
        <v>946.35936982570979</v>
      </c>
      <c r="X200" s="98">
        <v>932.46631839812699</v>
      </c>
      <c r="Y200" s="98">
        <v>841.13372686234698</v>
      </c>
      <c r="DA200" s="63" t="s">
        <v>2558</v>
      </c>
    </row>
    <row r="201" spans="1:105" ht="12" customHeight="1" x14ac:dyDescent="0.25">
      <c r="A201" s="121" t="s">
        <v>54</v>
      </c>
      <c r="B201" s="122">
        <v>192.45295690018742</v>
      </c>
      <c r="C201" s="122">
        <v>214.23204516650324</v>
      </c>
      <c r="D201" s="122">
        <v>192.51158947492922</v>
      </c>
      <c r="E201" s="122">
        <v>211.89808159396998</v>
      </c>
      <c r="F201" s="122">
        <v>223.20572310624843</v>
      </c>
      <c r="G201" s="122">
        <v>217.90304217506684</v>
      </c>
      <c r="H201" s="122">
        <v>195.01472966172602</v>
      </c>
      <c r="I201" s="122">
        <v>218.14966214538961</v>
      </c>
      <c r="J201" s="122">
        <v>184.77083544735353</v>
      </c>
      <c r="K201" s="122">
        <v>171.60944908849947</v>
      </c>
      <c r="L201" s="122">
        <v>153.60597569275376</v>
      </c>
      <c r="M201" s="122">
        <v>172.90296534020524</v>
      </c>
      <c r="N201" s="122">
        <v>179.06725113296233</v>
      </c>
      <c r="O201" s="122">
        <v>174.80752160110728</v>
      </c>
      <c r="P201" s="122">
        <v>204.13102143506998</v>
      </c>
      <c r="Q201" s="122">
        <v>217.01931438459181</v>
      </c>
      <c r="R201" s="122">
        <v>224.33178598255412</v>
      </c>
      <c r="S201" s="122">
        <v>271.25771497388774</v>
      </c>
      <c r="T201" s="122">
        <v>265.8650643751717</v>
      </c>
      <c r="U201" s="122">
        <v>282.63031955658852</v>
      </c>
      <c r="V201" s="122">
        <v>303.79279656116029</v>
      </c>
      <c r="W201" s="122">
        <v>355.73087082724516</v>
      </c>
      <c r="X201" s="122">
        <v>392.96449778686468</v>
      </c>
      <c r="Y201" s="122">
        <v>391.93911929675983</v>
      </c>
      <c r="DA201" s="130" t="s">
        <v>2559</v>
      </c>
    </row>
    <row r="202" spans="1:105" ht="12" customHeight="1" x14ac:dyDescent="0.25">
      <c r="A202" s="97" t="s">
        <v>50</v>
      </c>
      <c r="B202" s="98">
        <v>221.24613334154108</v>
      </c>
      <c r="C202" s="98">
        <v>227.5393408128798</v>
      </c>
      <c r="D202" s="98">
        <v>203.66692264930487</v>
      </c>
      <c r="E202" s="98">
        <v>197.46998327648845</v>
      </c>
      <c r="F202" s="98">
        <v>211.67618207342335</v>
      </c>
      <c r="G202" s="98">
        <v>222.52164837907105</v>
      </c>
      <c r="H202" s="98">
        <v>202.9954603944432</v>
      </c>
      <c r="I202" s="98">
        <v>205.63035895207614</v>
      </c>
      <c r="J202" s="98">
        <v>195.37758240749801</v>
      </c>
      <c r="K202" s="98">
        <v>182.12532372902456</v>
      </c>
      <c r="L202" s="98">
        <v>159.64184196065256</v>
      </c>
      <c r="M202" s="98">
        <v>172.75680641780215</v>
      </c>
      <c r="N202" s="98">
        <v>177.10724295854675</v>
      </c>
      <c r="O202" s="98">
        <v>178.108165164512</v>
      </c>
      <c r="P202" s="98">
        <v>198.1250066506251</v>
      </c>
      <c r="Q202" s="98">
        <v>215.52938629710727</v>
      </c>
      <c r="R202" s="98">
        <v>246.3968951662749</v>
      </c>
      <c r="S202" s="98">
        <v>278.29434559408094</v>
      </c>
      <c r="T202" s="98">
        <v>161.89379363931792</v>
      </c>
      <c r="U202" s="98">
        <v>335.32019610125184</v>
      </c>
      <c r="V202" s="98">
        <v>216.4447603699098</v>
      </c>
      <c r="W202" s="98">
        <v>434.02821659750873</v>
      </c>
      <c r="X202" s="98">
        <v>391.8944526636563</v>
      </c>
      <c r="Y202" s="98">
        <v>365.73956443213626</v>
      </c>
      <c r="DA202" s="63" t="s">
        <v>2560</v>
      </c>
    </row>
    <row r="203" spans="1:105" ht="12" customHeight="1" x14ac:dyDescent="0.25">
      <c r="A203" s="109" t="s">
        <v>120</v>
      </c>
      <c r="B203" s="33">
        <v>190.77346096989191</v>
      </c>
      <c r="C203" s="33">
        <v>213.39460088685465</v>
      </c>
      <c r="D203" s="33">
        <v>191.79428869264319</v>
      </c>
      <c r="E203" s="33">
        <v>212.74171035295905</v>
      </c>
      <c r="F203" s="33">
        <v>223.89085680256863</v>
      </c>
      <c r="G203" s="33">
        <v>217.611757429183</v>
      </c>
      <c r="H203" s="33">
        <v>194.47704719788575</v>
      </c>
      <c r="I203" s="33">
        <v>219.02910621503804</v>
      </c>
      <c r="J203" s="33">
        <v>183.9900392674146</v>
      </c>
      <c r="K203" s="33">
        <v>170.83252064035321</v>
      </c>
      <c r="L203" s="33">
        <v>153.15782062513131</v>
      </c>
      <c r="M203" s="33">
        <v>172.9130354995699</v>
      </c>
      <c r="N203" s="33">
        <v>179.17967329533371</v>
      </c>
      <c r="O203" s="33">
        <v>174.65168007692719</v>
      </c>
      <c r="P203" s="33">
        <v>204.3471643867307</v>
      </c>
      <c r="Q203" s="33">
        <v>217.07056508549601</v>
      </c>
      <c r="R203" s="33">
        <v>223.63079902606086</v>
      </c>
      <c r="S203" s="33">
        <v>271.06722671156746</v>
      </c>
      <c r="T203" s="33">
        <v>268.02175132227967</v>
      </c>
      <c r="U203" s="33">
        <v>281.38824951295641</v>
      </c>
      <c r="V203" s="33">
        <v>305.87284668517793</v>
      </c>
      <c r="W203" s="33">
        <v>353.12034793789542</v>
      </c>
      <c r="X203" s="33">
        <v>392.99991893167874</v>
      </c>
      <c r="Y203" s="33">
        <v>392.66984269102187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42.342037911414408</v>
      </c>
      <c r="C205" s="117">
        <f t="shared" si="88"/>
        <v>57.117610336617474</v>
      </c>
      <c r="D205" s="117">
        <f t="shared" si="88"/>
        <v>59.28018831371211</v>
      </c>
      <c r="E205" s="117">
        <f t="shared" si="88"/>
        <v>58.010115654829107</v>
      </c>
      <c r="F205" s="117">
        <f t="shared" si="88"/>
        <v>56.12567707884385</v>
      </c>
      <c r="G205" s="117">
        <f t="shared" si="88"/>
        <v>53.95725204454898</v>
      </c>
      <c r="H205" s="117">
        <f t="shared" si="88"/>
        <v>51.34773130992594</v>
      </c>
      <c r="I205" s="117">
        <f t="shared" si="88"/>
        <v>48.514806389515414</v>
      </c>
      <c r="J205" s="117">
        <f t="shared" si="88"/>
        <v>42.007712607173033</v>
      </c>
      <c r="K205" s="117">
        <f t="shared" si="88"/>
        <v>35.314710331551012</v>
      </c>
      <c r="L205" s="117">
        <f t="shared" si="88"/>
        <v>29.149050254120898</v>
      </c>
      <c r="M205" s="117">
        <f t="shared" si="88"/>
        <v>23.653271981901071</v>
      </c>
      <c r="N205" s="117">
        <f t="shared" si="88"/>
        <v>17.681262934337742</v>
      </c>
      <c r="O205" s="117">
        <f t="shared" si="88"/>
        <v>14.709806967029728</v>
      </c>
      <c r="P205" s="117">
        <f t="shared" si="88"/>
        <v>11.196698649429475</v>
      </c>
      <c r="Q205" s="117">
        <f t="shared" si="88"/>
        <v>11.620986589455011</v>
      </c>
      <c r="R205" s="117">
        <f t="shared" ref="R205:V205" si="89">R206+R208+R210+R219</f>
        <v>12.922490254560326</v>
      </c>
      <c r="S205" s="117">
        <f t="shared" si="89"/>
        <v>14.207296079081187</v>
      </c>
      <c r="T205" s="117">
        <f t="shared" si="89"/>
        <v>18.987516962444531</v>
      </c>
      <c r="U205" s="117">
        <f t="shared" si="89"/>
        <v>17.614814080598418</v>
      </c>
      <c r="V205" s="117">
        <f t="shared" si="89"/>
        <v>23.973690534184406</v>
      </c>
      <c r="W205" s="117">
        <f t="shared" ref="W205:Y205" si="90">W206+W208+W210+W219</f>
        <v>29.700419535387276</v>
      </c>
      <c r="X205" s="117">
        <f t="shared" si="90"/>
        <v>30.274743695806997</v>
      </c>
      <c r="Y205" s="117">
        <f t="shared" si="90"/>
        <v>34.575160190523889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37.548601270527257</v>
      </c>
      <c r="C210" s="122">
        <v>51.836463025487362</v>
      </c>
      <c r="D210" s="122">
        <v>54.469010035264652</v>
      </c>
      <c r="E210" s="122">
        <v>53.751641541164446</v>
      </c>
      <c r="F210" s="122">
        <v>51.499194082898541</v>
      </c>
      <c r="G210" s="122">
        <v>48.822171940232742</v>
      </c>
      <c r="H210" s="122">
        <v>46.371173522674283</v>
      </c>
      <c r="I210" s="122">
        <v>43.276677649550443</v>
      </c>
      <c r="J210" s="122">
        <v>36.81081484659822</v>
      </c>
      <c r="K210" s="122">
        <v>30.455815304069606</v>
      </c>
      <c r="L210" s="122">
        <v>24.871772721465717</v>
      </c>
      <c r="M210" s="122">
        <v>19.338950402587045</v>
      </c>
      <c r="N210" s="122">
        <v>13.961798946989212</v>
      </c>
      <c r="O210" s="122">
        <v>11.603105876993794</v>
      </c>
      <c r="P210" s="122">
        <v>8.5351864057069857</v>
      </c>
      <c r="Q210" s="122">
        <v>8.8514900716142133</v>
      </c>
      <c r="R210" s="122">
        <v>9.9938328710249351</v>
      </c>
      <c r="S210" s="122">
        <v>11.378948472342429</v>
      </c>
      <c r="T210" s="122">
        <v>17.719684619158645</v>
      </c>
      <c r="U210" s="122">
        <v>14.662648606722955</v>
      </c>
      <c r="V210" s="122">
        <v>22.062674919833754</v>
      </c>
      <c r="W210" s="122">
        <v>24.426745157566398</v>
      </c>
      <c r="X210" s="122">
        <v>25.559402703045841</v>
      </c>
      <c r="Y210" s="122">
        <v>30.85322658716672</v>
      </c>
      <c r="DA210" s="130" t="s">
        <v>2718</v>
      </c>
    </row>
    <row r="211" spans="1:105" ht="12" customHeight="1" x14ac:dyDescent="0.25">
      <c r="A211" s="97" t="s">
        <v>124</v>
      </c>
      <c r="B211" s="98">
        <v>307.97568507846842</v>
      </c>
      <c r="C211" s="98">
        <v>294.78364431943817</v>
      </c>
      <c r="D211" s="98">
        <v>289.18003620698903</v>
      </c>
      <c r="E211" s="98">
        <v>282.46950280943696</v>
      </c>
      <c r="F211" s="98">
        <v>279.37471299873067</v>
      </c>
      <c r="G211" s="98">
        <v>281.15886959344016</v>
      </c>
      <c r="H211" s="98">
        <v>283.00916481935542</v>
      </c>
      <c r="I211" s="98">
        <v>285.75799609020584</v>
      </c>
      <c r="J211" s="98">
        <v>271.94056250970237</v>
      </c>
      <c r="K211" s="98">
        <v>268.36310854154846</v>
      </c>
      <c r="L211" s="98">
        <v>253.30302609626816</v>
      </c>
      <c r="M211" s="98">
        <v>248.72595666746994</v>
      </c>
      <c r="N211" s="98">
        <v>242.15740381249751</v>
      </c>
      <c r="O211" s="98">
        <v>239.21636416869589</v>
      </c>
      <c r="P211" s="98">
        <v>258.8156364411447</v>
      </c>
      <c r="Q211" s="98">
        <v>255.89043498041184</v>
      </c>
      <c r="R211" s="98">
        <v>258.557153091771</v>
      </c>
      <c r="S211" s="98">
        <v>305.28722099709034</v>
      </c>
      <c r="T211" s="98">
        <v>381.72426051971115</v>
      </c>
      <c r="U211" s="98">
        <v>307.14208468804213</v>
      </c>
      <c r="V211" s="98">
        <v>351.60657861329082</v>
      </c>
      <c r="W211" s="98">
        <v>438.50783997322105</v>
      </c>
      <c r="X211" s="98">
        <v>326.36906443343014</v>
      </c>
      <c r="Y211" s="98">
        <v>380.81208355523466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106.49419989686749</v>
      </c>
      <c r="U212" s="98">
        <v>85.813401097154838</v>
      </c>
      <c r="V212" s="98">
        <v>106.72730061946167</v>
      </c>
      <c r="W212" s="98">
        <v>186.784685978547</v>
      </c>
      <c r="X212" s="98">
        <v>79.806072303932453</v>
      </c>
      <c r="Y212" s="98">
        <v>148.44086069018925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106.49419989686749</v>
      </c>
      <c r="U213" s="101">
        <v>85.813401097154838</v>
      </c>
      <c r="V213" s="101">
        <v>106.72730061946167</v>
      </c>
      <c r="W213" s="101">
        <v>186.784685978547</v>
      </c>
      <c r="X213" s="101">
        <v>79.806072303932453</v>
      </c>
      <c r="Y213" s="101">
        <v>148.44086069018925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4.7934366408871485</v>
      </c>
      <c r="C219" s="122">
        <v>5.2811473111301126</v>
      </c>
      <c r="D219" s="122">
        <v>4.811178278447457</v>
      </c>
      <c r="E219" s="122">
        <v>4.2584741136646613</v>
      </c>
      <c r="F219" s="122">
        <v>4.6264829959453131</v>
      </c>
      <c r="G219" s="122">
        <v>5.1350801043162386</v>
      </c>
      <c r="H219" s="122">
        <v>4.9765577872516591</v>
      </c>
      <c r="I219" s="122">
        <v>5.2381287399649734</v>
      </c>
      <c r="J219" s="122">
        <v>5.1968977605748101</v>
      </c>
      <c r="K219" s="122">
        <v>4.8588950274814069</v>
      </c>
      <c r="L219" s="122">
        <v>4.2772775326551802</v>
      </c>
      <c r="M219" s="122">
        <v>4.3143215793140239</v>
      </c>
      <c r="N219" s="122">
        <v>3.719463987348528</v>
      </c>
      <c r="O219" s="122">
        <v>3.1067010900359326</v>
      </c>
      <c r="P219" s="122">
        <v>2.661512243722489</v>
      </c>
      <c r="Q219" s="122">
        <v>2.769496517840798</v>
      </c>
      <c r="R219" s="122">
        <v>2.9286573835353913</v>
      </c>
      <c r="S219" s="122">
        <v>2.8283476067387578</v>
      </c>
      <c r="T219" s="122">
        <v>1.267832343285884</v>
      </c>
      <c r="U219" s="122">
        <v>2.9521654738754615</v>
      </c>
      <c r="V219" s="122">
        <v>1.9110156143506523</v>
      </c>
      <c r="W219" s="122">
        <v>5.2736743778208774</v>
      </c>
      <c r="X219" s="122">
        <v>4.7153409927611554</v>
      </c>
      <c r="Y219" s="122">
        <v>3.7219336033571713</v>
      </c>
      <c r="DA219" s="130" t="s">
        <v>2727</v>
      </c>
    </row>
    <row r="220" spans="1:105" ht="12" customHeight="1" x14ac:dyDescent="0.25">
      <c r="A220" s="97" t="s">
        <v>50</v>
      </c>
      <c r="B220" s="98">
        <v>86.971823900944855</v>
      </c>
      <c r="C220" s="98">
        <v>89.200508072377048</v>
      </c>
      <c r="D220" s="98">
        <v>79.633760356711548</v>
      </c>
      <c r="E220" s="98">
        <v>77.088711987525244</v>
      </c>
      <c r="F220" s="98">
        <v>82.481689689048892</v>
      </c>
      <c r="G220" s="98">
        <v>86.556826910482641</v>
      </c>
      <c r="H220" s="98">
        <v>78.842771299584584</v>
      </c>
      <c r="I220" s="98">
        <v>79.805374258426596</v>
      </c>
      <c r="J220" s="98">
        <v>75.794296851936338</v>
      </c>
      <c r="K220" s="98">
        <v>70.62496540677887</v>
      </c>
      <c r="L220" s="98">
        <v>61.884737635161862</v>
      </c>
      <c r="M220" s="98">
        <v>66.932654626576465</v>
      </c>
      <c r="N220" s="98">
        <v>68.565929007001699</v>
      </c>
      <c r="O220" s="98">
        <v>68.905036996950813</v>
      </c>
      <c r="P220" s="98">
        <v>76.617575867160156</v>
      </c>
      <c r="Q220" s="98">
        <v>83.282554433543993</v>
      </c>
      <c r="R220" s="98">
        <v>95.114602258588619</v>
      </c>
      <c r="S220" s="98">
        <v>107.3074222316561</v>
      </c>
      <c r="T220" s="98">
        <v>62.388497068507569</v>
      </c>
      <c r="U220" s="98">
        <v>128.18603223959821</v>
      </c>
      <c r="V220" s="98">
        <v>82.160745713130822</v>
      </c>
      <c r="W220" s="98">
        <v>163.44685413602224</v>
      </c>
      <c r="X220" s="98">
        <v>147.16211000769061</v>
      </c>
      <c r="Y220" s="98">
        <v>137.16915099005777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72.336751875901001</v>
      </c>
      <c r="C223" s="118">
        <f t="shared" si="93"/>
        <v>84.020264877362223</v>
      </c>
      <c r="D223" s="118">
        <f t="shared" si="93"/>
        <v>81.878169767608213</v>
      </c>
      <c r="E223" s="118">
        <f t="shared" si="93"/>
        <v>78.070560042133593</v>
      </c>
      <c r="F223" s="118">
        <f t="shared" si="93"/>
        <v>68.983159492451165</v>
      </c>
      <c r="G223" s="118">
        <f t="shared" si="93"/>
        <v>64.754589120073163</v>
      </c>
      <c r="H223" s="118">
        <f t="shared" si="93"/>
        <v>58.402523358329191</v>
      </c>
      <c r="I223" s="118">
        <f t="shared" si="93"/>
        <v>53.23146357980027</v>
      </c>
      <c r="J223" s="118">
        <f t="shared" si="93"/>
        <v>53.057942852895863</v>
      </c>
      <c r="K223" s="118">
        <f t="shared" si="93"/>
        <v>51.91861366336191</v>
      </c>
      <c r="L223" s="118">
        <f t="shared" si="93"/>
        <v>59.248267538859864</v>
      </c>
      <c r="M223" s="118">
        <f t="shared" si="93"/>
        <v>54.118404534524743</v>
      </c>
      <c r="N223" s="118">
        <f t="shared" si="93"/>
        <v>50.379558709668345</v>
      </c>
      <c r="O223" s="118">
        <f t="shared" si="93"/>
        <v>51.299196691932828</v>
      </c>
      <c r="P223" s="118">
        <f t="shared" si="93"/>
        <v>45.967016892625395</v>
      </c>
      <c r="Q223" s="118">
        <f t="shared" si="93"/>
        <v>52.944808253629454</v>
      </c>
      <c r="R223" s="118">
        <f t="shared" ref="R223:V223" si="94">R224+R226+R228+R237</f>
        <v>49.238350919968475</v>
      </c>
      <c r="S223" s="118">
        <f t="shared" si="94"/>
        <v>51.571426295476819</v>
      </c>
      <c r="T223" s="118">
        <f t="shared" si="94"/>
        <v>51.752592688189274</v>
      </c>
      <c r="U223" s="118">
        <f t="shared" si="94"/>
        <v>53.693104222107294</v>
      </c>
      <c r="V223" s="118">
        <f t="shared" si="94"/>
        <v>52.863073953829648</v>
      </c>
      <c r="W223" s="118">
        <f t="shared" ref="W223:Y223" si="95">W224+W226+W228+W237</f>
        <v>60.874082161847426</v>
      </c>
      <c r="X223" s="118">
        <f t="shared" si="95"/>
        <v>55.077626777647183</v>
      </c>
      <c r="Y223" s="118">
        <f t="shared" si="95"/>
        <v>56.539253182890462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53.708038797064972</v>
      </c>
      <c r="C224" s="123">
        <f t="shared" si="96"/>
        <v>67.65912903631687</v>
      </c>
      <c r="D224" s="123">
        <f t="shared" si="96"/>
        <v>65.68161148427528</v>
      </c>
      <c r="E224" s="123">
        <f t="shared" si="96"/>
        <v>61.335878161209777</v>
      </c>
      <c r="F224" s="123">
        <f t="shared" si="96"/>
        <v>52.490186925132051</v>
      </c>
      <c r="G224" s="123">
        <f t="shared" si="96"/>
        <v>48.358878564211672</v>
      </c>
      <c r="H224" s="123">
        <f t="shared" si="96"/>
        <v>42.184115566432929</v>
      </c>
      <c r="I224" s="123">
        <f t="shared" si="96"/>
        <v>35.608579774168227</v>
      </c>
      <c r="J224" s="123">
        <f t="shared" si="96"/>
        <v>37.174177152540722</v>
      </c>
      <c r="K224" s="123">
        <f t="shared" si="96"/>
        <v>38.690846546274187</v>
      </c>
      <c r="L224" s="123">
        <f t="shared" si="96"/>
        <v>47.303341885601988</v>
      </c>
      <c r="M224" s="123">
        <f t="shared" si="96"/>
        <v>41.504310138972166</v>
      </c>
      <c r="N224" s="123">
        <f t="shared" si="96"/>
        <v>36.674867550244272</v>
      </c>
      <c r="O224" s="123">
        <f t="shared" si="96"/>
        <v>35.407400286773004</v>
      </c>
      <c r="P224" s="123">
        <f t="shared" si="96"/>
        <v>29.63227192725385</v>
      </c>
      <c r="Q224" s="123">
        <f t="shared" si="96"/>
        <v>34.445004821080587</v>
      </c>
      <c r="R224" s="123">
        <f t="shared" si="96"/>
        <v>30.100387547314412</v>
      </c>
      <c r="S224" s="123">
        <f t="shared" si="96"/>
        <v>31.241229479017505</v>
      </c>
      <c r="T224" s="123">
        <f t="shared" si="96"/>
        <v>28.781663803358686</v>
      </c>
      <c r="U224" s="123">
        <f t="shared" si="96"/>
        <v>26.99984946942832</v>
      </c>
      <c r="V224" s="123">
        <f t="shared" si="96"/>
        <v>28.302671682934019</v>
      </c>
      <c r="W224" s="123">
        <f t="shared" si="96"/>
        <v>29.70301385207388</v>
      </c>
      <c r="X224" s="123">
        <f t="shared" si="96"/>
        <v>30.764989685938005</v>
      </c>
      <c r="Y224" s="123">
        <f t="shared" si="96"/>
        <v>30.231677273348019</v>
      </c>
      <c r="DA224" s="130" t="s">
        <v>2882</v>
      </c>
    </row>
    <row r="225" spans="1:105" ht="12" customHeight="1" x14ac:dyDescent="0.25">
      <c r="A225" s="97" t="s">
        <v>53</v>
      </c>
      <c r="B225" s="99">
        <v>53.708038797064972</v>
      </c>
      <c r="C225" s="99">
        <v>67.65912903631687</v>
      </c>
      <c r="D225" s="99">
        <v>65.68161148427528</v>
      </c>
      <c r="E225" s="99">
        <v>61.335878161209777</v>
      </c>
      <c r="F225" s="99">
        <v>52.490186925132051</v>
      </c>
      <c r="G225" s="99">
        <v>48.358878564211672</v>
      </c>
      <c r="H225" s="99">
        <v>42.184115566432929</v>
      </c>
      <c r="I225" s="99">
        <v>35.608579774168227</v>
      </c>
      <c r="J225" s="99">
        <v>37.174177152540722</v>
      </c>
      <c r="K225" s="99">
        <v>38.690846546274187</v>
      </c>
      <c r="L225" s="99">
        <v>47.303341885601988</v>
      </c>
      <c r="M225" s="99">
        <v>41.504310138972166</v>
      </c>
      <c r="N225" s="99">
        <v>36.674867550244272</v>
      </c>
      <c r="O225" s="99">
        <v>35.407400286773004</v>
      </c>
      <c r="P225" s="99">
        <v>29.63227192725385</v>
      </c>
      <c r="Q225" s="99">
        <v>34.445004821080587</v>
      </c>
      <c r="R225" s="99">
        <v>30.100387547314412</v>
      </c>
      <c r="S225" s="99">
        <v>31.241229479017505</v>
      </c>
      <c r="T225" s="99">
        <v>28.781663803358686</v>
      </c>
      <c r="U225" s="99">
        <v>26.99984946942832</v>
      </c>
      <c r="V225" s="99">
        <v>28.302671682934019</v>
      </c>
      <c r="W225" s="99">
        <v>29.70301385207388</v>
      </c>
      <c r="X225" s="99">
        <v>30.764989685938005</v>
      </c>
      <c r="Y225" s="99">
        <v>30.231677273348019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6.3210619142462426E-2</v>
      </c>
      <c r="C226" s="123">
        <f t="shared" si="97"/>
        <v>9.4676999687580143E-2</v>
      </c>
      <c r="D226" s="123">
        <f t="shared" si="97"/>
        <v>0.12537763803348068</v>
      </c>
      <c r="E226" s="123">
        <f t="shared" si="97"/>
        <v>0.13854111117761359</v>
      </c>
      <c r="F226" s="123">
        <f t="shared" si="97"/>
        <v>0.13587932445231674</v>
      </c>
      <c r="G226" s="123">
        <f t="shared" si="97"/>
        <v>0.15803467980498936</v>
      </c>
      <c r="H226" s="123">
        <f t="shared" si="97"/>
        <v>0.20091971341877907</v>
      </c>
      <c r="I226" s="123">
        <f t="shared" si="97"/>
        <v>0.27280347054169757</v>
      </c>
      <c r="J226" s="123">
        <f t="shared" si="97"/>
        <v>0.23182115444593054</v>
      </c>
      <c r="K226" s="123">
        <f t="shared" si="97"/>
        <v>0.26971307125256117</v>
      </c>
      <c r="L226" s="123">
        <f t="shared" si="97"/>
        <v>0.33537786437910977</v>
      </c>
      <c r="M226" s="123">
        <f t="shared" si="97"/>
        <v>0.27729509051740941</v>
      </c>
      <c r="N226" s="123">
        <f t="shared" si="97"/>
        <v>0.36997130304747872</v>
      </c>
      <c r="O226" s="123">
        <f t="shared" si="97"/>
        <v>0.33763046797101426</v>
      </c>
      <c r="P226" s="123">
        <f t="shared" si="97"/>
        <v>0.33521373319558989</v>
      </c>
      <c r="Q226" s="123">
        <f t="shared" si="97"/>
        <v>0.68962073069476948</v>
      </c>
      <c r="R226" s="123">
        <f t="shared" si="97"/>
        <v>0.84535655802929377</v>
      </c>
      <c r="S226" s="123">
        <f t="shared" si="97"/>
        <v>0.8810092291421826</v>
      </c>
      <c r="T226" s="123">
        <f t="shared" si="97"/>
        <v>0.88718910661604455</v>
      </c>
      <c r="U226" s="123">
        <f t="shared" si="97"/>
        <v>0.83093504605763147</v>
      </c>
      <c r="V226" s="123">
        <f t="shared" si="97"/>
        <v>0.77558940621399464</v>
      </c>
      <c r="W226" s="123">
        <f t="shared" si="97"/>
        <v>0.65237705105320387</v>
      </c>
      <c r="X226" s="123">
        <f t="shared" si="97"/>
        <v>0.61298754709355019</v>
      </c>
      <c r="Y226" s="123">
        <f t="shared" si="97"/>
        <v>0.40327854859184092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6.3210619142462426E-2</v>
      </c>
      <c r="C227" s="99">
        <f>RES_hhdet_fecs!C147</f>
        <v>9.4676999687580143E-2</v>
      </c>
      <c r="D227" s="99">
        <f>RES_hhdet_fecs!D147</f>
        <v>0.12537763803348068</v>
      </c>
      <c r="E227" s="99">
        <f>RES_hhdet_fecs!E147</f>
        <v>0.13854111117761359</v>
      </c>
      <c r="F227" s="99">
        <f>RES_hhdet_fecs!F147</f>
        <v>0.13587932445231674</v>
      </c>
      <c r="G227" s="99">
        <f>RES_hhdet_fecs!G147</f>
        <v>0.15803467980498936</v>
      </c>
      <c r="H227" s="99">
        <f>RES_hhdet_fecs!H147</f>
        <v>0.20091971341877907</v>
      </c>
      <c r="I227" s="99">
        <f>RES_hhdet_fecs!I147</f>
        <v>0.27280347054169757</v>
      </c>
      <c r="J227" s="99">
        <f>RES_hhdet_fecs!J147</f>
        <v>0.23182115444593054</v>
      </c>
      <c r="K227" s="99">
        <f>RES_hhdet_fecs!K147</f>
        <v>0.26971307125256117</v>
      </c>
      <c r="L227" s="99">
        <f>RES_hhdet_fecs!L147</f>
        <v>0.33537786437910977</v>
      </c>
      <c r="M227" s="99">
        <f>RES_hhdet_fecs!M147</f>
        <v>0.27729509051740941</v>
      </c>
      <c r="N227" s="99">
        <f>RES_hhdet_fecs!N147</f>
        <v>0.36997130304747872</v>
      </c>
      <c r="O227" s="99">
        <f>RES_hhdet_fecs!O147</f>
        <v>0.33763046797101426</v>
      </c>
      <c r="P227" s="99">
        <f>RES_hhdet_fecs!P147</f>
        <v>0.33521373319558989</v>
      </c>
      <c r="Q227" s="99">
        <f>RES_hhdet_fecs!Q147</f>
        <v>0.68962073069476948</v>
      </c>
      <c r="R227" s="99">
        <f>RES_hhdet_fecs!R147</f>
        <v>0.84535655802929377</v>
      </c>
      <c r="S227" s="99">
        <f>RES_hhdet_fecs!S147</f>
        <v>0.8810092291421826</v>
      </c>
      <c r="T227" s="99">
        <f>RES_hhdet_fecs!T147</f>
        <v>0.88718910661604455</v>
      </c>
      <c r="U227" s="99">
        <f>RES_hhdet_fecs!U147</f>
        <v>0.83093504605763147</v>
      </c>
      <c r="V227" s="99">
        <f>RES_hhdet_fecs!V147</f>
        <v>0.77558940621399464</v>
      </c>
      <c r="W227" s="99">
        <f>RES_hhdet_fecs!W147</f>
        <v>0.65237705105320387</v>
      </c>
      <c r="X227" s="99">
        <f>RES_hhdet_fecs!X147</f>
        <v>0.61298754709355019</v>
      </c>
      <c r="Y227" s="99">
        <f>RES_hhdet_fecs!Y147</f>
        <v>0.40327854859184092</v>
      </c>
      <c r="DA227" s="63" t="s">
        <v>2885</v>
      </c>
    </row>
    <row r="228" spans="1:105" ht="12" customHeight="1" x14ac:dyDescent="0.25">
      <c r="A228" s="121" t="s">
        <v>55</v>
      </c>
      <c r="B228" s="123">
        <v>15.515799217560653</v>
      </c>
      <c r="C228" s="123">
        <v>12.883968304152498</v>
      </c>
      <c r="D228" s="123">
        <v>13.044459819702816</v>
      </c>
      <c r="E228" s="123">
        <v>13.28884768131987</v>
      </c>
      <c r="F228" s="123">
        <v>12.883505862147821</v>
      </c>
      <c r="G228" s="123">
        <v>12.850700875597145</v>
      </c>
      <c r="H228" s="123">
        <v>12.99155080043022</v>
      </c>
      <c r="I228" s="123">
        <v>13.975881084252357</v>
      </c>
      <c r="J228" s="123">
        <v>12.789168432658959</v>
      </c>
      <c r="K228" s="123">
        <v>10.303356782531106</v>
      </c>
      <c r="L228" s="123">
        <v>9.2382599388130728</v>
      </c>
      <c r="M228" s="123">
        <v>9.6821880485521898</v>
      </c>
      <c r="N228" s="123">
        <v>10.608374638905451</v>
      </c>
      <c r="O228" s="123">
        <v>12.915413200789649</v>
      </c>
      <c r="P228" s="123">
        <v>12.948437236539309</v>
      </c>
      <c r="Q228" s="123">
        <v>14.5869303074854</v>
      </c>
      <c r="R228" s="123">
        <v>14.980450533056754</v>
      </c>
      <c r="S228" s="123">
        <v>15.489088230888708</v>
      </c>
      <c r="T228" s="123">
        <v>18.269092176023729</v>
      </c>
      <c r="U228" s="123">
        <v>21.845231810846897</v>
      </c>
      <c r="V228" s="123">
        <v>19.565290930330711</v>
      </c>
      <c r="W228" s="123">
        <v>25.626411380660713</v>
      </c>
      <c r="X228" s="123">
        <v>18.396069390268561</v>
      </c>
      <c r="Y228" s="123">
        <v>20.685163067592345</v>
      </c>
      <c r="DA228" s="130" t="s">
        <v>2886</v>
      </c>
    </row>
    <row r="229" spans="1:105" ht="12" customHeight="1" x14ac:dyDescent="0.25">
      <c r="A229" s="97" t="s">
        <v>124</v>
      </c>
      <c r="B229" s="99">
        <v>15.56178608282532</v>
      </c>
      <c r="C229" s="99">
        <v>14.892711308436676</v>
      </c>
      <c r="D229" s="99">
        <v>14.606551031860443</v>
      </c>
      <c r="E229" s="99">
        <v>14.264424239958815</v>
      </c>
      <c r="F229" s="99">
        <v>14.104856034936473</v>
      </c>
      <c r="G229" s="99">
        <v>14.191359378310649</v>
      </c>
      <c r="H229" s="99">
        <v>14.280902373596369</v>
      </c>
      <c r="I229" s="99">
        <v>14.414468728812368</v>
      </c>
      <c r="J229" s="99">
        <v>13.714041059013475</v>
      </c>
      <c r="K229" s="99">
        <v>13.529069435998423</v>
      </c>
      <c r="L229" s="99">
        <v>12.76657269657321</v>
      </c>
      <c r="M229" s="99">
        <v>12.531913360377239</v>
      </c>
      <c r="N229" s="99">
        <v>12.197040312944749</v>
      </c>
      <c r="O229" s="99">
        <v>12.044930015867795</v>
      </c>
      <c r="P229" s="99">
        <v>13.027240577968401</v>
      </c>
      <c r="Q229" s="99">
        <v>12.875482568603932</v>
      </c>
      <c r="R229" s="99">
        <v>13.004920401811876</v>
      </c>
      <c r="S229" s="99">
        <v>15.349480540073754</v>
      </c>
      <c r="T229" s="99">
        <v>19.183572715585502</v>
      </c>
      <c r="U229" s="99">
        <v>15.429283002887162</v>
      </c>
      <c r="V229" s="99">
        <v>17.65520864210519</v>
      </c>
      <c r="W229" s="99">
        <v>22.009448183542336</v>
      </c>
      <c r="X229" s="99">
        <v>16.37076800125196</v>
      </c>
      <c r="Y229" s="99">
        <v>19.090310135278539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15.763163794666378</v>
      </c>
      <c r="U230" s="99">
        <v>13.160461852391554</v>
      </c>
      <c r="V230" s="99">
        <v>15.856964799327962</v>
      </c>
      <c r="W230" s="99">
        <v>20.54213544055284</v>
      </c>
      <c r="X230" s="99">
        <v>15.133209167873341</v>
      </c>
      <c r="Y230" s="99">
        <v>18.006719378840415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5.3518715963408461</v>
      </c>
      <c r="U231" s="102">
        <v>4.3108363098891793</v>
      </c>
      <c r="V231" s="102">
        <v>5.3590941548272024</v>
      </c>
      <c r="W231" s="102">
        <v>9.3750384663022448</v>
      </c>
      <c r="X231" s="102">
        <v>4.0030959951637914</v>
      </c>
      <c r="Y231" s="102">
        <v>7.4414184572805588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10.411292198325528</v>
      </c>
      <c r="U232" s="105">
        <v>8.8496255425023715</v>
      </c>
      <c r="V232" s="105">
        <v>10.497870644500759</v>
      </c>
      <c r="W232" s="105">
        <v>11.167096974250594</v>
      </c>
      <c r="X232" s="105">
        <v>11.130113172709549</v>
      </c>
      <c r="Y232" s="105">
        <v>10.565300921559857</v>
      </c>
      <c r="DA232" s="132" t="s">
        <v>2890</v>
      </c>
    </row>
    <row r="233" spans="1:105" ht="12" customHeight="1" x14ac:dyDescent="0.25">
      <c r="A233" s="106" t="s">
        <v>122</v>
      </c>
      <c r="B233" s="102">
        <v>15.509413975212921</v>
      </c>
      <c r="C233" s="102">
        <v>12.455372541424561</v>
      </c>
      <c r="D233" s="102">
        <v>12.681947826556144</v>
      </c>
      <c r="E233" s="102">
        <v>13.059574632047976</v>
      </c>
      <c r="F233" s="102">
        <v>12.607484331222173</v>
      </c>
      <c r="G233" s="102">
        <v>12.568981024218727</v>
      </c>
      <c r="H233" s="102">
        <v>12.73889168511487</v>
      </c>
      <c r="I233" s="102">
        <v>13.897604472112674</v>
      </c>
      <c r="J233" s="102">
        <v>12.644374694972466</v>
      </c>
      <c r="K233" s="102">
        <v>9.8904156428917425</v>
      </c>
      <c r="L233" s="102">
        <v>9.0334909673925381</v>
      </c>
      <c r="M233" s="102">
        <v>9.6516989475022541</v>
      </c>
      <c r="N233" s="102">
        <v>10.674001729148893</v>
      </c>
      <c r="O233" s="102">
        <v>13.081767972366903</v>
      </c>
      <c r="P233" s="102">
        <v>13.013393524149571</v>
      </c>
      <c r="Q233" s="102">
        <v>14.705151289545492</v>
      </c>
      <c r="R233" s="102">
        <v>15.14798628400515</v>
      </c>
      <c r="S233" s="102">
        <v>15.895941903964102</v>
      </c>
      <c r="T233" s="102">
        <v>19.358504547624925</v>
      </c>
      <c r="U233" s="102">
        <v>23.134957638241342</v>
      </c>
      <c r="V233" s="102">
        <v>20.713523381602297</v>
      </c>
      <c r="W233" s="102">
        <v>26.691229469405467</v>
      </c>
      <c r="X233" s="102">
        <v>19.857046473074323</v>
      </c>
      <c r="Y233" s="102">
        <v>21.919666351467576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6.482212467187475</v>
      </c>
      <c r="M234" s="105">
        <v>6.7891069319811645</v>
      </c>
      <c r="N234" s="105">
        <v>7.7000746713048009</v>
      </c>
      <c r="O234" s="105">
        <v>9.8249561916788615</v>
      </c>
      <c r="P234" s="105">
        <v>9.764131829571447</v>
      </c>
      <c r="Q234" s="105">
        <v>11.197125851874913</v>
      </c>
      <c r="R234" s="105">
        <v>11.380938252630356</v>
      </c>
      <c r="S234" s="105">
        <v>11.575110635540165</v>
      </c>
      <c r="T234" s="105">
        <v>14.329395599766384</v>
      </c>
      <c r="U234" s="105">
        <v>17.408497522860557</v>
      </c>
      <c r="V234" s="105">
        <v>15.916722498237124</v>
      </c>
      <c r="W234" s="105">
        <v>21.966236202455825</v>
      </c>
      <c r="X234" s="105">
        <v>15.314687963004264</v>
      </c>
      <c r="Y234" s="105">
        <v>18.040619665827986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2.9764640893206464</v>
      </c>
      <c r="M235" s="99">
        <v>2.7664728413398505</v>
      </c>
      <c r="N235" s="99">
        <v>3.3137781255389189</v>
      </c>
      <c r="O235" s="99">
        <v>4.6656642994159689</v>
      </c>
      <c r="P235" s="99">
        <v>4.1227101127015029</v>
      </c>
      <c r="Q235" s="99">
        <v>4.7728362262556541</v>
      </c>
      <c r="R235" s="99">
        <v>4.7604551593150655</v>
      </c>
      <c r="S235" s="99">
        <v>4.2806687703517099</v>
      </c>
      <c r="T235" s="99">
        <v>5.6061027329487239</v>
      </c>
      <c r="U235" s="99">
        <v>6.5488171559517223</v>
      </c>
      <c r="V235" s="99">
        <v>6.1414700150632058</v>
      </c>
      <c r="W235" s="99">
        <v>11.176278601276106</v>
      </c>
      <c r="X235" s="99">
        <v>4.6897823408985335</v>
      </c>
      <c r="Y235" s="99">
        <v>8.4620829005367977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3.505748377866829</v>
      </c>
      <c r="M236" s="99">
        <v>4.0226340906413141</v>
      </c>
      <c r="N236" s="99">
        <v>4.3862965457658829</v>
      </c>
      <c r="O236" s="99">
        <v>5.1592918922628925</v>
      </c>
      <c r="P236" s="99">
        <v>5.6414217168699423</v>
      </c>
      <c r="Q236" s="99">
        <v>6.4242896256192603</v>
      </c>
      <c r="R236" s="99">
        <v>6.6204830933152925</v>
      </c>
      <c r="S236" s="99">
        <v>7.2944418651884542</v>
      </c>
      <c r="T236" s="99">
        <v>8.7232928668176601</v>
      </c>
      <c r="U236" s="99">
        <v>10.859680366908831</v>
      </c>
      <c r="V236" s="99">
        <v>9.7752524831739205</v>
      </c>
      <c r="W236" s="99">
        <v>10.789957601179715</v>
      </c>
      <c r="X236" s="99">
        <v>10.624905622105731</v>
      </c>
      <c r="Y236" s="99">
        <v>9.5785367652911848</v>
      </c>
      <c r="DA236" s="63" t="s">
        <v>2894</v>
      </c>
    </row>
    <row r="237" spans="1:105" ht="12" customHeight="1" x14ac:dyDescent="0.25">
      <c r="A237" s="121" t="s">
        <v>54</v>
      </c>
      <c r="B237" s="123">
        <v>3.0497032421329173</v>
      </c>
      <c r="C237" s="123">
        <v>3.3824905372052663</v>
      </c>
      <c r="D237" s="123">
        <v>3.0267208255966245</v>
      </c>
      <c r="E237" s="123">
        <v>3.3072930884263272</v>
      </c>
      <c r="F237" s="123">
        <v>3.4735873807189783</v>
      </c>
      <c r="G237" s="123">
        <v>3.3869750004593637</v>
      </c>
      <c r="H237" s="123">
        <v>3.0259372780472655</v>
      </c>
      <c r="I237" s="123">
        <v>3.3741992508379877</v>
      </c>
      <c r="J237" s="123">
        <v>2.8627761132502458</v>
      </c>
      <c r="K237" s="123">
        <v>2.6546972633040609</v>
      </c>
      <c r="L237" s="123">
        <v>2.3712878500656878</v>
      </c>
      <c r="M237" s="123">
        <v>2.6546112564829731</v>
      </c>
      <c r="N237" s="123">
        <v>2.7263452174711436</v>
      </c>
      <c r="O237" s="123">
        <v>2.638752736399157</v>
      </c>
      <c r="P237" s="123">
        <v>3.0510939956366507</v>
      </c>
      <c r="Q237" s="123">
        <v>3.2232523943686959</v>
      </c>
      <c r="R237" s="123">
        <v>3.3121562815680123</v>
      </c>
      <c r="S237" s="123">
        <v>3.9600993564284201</v>
      </c>
      <c r="T237" s="123">
        <v>3.8146476021908104</v>
      </c>
      <c r="U237" s="123">
        <v>4.0170878957744449</v>
      </c>
      <c r="V237" s="123">
        <v>4.2195219343509205</v>
      </c>
      <c r="W237" s="123">
        <v>4.8922798780596271</v>
      </c>
      <c r="X237" s="123">
        <v>5.3035801543470669</v>
      </c>
      <c r="Y237" s="123">
        <v>5.2191342933582483</v>
      </c>
      <c r="DA237" s="130" t="s">
        <v>2895</v>
      </c>
    </row>
    <row r="238" spans="1:105" ht="12" customHeight="1" x14ac:dyDescent="0.25">
      <c r="A238" s="97" t="s">
        <v>50</v>
      </c>
      <c r="B238" s="99">
        <v>4.3946226418323215</v>
      </c>
      <c r="C238" s="99">
        <v>4.5064827743571945</v>
      </c>
      <c r="D238" s="99">
        <v>4.0223197969194393</v>
      </c>
      <c r="E238" s="99">
        <v>3.8929019981456268</v>
      </c>
      <c r="F238" s="99">
        <v>4.1642722281297688</v>
      </c>
      <c r="G238" s="99">
        <v>4.3689144116602652</v>
      </c>
      <c r="H238" s="99">
        <v>3.9784786493110342</v>
      </c>
      <c r="I238" s="99">
        <v>4.0256163865179246</v>
      </c>
      <c r="J238" s="99">
        <v>3.8223282671536909</v>
      </c>
      <c r="K238" s="99">
        <v>3.5604374464732631</v>
      </c>
      <c r="L238" s="99">
        <v>3.1190152522196555</v>
      </c>
      <c r="M238" s="99">
        <v>3.3723630617359381</v>
      </c>
      <c r="N238" s="99">
        <v>3.4535446243900756</v>
      </c>
      <c r="O238" s="99">
        <v>3.4694798211370141</v>
      </c>
      <c r="P238" s="99">
        <v>3.8564733068174388</v>
      </c>
      <c r="Q238" s="99">
        <v>4.190477373489899</v>
      </c>
      <c r="R238" s="99">
        <v>4.7840789420507788</v>
      </c>
      <c r="S238" s="99">
        <v>5.395290323553966</v>
      </c>
      <c r="T238" s="99">
        <v>3.1353371894684883</v>
      </c>
      <c r="U238" s="99">
        <v>6.4394254875583323</v>
      </c>
      <c r="V238" s="99">
        <v>4.1255346059712279</v>
      </c>
      <c r="W238" s="99">
        <v>8.2036733187928164</v>
      </c>
      <c r="X238" s="99">
        <v>7.381694602988393</v>
      </c>
      <c r="Y238" s="99">
        <v>6.8763617187405721</v>
      </c>
      <c r="DA238" s="63" t="s">
        <v>2896</v>
      </c>
    </row>
    <row r="239" spans="1:105" ht="12" customHeight="1" x14ac:dyDescent="0.25">
      <c r="A239" s="109" t="s">
        <v>120</v>
      </c>
      <c r="B239" s="110">
        <v>2.9712545630519087</v>
      </c>
      <c r="C239" s="110">
        <v>3.3117563403867987</v>
      </c>
      <c r="D239" s="110">
        <v>2.9627026640760468</v>
      </c>
      <c r="E239" s="110">
        <v>3.2730518109628348</v>
      </c>
      <c r="F239" s="110">
        <v>3.4325439895595511</v>
      </c>
      <c r="G239" s="110">
        <v>3.3250463667479595</v>
      </c>
      <c r="H239" s="110">
        <v>2.9617621030459014</v>
      </c>
      <c r="I239" s="110">
        <v>3.3284391212209439</v>
      </c>
      <c r="J239" s="110">
        <v>2.7921404453083984</v>
      </c>
      <c r="K239" s="110">
        <v>2.5877798323733492</v>
      </c>
      <c r="L239" s="110">
        <v>2.3157700818444735</v>
      </c>
      <c r="M239" s="110">
        <v>2.6051590920560272</v>
      </c>
      <c r="N239" s="110">
        <v>2.6846345088791423</v>
      </c>
      <c r="O239" s="110">
        <v>2.5995295447468854</v>
      </c>
      <c r="P239" s="110">
        <v>3.0221102072557189</v>
      </c>
      <c r="Q239" s="110">
        <v>3.189981689206193</v>
      </c>
      <c r="R239" s="110">
        <v>3.2653947370238994</v>
      </c>
      <c r="S239" s="110">
        <v>3.9212473762433424</v>
      </c>
      <c r="T239" s="110">
        <v>3.8287386091563294</v>
      </c>
      <c r="U239" s="110">
        <v>3.9599855991735349</v>
      </c>
      <c r="V239" s="110">
        <v>4.2217600883218251</v>
      </c>
      <c r="W239" s="110">
        <v>4.781874240580664</v>
      </c>
      <c r="X239" s="110">
        <v>5.234789417181938</v>
      </c>
      <c r="Y239" s="110">
        <v>5.172913093967769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86.793477214253187</v>
      </c>
      <c r="C241" s="118">
        <f t="shared" si="98"/>
        <v>106.39076708896314</v>
      </c>
      <c r="D241" s="118">
        <f t="shared" si="98"/>
        <v>105.91800656221341</v>
      </c>
      <c r="E241" s="118">
        <f t="shared" si="98"/>
        <v>102.53218034169744</v>
      </c>
      <c r="F241" s="118">
        <f t="shared" si="98"/>
        <v>91.448709583048725</v>
      </c>
      <c r="G241" s="118">
        <f t="shared" si="98"/>
        <v>87.486476915912093</v>
      </c>
      <c r="H241" s="118">
        <f t="shared" si="98"/>
        <v>79.838811076753188</v>
      </c>
      <c r="I241" s="118">
        <f t="shared" si="98"/>
        <v>71.940351374876599</v>
      </c>
      <c r="J241" s="118">
        <f t="shared" si="98"/>
        <v>74.935175067501845</v>
      </c>
      <c r="K241" s="118">
        <f t="shared" si="98"/>
        <v>77.172137532810211</v>
      </c>
      <c r="L241" s="118">
        <f t="shared" si="98"/>
        <v>92.875558661058051</v>
      </c>
      <c r="M241" s="118">
        <f t="shared" si="98"/>
        <v>86.455859590581554</v>
      </c>
      <c r="N241" s="118">
        <f t="shared" si="98"/>
        <v>86.011421404722128</v>
      </c>
      <c r="O241" s="118">
        <f t="shared" si="98"/>
        <v>94.13517903640485</v>
      </c>
      <c r="P241" s="118">
        <f t="shared" si="98"/>
        <v>86.864302673713425</v>
      </c>
      <c r="Q241" s="118">
        <f t="shared" si="98"/>
        <v>107.12750012874554</v>
      </c>
      <c r="R241" s="118">
        <f t="shared" ref="R241:V241" si="99">R242+R244+R246+R255</f>
        <v>99.610100646935649</v>
      </c>
      <c r="S241" s="118">
        <f t="shared" si="99"/>
        <v>107.23317524036686</v>
      </c>
      <c r="T241" s="118">
        <f t="shared" si="99"/>
        <v>104.82519124864834</v>
      </c>
      <c r="U241" s="118">
        <f t="shared" si="99"/>
        <v>103.77058264836975</v>
      </c>
      <c r="V241" s="118">
        <f t="shared" si="99"/>
        <v>108.3223802866561</v>
      </c>
      <c r="W241" s="118">
        <f t="shared" ref="W241:Y241" si="100">W242+W244+W246+W255</f>
        <v>118.98726899688776</v>
      </c>
      <c r="X241" s="118">
        <f t="shared" si="100"/>
        <v>119.79365012953315</v>
      </c>
      <c r="Y241" s="118">
        <f t="shared" si="100"/>
        <v>120.34211940112995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76.003571433548728</v>
      </c>
      <c r="C242" s="123">
        <f t="shared" si="101"/>
        <v>96.727816982630657</v>
      </c>
      <c r="D242" s="123">
        <f t="shared" si="101"/>
        <v>96.286356576887428</v>
      </c>
      <c r="E242" s="123">
        <f t="shared" si="101"/>
        <v>92.447496392534887</v>
      </c>
      <c r="F242" s="123">
        <f t="shared" si="101"/>
        <v>81.404951394700959</v>
      </c>
      <c r="G242" s="123">
        <f t="shared" si="101"/>
        <v>77.406113464483226</v>
      </c>
      <c r="H242" s="123">
        <f t="shared" si="101"/>
        <v>69.76949519265942</v>
      </c>
      <c r="I242" s="123">
        <f t="shared" si="101"/>
        <v>60.801566067485652</v>
      </c>
      <c r="J242" s="123">
        <f t="shared" si="101"/>
        <v>64.916308710178214</v>
      </c>
      <c r="K242" s="123">
        <f t="shared" si="101"/>
        <v>68.585128329673211</v>
      </c>
      <c r="L242" s="123">
        <f t="shared" si="101"/>
        <v>84.796330243219927</v>
      </c>
      <c r="M242" s="123">
        <f t="shared" si="101"/>
        <v>77.96565916479625</v>
      </c>
      <c r="N242" s="123">
        <f t="shared" si="101"/>
        <v>76.507287471667198</v>
      </c>
      <c r="O242" s="123">
        <f t="shared" si="101"/>
        <v>83.187126429640372</v>
      </c>
      <c r="P242" s="123">
        <f t="shared" si="101"/>
        <v>75.366248203076964</v>
      </c>
      <c r="Q242" s="123">
        <f t="shared" si="101"/>
        <v>92.990780493337382</v>
      </c>
      <c r="R242" s="123">
        <f t="shared" si="101"/>
        <v>84.382924539523103</v>
      </c>
      <c r="S242" s="123">
        <f t="shared" si="101"/>
        <v>90.683416827848632</v>
      </c>
      <c r="T242" s="123">
        <f t="shared" si="101"/>
        <v>85.901461579428073</v>
      </c>
      <c r="U242" s="123">
        <f t="shared" si="101"/>
        <v>82.290478490312168</v>
      </c>
      <c r="V242" s="123">
        <f t="shared" si="101"/>
        <v>87.892236594049606</v>
      </c>
      <c r="W242" s="123">
        <f t="shared" si="101"/>
        <v>93.929203746557775</v>
      </c>
      <c r="X242" s="123">
        <f t="shared" si="101"/>
        <v>98.962679952616824</v>
      </c>
      <c r="Y242" s="123">
        <f t="shared" si="101"/>
        <v>98.551165865101169</v>
      </c>
      <c r="DA242" s="130" t="s">
        <v>3050</v>
      </c>
    </row>
    <row r="243" spans="1:105" ht="12" customHeight="1" x14ac:dyDescent="0.25">
      <c r="A243" s="97" t="s">
        <v>53</v>
      </c>
      <c r="B243" s="99">
        <v>76.003571433548728</v>
      </c>
      <c r="C243" s="99">
        <v>96.727816982630657</v>
      </c>
      <c r="D243" s="99">
        <v>96.286356576887428</v>
      </c>
      <c r="E243" s="99">
        <v>92.447496392534887</v>
      </c>
      <c r="F243" s="99">
        <v>81.404951394700959</v>
      </c>
      <c r="G243" s="99">
        <v>77.406113464483226</v>
      </c>
      <c r="H243" s="99">
        <v>69.76949519265942</v>
      </c>
      <c r="I243" s="99">
        <v>60.801566067485652</v>
      </c>
      <c r="J243" s="99">
        <v>64.916308710178214</v>
      </c>
      <c r="K243" s="99">
        <v>68.585128329673211</v>
      </c>
      <c r="L243" s="99">
        <v>84.796330243219927</v>
      </c>
      <c r="M243" s="99">
        <v>77.96565916479625</v>
      </c>
      <c r="N243" s="99">
        <v>76.507287471667198</v>
      </c>
      <c r="O243" s="99">
        <v>83.187126429640372</v>
      </c>
      <c r="P243" s="99">
        <v>75.366248203076964</v>
      </c>
      <c r="Q243" s="99">
        <v>92.990780493337382</v>
      </c>
      <c r="R243" s="99">
        <v>84.382924539523103</v>
      </c>
      <c r="S243" s="99">
        <v>90.683416827848632</v>
      </c>
      <c r="T243" s="99">
        <v>85.901461579428073</v>
      </c>
      <c r="U243" s="99">
        <v>82.290478490312168</v>
      </c>
      <c r="V243" s="99">
        <v>87.892236594049606</v>
      </c>
      <c r="W243" s="99">
        <v>93.929203746557775</v>
      </c>
      <c r="X243" s="99">
        <v>98.962679952616824</v>
      </c>
      <c r="Y243" s="99">
        <v>98.551165865101169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0.10627531308000362</v>
      </c>
      <c r="C244" s="123">
        <f t="shared" si="102"/>
        <v>0.18205161954382218</v>
      </c>
      <c r="D244" s="123">
        <f t="shared" si="102"/>
        <v>0.25811171177432674</v>
      </c>
      <c r="E244" s="123">
        <f t="shared" si="102"/>
        <v>0.29713953963798667</v>
      </c>
      <c r="F244" s="123">
        <f t="shared" si="102"/>
        <v>0.304515223850504</v>
      </c>
      <c r="G244" s="123">
        <f t="shared" si="102"/>
        <v>0.3699438430402292</v>
      </c>
      <c r="H244" s="123">
        <f t="shared" si="102"/>
        <v>0.4905624885635545</v>
      </c>
      <c r="I244" s="123">
        <f t="shared" si="102"/>
        <v>0.69224344850689679</v>
      </c>
      <c r="J244" s="123">
        <f t="shared" si="102"/>
        <v>0.60554509903356613</v>
      </c>
      <c r="K244" s="123">
        <f t="shared" si="102"/>
        <v>0.72694201119366386</v>
      </c>
      <c r="L244" s="123">
        <f t="shared" si="102"/>
        <v>0.92139863649215992</v>
      </c>
      <c r="M244" s="123">
        <f t="shared" si="102"/>
        <v>0.77974398854300297</v>
      </c>
      <c r="N244" s="123">
        <f t="shared" si="102"/>
        <v>1.1011565470494467</v>
      </c>
      <c r="O244" s="123">
        <f t="shared" si="102"/>
        <v>1.0845050581338778</v>
      </c>
      <c r="P244" s="123">
        <f t="shared" si="102"/>
        <v>1.1543391144739259</v>
      </c>
      <c r="Q244" s="123">
        <f t="shared" si="102"/>
        <v>2.4786347600631515</v>
      </c>
      <c r="R244" s="123">
        <f t="shared" si="102"/>
        <v>3.0935309430179321</v>
      </c>
      <c r="S244" s="123">
        <f t="shared" si="102"/>
        <v>3.2494869047330406</v>
      </c>
      <c r="T244" s="123">
        <f t="shared" si="102"/>
        <v>3.2876489838480594</v>
      </c>
      <c r="U244" s="123">
        <f t="shared" si="102"/>
        <v>3.0924438568214856</v>
      </c>
      <c r="V244" s="123">
        <f t="shared" si="102"/>
        <v>2.9002252029305935</v>
      </c>
      <c r="W244" s="123">
        <f t="shared" si="102"/>
        <v>2.4529569660349333</v>
      </c>
      <c r="X244" s="123">
        <f t="shared" si="102"/>
        <v>2.3234413955175164</v>
      </c>
      <c r="Y244" s="123">
        <f t="shared" si="102"/>
        <v>1.5432368594345873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0.10627531308000362</v>
      </c>
      <c r="C245" s="99">
        <f>RES_hhdet_tess!C147</f>
        <v>0.18205161954382218</v>
      </c>
      <c r="D245" s="99">
        <f>RES_hhdet_tess!D147</f>
        <v>0.25811171177432674</v>
      </c>
      <c r="E245" s="99">
        <f>RES_hhdet_tess!E147</f>
        <v>0.29713953963798667</v>
      </c>
      <c r="F245" s="99">
        <f>RES_hhdet_tess!F147</f>
        <v>0.304515223850504</v>
      </c>
      <c r="G245" s="99">
        <f>RES_hhdet_tess!G147</f>
        <v>0.3699438430402292</v>
      </c>
      <c r="H245" s="99">
        <f>RES_hhdet_tess!H147</f>
        <v>0.4905624885635545</v>
      </c>
      <c r="I245" s="99">
        <f>RES_hhdet_tess!I147</f>
        <v>0.69224344850689679</v>
      </c>
      <c r="J245" s="99">
        <f>RES_hhdet_tess!J147</f>
        <v>0.60554509903356613</v>
      </c>
      <c r="K245" s="99">
        <f>RES_hhdet_tess!K147</f>
        <v>0.72694201119366386</v>
      </c>
      <c r="L245" s="99">
        <f>RES_hhdet_tess!L147</f>
        <v>0.92139863649215992</v>
      </c>
      <c r="M245" s="99">
        <f>RES_hhdet_tess!M147</f>
        <v>0.77974398854300297</v>
      </c>
      <c r="N245" s="99">
        <f>RES_hhdet_tess!N147</f>
        <v>1.1011565470494467</v>
      </c>
      <c r="O245" s="99">
        <f>RES_hhdet_tess!O147</f>
        <v>1.0845050581338778</v>
      </c>
      <c r="P245" s="99">
        <f>RES_hhdet_tess!P147</f>
        <v>1.1543391144739259</v>
      </c>
      <c r="Q245" s="99">
        <f>RES_hhdet_tess!Q147</f>
        <v>2.4786347600631515</v>
      </c>
      <c r="R245" s="99">
        <f>RES_hhdet_tess!R147</f>
        <v>3.0935309430179321</v>
      </c>
      <c r="S245" s="99">
        <f>RES_hhdet_tess!S147</f>
        <v>3.2494869047330406</v>
      </c>
      <c r="T245" s="99">
        <f>RES_hhdet_tess!T147</f>
        <v>3.2876489838480594</v>
      </c>
      <c r="U245" s="99">
        <f>RES_hhdet_tess!U147</f>
        <v>3.0924438568214856</v>
      </c>
      <c r="V245" s="99">
        <f>RES_hhdet_tess!V147</f>
        <v>2.9002252029305935</v>
      </c>
      <c r="W245" s="99">
        <f>RES_hhdet_tess!W147</f>
        <v>2.4529569660349333</v>
      </c>
      <c r="X245" s="99">
        <f>RES_hhdet_tess!X147</f>
        <v>2.3234413955175164</v>
      </c>
      <c r="Y245" s="99">
        <f>RES_hhdet_tess!Y147</f>
        <v>1.5432368594345873</v>
      </c>
      <c r="DA245" s="63" t="s">
        <v>3053</v>
      </c>
    </row>
    <row r="246" spans="1:105" ht="12" customHeight="1" x14ac:dyDescent="0.25">
      <c r="A246" s="121" t="s">
        <v>55</v>
      </c>
      <c r="B246" s="123">
        <v>8.4746114273277264</v>
      </c>
      <c r="C246" s="123">
        <v>7.0223052584736632</v>
      </c>
      <c r="D246" s="123">
        <v>7.1646786716848361</v>
      </c>
      <c r="E246" s="123">
        <v>7.3567872917466648</v>
      </c>
      <c r="F246" s="123">
        <v>7.1793680211944695</v>
      </c>
      <c r="G246" s="123">
        <v>7.2119885896764631</v>
      </c>
      <c r="H246" s="123">
        <v>7.3433576199869028</v>
      </c>
      <c r="I246" s="123">
        <v>7.9468489778587861</v>
      </c>
      <c r="J246" s="123">
        <v>7.2966338010394818</v>
      </c>
      <c r="K246" s="123">
        <v>5.8948155443194734</v>
      </c>
      <c r="L246" s="123">
        <v>5.3992020558215668</v>
      </c>
      <c r="M246" s="123">
        <v>5.7315257853364594</v>
      </c>
      <c r="N246" s="123">
        <v>6.3541530023331534</v>
      </c>
      <c r="O246" s="123">
        <v>7.8641213832297971</v>
      </c>
      <c r="P246" s="123">
        <v>8.0097049321418918</v>
      </c>
      <c r="Q246" s="123">
        <v>9.177582142765802</v>
      </c>
      <c r="R246" s="123">
        <v>9.5704963889438179</v>
      </c>
      <c r="S246" s="123">
        <v>10.20214593852924</v>
      </c>
      <c r="T246" s="123">
        <v>12.60098167288311</v>
      </c>
      <c r="U246" s="123">
        <v>15.162457511279836</v>
      </c>
      <c r="V246" s="123">
        <v>14.064743318934086</v>
      </c>
      <c r="W246" s="123">
        <v>18.549227256389539</v>
      </c>
      <c r="X246" s="123">
        <v>14.029929301992246</v>
      </c>
      <c r="Y246" s="123">
        <v>15.784451033990564</v>
      </c>
      <c r="DA246" s="130" t="s">
        <v>3054</v>
      </c>
    </row>
    <row r="247" spans="1:105" ht="12" customHeight="1" x14ac:dyDescent="0.25">
      <c r="A247" s="97" t="s">
        <v>124</v>
      </c>
      <c r="B247" s="99">
        <v>7.6404422323664187</v>
      </c>
      <c r="C247" s="99">
        <v>7.4491746494223143</v>
      </c>
      <c r="D247" s="99">
        <v>7.3792181780933266</v>
      </c>
      <c r="E247" s="99">
        <v>7.2634352382743659</v>
      </c>
      <c r="F247" s="99">
        <v>7.2306920259856389</v>
      </c>
      <c r="G247" s="99">
        <v>7.326813030645777</v>
      </c>
      <c r="H247" s="99">
        <v>7.4364443512756617</v>
      </c>
      <c r="I247" s="99">
        <v>7.5569728283542439</v>
      </c>
      <c r="J247" s="99">
        <v>7.2289839990226357</v>
      </c>
      <c r="K247" s="99">
        <v>7.1854262827069544</v>
      </c>
      <c r="L247" s="99">
        <v>6.8285068546525016</v>
      </c>
      <c r="M247" s="99">
        <v>6.8049188627154162</v>
      </c>
      <c r="N247" s="99">
        <v>6.8547698972295565</v>
      </c>
      <c r="O247" s="99">
        <v>7.2583256212224123</v>
      </c>
      <c r="P247" s="99">
        <v>8.134296459840213</v>
      </c>
      <c r="Q247" s="99">
        <v>8.6870749266631151</v>
      </c>
      <c r="R247" s="99">
        <v>9.268016405498491</v>
      </c>
      <c r="S247" s="99">
        <v>11.301534418019004</v>
      </c>
      <c r="T247" s="99">
        <v>14.978740064603326</v>
      </c>
      <c r="U247" s="99">
        <v>12.508225867153305</v>
      </c>
      <c r="V247" s="99">
        <v>15.071274139130258</v>
      </c>
      <c r="W247" s="99">
        <v>19.183165740653585</v>
      </c>
      <c r="X247" s="99">
        <v>14.608865793359252</v>
      </c>
      <c r="Y247" s="99">
        <v>17.176157257563556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14.986856885162194</v>
      </c>
      <c r="U248" s="99">
        <v>12.535160599761248</v>
      </c>
      <c r="V248" s="99">
        <v>15.100417854968981</v>
      </c>
      <c r="W248" s="99">
        <v>19.218654923133645</v>
      </c>
      <c r="X248" s="99">
        <v>14.639018607449032</v>
      </c>
      <c r="Y248" s="99">
        <v>17.165635839555257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4.5755646868366631</v>
      </c>
      <c r="U249" s="102">
        <v>3.6855350572588734</v>
      </c>
      <c r="V249" s="102">
        <v>4.602547210468221</v>
      </c>
      <c r="W249" s="102">
        <v>8.0515579488830529</v>
      </c>
      <c r="X249" s="102">
        <v>3.5089054347394844</v>
      </c>
      <c r="Y249" s="102">
        <v>6.6003349179954034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10.411292198325528</v>
      </c>
      <c r="U250" s="105">
        <v>8.8496255425023715</v>
      </c>
      <c r="V250" s="105">
        <v>10.497870644500759</v>
      </c>
      <c r="W250" s="105">
        <v>11.167096974250594</v>
      </c>
      <c r="X250" s="105">
        <v>11.130113172709549</v>
      </c>
      <c r="Y250" s="105">
        <v>10.565300921559857</v>
      </c>
      <c r="DA250" s="132" t="s">
        <v>3058</v>
      </c>
    </row>
    <row r="251" spans="1:105" ht="12" customHeight="1" x14ac:dyDescent="0.25">
      <c r="A251" s="106" t="s">
        <v>122</v>
      </c>
      <c r="B251" s="102">
        <v>8.5904352052301043</v>
      </c>
      <c r="C251" s="102">
        <v>6.9312262046531146</v>
      </c>
      <c r="D251" s="102">
        <v>7.1148908337714403</v>
      </c>
      <c r="E251" s="102">
        <v>7.3787262259757185</v>
      </c>
      <c r="F251" s="102">
        <v>7.1677689477335393</v>
      </c>
      <c r="G251" s="102">
        <v>7.1878599063622461</v>
      </c>
      <c r="H251" s="102">
        <v>7.3251165043249706</v>
      </c>
      <c r="I251" s="102">
        <v>8.0164318412061952</v>
      </c>
      <c r="J251" s="102">
        <v>7.307224738005992</v>
      </c>
      <c r="K251" s="102">
        <v>5.7295973967675922</v>
      </c>
      <c r="L251" s="102">
        <v>5.2425806925351841</v>
      </c>
      <c r="M251" s="102">
        <v>5.6401528264541572</v>
      </c>
      <c r="N251" s="102">
        <v>6.3225464147956618</v>
      </c>
      <c r="O251" s="102">
        <v>7.8939610952875716</v>
      </c>
      <c r="P251" s="102">
        <v>8.0037978734354667</v>
      </c>
      <c r="Q251" s="102">
        <v>9.1937595621944741</v>
      </c>
      <c r="R251" s="102">
        <v>9.5824245283811926</v>
      </c>
      <c r="S251" s="102">
        <v>10.161557666954621</v>
      </c>
      <c r="T251" s="102">
        <v>12.472305950145557</v>
      </c>
      <c r="U251" s="102">
        <v>15.293964615814589</v>
      </c>
      <c r="V251" s="102">
        <v>13.996329779974317</v>
      </c>
      <c r="W251" s="102">
        <v>18.511718904348935</v>
      </c>
      <c r="X251" s="102">
        <v>13.993000795484601</v>
      </c>
      <c r="Y251" s="102">
        <v>15.672591321904694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5.2567672172071189</v>
      </c>
      <c r="M252" s="105">
        <v>5.6521390093881125</v>
      </c>
      <c r="N252" s="105">
        <v>6.3403926391350982</v>
      </c>
      <c r="O252" s="105">
        <v>7.9217850178311924</v>
      </c>
      <c r="P252" s="105">
        <v>8.0834483691774057</v>
      </c>
      <c r="Q252" s="105">
        <v>9.2799276002727193</v>
      </c>
      <c r="R252" s="105">
        <v>9.5924073998160679</v>
      </c>
      <c r="S252" s="105">
        <v>10.140293689730758</v>
      </c>
      <c r="T252" s="105">
        <v>12.526940777705821</v>
      </c>
      <c r="U252" s="105">
        <v>15.306482170912521</v>
      </c>
      <c r="V252" s="105">
        <v>14.000218306362344</v>
      </c>
      <c r="W252" s="105">
        <v>18.511874205375104</v>
      </c>
      <c r="X252" s="105">
        <v>13.949315851998149</v>
      </c>
      <c r="Y252" s="105">
        <v>15.633201218314348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1.7510188393402906</v>
      </c>
      <c r="M253" s="99">
        <v>1.6295049187467989</v>
      </c>
      <c r="N253" s="99">
        <v>1.9540960933692142</v>
      </c>
      <c r="O253" s="99">
        <v>2.762493125568299</v>
      </c>
      <c r="P253" s="99">
        <v>2.4420266523074639</v>
      </c>
      <c r="Q253" s="99">
        <v>2.8556379746534599</v>
      </c>
      <c r="R253" s="99">
        <v>2.9719243065007741</v>
      </c>
      <c r="S253" s="99">
        <v>2.8458518245423035</v>
      </c>
      <c r="T253" s="99">
        <v>3.8036479108881607</v>
      </c>
      <c r="U253" s="99">
        <v>4.4468018040036901</v>
      </c>
      <c r="V253" s="99">
        <v>4.2249658231884242</v>
      </c>
      <c r="W253" s="99">
        <v>7.7219166041953917</v>
      </c>
      <c r="X253" s="99">
        <v>3.3244102298924183</v>
      </c>
      <c r="Y253" s="99">
        <v>6.0546644530231619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3.505748377866829</v>
      </c>
      <c r="M254" s="99">
        <v>4.0226340906413141</v>
      </c>
      <c r="N254" s="99">
        <v>4.3862965457658829</v>
      </c>
      <c r="O254" s="99">
        <v>5.1592918922628925</v>
      </c>
      <c r="P254" s="99">
        <v>5.6414217168699423</v>
      </c>
      <c r="Q254" s="99">
        <v>6.4242896256192603</v>
      </c>
      <c r="R254" s="99">
        <v>6.6204830933152925</v>
      </c>
      <c r="S254" s="99">
        <v>7.2944418651884542</v>
      </c>
      <c r="T254" s="99">
        <v>8.7232928668176601</v>
      </c>
      <c r="U254" s="99">
        <v>10.859680366908831</v>
      </c>
      <c r="V254" s="99">
        <v>9.7752524831739205</v>
      </c>
      <c r="W254" s="99">
        <v>10.789957601179715</v>
      </c>
      <c r="X254" s="99">
        <v>10.624905622105731</v>
      </c>
      <c r="Y254" s="99">
        <v>9.5785367652911848</v>
      </c>
      <c r="DA254" s="63" t="s">
        <v>3062</v>
      </c>
    </row>
    <row r="255" spans="1:105" ht="12" customHeight="1" x14ac:dyDescent="0.25">
      <c r="A255" s="121" t="s">
        <v>54</v>
      </c>
      <c r="B255" s="123">
        <v>2.2090190402967207</v>
      </c>
      <c r="C255" s="123">
        <v>2.458593228314998</v>
      </c>
      <c r="D255" s="123">
        <v>2.2088596018668119</v>
      </c>
      <c r="E255" s="123">
        <v>2.4307571177778962</v>
      </c>
      <c r="F255" s="123">
        <v>2.5598749433028041</v>
      </c>
      <c r="G255" s="123">
        <v>2.4984310187121626</v>
      </c>
      <c r="H255" s="123">
        <v>2.2353957755433127</v>
      </c>
      <c r="I255" s="123">
        <v>2.4996928810252745</v>
      </c>
      <c r="J255" s="123">
        <v>2.1166874572505874</v>
      </c>
      <c r="K255" s="123">
        <v>1.9652516476238684</v>
      </c>
      <c r="L255" s="123">
        <v>1.7586277255244021</v>
      </c>
      <c r="M255" s="123">
        <v>1.9789306519058447</v>
      </c>
      <c r="N255" s="123">
        <v>2.0488243836723377</v>
      </c>
      <c r="O255" s="123">
        <v>1.9994261654008021</v>
      </c>
      <c r="P255" s="123">
        <v>2.334010424020653</v>
      </c>
      <c r="Q255" s="123">
        <v>2.4805027325791995</v>
      </c>
      <c r="R255" s="123">
        <v>2.563148775450788</v>
      </c>
      <c r="S255" s="123">
        <v>3.0981255692559371</v>
      </c>
      <c r="T255" s="123">
        <v>3.0350990124890935</v>
      </c>
      <c r="U255" s="123">
        <v>3.2252027899562599</v>
      </c>
      <c r="V255" s="123">
        <v>3.465175170741801</v>
      </c>
      <c r="W255" s="123">
        <v>4.0558810279055129</v>
      </c>
      <c r="X255" s="123">
        <v>4.4775994794065692</v>
      </c>
      <c r="Y255" s="123">
        <v>4.4632656426036323</v>
      </c>
      <c r="DA255" s="130" t="s">
        <v>3063</v>
      </c>
    </row>
    <row r="256" spans="1:105" ht="12" customHeight="1" x14ac:dyDescent="0.25">
      <c r="A256" s="97" t="s">
        <v>50</v>
      </c>
      <c r="B256" s="99">
        <v>2.5395137025458476</v>
      </c>
      <c r="C256" s="99">
        <v>2.6113118700940041</v>
      </c>
      <c r="D256" s="99">
        <v>2.336854829901911</v>
      </c>
      <c r="E256" s="99">
        <v>2.2652473480933386</v>
      </c>
      <c r="F256" s="99">
        <v>2.4276463302234639</v>
      </c>
      <c r="G256" s="99">
        <v>2.5513869980693928</v>
      </c>
      <c r="H256" s="99">
        <v>2.3268765154679851</v>
      </c>
      <c r="I256" s="99">
        <v>2.356239011970616</v>
      </c>
      <c r="J256" s="99">
        <v>2.2381956389850668</v>
      </c>
      <c r="K256" s="99">
        <v>2.0856782329504155</v>
      </c>
      <c r="L256" s="99">
        <v>1.8277320798205943</v>
      </c>
      <c r="M256" s="99">
        <v>1.9772578155202807</v>
      </c>
      <c r="N256" s="99">
        <v>2.0263986608529376</v>
      </c>
      <c r="O256" s="99">
        <v>2.0371785060488907</v>
      </c>
      <c r="P256" s="99">
        <v>2.2653383475514945</v>
      </c>
      <c r="Q256" s="99">
        <v>2.4634730469826334</v>
      </c>
      <c r="R256" s="99">
        <v>2.8152582005005229</v>
      </c>
      <c r="S256" s="99">
        <v>3.1784932935358841</v>
      </c>
      <c r="T256" s="99">
        <v>1.8481694627972107</v>
      </c>
      <c r="U256" s="99">
        <v>3.8264671451072094</v>
      </c>
      <c r="V256" s="99">
        <v>2.4688505387914121</v>
      </c>
      <c r="W256" s="99">
        <v>4.9485916282154587</v>
      </c>
      <c r="X256" s="99">
        <v>4.4654069441683903</v>
      </c>
      <c r="Y256" s="99">
        <v>4.1649142729097983</v>
      </c>
      <c r="DA256" s="63" t="s">
        <v>3064</v>
      </c>
    </row>
    <row r="257" spans="1:105" ht="12" customHeight="1" x14ac:dyDescent="0.25">
      <c r="A257" s="109" t="s">
        <v>120</v>
      </c>
      <c r="B257" s="110">
        <v>2.1897414020214732</v>
      </c>
      <c r="C257" s="110">
        <v>2.4489824586776408</v>
      </c>
      <c r="D257" s="110">
        <v>2.2006293611592236</v>
      </c>
      <c r="E257" s="110">
        <v>2.4404346787791522</v>
      </c>
      <c r="F257" s="110">
        <v>2.5677325222107954</v>
      </c>
      <c r="G257" s="110">
        <v>2.4950912083215888</v>
      </c>
      <c r="H257" s="110">
        <v>2.2292324815688671</v>
      </c>
      <c r="I257" s="110">
        <v>2.5097700915904455</v>
      </c>
      <c r="J257" s="110">
        <v>2.1077428558109474</v>
      </c>
      <c r="K257" s="110">
        <v>1.9563543525103697</v>
      </c>
      <c r="L257" s="110">
        <v>1.7534968188412432</v>
      </c>
      <c r="M257" s="110">
        <v>1.979045908153747</v>
      </c>
      <c r="N257" s="110">
        <v>2.0501106784363126</v>
      </c>
      <c r="O257" s="110">
        <v>1.9976436698980478</v>
      </c>
      <c r="P257" s="110">
        <v>2.3364817774617328</v>
      </c>
      <c r="Q257" s="110">
        <v>2.4810885214708471</v>
      </c>
      <c r="R257" s="110">
        <v>2.5551395053811317</v>
      </c>
      <c r="S257" s="110">
        <v>3.0959499387630149</v>
      </c>
      <c r="T257" s="110">
        <v>3.0597196163235956</v>
      </c>
      <c r="U257" s="110">
        <v>3.2110290531245984</v>
      </c>
      <c r="V257" s="110">
        <v>3.4889010066577075</v>
      </c>
      <c r="W257" s="110">
        <v>4.0261170374056032</v>
      </c>
      <c r="X257" s="110">
        <v>4.4780030825322266</v>
      </c>
      <c r="Y257" s="110">
        <v>4.4715868651080566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0.48601159191225157</v>
      </c>
      <c r="C259" s="118">
        <f t="shared" si="103"/>
        <v>0.65549936696911848</v>
      </c>
      <c r="D259" s="118">
        <f t="shared" si="103"/>
        <v>0.68017522225210381</v>
      </c>
      <c r="E259" s="118">
        <f t="shared" si="103"/>
        <v>0.66545435650186424</v>
      </c>
      <c r="F259" s="118">
        <f t="shared" si="103"/>
        <v>0.64368741280726982</v>
      </c>
      <c r="G259" s="118">
        <f t="shared" si="103"/>
        <v>0.61866264393070791</v>
      </c>
      <c r="H259" s="118">
        <f t="shared" si="103"/>
        <v>0.58858375391973794</v>
      </c>
      <c r="I259" s="118">
        <f t="shared" si="103"/>
        <v>0.55591246378079329</v>
      </c>
      <c r="J259" s="118">
        <f t="shared" si="103"/>
        <v>0.48122961704486944</v>
      </c>
      <c r="K259" s="118">
        <f t="shared" si="103"/>
        <v>0.40441999571159576</v>
      </c>
      <c r="L259" s="118">
        <f t="shared" si="103"/>
        <v>0.33372613089048847</v>
      </c>
      <c r="M259" s="118">
        <f t="shared" si="103"/>
        <v>0.27071938789915823</v>
      </c>
      <c r="N259" s="118">
        <f t="shared" si="103"/>
        <v>0.20230277956908169</v>
      </c>
      <c r="O259" s="118">
        <f t="shared" si="103"/>
        <v>0.16824889837971338</v>
      </c>
      <c r="P259" s="118">
        <f t="shared" si="103"/>
        <v>0.12802175376709618</v>
      </c>
      <c r="Q259" s="118">
        <f t="shared" si="103"/>
        <v>0.13282637571753383</v>
      </c>
      <c r="R259" s="118">
        <f t="shared" ref="R259:V259" si="104">R260+R262+R264+R273</f>
        <v>0.14764855959523679</v>
      </c>
      <c r="S259" s="118">
        <f t="shared" si="104"/>
        <v>0.16226630551993032</v>
      </c>
      <c r="T259" s="118">
        <f t="shared" si="104"/>
        <v>0.2167603107906384</v>
      </c>
      <c r="U259" s="118">
        <f t="shared" si="104"/>
        <v>0.20100938783367861</v>
      </c>
      <c r="V259" s="118">
        <f t="shared" si="104"/>
        <v>0.27345295257314994</v>
      </c>
      <c r="W259" s="118">
        <f t="shared" ref="W259:Y259" si="105">W260+W262+W264+W273</f>
        <v>0.33863062779533576</v>
      </c>
      <c r="X259" s="118">
        <f t="shared" si="105"/>
        <v>0.34496290981745759</v>
      </c>
      <c r="Y259" s="118">
        <f t="shared" si="105"/>
        <v>0.39372983447727489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0.43099143021285313</v>
      </c>
      <c r="C264" s="123">
        <v>0.59489128657298995</v>
      </c>
      <c r="D264" s="123">
        <v>0.62497222192559265</v>
      </c>
      <c r="E264" s="123">
        <v>0.61660390828262057</v>
      </c>
      <c r="F264" s="123">
        <v>0.59062776123507699</v>
      </c>
      <c r="G264" s="123">
        <v>0.55978488211457034</v>
      </c>
      <c r="H264" s="123">
        <v>0.53153895390044548</v>
      </c>
      <c r="I264" s="123">
        <v>0.49589076586746894</v>
      </c>
      <c r="J264" s="123">
        <v>0.42169528480142054</v>
      </c>
      <c r="K264" s="123">
        <v>0.34877648942969613</v>
      </c>
      <c r="L264" s="123">
        <v>0.28475577785073458</v>
      </c>
      <c r="M264" s="123">
        <v>0.22134057476726993</v>
      </c>
      <c r="N264" s="123">
        <v>0.1597459833751626</v>
      </c>
      <c r="O264" s="123">
        <v>0.13271484703796785</v>
      </c>
      <c r="P264" s="123">
        <v>9.7590331453938362E-2</v>
      </c>
      <c r="Q264" s="123">
        <v>0.10117138823472192</v>
      </c>
      <c r="R264" s="123">
        <v>0.11418658471973955</v>
      </c>
      <c r="S264" s="123">
        <v>0.12996279651180975</v>
      </c>
      <c r="T264" s="123">
        <v>0.20228681574098917</v>
      </c>
      <c r="U264" s="123">
        <v>0.16732109728617664</v>
      </c>
      <c r="V264" s="123">
        <v>0.25165518800234121</v>
      </c>
      <c r="W264" s="123">
        <v>0.27850259952886991</v>
      </c>
      <c r="X264" s="123">
        <v>0.29123437074250214</v>
      </c>
      <c r="Y264" s="123">
        <v>0.35134575603743406</v>
      </c>
      <c r="DA264" s="130" t="s">
        <v>3222</v>
      </c>
    </row>
    <row r="265" spans="1:105" ht="12" customHeight="1" x14ac:dyDescent="0.25">
      <c r="A265" s="97" t="s">
        <v>124</v>
      </c>
      <c r="B265" s="99">
        <v>3.5350153265745998</v>
      </c>
      <c r="C265" s="99">
        <v>3.383028300824475</v>
      </c>
      <c r="D265" s="99">
        <v>3.3180241323974182</v>
      </c>
      <c r="E265" s="99">
        <v>3.2403066103490454</v>
      </c>
      <c r="F265" s="99">
        <v>3.2040590968961697</v>
      </c>
      <c r="G265" s="99">
        <v>3.2237091963770479</v>
      </c>
      <c r="H265" s="99">
        <v>3.2440497831861514</v>
      </c>
      <c r="I265" s="99">
        <v>3.2743907164370181</v>
      </c>
      <c r="J265" s="99">
        <v>3.1152815669655016</v>
      </c>
      <c r="K265" s="99">
        <v>3.0732634130814027</v>
      </c>
      <c r="L265" s="99">
        <v>2.9000546537535703</v>
      </c>
      <c r="M265" s="99">
        <v>2.8467494389432946</v>
      </c>
      <c r="N265" s="99">
        <v>2.7706796774885296</v>
      </c>
      <c r="O265" s="99">
        <v>2.7361263024045286</v>
      </c>
      <c r="P265" s="99">
        <v>2.9592679696913025</v>
      </c>
      <c r="Q265" s="99">
        <v>2.9247946202840702</v>
      </c>
      <c r="R265" s="99">
        <v>2.9541977184755859</v>
      </c>
      <c r="S265" s="99">
        <v>3.4867879994831541</v>
      </c>
      <c r="T265" s="99">
        <v>4.3577403780724042</v>
      </c>
      <c r="U265" s="99">
        <v>3.5049159269358476</v>
      </c>
      <c r="V265" s="99">
        <v>4.0105571951406151</v>
      </c>
      <c r="W265" s="99">
        <v>4.9996662493734778</v>
      </c>
      <c r="X265" s="99">
        <v>3.7187836591643957</v>
      </c>
      <c r="Y265" s="99">
        <v>4.3365548503298736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1.2157311518247869</v>
      </c>
      <c r="U266" s="99">
        <v>0.9792495761544262</v>
      </c>
      <c r="V266" s="99">
        <v>1.2173718282105477</v>
      </c>
      <c r="W266" s="99">
        <v>2.1296337380052184</v>
      </c>
      <c r="X266" s="99">
        <v>0.90934328626140704</v>
      </c>
      <c r="Y266" s="99">
        <v>1.6903926167558518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1.2157311518247869</v>
      </c>
      <c r="U267" s="102">
        <v>0.9792495761544262</v>
      </c>
      <c r="V267" s="102">
        <v>1.2173718282105477</v>
      </c>
      <c r="W267" s="102">
        <v>2.1296337380052184</v>
      </c>
      <c r="X267" s="102">
        <v>0.90934328626140704</v>
      </c>
      <c r="Y267" s="102">
        <v>1.6903926167558518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5.5020161699398419E-2</v>
      </c>
      <c r="C273" s="123">
        <v>6.0608080396128472E-2</v>
      </c>
      <c r="D273" s="123">
        <v>5.5203000326511167E-2</v>
      </c>
      <c r="E273" s="123">
        <v>4.8850448219243635E-2</v>
      </c>
      <c r="F273" s="123">
        <v>5.3059651572192848E-2</v>
      </c>
      <c r="G273" s="123">
        <v>5.8877761816137623E-2</v>
      </c>
      <c r="H273" s="123">
        <v>5.7044800019292422E-2</v>
      </c>
      <c r="I273" s="123">
        <v>6.0021697913324311E-2</v>
      </c>
      <c r="J273" s="123">
        <v>5.9534332243448881E-2</v>
      </c>
      <c r="K273" s="123">
        <v>5.5643506281899631E-2</v>
      </c>
      <c r="L273" s="123">
        <v>4.8970353039753889E-2</v>
      </c>
      <c r="M273" s="123">
        <v>4.9378813131888299E-2</v>
      </c>
      <c r="N273" s="123">
        <v>4.2556796193919083E-2</v>
      </c>
      <c r="O273" s="123">
        <v>3.5534051341745532E-2</v>
      </c>
      <c r="P273" s="123">
        <v>3.0431422313157819E-2</v>
      </c>
      <c r="Q273" s="123">
        <v>3.1654987482811911E-2</v>
      </c>
      <c r="R273" s="123">
        <v>3.3461974875497229E-2</v>
      </c>
      <c r="S273" s="123">
        <v>3.2303509008120561E-2</v>
      </c>
      <c r="T273" s="123">
        <v>1.4473495049649223E-2</v>
      </c>
      <c r="U273" s="123">
        <v>3.368829054750197E-2</v>
      </c>
      <c r="V273" s="123">
        <v>2.1797764570808748E-2</v>
      </c>
      <c r="W273" s="123">
        <v>6.0128028266465842E-2</v>
      </c>
      <c r="X273" s="123">
        <v>5.372853907495545E-2</v>
      </c>
      <c r="Y273" s="123">
        <v>4.2384078439840822E-2</v>
      </c>
      <c r="DA273" s="130" t="s">
        <v>3231</v>
      </c>
    </row>
    <row r="274" spans="1:105" ht="12" customHeight="1" x14ac:dyDescent="0.25">
      <c r="A274" s="97" t="s">
        <v>50</v>
      </c>
      <c r="B274" s="99">
        <v>0.99828247931863046</v>
      </c>
      <c r="C274" s="99">
        <v>1.0236926270229805</v>
      </c>
      <c r="D274" s="99">
        <v>0.91371016506821989</v>
      </c>
      <c r="E274" s="99">
        <v>0.88431161789876067</v>
      </c>
      <c r="F274" s="99">
        <v>0.94595607934195836</v>
      </c>
      <c r="G274" s="99">
        <v>0.99244259775274579</v>
      </c>
      <c r="H274" s="99">
        <v>0.90375120997749481</v>
      </c>
      <c r="I274" s="99">
        <v>0.91445901836141197</v>
      </c>
      <c r="J274" s="99">
        <v>0.86828008916663257</v>
      </c>
      <c r="K274" s="99">
        <v>0.80878897034086672</v>
      </c>
      <c r="L274" s="99">
        <v>0.70851550469421709</v>
      </c>
      <c r="M274" s="99">
        <v>0.76606599310393575</v>
      </c>
      <c r="N274" s="99">
        <v>0.78450719687644965</v>
      </c>
      <c r="O274" s="99">
        <v>0.78812703616948421</v>
      </c>
      <c r="P274" s="99">
        <v>0.8760364763766495</v>
      </c>
      <c r="Q274" s="99">
        <v>0.95190884016196564</v>
      </c>
      <c r="R274" s="99">
        <v>1.086751372476255</v>
      </c>
      <c r="S274" s="99">
        <v>1.2255941498985192</v>
      </c>
      <c r="T274" s="99">
        <v>0.71222319595966188</v>
      </c>
      <c r="U274" s="99">
        <v>1.4627798937537508</v>
      </c>
      <c r="V274" s="99">
        <v>0.93715644109242413</v>
      </c>
      <c r="W274" s="99">
        <v>1.8635464310969767</v>
      </c>
      <c r="X274" s="99">
        <v>1.6768257460148437</v>
      </c>
      <c r="Y274" s="99">
        <v>1.5620343280291087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0.12642667715002942</v>
      </c>
      <c r="D279" s="117">
        <f t="shared" si="108"/>
        <v>0.24946123535850759</v>
      </c>
      <c r="E279" s="117">
        <f t="shared" si="108"/>
        <v>0.22744975432457373</v>
      </c>
      <c r="F279" s="117">
        <f t="shared" si="108"/>
        <v>0.19297452811542415</v>
      </c>
      <c r="G279" s="117">
        <f t="shared" si="108"/>
        <v>0.18800830227925922</v>
      </c>
      <c r="H279" s="117">
        <f t="shared" si="108"/>
        <v>0.1767399478510342</v>
      </c>
      <c r="I279" s="117">
        <f t="shared" si="108"/>
        <v>0.17842503112870331</v>
      </c>
      <c r="J279" s="117">
        <f t="shared" si="108"/>
        <v>7.3968429522835E-2</v>
      </c>
      <c r="K279" s="117">
        <f t="shared" si="108"/>
        <v>2.6294733114923592E-2</v>
      </c>
      <c r="L279" s="117">
        <f t="shared" si="108"/>
        <v>0</v>
      </c>
      <c r="M279" s="117">
        <f t="shared" si="108"/>
        <v>0.13641811583761818</v>
      </c>
      <c r="N279" s="117">
        <f t="shared" si="108"/>
        <v>0.30808373295653513</v>
      </c>
      <c r="O279" s="117">
        <f t="shared" si="108"/>
        <v>0.61869081050977004</v>
      </c>
      <c r="P279" s="117">
        <f t="shared" si="108"/>
        <v>1.3935179736765635</v>
      </c>
      <c r="Q279" s="117">
        <f t="shared" si="108"/>
        <v>1.3777320796644936</v>
      </c>
      <c r="R279" s="117">
        <f t="shared" ref="R279:V279" si="109">R280+R282+R284+R293</f>
        <v>0.77229418168377051</v>
      </c>
      <c r="S279" s="117">
        <f t="shared" si="109"/>
        <v>0.75249337175850484</v>
      </c>
      <c r="T279" s="117">
        <f t="shared" si="109"/>
        <v>0.95312768881258036</v>
      </c>
      <c r="U279" s="117">
        <f t="shared" si="109"/>
        <v>1.0656986081753625</v>
      </c>
      <c r="V279" s="117">
        <f t="shared" si="109"/>
        <v>1.6295629669652014</v>
      </c>
      <c r="W279" s="117">
        <f t="shared" ref="W279:Y279" si="110">W280+W282+W284+W293</f>
        <v>2.4621741627808906</v>
      </c>
      <c r="X279" s="117">
        <f t="shared" si="110"/>
        <v>3.7938952738156964</v>
      </c>
      <c r="Y279" s="117">
        <f t="shared" si="110"/>
        <v>3.226829289277152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0.1001506328359251</v>
      </c>
      <c r="D280" s="122">
        <f t="shared" si="111"/>
        <v>0.19624101981289049</v>
      </c>
      <c r="E280" s="122">
        <f t="shared" si="111"/>
        <v>0.17341780307403451</v>
      </c>
      <c r="F280" s="122">
        <f t="shared" si="111"/>
        <v>0.14068003384074984</v>
      </c>
      <c r="G280" s="122">
        <f t="shared" si="111"/>
        <v>0.1329109133444171</v>
      </c>
      <c r="H280" s="122">
        <f t="shared" si="111"/>
        <v>0.1189734266735321</v>
      </c>
      <c r="I280" s="122">
        <f t="shared" si="111"/>
        <v>0.10842010542907977</v>
      </c>
      <c r="J280" s="122">
        <f t="shared" si="111"/>
        <v>4.6903915549330016E-2</v>
      </c>
      <c r="K280" s="122">
        <f t="shared" si="111"/>
        <v>1.7794052754219868E-2</v>
      </c>
      <c r="L280" s="122">
        <f t="shared" si="111"/>
        <v>0</v>
      </c>
      <c r="M280" s="122">
        <f t="shared" si="111"/>
        <v>9.3014515336036524E-2</v>
      </c>
      <c r="N280" s="122">
        <f t="shared" si="111"/>
        <v>0.19614872453689777</v>
      </c>
      <c r="O280" s="122">
        <f t="shared" si="111"/>
        <v>0.3734635635763871</v>
      </c>
      <c r="P280" s="122">
        <f t="shared" si="111"/>
        <v>0.78091531875880627</v>
      </c>
      <c r="Q280" s="122">
        <f t="shared" si="111"/>
        <v>0.78292074891789376</v>
      </c>
      <c r="R280" s="122">
        <f t="shared" si="111"/>
        <v>0.41192588409931541</v>
      </c>
      <c r="S280" s="122">
        <f t="shared" si="111"/>
        <v>0.40465969764512166</v>
      </c>
      <c r="T280" s="122">
        <f t="shared" si="111"/>
        <v>0.46804717692027215</v>
      </c>
      <c r="U280" s="122">
        <f t="shared" si="111"/>
        <v>0.42818589392708195</v>
      </c>
      <c r="V280" s="122">
        <f t="shared" si="111"/>
        <v>0.70284263794676161</v>
      </c>
      <c r="W280" s="122">
        <f t="shared" si="111"/>
        <v>0.86714872950257182</v>
      </c>
      <c r="X280" s="122">
        <f t="shared" si="111"/>
        <v>1.5091992230899758</v>
      </c>
      <c r="Y280" s="122">
        <f t="shared" si="111"/>
        <v>1.0388009999214884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0.1001506328359251</v>
      </c>
      <c r="D281" s="98">
        <v>0.19624101981289049</v>
      </c>
      <c r="E281" s="98">
        <v>0.17341780307403451</v>
      </c>
      <c r="F281" s="98">
        <v>0.14068003384074984</v>
      </c>
      <c r="G281" s="98">
        <v>0.1329109133444171</v>
      </c>
      <c r="H281" s="98">
        <v>0.1189734266735321</v>
      </c>
      <c r="I281" s="98">
        <v>0.10842010542907977</v>
      </c>
      <c r="J281" s="98">
        <v>4.6903915549330016E-2</v>
      </c>
      <c r="K281" s="98">
        <v>1.7794052754219868E-2</v>
      </c>
      <c r="L281" s="98">
        <v>0</v>
      </c>
      <c r="M281" s="98">
        <v>9.3014515336036524E-2</v>
      </c>
      <c r="N281" s="98">
        <v>0.19614872453689777</v>
      </c>
      <c r="O281" s="98">
        <v>0.3734635635763871</v>
      </c>
      <c r="P281" s="98">
        <v>0.78091531875880627</v>
      </c>
      <c r="Q281" s="98">
        <v>0.78292074891789376</v>
      </c>
      <c r="R281" s="98">
        <v>0.41192588409931541</v>
      </c>
      <c r="S281" s="98">
        <v>0.40465969764512166</v>
      </c>
      <c r="T281" s="98">
        <v>0.46804717692027215</v>
      </c>
      <c r="U281" s="98">
        <v>0.42818589392708195</v>
      </c>
      <c r="V281" s="98">
        <v>0.70284263794676161</v>
      </c>
      <c r="W281" s="98">
        <v>0.86714872950257182</v>
      </c>
      <c r="X281" s="98">
        <v>1.5091992230899758</v>
      </c>
      <c r="Y281" s="98">
        <v>1.0388009999214884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1.1151432276505298E-4</v>
      </c>
      <c r="D282" s="122">
        <f t="shared" si="112"/>
        <v>3.6795357949746522E-4</v>
      </c>
      <c r="E282" s="122">
        <f t="shared" si="112"/>
        <v>5.1303318846767309E-4</v>
      </c>
      <c r="F282" s="122">
        <f t="shared" si="112"/>
        <v>5.3332416638123318E-4</v>
      </c>
      <c r="G282" s="122">
        <f t="shared" si="112"/>
        <v>7.4233197063846548E-4</v>
      </c>
      <c r="H282" s="122">
        <f t="shared" si="112"/>
        <v>1.0194636323657353E-3</v>
      </c>
      <c r="I282" s="122">
        <f t="shared" si="112"/>
        <v>1.6175917344812074E-3</v>
      </c>
      <c r="J282" s="122">
        <f t="shared" si="112"/>
        <v>5.6297424513485842E-4</v>
      </c>
      <c r="K282" s="122">
        <f t="shared" si="112"/>
        <v>2.6107612688662518E-4</v>
      </c>
      <c r="L282" s="122">
        <f t="shared" si="112"/>
        <v>0</v>
      </c>
      <c r="M282" s="122">
        <f t="shared" si="112"/>
        <v>1.5839173144407031E-3</v>
      </c>
      <c r="N282" s="122">
        <f t="shared" si="112"/>
        <v>6.0893625051351022E-3</v>
      </c>
      <c r="O282" s="122">
        <f t="shared" si="112"/>
        <v>1.0832752405512897E-2</v>
      </c>
      <c r="P282" s="122">
        <f t="shared" si="112"/>
        <v>2.071452453218791E-2</v>
      </c>
      <c r="Q282" s="122">
        <f t="shared" si="112"/>
        <v>2.9205277901388008E-2</v>
      </c>
      <c r="R282" s="122">
        <f t="shared" si="112"/>
        <v>1.7747764675742808E-2</v>
      </c>
      <c r="S282" s="122">
        <f t="shared" si="112"/>
        <v>1.7417253827411973E-2</v>
      </c>
      <c r="T282" s="122">
        <f t="shared" si="112"/>
        <v>2.467804534048363E-2</v>
      </c>
      <c r="U282" s="122">
        <f t="shared" si="112"/>
        <v>2.4796004650078262E-2</v>
      </c>
      <c r="V282" s="122">
        <f t="shared" si="112"/>
        <v>4.2446752052037358E-2</v>
      </c>
      <c r="W282" s="122">
        <f t="shared" si="112"/>
        <v>3.2331926930330247E-2</v>
      </c>
      <c r="X282" s="122">
        <f t="shared" si="112"/>
        <v>6.6674881701785843E-2</v>
      </c>
      <c r="Y282" s="122">
        <f t="shared" si="112"/>
        <v>4.9384109027460286E-2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1.1151432276505298E-4</v>
      </c>
      <c r="D283" s="98">
        <v>3.6795357949746522E-4</v>
      </c>
      <c r="E283" s="98">
        <v>5.1303318846767309E-4</v>
      </c>
      <c r="F283" s="98">
        <v>5.3332416638123318E-4</v>
      </c>
      <c r="G283" s="98">
        <v>7.4233197063846548E-4</v>
      </c>
      <c r="H283" s="98">
        <v>1.0194636323657353E-3</v>
      </c>
      <c r="I283" s="98">
        <v>1.6175917344812074E-3</v>
      </c>
      <c r="J283" s="98">
        <v>5.6297424513485842E-4</v>
      </c>
      <c r="K283" s="98">
        <v>2.6107612688662518E-4</v>
      </c>
      <c r="L283" s="98">
        <v>0</v>
      </c>
      <c r="M283" s="98">
        <v>1.5839173144407031E-3</v>
      </c>
      <c r="N283" s="98">
        <v>6.0893625051351022E-3</v>
      </c>
      <c r="O283" s="98">
        <v>1.0832752405512897E-2</v>
      </c>
      <c r="P283" s="98">
        <v>2.071452453218791E-2</v>
      </c>
      <c r="Q283" s="98">
        <v>2.9205277901388008E-2</v>
      </c>
      <c r="R283" s="98">
        <v>1.7747764675742808E-2</v>
      </c>
      <c r="S283" s="98">
        <v>1.7417253827411973E-2</v>
      </c>
      <c r="T283" s="98">
        <v>2.467804534048363E-2</v>
      </c>
      <c r="U283" s="98">
        <v>2.4796004650078262E-2</v>
      </c>
      <c r="V283" s="98">
        <v>4.2446752052037358E-2</v>
      </c>
      <c r="W283" s="98">
        <v>3.2331926930330247E-2</v>
      </c>
      <c r="X283" s="98">
        <v>6.6674881701785843E-2</v>
      </c>
      <c r="Y283" s="98">
        <v>4.9384109027460286E-2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2.0806271137674966E-2</v>
      </c>
      <c r="D284" s="122">
        <v>4.2787750613631569E-2</v>
      </c>
      <c r="E284" s="122">
        <v>4.2741226446616744E-2</v>
      </c>
      <c r="F284" s="122">
        <v>4.0577126067678805E-2</v>
      </c>
      <c r="G284" s="122">
        <v>4.2771582101349223E-2</v>
      </c>
      <c r="H284" s="122">
        <v>4.5779829205903025E-2</v>
      </c>
      <c r="I284" s="122">
        <v>5.4818230829998933E-2</v>
      </c>
      <c r="J284" s="122">
        <v>2.1501955121801555E-2</v>
      </c>
      <c r="K284" s="122">
        <v>6.4840925763097719E-3</v>
      </c>
      <c r="L284" s="122">
        <v>0</v>
      </c>
      <c r="M284" s="122">
        <v>3.2550060747361609E-2</v>
      </c>
      <c r="N284" s="122">
        <v>8.3626423582007864E-2</v>
      </c>
      <c r="O284" s="122">
        <v>0.19318559672058552</v>
      </c>
      <c r="P284" s="122">
        <v>0.47465806925413562</v>
      </c>
      <c r="Q284" s="122">
        <v>0.45764460184667127</v>
      </c>
      <c r="R284" s="122">
        <v>0.27663818553224317</v>
      </c>
      <c r="S284" s="122">
        <v>0.25580356712408214</v>
      </c>
      <c r="T284" s="122">
        <v>0.36833243948313577</v>
      </c>
      <c r="U284" s="122">
        <v>0.51439130051970239</v>
      </c>
      <c r="V284" s="122">
        <v>0.71606412502597472</v>
      </c>
      <c r="W284" s="122">
        <v>1.2961717476448305</v>
      </c>
      <c r="X284" s="122">
        <v>1.6680769710163159</v>
      </c>
      <c r="Y284" s="122">
        <v>1.6739446046240793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8.9222288937976114E-3</v>
      </c>
      <c r="D285" s="98">
        <v>9.4006947978307314E-3</v>
      </c>
      <c r="E285" s="98">
        <v>7.5989160212277069E-3</v>
      </c>
      <c r="F285" s="98">
        <v>5.9482545737536375E-3</v>
      </c>
      <c r="G285" s="98">
        <v>5.4453768740042423E-3</v>
      </c>
      <c r="H285" s="98">
        <v>5.974787295746067E-3</v>
      </c>
      <c r="I285" s="98">
        <v>5.9924801994944163E-3</v>
      </c>
      <c r="J285" s="98">
        <v>1.7519028157277753E-3</v>
      </c>
      <c r="K285" s="98">
        <v>3.8019321820100254E-4</v>
      </c>
      <c r="L285" s="98">
        <v>0</v>
      </c>
      <c r="M285" s="98">
        <v>1.6155400572249337E-3</v>
      </c>
      <c r="N285" s="98">
        <v>3.322415870194113E-3</v>
      </c>
      <c r="O285" s="98">
        <v>7.5694105215709543E-3</v>
      </c>
      <c r="P285" s="98">
        <v>4.7652222035880843E-3</v>
      </c>
      <c r="Q285" s="98">
        <v>1.649738407256382E-2</v>
      </c>
      <c r="R285" s="98">
        <v>1.3645393545071783E-2</v>
      </c>
      <c r="S285" s="98">
        <v>8.1163860808882299E-3</v>
      </c>
      <c r="T285" s="98">
        <v>3.2749475236057958E-2</v>
      </c>
      <c r="U285" s="98">
        <v>1.494378663530025E-2</v>
      </c>
      <c r="V285" s="98">
        <v>6.4036919134405915E-2</v>
      </c>
      <c r="W285" s="98">
        <v>3.6169528972498345E-2</v>
      </c>
      <c r="X285" s="98">
        <v>0.18557631452589721</v>
      </c>
      <c r="Y285" s="98">
        <v>0.12562682885464196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6.7864087074501938E-4</v>
      </c>
      <c r="U286" s="98">
        <v>0</v>
      </c>
      <c r="V286" s="98">
        <v>1.1022303577630255E-4</v>
      </c>
      <c r="W286" s="98">
        <v>0</v>
      </c>
      <c r="X286" s="98">
        <v>5.1913648160078498E-4</v>
      </c>
      <c r="Y286" s="98">
        <v>7.3611903912951943E-4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2.3041052212406825E-4</v>
      </c>
      <c r="U287" s="101">
        <v>0</v>
      </c>
      <c r="V287" s="101">
        <v>3.6210513173232817E-5</v>
      </c>
      <c r="W287" s="101">
        <v>0</v>
      </c>
      <c r="X287" s="101">
        <v>1.3367926465626627E-4</v>
      </c>
      <c r="Y287" s="101">
        <v>2.9965435428364333E-4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4.4823034862095115E-4</v>
      </c>
      <c r="U288" s="104">
        <v>0</v>
      </c>
      <c r="V288" s="104">
        <v>7.4012522603069728E-5</v>
      </c>
      <c r="W288" s="104">
        <v>0</v>
      </c>
      <c r="X288" s="104">
        <v>3.8545721694451874E-4</v>
      </c>
      <c r="Y288" s="104">
        <v>4.364646848458761E-4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1.1884042243877355E-2</v>
      </c>
      <c r="D289" s="101">
        <v>3.3387055815800835E-2</v>
      </c>
      <c r="E289" s="101">
        <v>3.5142310425389039E-2</v>
      </c>
      <c r="F289" s="101">
        <v>3.462887149392517E-2</v>
      </c>
      <c r="G289" s="101">
        <v>3.7326205227344977E-2</v>
      </c>
      <c r="H289" s="101">
        <v>3.9805041910156956E-2</v>
      </c>
      <c r="I289" s="101">
        <v>4.8825750630504518E-2</v>
      </c>
      <c r="J289" s="101">
        <v>1.9750052306073778E-2</v>
      </c>
      <c r="K289" s="101">
        <v>6.1038993581087695E-3</v>
      </c>
      <c r="L289" s="101">
        <v>0</v>
      </c>
      <c r="M289" s="101">
        <v>3.0048712776098302E-2</v>
      </c>
      <c r="N289" s="101">
        <v>7.986210372354266E-2</v>
      </c>
      <c r="O289" s="101">
        <v>0.18443426712897545</v>
      </c>
      <c r="P289" s="101">
        <v>0.46989284705054751</v>
      </c>
      <c r="Q289" s="101">
        <v>0.43875067029459169</v>
      </c>
      <c r="R289" s="101">
        <v>0.25160852915485354</v>
      </c>
      <c r="S289" s="101">
        <v>0.16886977447520587</v>
      </c>
      <c r="T289" s="101">
        <v>0.10790766024518923</v>
      </c>
      <c r="U289" s="101">
        <v>0.497732406333323</v>
      </c>
      <c r="V289" s="101">
        <v>0.50008970203937653</v>
      </c>
      <c r="W289" s="101">
        <v>1.1938699245620013</v>
      </c>
      <c r="X289" s="101">
        <v>0.86205965689641006</v>
      </c>
      <c r="Y289" s="101">
        <v>1.2145436908654246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8.8580791403837403E-4</v>
      </c>
      <c r="N290" s="104">
        <v>4.4190398827110064E-4</v>
      </c>
      <c r="O290" s="104">
        <v>1.181919070039118E-3</v>
      </c>
      <c r="P290" s="104">
        <v>0</v>
      </c>
      <c r="Q290" s="104">
        <v>2.3965474795157224E-3</v>
      </c>
      <c r="R290" s="104">
        <v>1.1384262832317861E-2</v>
      </c>
      <c r="S290" s="104">
        <v>7.8817406567988038E-2</v>
      </c>
      <c r="T290" s="104">
        <v>0.22699666313114353</v>
      </c>
      <c r="U290" s="104">
        <v>1.7151075510791732E-3</v>
      </c>
      <c r="V290" s="104">
        <v>0.15182728081641594</v>
      </c>
      <c r="W290" s="104">
        <v>6.6132294110330864E-2</v>
      </c>
      <c r="X290" s="104">
        <v>0.61992186311240793</v>
      </c>
      <c r="Y290" s="104">
        <v>0.33303796586488327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3.5928876480040734E-4</v>
      </c>
      <c r="N291" s="98">
        <v>1.8786262119654788E-4</v>
      </c>
      <c r="O291" s="98">
        <v>5.4967647324840599E-4</v>
      </c>
      <c r="P291" s="98">
        <v>0</v>
      </c>
      <c r="Q291" s="98">
        <v>9.7321929518264687E-4</v>
      </c>
      <c r="R291" s="98">
        <v>4.6024579361032738E-3</v>
      </c>
      <c r="S291" s="98">
        <v>2.8937812191146415E-2</v>
      </c>
      <c r="T291" s="98">
        <v>8.8417390988232439E-2</v>
      </c>
      <c r="U291" s="98">
        <v>6.3623109028427215E-4</v>
      </c>
      <c r="V291" s="98">
        <v>5.7697300089688826E-2</v>
      </c>
      <c r="W291" s="98">
        <v>3.3082325992538117E-2</v>
      </c>
      <c r="X291" s="98">
        <v>0.18673072714545894</v>
      </c>
      <c r="Y291" s="98">
        <v>0.1538700564366646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5.2651914923796674E-4</v>
      </c>
      <c r="N292" s="98">
        <v>2.5404136707455276E-4</v>
      </c>
      <c r="O292" s="98">
        <v>6.3224259679071199E-4</v>
      </c>
      <c r="P292" s="98">
        <v>0</v>
      </c>
      <c r="Q292" s="98">
        <v>1.4233281843330757E-3</v>
      </c>
      <c r="R292" s="98">
        <v>6.7818048962145876E-3</v>
      </c>
      <c r="S292" s="98">
        <v>4.987959437684162E-2</v>
      </c>
      <c r="T292" s="98">
        <v>0.13857927214291108</v>
      </c>
      <c r="U292" s="98">
        <v>1.078876460794901E-3</v>
      </c>
      <c r="V292" s="98">
        <v>9.4129980726727111E-2</v>
      </c>
      <c r="W292" s="98">
        <v>3.3049968117792747E-2</v>
      </c>
      <c r="X292" s="98">
        <v>0.43319113596694903</v>
      </c>
      <c r="Y292" s="98">
        <v>0.17916790942821867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5.3582588536642941E-3</v>
      </c>
      <c r="D293" s="122">
        <v>1.0064511352488063E-2</v>
      </c>
      <c r="E293" s="122">
        <v>1.0777691615454799E-2</v>
      </c>
      <c r="F293" s="122">
        <v>1.1184044040614264E-2</v>
      </c>
      <c r="G293" s="122">
        <v>1.1583474862854408E-2</v>
      </c>
      <c r="H293" s="122">
        <v>1.0967228339233344E-2</v>
      </c>
      <c r="I293" s="122">
        <v>1.3569103135143385E-2</v>
      </c>
      <c r="J293" s="122">
        <v>4.9995846065685771E-3</v>
      </c>
      <c r="K293" s="122">
        <v>1.7555116575073278E-3</v>
      </c>
      <c r="L293" s="122">
        <v>0</v>
      </c>
      <c r="M293" s="122">
        <v>9.2696224397793205E-3</v>
      </c>
      <c r="N293" s="122">
        <v>2.221922233249438E-2</v>
      </c>
      <c r="O293" s="122">
        <v>4.1208897807284491E-2</v>
      </c>
      <c r="P293" s="122">
        <v>0.11723006113143368</v>
      </c>
      <c r="Q293" s="122">
        <v>0.10796145099854057</v>
      </c>
      <c r="R293" s="122">
        <v>6.5982347376469089E-2</v>
      </c>
      <c r="S293" s="122">
        <v>7.4612853161889009E-2</v>
      </c>
      <c r="T293" s="122">
        <v>9.2070027068688789E-2</v>
      </c>
      <c r="U293" s="122">
        <v>9.8325409078499973E-2</v>
      </c>
      <c r="V293" s="122">
        <v>0.16820945194042766</v>
      </c>
      <c r="W293" s="122">
        <v>0.2665217587031582</v>
      </c>
      <c r="X293" s="122">
        <v>0.54994419800761862</v>
      </c>
      <c r="Y293" s="122">
        <v>0.46469957570412412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5.3598115156467633E-4</v>
      </c>
      <c r="D294" s="98">
        <v>8.3907011019240612E-4</v>
      </c>
      <c r="E294" s="98">
        <v>4.6460897362034036E-4</v>
      </c>
      <c r="F294" s="98">
        <v>8.0883290575347526E-4</v>
      </c>
      <c r="G294" s="98">
        <v>1.0458822460180164E-3</v>
      </c>
      <c r="H294" s="98">
        <v>1.1025436617203394E-3</v>
      </c>
      <c r="I294" s="98">
        <v>1.2368760042107826E-3</v>
      </c>
      <c r="J294" s="98">
        <v>6.0158435379684334E-4</v>
      </c>
      <c r="K294" s="98">
        <v>1.3344133260342452E-4</v>
      </c>
      <c r="L294" s="98">
        <v>0</v>
      </c>
      <c r="M294" s="98">
        <v>5.0579114603930555E-4</v>
      </c>
      <c r="N294" s="98">
        <v>1.1145608689215384E-3</v>
      </c>
      <c r="O294" s="98">
        <v>1.9807627903635802E-3</v>
      </c>
      <c r="P294" s="98">
        <v>3.0139028059762616E-3</v>
      </c>
      <c r="Q294" s="98">
        <v>4.8153627086458166E-3</v>
      </c>
      <c r="R294" s="98">
        <v>2.3643415925374655E-3</v>
      </c>
      <c r="S294" s="98">
        <v>1.246611079777546E-3</v>
      </c>
      <c r="T294" s="98">
        <v>1.6266217184816306E-4</v>
      </c>
      <c r="U294" s="98">
        <v>5.8842291874758113E-3</v>
      </c>
      <c r="V294" s="98">
        <v>4.4584182925588856E-3</v>
      </c>
      <c r="W294" s="98">
        <v>2.3935508623038514E-2</v>
      </c>
      <c r="X294" s="98">
        <v>2.3096729952101429E-2</v>
      </c>
      <c r="Y294" s="98">
        <v>5.9065808168176775E-3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4.8222777020996178E-3</v>
      </c>
      <c r="D295" s="33">
        <v>9.2254412422956567E-3</v>
      </c>
      <c r="E295" s="33">
        <v>1.0313082641834458E-2</v>
      </c>
      <c r="F295" s="33">
        <v>1.037521113486079E-2</v>
      </c>
      <c r="G295" s="33">
        <v>1.0537592616836391E-2</v>
      </c>
      <c r="H295" s="33">
        <v>9.8646846775130043E-3</v>
      </c>
      <c r="I295" s="33">
        <v>1.2332227130932603E-2</v>
      </c>
      <c r="J295" s="33">
        <v>4.3980002527717341E-3</v>
      </c>
      <c r="K295" s="33">
        <v>1.6220703249039032E-3</v>
      </c>
      <c r="L295" s="33">
        <v>0</v>
      </c>
      <c r="M295" s="33">
        <v>8.7638312937400147E-3</v>
      </c>
      <c r="N295" s="33">
        <v>2.110466146357284E-2</v>
      </c>
      <c r="O295" s="33">
        <v>3.9228135016920913E-2</v>
      </c>
      <c r="P295" s="33">
        <v>0.11421615832545742</v>
      </c>
      <c r="Q295" s="33">
        <v>0.10314608828989476</v>
      </c>
      <c r="R295" s="33">
        <v>6.3618005783931619E-2</v>
      </c>
      <c r="S295" s="33">
        <v>7.3366242082111469E-2</v>
      </c>
      <c r="T295" s="33">
        <v>9.1907364896840621E-2</v>
      </c>
      <c r="U295" s="33">
        <v>9.2441179891024156E-2</v>
      </c>
      <c r="V295" s="33">
        <v>0.16375103364786878</v>
      </c>
      <c r="W295" s="33">
        <v>0.24258625008011969</v>
      </c>
      <c r="X295" s="33">
        <v>0.52684746805551719</v>
      </c>
      <c r="Y295" s="33">
        <v>0.45879299488730646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0.16913844348870147</v>
      </c>
      <c r="D297" s="117">
        <f t="shared" si="113"/>
        <v>0.35083515342486382</v>
      </c>
      <c r="E297" s="117">
        <f t="shared" si="113"/>
        <v>0.33076336324996025</v>
      </c>
      <c r="F297" s="117">
        <f t="shared" si="113"/>
        <v>0.2868390461603012</v>
      </c>
      <c r="G297" s="117">
        <f t="shared" si="113"/>
        <v>0.2874472061045848</v>
      </c>
      <c r="H297" s="117">
        <f t="shared" si="113"/>
        <v>0.27438680446411873</v>
      </c>
      <c r="I297" s="117">
        <f t="shared" si="113"/>
        <v>0.27283102255293123</v>
      </c>
      <c r="J297" s="117">
        <f t="shared" si="113"/>
        <v>0.12047102065134695</v>
      </c>
      <c r="K297" s="117">
        <f t="shared" si="113"/>
        <v>4.6637632562136926E-2</v>
      </c>
      <c r="L297" s="117">
        <f t="shared" si="113"/>
        <v>0</v>
      </c>
      <c r="M297" s="117">
        <f t="shared" si="113"/>
        <v>0.2663386896829118</v>
      </c>
      <c r="N297" s="117">
        <f t="shared" si="113"/>
        <v>0.61373268270663328</v>
      </c>
      <c r="O297" s="117">
        <f t="shared" si="113"/>
        <v>1.2618388619475827</v>
      </c>
      <c r="P297" s="117">
        <f t="shared" si="113"/>
        <v>2.8708620077153597</v>
      </c>
      <c r="Q297" s="117">
        <f t="shared" si="113"/>
        <v>3.0279728509091011</v>
      </c>
      <c r="R297" s="117">
        <f t="shared" ref="R297:V297" si="114">R298+R300+R302+R311</f>
        <v>1.6401542870655068</v>
      </c>
      <c r="S297" s="117">
        <f t="shared" si="114"/>
        <v>1.6261555732785553</v>
      </c>
      <c r="T297" s="117">
        <f t="shared" si="114"/>
        <v>1.9865134478880617</v>
      </c>
      <c r="U297" s="117">
        <f t="shared" si="114"/>
        <v>1.9221101742855389</v>
      </c>
      <c r="V297" s="117">
        <f t="shared" si="114"/>
        <v>3.1313994766848046</v>
      </c>
      <c r="W297" s="117">
        <f t="shared" ref="W297:Y297" si="115">W298+W300+W302+W311</f>
        <v>4.1519329193853309</v>
      </c>
      <c r="X297" s="117">
        <f t="shared" si="115"/>
        <v>7.1767934719878417</v>
      </c>
      <c r="Y297" s="117">
        <f t="shared" si="115"/>
        <v>5.4805050989797683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0.153607693720759</v>
      </c>
      <c r="D298" s="122">
        <f t="shared" si="116"/>
        <v>0.31860845973339935</v>
      </c>
      <c r="E298" s="122">
        <f t="shared" si="116"/>
        <v>0.29738706929628234</v>
      </c>
      <c r="F298" s="122">
        <f t="shared" si="116"/>
        <v>0.25417963026628865</v>
      </c>
      <c r="G298" s="122">
        <f t="shared" si="116"/>
        <v>0.2525519450521167</v>
      </c>
      <c r="H298" s="122">
        <f t="shared" si="116"/>
        <v>0.23733576867716216</v>
      </c>
      <c r="I298" s="122">
        <f t="shared" si="116"/>
        <v>0.22671773728383915</v>
      </c>
      <c r="J298" s="122">
        <f t="shared" si="116"/>
        <v>0.10270521968649052</v>
      </c>
      <c r="K298" s="122">
        <f t="shared" si="116"/>
        <v>4.0771985828461227E-2</v>
      </c>
      <c r="L298" s="122">
        <f t="shared" si="116"/>
        <v>0</v>
      </c>
      <c r="M298" s="122">
        <f t="shared" si="116"/>
        <v>0.2348078173014419</v>
      </c>
      <c r="N298" s="122">
        <f t="shared" si="116"/>
        <v>0.52625825803806148</v>
      </c>
      <c r="O298" s="122">
        <f t="shared" si="116"/>
        <v>1.0734012289528463</v>
      </c>
      <c r="P298" s="122">
        <f t="shared" si="116"/>
        <v>2.4042912463529427</v>
      </c>
      <c r="Q298" s="122">
        <f t="shared" si="116"/>
        <v>2.5350565670755292</v>
      </c>
      <c r="R298" s="122">
        <f t="shared" si="116"/>
        <v>1.3341123483243165</v>
      </c>
      <c r="S298" s="122">
        <f t="shared" si="116"/>
        <v>1.310613898859077</v>
      </c>
      <c r="T298" s="122">
        <f t="shared" si="116"/>
        <v>1.5159581725622482</v>
      </c>
      <c r="U298" s="122">
        <f t="shared" si="116"/>
        <v>1.3868967648943449</v>
      </c>
      <c r="V298" s="122">
        <f t="shared" si="116"/>
        <v>2.2832062466819147</v>
      </c>
      <c r="W298" s="122">
        <f t="shared" si="116"/>
        <v>2.8609536312017956</v>
      </c>
      <c r="X298" s="122">
        <f t="shared" si="116"/>
        <v>5.0817949641231861</v>
      </c>
      <c r="Y298" s="122">
        <f t="shared" si="116"/>
        <v>3.5788622720197747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0.153607693720759</v>
      </c>
      <c r="D299" s="98">
        <v>0.31860845973339935</v>
      </c>
      <c r="E299" s="98">
        <v>0.29738706929628234</v>
      </c>
      <c r="F299" s="98">
        <v>0.25417963026628865</v>
      </c>
      <c r="G299" s="98">
        <v>0.2525519450521167</v>
      </c>
      <c r="H299" s="98">
        <v>0.23733576867716216</v>
      </c>
      <c r="I299" s="98">
        <v>0.22671773728383915</v>
      </c>
      <c r="J299" s="98">
        <v>0.10270521968649052</v>
      </c>
      <c r="K299" s="98">
        <v>4.0771985828461227E-2</v>
      </c>
      <c r="L299" s="98">
        <v>0</v>
      </c>
      <c r="M299" s="98">
        <v>0.2348078173014419</v>
      </c>
      <c r="N299" s="98">
        <v>0.52625825803806148</v>
      </c>
      <c r="O299" s="98">
        <v>1.0734012289528463</v>
      </c>
      <c r="P299" s="98">
        <v>2.4042912463529427</v>
      </c>
      <c r="Q299" s="98">
        <v>2.5350565670755292</v>
      </c>
      <c r="R299" s="98">
        <v>1.3341123483243165</v>
      </c>
      <c r="S299" s="98">
        <v>1.310613898859077</v>
      </c>
      <c r="T299" s="98">
        <v>1.5159581725622482</v>
      </c>
      <c r="U299" s="98">
        <v>1.3868967648943449</v>
      </c>
      <c r="V299" s="98">
        <v>2.2832062466819147</v>
      </c>
      <c r="W299" s="98">
        <v>2.8609536312017956</v>
      </c>
      <c r="X299" s="98">
        <v>5.0817949641231861</v>
      </c>
      <c r="Y299" s="98">
        <v>3.5788622720197747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2.4497514944102897E-4</v>
      </c>
      <c r="D300" s="122">
        <f t="shared" si="117"/>
        <v>8.4116953880219395E-4</v>
      </c>
      <c r="E300" s="122">
        <f t="shared" si="117"/>
        <v>1.2193179315323425E-3</v>
      </c>
      <c r="F300" s="122">
        <f t="shared" si="117"/>
        <v>1.3162553483857325E-3</v>
      </c>
      <c r="G300" s="122">
        <f t="shared" si="117"/>
        <v>1.9008263496004723E-3</v>
      </c>
      <c r="H300" s="122">
        <f t="shared" si="117"/>
        <v>2.7060463618785381E-3</v>
      </c>
      <c r="I300" s="122">
        <f t="shared" si="117"/>
        <v>4.4474626025589985E-3</v>
      </c>
      <c r="J300" s="122">
        <f t="shared" si="117"/>
        <v>1.6023758184318441E-3</v>
      </c>
      <c r="K300" s="122">
        <f t="shared" si="117"/>
        <v>7.6894172924221347E-4</v>
      </c>
      <c r="L300" s="122">
        <f t="shared" si="117"/>
        <v>0</v>
      </c>
      <c r="M300" s="122">
        <f t="shared" si="117"/>
        <v>5.0091785940858408E-3</v>
      </c>
      <c r="N300" s="122">
        <f t="shared" si="117"/>
        <v>2.0076828812420518E-2</v>
      </c>
      <c r="O300" s="122">
        <f t="shared" si="117"/>
        <v>3.7370807138547443E-2</v>
      </c>
      <c r="P300" s="122">
        <f t="shared" si="117"/>
        <v>7.4695607061279923E-2</v>
      </c>
      <c r="Q300" s="122">
        <f t="shared" si="117"/>
        <v>0.10881302562733443</v>
      </c>
      <c r="R300" s="122">
        <f t="shared" si="117"/>
        <v>6.6585499473162821E-2</v>
      </c>
      <c r="S300" s="122">
        <f t="shared" si="117"/>
        <v>6.5395754302626327E-2</v>
      </c>
      <c r="T300" s="122">
        <f t="shared" si="117"/>
        <v>9.2736627620679898E-2</v>
      </c>
      <c r="U300" s="122">
        <f t="shared" si="117"/>
        <v>9.3268229576578571E-2</v>
      </c>
      <c r="V300" s="122">
        <f t="shared" si="117"/>
        <v>0.1600921996961584</v>
      </c>
      <c r="W300" s="122">
        <f t="shared" si="117"/>
        <v>0.1230233116743078</v>
      </c>
      <c r="X300" s="122">
        <f t="shared" si="117"/>
        <v>0.25645590300469873</v>
      </c>
      <c r="Y300" s="122">
        <f t="shared" si="117"/>
        <v>0.19225126525143918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2.4497514944102897E-4</v>
      </c>
      <c r="D301" s="98">
        <v>8.4116953880219395E-4</v>
      </c>
      <c r="E301" s="98">
        <v>1.2193179315323425E-3</v>
      </c>
      <c r="F301" s="98">
        <v>1.3162553483857325E-3</v>
      </c>
      <c r="G301" s="98">
        <v>1.9008263496004723E-3</v>
      </c>
      <c r="H301" s="98">
        <v>2.7060463618785381E-3</v>
      </c>
      <c r="I301" s="98">
        <v>4.4474626025589985E-3</v>
      </c>
      <c r="J301" s="98">
        <v>1.6023758184318441E-3</v>
      </c>
      <c r="K301" s="98">
        <v>7.6894172924221347E-4</v>
      </c>
      <c r="L301" s="98">
        <v>0</v>
      </c>
      <c r="M301" s="98">
        <v>5.0091785940858408E-3</v>
      </c>
      <c r="N301" s="98">
        <v>2.0076828812420518E-2</v>
      </c>
      <c r="O301" s="98">
        <v>3.7370807138547443E-2</v>
      </c>
      <c r="P301" s="98">
        <v>7.4695607061279923E-2</v>
      </c>
      <c r="Q301" s="98">
        <v>0.10881302562733443</v>
      </c>
      <c r="R301" s="98">
        <v>6.6585499473162821E-2</v>
      </c>
      <c r="S301" s="98">
        <v>6.5395754302626327E-2</v>
      </c>
      <c r="T301" s="98">
        <v>9.2736627620679898E-2</v>
      </c>
      <c r="U301" s="98">
        <v>9.3268229576578571E-2</v>
      </c>
      <c r="V301" s="98">
        <v>0.1600921996961584</v>
      </c>
      <c r="W301" s="98">
        <v>0.1230233116743078</v>
      </c>
      <c r="X301" s="98">
        <v>0.25645590300469873</v>
      </c>
      <c r="Y301" s="98">
        <v>0.19225126525143918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1.1358056146642754E-2</v>
      </c>
      <c r="D302" s="122">
        <v>2.3968819502181521E-2</v>
      </c>
      <c r="E302" s="122">
        <v>2.4129288582585933E-2</v>
      </c>
      <c r="F302" s="122">
        <v>2.3053971500420246E-2</v>
      </c>
      <c r="G302" s="122">
        <v>2.44298870110763E-2</v>
      </c>
      <c r="H302" s="122">
        <v>2.6241154937988426E-2</v>
      </c>
      <c r="I302" s="122">
        <v>3.1599676372492363E-2</v>
      </c>
      <c r="J302" s="122">
        <v>1.2472554336795874E-2</v>
      </c>
      <c r="K302" s="122">
        <v>3.7845331770530255E-3</v>
      </c>
      <c r="L302" s="122">
        <v>0</v>
      </c>
      <c r="M302" s="122">
        <v>1.9519207532984903E-2</v>
      </c>
      <c r="N302" s="122">
        <v>5.0519538467741605E-2</v>
      </c>
      <c r="O302" s="122">
        <v>0.11955287349264876</v>
      </c>
      <c r="P302" s="122">
        <v>0.30098488616174202</v>
      </c>
      <c r="Q302" s="122">
        <v>0.29990836660596742</v>
      </c>
      <c r="R302" s="122">
        <v>0.18714031279322235</v>
      </c>
      <c r="S302" s="122">
        <v>0.1896201624875668</v>
      </c>
      <c r="T302" s="122">
        <v>0.30139377264624589</v>
      </c>
      <c r="U302" s="122">
        <v>0.36024884017168313</v>
      </c>
      <c r="V302" s="122">
        <v>0.54493238332485916</v>
      </c>
      <c r="W302" s="122">
        <v>0.94308454514463891</v>
      </c>
      <c r="X302" s="122">
        <v>1.3636706369581226</v>
      </c>
      <c r="Y302" s="122">
        <v>1.3013869455350087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4.5682542276986931E-3</v>
      </c>
      <c r="D303" s="98">
        <v>4.8481228962670916E-3</v>
      </c>
      <c r="E303" s="98">
        <v>3.951033540697927E-3</v>
      </c>
      <c r="F303" s="98">
        <v>3.1183409513817688E-3</v>
      </c>
      <c r="G303" s="98">
        <v>2.8806998393757872E-3</v>
      </c>
      <c r="H303" s="98">
        <v>3.1918266421044708E-3</v>
      </c>
      <c r="I303" s="98">
        <v>3.2355778108574891E-3</v>
      </c>
      <c r="J303" s="98">
        <v>9.5758535339159415E-4</v>
      </c>
      <c r="K303" s="98">
        <v>2.1083091340751863E-4</v>
      </c>
      <c r="L303" s="98">
        <v>0</v>
      </c>
      <c r="M303" s="98">
        <v>9.4159309906958631E-4</v>
      </c>
      <c r="N303" s="98">
        <v>2.0403963264385896E-3</v>
      </c>
      <c r="O303" s="98">
        <v>4.9949208256428717E-3</v>
      </c>
      <c r="P303" s="98">
        <v>3.4088576647142862E-3</v>
      </c>
      <c r="Q303" s="98">
        <v>1.2625665929930226E-2</v>
      </c>
      <c r="R303" s="98">
        <v>1.088521174341762E-2</v>
      </c>
      <c r="S303" s="98">
        <v>6.7195154642543829E-3</v>
      </c>
      <c r="T303" s="98">
        <v>2.7999054107537152E-2</v>
      </c>
      <c r="U303" s="98">
        <v>1.3120433123314139E-2</v>
      </c>
      <c r="V303" s="98">
        <v>5.7384947872839209E-2</v>
      </c>
      <c r="W303" s="98">
        <v>3.2815559300610274E-2</v>
      </c>
      <c r="X303" s="98">
        <v>0.16869676824713345</v>
      </c>
      <c r="Y303" s="98">
        <v>0.1143128404986197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6.452190523909176E-4</v>
      </c>
      <c r="U304" s="98">
        <v>0</v>
      </c>
      <c r="V304" s="98">
        <v>1.0646159165546084E-4</v>
      </c>
      <c r="W304" s="98">
        <v>0</v>
      </c>
      <c r="X304" s="98">
        <v>5.0697735806154876E-4</v>
      </c>
      <c r="Y304" s="98">
        <v>7.0913208175659012E-4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1.9698870376996642E-4</v>
      </c>
      <c r="U305" s="101">
        <v>0</v>
      </c>
      <c r="V305" s="101">
        <v>3.2449069052391105E-5</v>
      </c>
      <c r="W305" s="101">
        <v>0</v>
      </c>
      <c r="X305" s="101">
        <v>1.2152014111702997E-4</v>
      </c>
      <c r="Y305" s="101">
        <v>2.7266739691071397E-4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4.4823034862095115E-4</v>
      </c>
      <c r="U306" s="104">
        <v>0</v>
      </c>
      <c r="V306" s="104">
        <v>7.4012522603069728E-5</v>
      </c>
      <c r="W306" s="104">
        <v>0</v>
      </c>
      <c r="X306" s="104">
        <v>3.8545721694451874E-4</v>
      </c>
      <c r="Y306" s="104">
        <v>4.364646848458761E-4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6.7898019189440604E-3</v>
      </c>
      <c r="D307" s="101">
        <v>1.9120696605914429E-2</v>
      </c>
      <c r="E307" s="101">
        <v>2.0178255041888006E-2</v>
      </c>
      <c r="F307" s="101">
        <v>1.9935630549038477E-2</v>
      </c>
      <c r="G307" s="101">
        <v>2.1549187171700512E-2</v>
      </c>
      <c r="H307" s="101">
        <v>2.3049328295883954E-2</v>
      </c>
      <c r="I307" s="101">
        <v>2.8364098561634875E-2</v>
      </c>
      <c r="J307" s="101">
        <v>1.151496898340428E-2</v>
      </c>
      <c r="K307" s="101">
        <v>3.5737022636455067E-3</v>
      </c>
      <c r="L307" s="101">
        <v>0</v>
      </c>
      <c r="M307" s="101">
        <v>1.7837810774039481E-2</v>
      </c>
      <c r="N307" s="101">
        <v>4.8111925288308849E-2</v>
      </c>
      <c r="O307" s="101">
        <v>0.11358718186444627</v>
      </c>
      <c r="P307" s="101">
        <v>0.29757602849702774</v>
      </c>
      <c r="Q307" s="101">
        <v>0.28522669397774553</v>
      </c>
      <c r="R307" s="101">
        <v>0.16642895474694014</v>
      </c>
      <c r="S307" s="101">
        <v>0.11356103949012528</v>
      </c>
      <c r="T307" s="101">
        <v>7.3745022432101404E-2</v>
      </c>
      <c r="U307" s="101">
        <v>0.3456077542525377</v>
      </c>
      <c r="V307" s="101">
        <v>0.35262703615223373</v>
      </c>
      <c r="W307" s="101">
        <v>0.85356655244231205</v>
      </c>
      <c r="X307" s="101">
        <v>0.62573525318038492</v>
      </c>
      <c r="Y307" s="101">
        <v>0.89394369310887756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7.3980365987583695E-4</v>
      </c>
      <c r="N308" s="104">
        <v>3.6721685299416203E-4</v>
      </c>
      <c r="O308" s="104">
        <v>9.7077080255961222E-4</v>
      </c>
      <c r="P308" s="104">
        <v>0</v>
      </c>
      <c r="Q308" s="104">
        <v>2.0560066982916211E-3</v>
      </c>
      <c r="R308" s="104">
        <v>9.8261463028645989E-3</v>
      </c>
      <c r="S308" s="104">
        <v>6.9339607533187131E-2</v>
      </c>
      <c r="T308" s="104">
        <v>0.19900447705421645</v>
      </c>
      <c r="U308" s="104">
        <v>1.5206527958313155E-3</v>
      </c>
      <c r="V308" s="104">
        <v>0.1348139377081308</v>
      </c>
      <c r="W308" s="104">
        <v>5.6702433401716539E-2</v>
      </c>
      <c r="X308" s="104">
        <v>0.56873163817254269</v>
      </c>
      <c r="Y308" s="104">
        <v>0.29242127984575478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2.1328451063787015E-4</v>
      </c>
      <c r="N309" s="98">
        <v>1.1317548591960928E-4</v>
      </c>
      <c r="O309" s="98">
        <v>3.3852820576890029E-4</v>
      </c>
      <c r="P309" s="98">
        <v>0</v>
      </c>
      <c r="Q309" s="98">
        <v>6.3267851395854544E-4</v>
      </c>
      <c r="R309" s="98">
        <v>3.0443414066500113E-3</v>
      </c>
      <c r="S309" s="98">
        <v>1.9460013156345518E-2</v>
      </c>
      <c r="T309" s="98">
        <v>6.0425204911305382E-2</v>
      </c>
      <c r="U309" s="98">
        <v>4.4177633503641442E-4</v>
      </c>
      <c r="V309" s="98">
        <v>4.0683956981403688E-2</v>
      </c>
      <c r="W309" s="98">
        <v>2.3652465283923792E-2</v>
      </c>
      <c r="X309" s="98">
        <v>0.1355405022055936</v>
      </c>
      <c r="Y309" s="98">
        <v>0.1132533704175361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5.2651914923796674E-4</v>
      </c>
      <c r="N310" s="98">
        <v>2.5404136707455276E-4</v>
      </c>
      <c r="O310" s="98">
        <v>6.3224259679071199E-4</v>
      </c>
      <c r="P310" s="98">
        <v>0</v>
      </c>
      <c r="Q310" s="98">
        <v>1.4233281843330757E-3</v>
      </c>
      <c r="R310" s="98">
        <v>6.7818048962145876E-3</v>
      </c>
      <c r="S310" s="98">
        <v>4.987959437684162E-2</v>
      </c>
      <c r="T310" s="98">
        <v>0.13857927214291108</v>
      </c>
      <c r="U310" s="98">
        <v>1.078876460794901E-3</v>
      </c>
      <c r="V310" s="98">
        <v>9.4129980726727111E-2</v>
      </c>
      <c r="W310" s="98">
        <v>3.3049968117792747E-2</v>
      </c>
      <c r="X310" s="98">
        <v>0.43319113596694903</v>
      </c>
      <c r="Y310" s="98">
        <v>0.17916790942821867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3.9277184718586799E-3</v>
      </c>
      <c r="D311" s="122">
        <v>7.4167046504807132E-3</v>
      </c>
      <c r="E311" s="122">
        <v>8.0276874395596252E-3</v>
      </c>
      <c r="F311" s="122">
        <v>8.2891890452065232E-3</v>
      </c>
      <c r="G311" s="122">
        <v>8.5645476917913192E-3</v>
      </c>
      <c r="H311" s="122">
        <v>8.1038344870895448E-3</v>
      </c>
      <c r="I311" s="122">
        <v>1.0066146294040755E-2</v>
      </c>
      <c r="J311" s="122">
        <v>3.6908708096287115E-3</v>
      </c>
      <c r="K311" s="122">
        <v>1.3121718273804636E-3</v>
      </c>
      <c r="L311" s="122">
        <v>0</v>
      </c>
      <c r="M311" s="122">
        <v>7.0024862543991411E-3</v>
      </c>
      <c r="N311" s="122">
        <v>1.687805738840964E-2</v>
      </c>
      <c r="O311" s="122">
        <v>3.1513952363540244E-2</v>
      </c>
      <c r="P311" s="122">
        <v>9.0890268139394936E-2</v>
      </c>
      <c r="Q311" s="122">
        <v>8.4194891600269606E-2</v>
      </c>
      <c r="R311" s="122">
        <v>5.2316126474805213E-2</v>
      </c>
      <c r="S311" s="122">
        <v>6.0525757629285352E-2</v>
      </c>
      <c r="T311" s="122">
        <v>7.642487505888787E-2</v>
      </c>
      <c r="U311" s="122">
        <v>8.1696339642932422E-2</v>
      </c>
      <c r="V311" s="122">
        <v>0.14316864698187223</v>
      </c>
      <c r="W311" s="122">
        <v>0.2248714313645884</v>
      </c>
      <c r="X311" s="122">
        <v>0.47487196790183489</v>
      </c>
      <c r="Y311" s="122">
        <v>0.40800461617354605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3.1303778615701438E-4</v>
      </c>
      <c r="D312" s="98">
        <v>4.9034168823564354E-4</v>
      </c>
      <c r="E312" s="98">
        <v>2.7166979642509161E-4</v>
      </c>
      <c r="F312" s="98">
        <v>4.7322276301883131E-4</v>
      </c>
      <c r="G312" s="98">
        <v>6.1226936785298985E-4</v>
      </c>
      <c r="H312" s="98">
        <v>6.4581530821963839E-4</v>
      </c>
      <c r="I312" s="98">
        <v>7.2492215967627852E-4</v>
      </c>
      <c r="J312" s="98">
        <v>3.5278841191379678E-4</v>
      </c>
      <c r="K312" s="98">
        <v>7.8299795240337235E-5</v>
      </c>
      <c r="L312" s="98">
        <v>0</v>
      </c>
      <c r="M312" s="98">
        <v>2.9708823115701154E-4</v>
      </c>
      <c r="N312" s="98">
        <v>6.5482471601182397E-4</v>
      </c>
      <c r="O312" s="98">
        <v>1.1639054645316324E-3</v>
      </c>
      <c r="P312" s="98">
        <v>1.7717111514759243E-3</v>
      </c>
      <c r="Q312" s="98">
        <v>2.8354252883454338E-3</v>
      </c>
      <c r="R312" s="98">
        <v>1.3982970834887469E-3</v>
      </c>
      <c r="S312" s="98">
        <v>7.4179920149754935E-4</v>
      </c>
      <c r="T312" s="98">
        <v>9.7442524116528342E-5</v>
      </c>
      <c r="U312" s="98">
        <v>3.5463786861955186E-3</v>
      </c>
      <c r="V312" s="98">
        <v>2.6985804173376587E-3</v>
      </c>
      <c r="W312" s="98">
        <v>1.4517366832023291E-2</v>
      </c>
      <c r="X312" s="98">
        <v>1.4017892717805739E-2</v>
      </c>
      <c r="Y312" s="98">
        <v>3.5850653779246305E-3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3.6146806857016659E-3</v>
      </c>
      <c r="D313" s="33">
        <v>6.9263629622450694E-3</v>
      </c>
      <c r="E313" s="33">
        <v>7.7560176431345339E-3</v>
      </c>
      <c r="F313" s="33">
        <v>7.8159662821876922E-3</v>
      </c>
      <c r="G313" s="33">
        <v>7.9522783239383294E-3</v>
      </c>
      <c r="H313" s="33">
        <v>7.4580191788699065E-3</v>
      </c>
      <c r="I313" s="33">
        <v>9.3412241343644765E-3</v>
      </c>
      <c r="J313" s="33">
        <v>3.3380823977149148E-3</v>
      </c>
      <c r="K313" s="33">
        <v>1.2338720321401263E-3</v>
      </c>
      <c r="L313" s="33">
        <v>0</v>
      </c>
      <c r="M313" s="33">
        <v>6.7053980232421291E-3</v>
      </c>
      <c r="N313" s="33">
        <v>1.6223232672397815E-2</v>
      </c>
      <c r="O313" s="33">
        <v>3.0350046899008609E-2</v>
      </c>
      <c r="P313" s="33">
        <v>8.9118556987919012E-2</v>
      </c>
      <c r="Q313" s="33">
        <v>8.1359466311924172E-2</v>
      </c>
      <c r="R313" s="33">
        <v>5.0917829391316463E-2</v>
      </c>
      <c r="S313" s="33">
        <v>5.9783958427787803E-2</v>
      </c>
      <c r="T313" s="33">
        <v>7.6327432534771339E-2</v>
      </c>
      <c r="U313" s="33">
        <v>7.8149960956736902E-2</v>
      </c>
      <c r="V313" s="33">
        <v>0.14047006656453456</v>
      </c>
      <c r="W313" s="33">
        <v>0.21035406453256511</v>
      </c>
      <c r="X313" s="33">
        <v>0.46085407518402915</v>
      </c>
      <c r="Y313" s="33">
        <v>0.40441955079562142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1.337838241908283</v>
      </c>
      <c r="D315" s="154">
        <f t="shared" si="118"/>
        <v>1.4063714264890455</v>
      </c>
      <c r="E315" s="154">
        <f t="shared" si="118"/>
        <v>1.4542260739396389</v>
      </c>
      <c r="F315" s="154">
        <f t="shared" si="118"/>
        <v>1.4864088486783795</v>
      </c>
      <c r="G315" s="154">
        <f t="shared" si="118"/>
        <v>1.5289069824034869</v>
      </c>
      <c r="H315" s="154">
        <f t="shared" si="118"/>
        <v>1.552488884377099</v>
      </c>
      <c r="I315" s="154">
        <f t="shared" si="118"/>
        <v>1.5291073277500513</v>
      </c>
      <c r="J315" s="154">
        <f t="shared" si="118"/>
        <v>1.6286816068489869</v>
      </c>
      <c r="K315" s="154">
        <f t="shared" si="118"/>
        <v>1.773649207934638</v>
      </c>
      <c r="L315" s="154" t="str">
        <f t="shared" si="118"/>
        <v/>
      </c>
      <c r="M315" s="154">
        <f t="shared" si="118"/>
        <v>1.9523703875220009</v>
      </c>
      <c r="N315" s="154">
        <f t="shared" si="118"/>
        <v>1.9920970082286673</v>
      </c>
      <c r="O315" s="154">
        <f t="shared" si="118"/>
        <v>2.0395306355171026</v>
      </c>
      <c r="P315" s="154">
        <f t="shared" si="118"/>
        <v>2.06015427281578</v>
      </c>
      <c r="Q315" s="154">
        <f t="shared" si="118"/>
        <v>2.1977951269353295</v>
      </c>
      <c r="R315" s="154">
        <f t="shared" ref="R315:V315" si="119">IF(R297=0,"",R297/R279)</f>
        <v>2.1237429025939458</v>
      </c>
      <c r="S315" s="154">
        <f t="shared" si="119"/>
        <v>2.1610231190188238</v>
      </c>
      <c r="T315" s="154">
        <f t="shared" si="119"/>
        <v>2.084204950926237</v>
      </c>
      <c r="U315" s="154">
        <f t="shared" si="119"/>
        <v>1.8036151680600228</v>
      </c>
      <c r="V315" s="154">
        <f t="shared" si="119"/>
        <v>1.9216191949406729</v>
      </c>
      <c r="W315" s="154">
        <f t="shared" ref="W315:Y315" si="120">IF(W297=0,"",W297/W279)</f>
        <v>1.6862872586949538</v>
      </c>
      <c r="X315" s="154">
        <f t="shared" si="120"/>
        <v>1.8916688400757589</v>
      </c>
      <c r="Y315" s="154">
        <f t="shared" si="120"/>
        <v>1.6984180468398644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1.5337665811099925</v>
      </c>
      <c r="D316" s="155">
        <f t="shared" si="121"/>
        <v>1.6235568895696846</v>
      </c>
      <c r="E316" s="155">
        <f t="shared" si="121"/>
        <v>1.7148589361919411</v>
      </c>
      <c r="F316" s="155">
        <f t="shared" si="121"/>
        <v>1.8067925015856952</v>
      </c>
      <c r="G316" s="155">
        <f t="shared" si="121"/>
        <v>1.9001595783009124</v>
      </c>
      <c r="H316" s="155">
        <f t="shared" si="121"/>
        <v>1.9948636877411383</v>
      </c>
      <c r="I316" s="155">
        <f t="shared" si="121"/>
        <v>2.0911041949884539</v>
      </c>
      <c r="J316" s="155">
        <f t="shared" si="121"/>
        <v>2.1896939409775475</v>
      </c>
      <c r="K316" s="155">
        <f t="shared" si="121"/>
        <v>2.2913265680181896</v>
      </c>
      <c r="L316" s="155" t="str">
        <f t="shared" si="121"/>
        <v/>
      </c>
      <c r="M316" s="155">
        <f t="shared" si="121"/>
        <v>2.5244212309567402</v>
      </c>
      <c r="N316" s="155">
        <f t="shared" si="121"/>
        <v>2.6829552895668534</v>
      </c>
      <c r="O316" s="155">
        <f t="shared" si="121"/>
        <v>2.8741792604174519</v>
      </c>
      <c r="P316" s="155">
        <f t="shared" si="121"/>
        <v>3.0788117336132483</v>
      </c>
      <c r="Q316" s="155">
        <f t="shared" si="121"/>
        <v>3.2379478645563204</v>
      </c>
      <c r="R316" s="155">
        <f t="shared" ref="R316:V316" si="122">IF(R298=0,"",R298/R280)</f>
        <v>3.2387193906044072</v>
      </c>
      <c r="S316" s="155">
        <f t="shared" si="122"/>
        <v>3.238805115720861</v>
      </c>
      <c r="T316" s="155">
        <f t="shared" si="122"/>
        <v>3.2389003658502542</v>
      </c>
      <c r="U316" s="155">
        <f t="shared" si="122"/>
        <v>3.239006199327358</v>
      </c>
      <c r="V316" s="155">
        <f t="shared" si="122"/>
        <v>3.2485312122666943</v>
      </c>
      <c r="W316" s="155">
        <f t="shared" ref="W316:Y316" si="123">IF(W298=0,"",W298/W280)</f>
        <v>3.2992652054543665</v>
      </c>
      <c r="X316" s="155">
        <f t="shared" si="123"/>
        <v>3.3672128148320803</v>
      </c>
      <c r="Y316" s="155">
        <f t="shared" si="123"/>
        <v>3.4451856248600663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1.5337665811099925</v>
      </c>
      <c r="D317" s="156">
        <f t="shared" si="124"/>
        <v>1.6235568895696846</v>
      </c>
      <c r="E317" s="156">
        <f t="shared" si="124"/>
        <v>1.7148589361919411</v>
      </c>
      <c r="F317" s="156">
        <f t="shared" si="124"/>
        <v>1.8067925015856952</v>
      </c>
      <c r="G317" s="156">
        <f t="shared" si="124"/>
        <v>1.9001595783009124</v>
      </c>
      <c r="H317" s="156">
        <f t="shared" si="124"/>
        <v>1.9948636877411383</v>
      </c>
      <c r="I317" s="156">
        <f t="shared" si="124"/>
        <v>2.0911041949884539</v>
      </c>
      <c r="J317" s="156">
        <f t="shared" si="124"/>
        <v>2.1896939409775475</v>
      </c>
      <c r="K317" s="156">
        <f t="shared" si="124"/>
        <v>2.2913265680181896</v>
      </c>
      <c r="L317" s="156" t="str">
        <f t="shared" si="124"/>
        <v/>
      </c>
      <c r="M317" s="156">
        <f t="shared" si="124"/>
        <v>2.5244212309567402</v>
      </c>
      <c r="N317" s="156">
        <f t="shared" si="124"/>
        <v>2.6829552895668534</v>
      </c>
      <c r="O317" s="156">
        <f t="shared" si="124"/>
        <v>2.8741792604174519</v>
      </c>
      <c r="P317" s="156">
        <f t="shared" si="124"/>
        <v>3.0788117336132483</v>
      </c>
      <c r="Q317" s="156">
        <f t="shared" si="124"/>
        <v>3.2379478645563204</v>
      </c>
      <c r="R317" s="156">
        <f t="shared" ref="R317:V317" si="125">IF(R299=0,"",R299/R281)</f>
        <v>3.2387193906044072</v>
      </c>
      <c r="S317" s="156">
        <f t="shared" si="125"/>
        <v>3.238805115720861</v>
      </c>
      <c r="T317" s="156">
        <f t="shared" si="125"/>
        <v>3.2389003658502542</v>
      </c>
      <c r="U317" s="156">
        <f t="shared" si="125"/>
        <v>3.239006199327358</v>
      </c>
      <c r="V317" s="156">
        <f t="shared" si="125"/>
        <v>3.2485312122666943</v>
      </c>
      <c r="W317" s="156">
        <f t="shared" ref="W317:Y317" si="126">IF(W299=0,"",W299/W281)</f>
        <v>3.2992652054543665</v>
      </c>
      <c r="X317" s="156">
        <f t="shared" si="126"/>
        <v>3.3672128148320803</v>
      </c>
      <c r="Y317" s="156">
        <f t="shared" si="126"/>
        <v>3.4451856248600663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2.1968043509277422</v>
      </c>
      <c r="D318" s="155">
        <f t="shared" si="127"/>
        <v>2.2860751618479327</v>
      </c>
      <c r="E318" s="155">
        <f t="shared" si="127"/>
        <v>2.3766843138826941</v>
      </c>
      <c r="F318" s="155">
        <f t="shared" si="127"/>
        <v>2.4680211986584553</v>
      </c>
      <c r="G318" s="155">
        <f t="shared" si="127"/>
        <v>2.5606149604005441</v>
      </c>
      <c r="H318" s="155">
        <f t="shared" si="127"/>
        <v>2.6543824379482492</v>
      </c>
      <c r="I318" s="155">
        <f t="shared" si="127"/>
        <v>2.7494345499888353</v>
      </c>
      <c r="J318" s="155">
        <f t="shared" si="127"/>
        <v>2.8462684257394417</v>
      </c>
      <c r="K318" s="155">
        <f t="shared" si="127"/>
        <v>2.9452778329905813</v>
      </c>
      <c r="L318" s="155" t="str">
        <f t="shared" si="127"/>
        <v/>
      </c>
      <c r="M318" s="155">
        <f t="shared" si="127"/>
        <v>3.1625253088761336</v>
      </c>
      <c r="N318" s="155">
        <f t="shared" si="127"/>
        <v>3.2970329481107288</v>
      </c>
      <c r="O318" s="155">
        <f t="shared" si="127"/>
        <v>3.4497979589683103</v>
      </c>
      <c r="P318" s="155">
        <f t="shared" si="127"/>
        <v>3.6059532501077602</v>
      </c>
      <c r="Q318" s="155">
        <f t="shared" si="127"/>
        <v>3.7258000418534962</v>
      </c>
      <c r="R318" s="155">
        <f t="shared" ref="R318:V318" si="128">IF(R300=0,"",R300/R282)</f>
        <v>3.751768219249052</v>
      </c>
      <c r="S318" s="155">
        <f t="shared" si="128"/>
        <v>3.7546535722930021</v>
      </c>
      <c r="T318" s="155">
        <f t="shared" si="128"/>
        <v>3.7578595201196143</v>
      </c>
      <c r="U318" s="155">
        <f t="shared" si="128"/>
        <v>3.7614216843714052</v>
      </c>
      <c r="V318" s="155">
        <f t="shared" si="128"/>
        <v>3.7716006986799431</v>
      </c>
      <c r="W318" s="155">
        <f t="shared" ref="W318:Y318" si="129">IF(W300=0,"",W300/W282)</f>
        <v>3.8050101974868964</v>
      </c>
      <c r="X318" s="155">
        <f t="shared" si="129"/>
        <v>3.8463645747695376</v>
      </c>
      <c r="Y318" s="155">
        <f t="shared" si="129"/>
        <v>3.8929783089644663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2.1968043509277422</v>
      </c>
      <c r="D319" s="156">
        <f t="shared" si="130"/>
        <v>2.2860751618479327</v>
      </c>
      <c r="E319" s="156">
        <f t="shared" si="130"/>
        <v>2.3766843138826941</v>
      </c>
      <c r="F319" s="156">
        <f t="shared" si="130"/>
        <v>2.4680211986584553</v>
      </c>
      <c r="G319" s="156">
        <f t="shared" si="130"/>
        <v>2.5606149604005441</v>
      </c>
      <c r="H319" s="156">
        <f t="shared" si="130"/>
        <v>2.6543824379482492</v>
      </c>
      <c r="I319" s="156">
        <f t="shared" si="130"/>
        <v>2.7494345499888353</v>
      </c>
      <c r="J319" s="156">
        <f t="shared" si="130"/>
        <v>2.8462684257394417</v>
      </c>
      <c r="K319" s="156">
        <f t="shared" si="130"/>
        <v>2.9452778329905813</v>
      </c>
      <c r="L319" s="156" t="str">
        <f t="shared" si="130"/>
        <v/>
      </c>
      <c r="M319" s="156">
        <f t="shared" si="130"/>
        <v>3.1625253088761336</v>
      </c>
      <c r="N319" s="156">
        <f t="shared" si="130"/>
        <v>3.2970329481107288</v>
      </c>
      <c r="O319" s="156">
        <f t="shared" si="130"/>
        <v>3.4497979589683103</v>
      </c>
      <c r="P319" s="156">
        <f t="shared" si="130"/>
        <v>3.6059532501077602</v>
      </c>
      <c r="Q319" s="156">
        <f t="shared" si="130"/>
        <v>3.7258000418534962</v>
      </c>
      <c r="R319" s="156">
        <f t="shared" ref="R319:V319" si="131">IF(R301=0,"",R301/R283)</f>
        <v>3.751768219249052</v>
      </c>
      <c r="S319" s="156">
        <f t="shared" si="131"/>
        <v>3.7546535722930021</v>
      </c>
      <c r="T319" s="156">
        <f t="shared" si="131"/>
        <v>3.7578595201196143</v>
      </c>
      <c r="U319" s="156">
        <f t="shared" si="131"/>
        <v>3.7614216843714052</v>
      </c>
      <c r="V319" s="156">
        <f t="shared" si="131"/>
        <v>3.7716006986799431</v>
      </c>
      <c r="W319" s="156">
        <f t="shared" ref="W319:Y319" si="132">IF(W301=0,"",W301/W283)</f>
        <v>3.8050101974868964</v>
      </c>
      <c r="X319" s="156">
        <f t="shared" si="132"/>
        <v>3.8463645747695376</v>
      </c>
      <c r="Y319" s="156">
        <f t="shared" si="132"/>
        <v>3.8929783089644663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0.54589580571581364</v>
      </c>
      <c r="D320" s="155">
        <f t="shared" si="133"/>
        <v>0.56017947095693776</v>
      </c>
      <c r="E320" s="155">
        <f t="shared" si="133"/>
        <v>0.56454366401308376</v>
      </c>
      <c r="F320" s="155">
        <f t="shared" si="133"/>
        <v>0.56815190563196627</v>
      </c>
      <c r="G320" s="155">
        <f t="shared" si="133"/>
        <v>0.57117099276778127</v>
      </c>
      <c r="H320" s="155">
        <f t="shared" si="133"/>
        <v>0.57320342590104711</v>
      </c>
      <c r="I320" s="155">
        <f t="shared" si="133"/>
        <v>0.57644465890350549</v>
      </c>
      <c r="J320" s="155">
        <f t="shared" si="133"/>
        <v>0.58006605753490448</v>
      </c>
      <c r="K320" s="155">
        <f t="shared" si="133"/>
        <v>0.5836642726046456</v>
      </c>
      <c r="L320" s="155" t="str">
        <f t="shared" si="133"/>
        <v/>
      </c>
      <c r="M320" s="155">
        <f t="shared" si="133"/>
        <v>0.59966731504693305</v>
      </c>
      <c r="N320" s="155">
        <f t="shared" si="133"/>
        <v>0.60410975746439588</v>
      </c>
      <c r="O320" s="155">
        <f t="shared" si="133"/>
        <v>0.61884982898370189</v>
      </c>
      <c r="P320" s="155">
        <f t="shared" si="133"/>
        <v>0.63410885784518789</v>
      </c>
      <c r="Q320" s="155">
        <f t="shared" si="133"/>
        <v>0.65533028335915644</v>
      </c>
      <c r="R320" s="155">
        <f t="shared" ref="R320:V320" si="134">IF(R302=0,"",R302/R284)</f>
        <v>0.67648040863617676</v>
      </c>
      <c r="S320" s="155">
        <f t="shared" si="134"/>
        <v>0.74127254994684311</v>
      </c>
      <c r="T320" s="155">
        <f t="shared" si="134"/>
        <v>0.81826562186371132</v>
      </c>
      <c r="U320" s="155">
        <f t="shared" si="134"/>
        <v>0.70034007147421573</v>
      </c>
      <c r="V320" s="155">
        <f t="shared" si="134"/>
        <v>0.76101059148172256</v>
      </c>
      <c r="W320" s="155">
        <f t="shared" ref="W320:Y320" si="135">IF(W302=0,"",W302/W284)</f>
        <v>0.72759227074517097</v>
      </c>
      <c r="X320" s="155">
        <f t="shared" si="135"/>
        <v>0.81751061890583721</v>
      </c>
      <c r="Y320" s="155">
        <f t="shared" si="135"/>
        <v>0.77743728313354998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0.51200818563110018</v>
      </c>
      <c r="D321" s="156">
        <f t="shared" si="136"/>
        <v>0.51571963567903789</v>
      </c>
      <c r="E321" s="156">
        <f t="shared" si="136"/>
        <v>0.51994699371076669</v>
      </c>
      <c r="F321" s="156">
        <f t="shared" si="136"/>
        <v>0.5242447028311944</v>
      </c>
      <c r="G321" s="156">
        <f t="shared" si="136"/>
        <v>0.52901753285947917</v>
      </c>
      <c r="H321" s="156">
        <f t="shared" si="136"/>
        <v>0.53421594512276438</v>
      </c>
      <c r="I321" s="156">
        <f t="shared" si="136"/>
        <v>0.53993967491631822</v>
      </c>
      <c r="J321" s="156">
        <f t="shared" si="136"/>
        <v>0.5465973025414621</v>
      </c>
      <c r="K321" s="156">
        <f t="shared" si="136"/>
        <v>0.55453622872372077</v>
      </c>
      <c r="L321" s="156" t="str">
        <f t="shared" si="136"/>
        <v/>
      </c>
      <c r="M321" s="156">
        <f t="shared" si="136"/>
        <v>0.58283488227892766</v>
      </c>
      <c r="N321" s="156">
        <f t="shared" si="136"/>
        <v>0.61413032147579372</v>
      </c>
      <c r="O321" s="156">
        <f t="shared" si="136"/>
        <v>0.65988240582388524</v>
      </c>
      <c r="P321" s="156">
        <f t="shared" si="136"/>
        <v>0.71536174370788164</v>
      </c>
      <c r="Q321" s="156">
        <f t="shared" si="136"/>
        <v>0.76531320810597459</v>
      </c>
      <c r="R321" s="156">
        <f t="shared" ref="R321:V321" si="137">IF(R303=0,"",R303/R285)</f>
        <v>0.79772061593261701</v>
      </c>
      <c r="S321" s="156">
        <f t="shared" si="137"/>
        <v>0.82789500120958048</v>
      </c>
      <c r="T321" s="156">
        <f t="shared" si="137"/>
        <v>0.85494664893773686</v>
      </c>
      <c r="U321" s="156">
        <f t="shared" si="137"/>
        <v>0.87798584411805103</v>
      </c>
      <c r="V321" s="156">
        <f t="shared" si="137"/>
        <v>0.89612287175145</v>
      </c>
      <c r="W321" s="156">
        <f t="shared" ref="W321:Y321" si="138">IF(W303=0,"",W303/W285)</f>
        <v>0.90727085015571318</v>
      </c>
      <c r="X321" s="156">
        <f t="shared" si="138"/>
        <v>0.90904256115934334</v>
      </c>
      <c r="Y321" s="156">
        <f t="shared" si="138"/>
        <v>0.90993971224798442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0.9507518338566745</v>
      </c>
      <c r="U322" s="156" t="str">
        <f t="shared" si="140"/>
        <v/>
      </c>
      <c r="V322" s="156">
        <f t="shared" si="140"/>
        <v>0.96587424675477496</v>
      </c>
      <c r="W322" s="156" t="str">
        <f t="shared" ref="W322:Y322" si="141">IF(W304=0,"",W304/W286)</f>
        <v/>
      </c>
      <c r="X322" s="156">
        <f t="shared" si="141"/>
        <v>0.97657817554693338</v>
      </c>
      <c r="Y322" s="156">
        <f t="shared" si="141"/>
        <v>0.96333886784827338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0.85494664893773686</v>
      </c>
      <c r="U323" s="157" t="str">
        <f t="shared" si="143"/>
        <v/>
      </c>
      <c r="V323" s="157">
        <f t="shared" si="143"/>
        <v>0.89612287175145</v>
      </c>
      <c r="W323" s="157" t="str">
        <f t="shared" ref="W323:Y323" si="144">IF(W305=0,"",W305/W287)</f>
        <v/>
      </c>
      <c r="X323" s="157">
        <f t="shared" si="144"/>
        <v>0.90904256115934334</v>
      </c>
      <c r="Y323" s="157">
        <f t="shared" si="144"/>
        <v>0.90993971224798431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 t="str">
        <f t="shared" si="146"/>
        <v/>
      </c>
      <c r="V324" s="158">
        <f t="shared" si="146"/>
        <v>1</v>
      </c>
      <c r="W324" s="158" t="str">
        <f t="shared" ref="W324:Y324" si="147">IF(W306=0,"",W306/W288)</f>
        <v/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0.57133774683796323</v>
      </c>
      <c r="D325" s="157">
        <f t="shared" si="148"/>
        <v>0.57269789559777007</v>
      </c>
      <c r="E325" s="157">
        <f t="shared" si="148"/>
        <v>0.57418692162339879</v>
      </c>
      <c r="F325" s="157">
        <f t="shared" si="148"/>
        <v>0.57569391345992083</v>
      </c>
      <c r="G325" s="157">
        <f t="shared" si="148"/>
        <v>0.57732059930682944</v>
      </c>
      <c r="H325" s="157">
        <f t="shared" si="148"/>
        <v>0.57905549623356911</v>
      </c>
      <c r="I325" s="157">
        <f t="shared" si="148"/>
        <v>0.58092498723233221</v>
      </c>
      <c r="J325" s="157">
        <f t="shared" si="148"/>
        <v>0.58303486010834793</v>
      </c>
      <c r="K325" s="157">
        <f t="shared" si="148"/>
        <v>0.58547856935058995</v>
      </c>
      <c r="L325" s="157" t="str">
        <f t="shared" si="148"/>
        <v/>
      </c>
      <c r="M325" s="157">
        <f t="shared" si="148"/>
        <v>0.59362978064831584</v>
      </c>
      <c r="N325" s="157">
        <f t="shared" si="148"/>
        <v>0.60243748968668687</v>
      </c>
      <c r="O325" s="157">
        <f t="shared" si="148"/>
        <v>0.6158681010455308</v>
      </c>
      <c r="P325" s="157">
        <f t="shared" si="148"/>
        <v>0.63328486561323794</v>
      </c>
      <c r="Q325" s="157">
        <f t="shared" si="148"/>
        <v>0.65008833783942688</v>
      </c>
      <c r="R325" s="157">
        <f t="shared" ref="R325:V325" si="149">IF(R307=0,"",R307/R289)</f>
        <v>0.6614599087955032</v>
      </c>
      <c r="S325" s="157">
        <f t="shared" si="149"/>
        <v>0.67247700094962082</v>
      </c>
      <c r="T325" s="157">
        <f t="shared" si="149"/>
        <v>0.68340859457555636</v>
      </c>
      <c r="U325" s="157">
        <f t="shared" si="149"/>
        <v>0.69436458196191875</v>
      </c>
      <c r="V325" s="157">
        <f t="shared" si="149"/>
        <v>0.70512756954245037</v>
      </c>
      <c r="W325" s="157">
        <f t="shared" ref="W325:Y325" si="150">IF(W307=0,"",W307/W289)</f>
        <v>0.71495774780947152</v>
      </c>
      <c r="X325" s="157">
        <f t="shared" si="150"/>
        <v>0.72586073153354491</v>
      </c>
      <c r="Y325" s="157">
        <f t="shared" si="150"/>
        <v>0.73603255266337675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>
        <f t="shared" si="151"/>
        <v>0.83517391090252546</v>
      </c>
      <c r="N326" s="158">
        <f t="shared" si="151"/>
        <v>0.83098786781910794</v>
      </c>
      <c r="O326" s="158">
        <f t="shared" si="151"/>
        <v>0.82135133205650246</v>
      </c>
      <c r="P326" s="158" t="str">
        <f t="shared" si="151"/>
        <v/>
      </c>
      <c r="Q326" s="158">
        <f t="shared" si="151"/>
        <v>0.85790359501122193</v>
      </c>
      <c r="R326" s="158">
        <f t="shared" ref="R326:V326" si="152">IF(R308=0,"",R308/R290)</f>
        <v>0.86313417457035058</v>
      </c>
      <c r="S326" s="158">
        <f t="shared" si="152"/>
        <v>0.87974992520687245</v>
      </c>
      <c r="T326" s="158">
        <f t="shared" si="152"/>
        <v>0.87668459222788198</v>
      </c>
      <c r="U326" s="158">
        <f t="shared" si="152"/>
        <v>0.88662241319764257</v>
      </c>
      <c r="V326" s="158">
        <f t="shared" si="152"/>
        <v>0.88794277934242227</v>
      </c>
      <c r="W326" s="158">
        <f t="shared" ref="W326:Y326" si="153">IF(W308=0,"",W308/W290)</f>
        <v>0.85740913973312116</v>
      </c>
      <c r="X326" s="158">
        <f t="shared" si="153"/>
        <v>0.91742471432954908</v>
      </c>
      <c r="Y326" s="158">
        <f t="shared" si="153"/>
        <v>0.87804187455430505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>
        <f t="shared" si="154"/>
        <v>0.59362978064831584</v>
      </c>
      <c r="N327" s="156">
        <f t="shared" si="154"/>
        <v>0.60243748968668687</v>
      </c>
      <c r="O327" s="156">
        <f t="shared" si="154"/>
        <v>0.6158681010455308</v>
      </c>
      <c r="P327" s="156" t="str">
        <f t="shared" si="154"/>
        <v/>
      </c>
      <c r="Q327" s="156">
        <f t="shared" si="154"/>
        <v>0.65008833783942688</v>
      </c>
      <c r="R327" s="156">
        <f t="shared" ref="R327:V327" si="155">IF(R309=0,"",R309/R291)</f>
        <v>0.6614599087955032</v>
      </c>
      <c r="S327" s="156">
        <f t="shared" si="155"/>
        <v>0.67247700094962082</v>
      </c>
      <c r="T327" s="156">
        <f t="shared" si="155"/>
        <v>0.68340859457555625</v>
      </c>
      <c r="U327" s="156">
        <f t="shared" si="155"/>
        <v>0.69436458196191875</v>
      </c>
      <c r="V327" s="156">
        <f t="shared" si="155"/>
        <v>0.70512756954245037</v>
      </c>
      <c r="W327" s="156">
        <f t="shared" ref="W327:Y327" si="156">IF(W309=0,"",W309/W291)</f>
        <v>0.71495774780947152</v>
      </c>
      <c r="X327" s="156">
        <f t="shared" si="156"/>
        <v>0.72586073153354491</v>
      </c>
      <c r="Y327" s="156">
        <f t="shared" si="156"/>
        <v>0.73603255266337675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0.73302141220233774</v>
      </c>
      <c r="D329" s="155">
        <f t="shared" si="160"/>
        <v>0.73691651693027482</v>
      </c>
      <c r="E329" s="155">
        <f t="shared" si="160"/>
        <v>0.74484293353209585</v>
      </c>
      <c r="F329" s="155">
        <f t="shared" si="160"/>
        <v>0.74116205328812834</v>
      </c>
      <c r="G329" s="155">
        <f t="shared" si="160"/>
        <v>0.73937637826244118</v>
      </c>
      <c r="H329" s="155">
        <f t="shared" si="160"/>
        <v>0.73891362853269793</v>
      </c>
      <c r="I329" s="155">
        <f t="shared" si="160"/>
        <v>0.74184315601300688</v>
      </c>
      <c r="J329" s="155">
        <f t="shared" si="160"/>
        <v>0.73823549356071594</v>
      </c>
      <c r="K329" s="155">
        <f t="shared" si="160"/>
        <v>0.7474583388660786</v>
      </c>
      <c r="L329" s="155" t="str">
        <f t="shared" si="160"/>
        <v/>
      </c>
      <c r="M329" s="155">
        <f t="shared" si="160"/>
        <v>0.75542302827231955</v>
      </c>
      <c r="N329" s="155">
        <f t="shared" si="160"/>
        <v>0.75961512675114728</v>
      </c>
      <c r="O329" s="155">
        <f t="shared" si="160"/>
        <v>0.76473659914217673</v>
      </c>
      <c r="P329" s="155">
        <f t="shared" si="160"/>
        <v>0.77531536930184131</v>
      </c>
      <c r="Q329" s="155">
        <f t="shared" si="160"/>
        <v>0.77986068936224062</v>
      </c>
      <c r="R329" s="155">
        <f t="shared" ref="R329:V329" si="161">IF(R311=0,"",R311/R293)</f>
        <v>0.79288064997612406</v>
      </c>
      <c r="S329" s="155">
        <f t="shared" si="161"/>
        <v>0.81119746885917088</v>
      </c>
      <c r="T329" s="155">
        <f t="shared" si="161"/>
        <v>0.83007334191257631</v>
      </c>
      <c r="U329" s="155">
        <f t="shared" si="161"/>
        <v>0.83087719042906383</v>
      </c>
      <c r="V329" s="155">
        <f t="shared" si="161"/>
        <v>0.85113318740599797</v>
      </c>
      <c r="W329" s="155">
        <f t="shared" ref="W329:Y329" si="162">IF(W311=0,"",W311/W293)</f>
        <v>0.84372635262039397</v>
      </c>
      <c r="X329" s="155">
        <f t="shared" si="162"/>
        <v>0.86349118623714671</v>
      </c>
      <c r="Y329" s="155">
        <f t="shared" si="162"/>
        <v>0.87799653260997179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0.584046258423773</v>
      </c>
      <c r="D330" s="156">
        <f t="shared" si="163"/>
        <v>0.58438702830589917</v>
      </c>
      <c r="E330" s="156">
        <f t="shared" si="163"/>
        <v>0.5847278288840998</v>
      </c>
      <c r="F330" s="156">
        <f t="shared" si="163"/>
        <v>0.58506863364812856</v>
      </c>
      <c r="G330" s="156">
        <f t="shared" si="163"/>
        <v>0.58540946668143634</v>
      </c>
      <c r="H330" s="156">
        <f t="shared" si="163"/>
        <v>0.58575032503651514</v>
      </c>
      <c r="I330" s="156">
        <f t="shared" si="163"/>
        <v>0.586091214647528</v>
      </c>
      <c r="J330" s="156">
        <f t="shared" si="163"/>
        <v>0.58643215982464592</v>
      </c>
      <c r="K330" s="156">
        <f t="shared" si="163"/>
        <v>0.58677318123790845</v>
      </c>
      <c r="L330" s="156" t="str">
        <f t="shared" si="163"/>
        <v/>
      </c>
      <c r="M330" s="156">
        <f t="shared" si="163"/>
        <v>0.58737333281418203</v>
      </c>
      <c r="N330" s="156">
        <f t="shared" si="163"/>
        <v>0.58751812868276965</v>
      </c>
      <c r="O330" s="156">
        <f t="shared" si="163"/>
        <v>0.58760466936981937</v>
      </c>
      <c r="P330" s="156">
        <f t="shared" si="163"/>
        <v>0.58784614685078829</v>
      </c>
      <c r="Q330" s="156">
        <f t="shared" si="163"/>
        <v>0.58882901660855702</v>
      </c>
      <c r="R330" s="156">
        <f t="shared" ref="R330:V330" si="164">IF(R312=0,"",R312/R294)</f>
        <v>0.59141077072034354</v>
      </c>
      <c r="S330" s="156">
        <f t="shared" si="164"/>
        <v>0.59505262991078278</v>
      </c>
      <c r="T330" s="156">
        <f t="shared" si="164"/>
        <v>0.59904846350807384</v>
      </c>
      <c r="U330" s="156">
        <f t="shared" si="164"/>
        <v>0.60269214084042622</v>
      </c>
      <c r="V330" s="156">
        <f t="shared" si="164"/>
        <v>0.60527753123604355</v>
      </c>
      <c r="W330" s="156">
        <f t="shared" ref="W330:Y330" si="165">IF(W312=0,"",W312/W294)</f>
        <v>0.60652008948955316</v>
      </c>
      <c r="X330" s="156">
        <f t="shared" si="165"/>
        <v>0.60692109865233701</v>
      </c>
      <c r="Y330" s="156">
        <f t="shared" si="165"/>
        <v>0.60696119956861549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0.74957953668405186</v>
      </c>
      <c r="D331" s="159">
        <f t="shared" si="166"/>
        <v>0.75078934224738658</v>
      </c>
      <c r="E331" s="159">
        <f t="shared" si="166"/>
        <v>0.75205619042289751</v>
      </c>
      <c r="F331" s="159">
        <f t="shared" si="166"/>
        <v>0.75333081713643257</v>
      </c>
      <c r="G331" s="159">
        <f t="shared" si="166"/>
        <v>0.75465797674058988</v>
      </c>
      <c r="H331" s="159">
        <f t="shared" si="166"/>
        <v>0.75603219187236659</v>
      </c>
      <c r="I331" s="159">
        <f t="shared" si="166"/>
        <v>0.75746449000555049</v>
      </c>
      <c r="J331" s="159">
        <f t="shared" si="166"/>
        <v>0.7590000468079029</v>
      </c>
      <c r="K331" s="159">
        <f t="shared" si="166"/>
        <v>0.76067727347963465</v>
      </c>
      <c r="L331" s="159" t="str">
        <f t="shared" si="166"/>
        <v/>
      </c>
      <c r="M331" s="159">
        <f t="shared" si="166"/>
        <v>0.7651217599352671</v>
      </c>
      <c r="N331" s="159">
        <f t="shared" si="166"/>
        <v>0.76870376245548933</v>
      </c>
      <c r="O331" s="159">
        <f t="shared" si="166"/>
        <v>0.77368059648813858</v>
      </c>
      <c r="P331" s="159">
        <f t="shared" si="166"/>
        <v>0.78026225268387039</v>
      </c>
      <c r="Q331" s="159">
        <f t="shared" si="166"/>
        <v>0.78877897999642299</v>
      </c>
      <c r="R331" s="159">
        <f t="shared" ref="R331:V331" si="167">IF(R313=0,"",R313/R295)</f>
        <v>0.80036820965829591</v>
      </c>
      <c r="S331" s="159">
        <f t="shared" si="167"/>
        <v>0.81487011916022112</v>
      </c>
      <c r="T331" s="159">
        <f t="shared" si="167"/>
        <v>0.83048222109776915</v>
      </c>
      <c r="U331" s="159">
        <f t="shared" si="167"/>
        <v>0.84540202806655329</v>
      </c>
      <c r="V331" s="159">
        <f t="shared" si="167"/>
        <v>0.85782705266216674</v>
      </c>
      <c r="W331" s="159">
        <f t="shared" ref="W331:Y331" si="168">IF(W313=0,"",W313/W295)</f>
        <v>0.86713102850260826</v>
      </c>
      <c r="X331" s="159">
        <f t="shared" si="168"/>
        <v>0.87473909077506684</v>
      </c>
      <c r="Y331" s="159">
        <f t="shared" si="168"/>
        <v>0.8814858886303597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2.4987368939109307E-2</v>
      </c>
      <c r="D333" s="117">
        <f t="shared" si="169"/>
        <v>2.7052135909371017E-2</v>
      </c>
      <c r="E333" s="117">
        <f t="shared" si="169"/>
        <v>2.1302791228959207E-2</v>
      </c>
      <c r="F333" s="117">
        <f t="shared" si="169"/>
        <v>1.7851352105155441E-2</v>
      </c>
      <c r="G333" s="117">
        <f t="shared" si="169"/>
        <v>1.7149067924420502E-2</v>
      </c>
      <c r="H333" s="117">
        <f t="shared" si="169"/>
        <v>1.8697393998466545E-2</v>
      </c>
      <c r="I333" s="117">
        <f t="shared" si="169"/>
        <v>1.909902505736762E-2</v>
      </c>
      <c r="J333" s="117">
        <f t="shared" si="169"/>
        <v>6.2176090313417406E-3</v>
      </c>
      <c r="K333" s="117">
        <f t="shared" si="169"/>
        <v>1.3569561216413325E-3</v>
      </c>
      <c r="L333" s="117">
        <f t="shared" si="169"/>
        <v>0</v>
      </c>
      <c r="M333" s="117">
        <f t="shared" si="169"/>
        <v>5.6042829630326592E-3</v>
      </c>
      <c r="N333" s="117">
        <f t="shared" si="169"/>
        <v>1.1721919287348857E-2</v>
      </c>
      <c r="O333" s="117">
        <f t="shared" si="169"/>
        <v>2.5230324007739141E-2</v>
      </c>
      <c r="P333" s="117">
        <f t="shared" si="169"/>
        <v>2.055144321231777E-2</v>
      </c>
      <c r="Q333" s="117">
        <f t="shared" si="169"/>
        <v>5.6305523389071736E-2</v>
      </c>
      <c r="R333" s="117">
        <f t="shared" ref="R333:V333" si="170">R334+R336+R338+R347</f>
        <v>4.2295651775783857E-2</v>
      </c>
      <c r="S333" s="117">
        <f t="shared" si="170"/>
        <v>2.4735828799245824E-2</v>
      </c>
      <c r="T333" s="117">
        <f t="shared" si="170"/>
        <v>8.7558329613947217E-2</v>
      </c>
      <c r="U333" s="117">
        <f t="shared" si="170"/>
        <v>5.5024926824130065E-2</v>
      </c>
      <c r="V333" s="117">
        <f t="shared" si="170"/>
        <v>0.18105149538185086</v>
      </c>
      <c r="W333" s="117">
        <f t="shared" ref="W333:Y333" si="171">W334+W336+W338+W347</f>
        <v>0.15878974375655108</v>
      </c>
      <c r="X333" s="117">
        <f t="shared" si="171"/>
        <v>0.55164038629938683</v>
      </c>
      <c r="Y333" s="117">
        <f t="shared" si="171"/>
        <v>0.34828592232414168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2.3571375985440214E-2</v>
      </c>
      <c r="D338" s="122">
        <v>2.4835421086100918E-2</v>
      </c>
      <c r="E338" s="122">
        <v>2.0075354348133661E-2</v>
      </c>
      <c r="F338" s="122">
        <v>1.5714520069366182E-2</v>
      </c>
      <c r="G338" s="122">
        <v>1.4385982158427089E-2</v>
      </c>
      <c r="H338" s="122">
        <v>1.5784616092842502E-2</v>
      </c>
      <c r="I338" s="122">
        <v>1.5831358458622477E-2</v>
      </c>
      <c r="J338" s="122">
        <v>4.6283008933089911E-3</v>
      </c>
      <c r="K338" s="122">
        <v>1.0044213615232572E-3</v>
      </c>
      <c r="L338" s="122">
        <v>0</v>
      </c>
      <c r="M338" s="122">
        <v>4.2680481034128824E-3</v>
      </c>
      <c r="N338" s="122">
        <v>8.7773934729224179E-3</v>
      </c>
      <c r="O338" s="122">
        <v>1.9997404630151077E-2</v>
      </c>
      <c r="P338" s="122">
        <v>1.2589101395171018E-2</v>
      </c>
      <c r="Q338" s="122">
        <v>4.3583957257691444E-2</v>
      </c>
      <c r="R338" s="122">
        <v>3.6049366761233631E-2</v>
      </c>
      <c r="S338" s="122">
        <v>2.1442443388625054E-2</v>
      </c>
      <c r="T338" s="122">
        <v>8.7128597171876973E-2</v>
      </c>
      <c r="U338" s="122">
        <v>3.947955355322999E-2</v>
      </c>
      <c r="V338" s="122">
        <v>0.16927293028055368</v>
      </c>
      <c r="W338" s="122">
        <v>9.5555222442197399E-2</v>
      </c>
      <c r="X338" s="122">
        <v>0.49062180986344461</v>
      </c>
      <c r="Y338" s="122">
        <v>0.33268149893635091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2.3571375985440214E-2</v>
      </c>
      <c r="D339" s="98">
        <v>2.4835421086100918E-2</v>
      </c>
      <c r="E339" s="98">
        <v>2.0075354348133661E-2</v>
      </c>
      <c r="F339" s="98">
        <v>1.5714520069366182E-2</v>
      </c>
      <c r="G339" s="98">
        <v>1.4385982158427089E-2</v>
      </c>
      <c r="H339" s="98">
        <v>1.5784616092842502E-2</v>
      </c>
      <c r="I339" s="98">
        <v>1.5831358458622477E-2</v>
      </c>
      <c r="J339" s="98">
        <v>4.6283008933089911E-3</v>
      </c>
      <c r="K339" s="98">
        <v>1.0044213615232572E-3</v>
      </c>
      <c r="L339" s="98">
        <v>0</v>
      </c>
      <c r="M339" s="98">
        <v>4.2680481034128824E-3</v>
      </c>
      <c r="N339" s="98">
        <v>8.7773934729224179E-3</v>
      </c>
      <c r="O339" s="98">
        <v>1.9997404630151077E-2</v>
      </c>
      <c r="P339" s="98">
        <v>1.2589101395171018E-2</v>
      </c>
      <c r="Q339" s="98">
        <v>4.3583957257691444E-2</v>
      </c>
      <c r="R339" s="98">
        <v>3.6049366761233631E-2</v>
      </c>
      <c r="S339" s="98">
        <v>2.1442443388625054E-2</v>
      </c>
      <c r="T339" s="98">
        <v>8.6519882341464641E-2</v>
      </c>
      <c r="U339" s="98">
        <v>3.947955355322999E-2</v>
      </c>
      <c r="V339" s="98">
        <v>0.16917726678314829</v>
      </c>
      <c r="W339" s="98">
        <v>9.5555222442197399E-2</v>
      </c>
      <c r="X339" s="98">
        <v>0.49026864651758373</v>
      </c>
      <c r="Y339" s="98">
        <v>0.33188985084767608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6.0871483041232994E-4</v>
      </c>
      <c r="U340" s="98">
        <v>0</v>
      </c>
      <c r="V340" s="98">
        <v>9.5663497405379142E-5</v>
      </c>
      <c r="W340" s="98">
        <v>0</v>
      </c>
      <c r="X340" s="98">
        <v>3.5316334586086196E-4</v>
      </c>
      <c r="Y340" s="98">
        <v>7.9164808867481233E-4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6.0871483041232994E-4</v>
      </c>
      <c r="U341" s="101">
        <v>0</v>
      </c>
      <c r="V341" s="101">
        <v>9.5663497405379142E-5</v>
      </c>
      <c r="W341" s="101">
        <v>0</v>
      </c>
      <c r="X341" s="101">
        <v>3.5316334586086196E-4</v>
      </c>
      <c r="Y341" s="101">
        <v>7.9164808867481233E-4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1.4159929536690929E-3</v>
      </c>
      <c r="D347" s="122">
        <v>2.2167148232701004E-3</v>
      </c>
      <c r="E347" s="122">
        <v>1.2274368808255476E-3</v>
      </c>
      <c r="F347" s="122">
        <v>2.1368320357892587E-3</v>
      </c>
      <c r="G347" s="122">
        <v>2.7630857659934143E-3</v>
      </c>
      <c r="H347" s="122">
        <v>2.9127779056240428E-3</v>
      </c>
      <c r="I347" s="122">
        <v>3.267666598745144E-3</v>
      </c>
      <c r="J347" s="122">
        <v>1.5893081380327497E-3</v>
      </c>
      <c r="K347" s="122">
        <v>3.525347601180753E-4</v>
      </c>
      <c r="L347" s="122">
        <v>0</v>
      </c>
      <c r="M347" s="122">
        <v>1.3362348596197772E-3</v>
      </c>
      <c r="N347" s="122">
        <v>2.9445258144264403E-3</v>
      </c>
      <c r="O347" s="122">
        <v>5.2329193775880649E-3</v>
      </c>
      <c r="P347" s="122">
        <v>7.9623418171467526E-3</v>
      </c>
      <c r="Q347" s="122">
        <v>1.2721566131380292E-2</v>
      </c>
      <c r="R347" s="122">
        <v>6.2462850145502289E-3</v>
      </c>
      <c r="S347" s="122">
        <v>3.2933854106207698E-3</v>
      </c>
      <c r="T347" s="122">
        <v>4.2973244207024407E-4</v>
      </c>
      <c r="U347" s="122">
        <v>1.5545373270900074E-2</v>
      </c>
      <c r="V347" s="122">
        <v>1.1778565101297178E-2</v>
      </c>
      <c r="W347" s="122">
        <v>6.323452131435367E-2</v>
      </c>
      <c r="X347" s="122">
        <v>6.1018576435942176E-2</v>
      </c>
      <c r="Y347" s="122">
        <v>1.5604423387790774E-2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1.4159929536690929E-3</v>
      </c>
      <c r="D348" s="98">
        <v>2.2167148232701004E-3</v>
      </c>
      <c r="E348" s="98">
        <v>1.2274368808255476E-3</v>
      </c>
      <c r="F348" s="98">
        <v>2.1368320357892587E-3</v>
      </c>
      <c r="G348" s="98">
        <v>2.7630857659934143E-3</v>
      </c>
      <c r="H348" s="98">
        <v>2.9127779056240428E-3</v>
      </c>
      <c r="I348" s="98">
        <v>3.267666598745144E-3</v>
      </c>
      <c r="J348" s="98">
        <v>1.5893081380327497E-3</v>
      </c>
      <c r="K348" s="98">
        <v>3.525347601180753E-4</v>
      </c>
      <c r="L348" s="98">
        <v>0</v>
      </c>
      <c r="M348" s="98">
        <v>1.3362348596197772E-3</v>
      </c>
      <c r="N348" s="98">
        <v>2.9445258144264403E-3</v>
      </c>
      <c r="O348" s="98">
        <v>5.2329193775880649E-3</v>
      </c>
      <c r="P348" s="98">
        <v>7.9623418171467526E-3</v>
      </c>
      <c r="Q348" s="98">
        <v>1.2721566131380292E-2</v>
      </c>
      <c r="R348" s="98">
        <v>6.2462850145502289E-3</v>
      </c>
      <c r="S348" s="98">
        <v>3.2933854106207698E-3</v>
      </c>
      <c r="T348" s="98">
        <v>4.2973244207024407E-4</v>
      </c>
      <c r="U348" s="98">
        <v>1.5545373270900074E-2</v>
      </c>
      <c r="V348" s="98">
        <v>1.1778565101297178E-2</v>
      </c>
      <c r="W348" s="98">
        <v>6.323452131435367E-2</v>
      </c>
      <c r="X348" s="98">
        <v>6.1018576435942176E-2</v>
      </c>
      <c r="Y348" s="98">
        <v>1.5604423387790774E-2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6903.015282886583</v>
      </c>
      <c r="D351" s="117">
        <f t="shared" si="174"/>
        <v>6475.9691232576861</v>
      </c>
      <c r="E351" s="117">
        <f t="shared" si="174"/>
        <v>6011.910551806347</v>
      </c>
      <c r="F351" s="117">
        <f t="shared" si="174"/>
        <v>5195.1244490332929</v>
      </c>
      <c r="G351" s="117">
        <f t="shared" si="174"/>
        <v>4784.5438851373838</v>
      </c>
      <c r="H351" s="117">
        <f t="shared" si="174"/>
        <v>4255.6637546739712</v>
      </c>
      <c r="I351" s="117">
        <f t="shared" si="174"/>
        <v>3864.214361316237</v>
      </c>
      <c r="J351" s="117">
        <f t="shared" si="174"/>
        <v>3707.9863592697034</v>
      </c>
      <c r="K351" s="117">
        <f t="shared" si="174"/>
        <v>3436.0420913096782</v>
      </c>
      <c r="L351" s="117">
        <f t="shared" si="174"/>
        <v>0</v>
      </c>
      <c r="M351" s="117">
        <f t="shared" si="174"/>
        <v>3368.4558114469201</v>
      </c>
      <c r="N351" s="117">
        <f t="shared" si="174"/>
        <v>3269.1731882157874</v>
      </c>
      <c r="O351" s="117">
        <f t="shared" si="174"/>
        <v>3431.2704464609569</v>
      </c>
      <c r="P351" s="117">
        <f t="shared" si="174"/>
        <v>3131.1078117964516</v>
      </c>
      <c r="Q351" s="117">
        <f t="shared" si="174"/>
        <v>3551.2021468302441</v>
      </c>
      <c r="R351" s="117">
        <f t="shared" ref="R351:V351" si="175">R352+R354+R356+R365</f>
        <v>3309.4256938033345</v>
      </c>
      <c r="S351" s="117">
        <f t="shared" si="175"/>
        <v>3371.1471161600198</v>
      </c>
      <c r="T351" s="117">
        <f t="shared" si="175"/>
        <v>3339.823748385149</v>
      </c>
      <c r="U351" s="117">
        <f t="shared" si="175"/>
        <v>3696.4136036622326</v>
      </c>
      <c r="V351" s="117">
        <f t="shared" si="175"/>
        <v>3454.5784370771585</v>
      </c>
      <c r="W351" s="117">
        <f t="shared" ref="W351:Y351" si="176">W352+W354+W356+W365</f>
        <v>3913.500821804259</v>
      </c>
      <c r="X351" s="117">
        <f t="shared" si="176"/>
        <v>3139.5333737353458</v>
      </c>
      <c r="Y351" s="117">
        <f t="shared" si="176"/>
        <v>3103.5415675068871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5468.3185909944086</v>
      </c>
      <c r="D352" s="122">
        <f t="shared" si="177"/>
        <v>5094.3818313033853</v>
      </c>
      <c r="E352" s="122">
        <f t="shared" si="177"/>
        <v>4583.7478403432306</v>
      </c>
      <c r="F352" s="122">
        <f t="shared" si="177"/>
        <v>3787.2888739998161</v>
      </c>
      <c r="G352" s="122">
        <f t="shared" si="177"/>
        <v>3382.3937028349469</v>
      </c>
      <c r="H352" s="122">
        <f t="shared" si="177"/>
        <v>2864.7224683502659</v>
      </c>
      <c r="I352" s="122">
        <f t="shared" si="177"/>
        <v>2348.0927861083755</v>
      </c>
      <c r="J352" s="122">
        <f t="shared" si="177"/>
        <v>2351.2609389599488</v>
      </c>
      <c r="K352" s="122">
        <f t="shared" si="177"/>
        <v>2325.2228486694053</v>
      </c>
      <c r="L352" s="122">
        <f t="shared" si="177"/>
        <v>0</v>
      </c>
      <c r="M352" s="122">
        <f t="shared" si="177"/>
        <v>2296.7278415246387</v>
      </c>
      <c r="N352" s="122">
        <f t="shared" si="177"/>
        <v>2081.3956809891615</v>
      </c>
      <c r="O352" s="122">
        <f t="shared" si="177"/>
        <v>2071.2356911747174</v>
      </c>
      <c r="P352" s="122">
        <f t="shared" si="177"/>
        <v>1754.6455094986316</v>
      </c>
      <c r="Q352" s="122">
        <f t="shared" si="177"/>
        <v>2018.0337566301207</v>
      </c>
      <c r="R352" s="122">
        <f t="shared" si="177"/>
        <v>1765.1798202192476</v>
      </c>
      <c r="S352" s="122">
        <f t="shared" si="177"/>
        <v>1812.8629751975213</v>
      </c>
      <c r="T352" s="122">
        <f t="shared" si="177"/>
        <v>1640.0688965299082</v>
      </c>
      <c r="U352" s="122">
        <f t="shared" si="177"/>
        <v>1485.1780335138571</v>
      </c>
      <c r="V352" s="122">
        <f t="shared" si="177"/>
        <v>1489.9853954285159</v>
      </c>
      <c r="W352" s="122">
        <f t="shared" si="177"/>
        <v>1378.2888785178229</v>
      </c>
      <c r="X352" s="122">
        <f t="shared" si="177"/>
        <v>1248.8961836157976</v>
      </c>
      <c r="Y352" s="122">
        <f t="shared" si="177"/>
        <v>999.11144798932435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5468.3185909944086</v>
      </c>
      <c r="D353" s="98">
        <v>5094.3818313033853</v>
      </c>
      <c r="E353" s="98">
        <v>4583.7478403432306</v>
      </c>
      <c r="F353" s="98">
        <v>3787.2888739998161</v>
      </c>
      <c r="G353" s="98">
        <v>3382.3937028349469</v>
      </c>
      <c r="H353" s="98">
        <v>2864.7224683502659</v>
      </c>
      <c r="I353" s="98">
        <v>2348.0927861083755</v>
      </c>
      <c r="J353" s="98">
        <v>2351.2609389599488</v>
      </c>
      <c r="K353" s="98">
        <v>2325.2228486694053</v>
      </c>
      <c r="L353" s="98">
        <v>0</v>
      </c>
      <c r="M353" s="98">
        <v>2296.7278415246387</v>
      </c>
      <c r="N353" s="98">
        <v>2081.3956809891615</v>
      </c>
      <c r="O353" s="98">
        <v>2071.2356911747174</v>
      </c>
      <c r="P353" s="98">
        <v>1754.6455094986316</v>
      </c>
      <c r="Q353" s="98">
        <v>2018.0337566301207</v>
      </c>
      <c r="R353" s="98">
        <v>1765.1798202192476</v>
      </c>
      <c r="S353" s="98">
        <v>1812.8629751975213</v>
      </c>
      <c r="T353" s="98">
        <v>1640.0688965299082</v>
      </c>
      <c r="U353" s="98">
        <v>1485.1780335138571</v>
      </c>
      <c r="V353" s="98">
        <v>1489.9853954285159</v>
      </c>
      <c r="W353" s="98">
        <v>1378.2888785178229</v>
      </c>
      <c r="X353" s="98">
        <v>1248.8961836157976</v>
      </c>
      <c r="Y353" s="98">
        <v>999.11144798932435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6.088786731256179</v>
      </c>
      <c r="D354" s="122">
        <f t="shared" si="178"/>
        <v>9.5520092177578579</v>
      </c>
      <c r="E354" s="122">
        <f t="shared" si="178"/>
        <v>13.560399958815996</v>
      </c>
      <c r="F354" s="122">
        <f t="shared" si="178"/>
        <v>14.357777905124401</v>
      </c>
      <c r="G354" s="122">
        <f t="shared" si="178"/>
        <v>18.891292819530314</v>
      </c>
      <c r="H354" s="122">
        <f t="shared" si="178"/>
        <v>24.547333425286752</v>
      </c>
      <c r="I354" s="122">
        <f t="shared" si="178"/>
        <v>35.03275953820566</v>
      </c>
      <c r="J354" s="122">
        <f t="shared" si="178"/>
        <v>28.221510650510361</v>
      </c>
      <c r="K354" s="122">
        <f t="shared" si="178"/>
        <v>34.115902872937653</v>
      </c>
      <c r="L354" s="122">
        <f t="shared" si="178"/>
        <v>0</v>
      </c>
      <c r="M354" s="122">
        <f t="shared" si="178"/>
        <v>39.110315004130307</v>
      </c>
      <c r="N354" s="122">
        <f t="shared" si="178"/>
        <v>64.616136801752958</v>
      </c>
      <c r="O354" s="122">
        <f t="shared" si="178"/>
        <v>60.078641142639484</v>
      </c>
      <c r="P354" s="122">
        <f t="shared" si="178"/>
        <v>46.543647664093001</v>
      </c>
      <c r="Q354" s="122">
        <f t="shared" si="178"/>
        <v>75.278675087132655</v>
      </c>
      <c r="R354" s="122">
        <f t="shared" si="178"/>
        <v>76.052506698190442</v>
      </c>
      <c r="S354" s="122">
        <f t="shared" si="178"/>
        <v>78.028760405547473</v>
      </c>
      <c r="T354" s="122">
        <f t="shared" si="178"/>
        <v>86.47353639946509</v>
      </c>
      <c r="U354" s="122">
        <f t="shared" si="178"/>
        <v>86.00582585159863</v>
      </c>
      <c r="V354" s="122">
        <f t="shared" si="178"/>
        <v>89.984638418737603</v>
      </c>
      <c r="W354" s="122">
        <f t="shared" si="178"/>
        <v>51.389956293527511</v>
      </c>
      <c r="X354" s="122">
        <f t="shared" si="178"/>
        <v>55.174959028872166</v>
      </c>
      <c r="Y354" s="122">
        <f t="shared" si="178"/>
        <v>47.497286469513988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6.088786731256179</v>
      </c>
      <c r="D355" s="98">
        <f>RES_hhdet_in_fech!D147</f>
        <v>9.5520092177578579</v>
      </c>
      <c r="E355" s="98">
        <f>RES_hhdet_in_fech!E147</f>
        <v>13.560399958815996</v>
      </c>
      <c r="F355" s="98">
        <f>RES_hhdet_in_fech!F147</f>
        <v>14.357777905124401</v>
      </c>
      <c r="G355" s="98">
        <f>RES_hhdet_in_fech!G147</f>
        <v>18.891292819530314</v>
      </c>
      <c r="H355" s="98">
        <f>RES_hhdet_in_fech!H147</f>
        <v>24.547333425286752</v>
      </c>
      <c r="I355" s="98">
        <f>RES_hhdet_in_fech!I147</f>
        <v>35.03275953820566</v>
      </c>
      <c r="J355" s="98">
        <f>RES_hhdet_in_fech!J147</f>
        <v>28.221510650510361</v>
      </c>
      <c r="K355" s="98">
        <f>RES_hhdet_in_fech!K147</f>
        <v>34.115902872937653</v>
      </c>
      <c r="L355" s="98">
        <f>RES_hhdet_in_fech!L147</f>
        <v>0</v>
      </c>
      <c r="M355" s="98">
        <f>RES_hhdet_in_fech!M147</f>
        <v>39.110315004130307</v>
      </c>
      <c r="N355" s="98">
        <f>RES_hhdet_in_fech!N147</f>
        <v>64.616136801752958</v>
      </c>
      <c r="O355" s="98">
        <f>RES_hhdet_in_fech!O147</f>
        <v>60.078641142639484</v>
      </c>
      <c r="P355" s="98">
        <f>RES_hhdet_in_fech!P147</f>
        <v>46.543647664093001</v>
      </c>
      <c r="Q355" s="98">
        <f>RES_hhdet_in_fech!Q147</f>
        <v>75.278675087132655</v>
      </c>
      <c r="R355" s="98">
        <f>RES_hhdet_in_fech!R147</f>
        <v>76.052506698190442</v>
      </c>
      <c r="S355" s="98">
        <f>RES_hhdet_in_fech!S147</f>
        <v>78.028760405547473</v>
      </c>
      <c r="T355" s="98">
        <f>RES_hhdet_in_fech!T147</f>
        <v>86.47353639946509</v>
      </c>
      <c r="U355" s="98">
        <f>RES_hhdet_in_fech!U147</f>
        <v>86.00582585159863</v>
      </c>
      <c r="V355" s="98">
        <f>RES_hhdet_in_fech!V147</f>
        <v>89.984638418737603</v>
      </c>
      <c r="W355" s="98">
        <f>RES_hhdet_in_fech!W147</f>
        <v>51.389956293527511</v>
      </c>
      <c r="X355" s="98">
        <f>RES_hhdet_in_fech!X147</f>
        <v>55.174959028872166</v>
      </c>
      <c r="Y355" s="98">
        <f>RES_hhdet_in_fech!Y147</f>
        <v>47.497286469513988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1136.0419405218775</v>
      </c>
      <c r="D356" s="122">
        <v>1110.762365260123</v>
      </c>
      <c r="E356" s="122">
        <v>1129.7283263048926</v>
      </c>
      <c r="F356" s="122">
        <v>1092.3888337201493</v>
      </c>
      <c r="G356" s="122">
        <v>1088.4759296251455</v>
      </c>
      <c r="H356" s="122">
        <v>1102.3176266348908</v>
      </c>
      <c r="I356" s="122">
        <v>1187.2179228172954</v>
      </c>
      <c r="J356" s="122">
        <v>1077.878181321345</v>
      </c>
      <c r="K356" s="122">
        <v>847.30333328632173</v>
      </c>
      <c r="L356" s="122">
        <v>0</v>
      </c>
      <c r="M356" s="122">
        <v>803.73079934568045</v>
      </c>
      <c r="N356" s="122">
        <v>887.38622833827685</v>
      </c>
      <c r="O356" s="122">
        <v>1071.4108201527945</v>
      </c>
      <c r="P356" s="122">
        <v>1066.5133974933535</v>
      </c>
      <c r="Q356" s="122">
        <v>1179.611418323756</v>
      </c>
      <c r="R356" s="122">
        <v>1185.446609336768</v>
      </c>
      <c r="S356" s="122">
        <v>1145.992097709197</v>
      </c>
      <c r="T356" s="122">
        <v>1290.6617267818226</v>
      </c>
      <c r="U356" s="122">
        <v>1784.1845586173988</v>
      </c>
      <c r="V356" s="122">
        <v>1518.0141768232018</v>
      </c>
      <c r="W356" s="122">
        <v>2060.1991834234495</v>
      </c>
      <c r="X356" s="122">
        <v>1380.3710810388327</v>
      </c>
      <c r="Y356" s="122">
        <v>1609.9880707722493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1265.4331955471491</v>
      </c>
      <c r="D357" s="98">
        <v>1242.3872783951297</v>
      </c>
      <c r="E357" s="98">
        <v>1210.6218263955921</v>
      </c>
      <c r="F357" s="98">
        <v>1192.7275981509449</v>
      </c>
      <c r="G357" s="98">
        <v>1194.9006234843271</v>
      </c>
      <c r="H357" s="98">
        <v>1198.0478663711508</v>
      </c>
      <c r="I357" s="98">
        <v>1201.5955986227598</v>
      </c>
      <c r="J357" s="98">
        <v>1131.923874828557</v>
      </c>
      <c r="K357" s="98">
        <v>1105.4117819194148</v>
      </c>
      <c r="L357" s="98">
        <v>0</v>
      </c>
      <c r="M357" s="98">
        <v>988.88057186978847</v>
      </c>
      <c r="N357" s="98">
        <v>942.43162366725687</v>
      </c>
      <c r="O357" s="98">
        <v>926.65520385126524</v>
      </c>
      <c r="P357" s="98">
        <v>955.50921082292098</v>
      </c>
      <c r="Q357" s="98">
        <v>954.550133153817</v>
      </c>
      <c r="R357" s="98">
        <v>973.59464373733033</v>
      </c>
      <c r="S357" s="98">
        <v>1137.271929165423</v>
      </c>
      <c r="T357" s="98">
        <v>1453.7267060891377</v>
      </c>
      <c r="U357" s="98">
        <v>1174.2989092469047</v>
      </c>
      <c r="V357" s="98">
        <v>1379.165499135446</v>
      </c>
      <c r="W357" s="98">
        <v>1709.9659428868119</v>
      </c>
      <c r="X357" s="98">
        <v>1294.6925842448618</v>
      </c>
      <c r="Y357" s="98">
        <v>1501.5827539357513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1315.4322211274291</v>
      </c>
      <c r="U358" s="98">
        <v>0</v>
      </c>
      <c r="V358" s="98">
        <v>1281.8939060783987</v>
      </c>
      <c r="W358" s="98">
        <v>0</v>
      </c>
      <c r="X358" s="98">
        <v>1207.5114562034257</v>
      </c>
      <c r="Y358" s="98">
        <v>1426.8440708460519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446.61239538381892</v>
      </c>
      <c r="U359" s="101">
        <v>0</v>
      </c>
      <c r="V359" s="101">
        <v>421.12826820469769</v>
      </c>
      <c r="W359" s="101">
        <v>0</v>
      </c>
      <c r="X359" s="101">
        <v>310.93796959047535</v>
      </c>
      <c r="Y359" s="101">
        <v>580.83002338646202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868.81982574361029</v>
      </c>
      <c r="U360" s="104">
        <v>0</v>
      </c>
      <c r="V360" s="104">
        <v>860.76563787370094</v>
      </c>
      <c r="W360" s="104">
        <v>0</v>
      </c>
      <c r="X360" s="104">
        <v>896.57348661295055</v>
      </c>
      <c r="Y360" s="104">
        <v>846.01404745958996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1055.0489411930812</v>
      </c>
      <c r="D361" s="101">
        <v>1078.587386493788</v>
      </c>
      <c r="E361" s="101">
        <v>1113.637793589304</v>
      </c>
      <c r="F361" s="101">
        <v>1076.8282766693844</v>
      </c>
      <c r="G361" s="101">
        <v>1074.5142742426287</v>
      </c>
      <c r="H361" s="101">
        <v>1089.2532645061774</v>
      </c>
      <c r="I361" s="101">
        <v>1185.4769933878238</v>
      </c>
      <c r="J361" s="101">
        <v>1073.3322818674674</v>
      </c>
      <c r="K361" s="101">
        <v>835.15705335064695</v>
      </c>
      <c r="L361" s="101">
        <v>0</v>
      </c>
      <c r="M361" s="101">
        <v>805.22241840097524</v>
      </c>
      <c r="N361" s="101">
        <v>887.10245110296205</v>
      </c>
      <c r="O361" s="101">
        <v>1080.5896859999923</v>
      </c>
      <c r="P361" s="101">
        <v>1067.771358186375</v>
      </c>
      <c r="Q361" s="101">
        <v>1192.2126858705844</v>
      </c>
      <c r="R361" s="101">
        <v>1215.2023231191638</v>
      </c>
      <c r="S361" s="101">
        <v>1259.7533528843132</v>
      </c>
      <c r="T361" s="101">
        <v>1512.00733572476</v>
      </c>
      <c r="U361" s="101">
        <v>1814.0482249002027</v>
      </c>
      <c r="V361" s="101">
        <v>1625.0470060681614</v>
      </c>
      <c r="W361" s="101">
        <v>2094.2243171426962</v>
      </c>
      <c r="X361" s="101">
        <v>1543.1358795913884</v>
      </c>
      <c r="Y361" s="101">
        <v>1686.1815834743807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572.33033557034958</v>
      </c>
      <c r="N362" s="104">
        <v>642.41792294911261</v>
      </c>
      <c r="O362" s="104">
        <v>808.57169320911419</v>
      </c>
      <c r="P362" s="104">
        <v>0</v>
      </c>
      <c r="Q362" s="104">
        <v>899.09184473444691</v>
      </c>
      <c r="R362" s="104">
        <v>925.8669702087883</v>
      </c>
      <c r="S362" s="104">
        <v>960.84532325545172</v>
      </c>
      <c r="T362" s="104">
        <v>1188.6407889307516</v>
      </c>
      <c r="U362" s="104">
        <v>1424.764344217913</v>
      </c>
      <c r="V362" s="104">
        <v>1292.6436865995001</v>
      </c>
      <c r="W362" s="104">
        <v>1744.0330623654149</v>
      </c>
      <c r="X362" s="104">
        <v>1225.0962222595249</v>
      </c>
      <c r="Y362" s="104">
        <v>1415.6548037312107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232.14046303492984</v>
      </c>
      <c r="N363" s="98">
        <v>273.10528556448151</v>
      </c>
      <c r="O363" s="98">
        <v>376.04337552229185</v>
      </c>
      <c r="P363" s="98">
        <v>0</v>
      </c>
      <c r="Q363" s="98">
        <v>365.11420654755426</v>
      </c>
      <c r="R363" s="98">
        <v>374.31178878937811</v>
      </c>
      <c r="S363" s="98">
        <v>352.77437713106161</v>
      </c>
      <c r="T363" s="98">
        <v>462.98705861915499</v>
      </c>
      <c r="U363" s="98">
        <v>528.52625571472038</v>
      </c>
      <c r="V363" s="98">
        <v>491.22957543417351</v>
      </c>
      <c r="W363" s="98">
        <v>872.44320021137935</v>
      </c>
      <c r="X363" s="98">
        <v>369.01926197139971</v>
      </c>
      <c r="Y363" s="98">
        <v>654.06021796725486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340.18987253541968</v>
      </c>
      <c r="N364" s="98">
        <v>369.3126373846311</v>
      </c>
      <c r="O364" s="98">
        <v>432.52831768682233</v>
      </c>
      <c r="P364" s="98">
        <v>0</v>
      </c>
      <c r="Q364" s="98">
        <v>533.97763818689259</v>
      </c>
      <c r="R364" s="98">
        <v>551.55518141941025</v>
      </c>
      <c r="S364" s="98">
        <v>608.07094612439005</v>
      </c>
      <c r="T364" s="98">
        <v>725.65373031159652</v>
      </c>
      <c r="U364" s="98">
        <v>896.23808850319278</v>
      </c>
      <c r="V364" s="98">
        <v>801.41411116532674</v>
      </c>
      <c r="W364" s="98">
        <v>871.58986215403536</v>
      </c>
      <c r="X364" s="98">
        <v>856.07696028812518</v>
      </c>
      <c r="Y364" s="98">
        <v>761.59458576395571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292.56596463904106</v>
      </c>
      <c r="D365" s="122">
        <v>261.27291747642005</v>
      </c>
      <c r="E365" s="122">
        <v>284.87398519940757</v>
      </c>
      <c r="F365" s="122">
        <v>301.08896340820348</v>
      </c>
      <c r="G365" s="122">
        <v>294.78295985776094</v>
      </c>
      <c r="H365" s="122">
        <v>264.07632626352751</v>
      </c>
      <c r="I365" s="122">
        <v>293.87089285236044</v>
      </c>
      <c r="J365" s="122">
        <v>250.62572833789892</v>
      </c>
      <c r="K365" s="122">
        <v>229.40000648101375</v>
      </c>
      <c r="L365" s="122">
        <v>0</v>
      </c>
      <c r="M365" s="122">
        <v>228.88685557247027</v>
      </c>
      <c r="N365" s="122">
        <v>235.77514208659636</v>
      </c>
      <c r="O365" s="122">
        <v>228.54529399080525</v>
      </c>
      <c r="P365" s="122">
        <v>263.40525714037364</v>
      </c>
      <c r="Q365" s="122">
        <v>278.27829678923473</v>
      </c>
      <c r="R365" s="122">
        <v>282.74675754912874</v>
      </c>
      <c r="S365" s="122">
        <v>334.26328284775394</v>
      </c>
      <c r="T365" s="122">
        <v>322.61958867395322</v>
      </c>
      <c r="U365" s="122">
        <v>341.04518567937805</v>
      </c>
      <c r="V365" s="122">
        <v>356.59422640670317</v>
      </c>
      <c r="W365" s="122">
        <v>423.62280356945882</v>
      </c>
      <c r="X365" s="122">
        <v>455.09115005184327</v>
      </c>
      <c r="Y365" s="122">
        <v>446.94476227579918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389.59129954357411</v>
      </c>
      <c r="D366" s="98">
        <v>348.51376362634585</v>
      </c>
      <c r="E366" s="98">
        <v>337.71264770028489</v>
      </c>
      <c r="F366" s="98">
        <v>361.7971805351122</v>
      </c>
      <c r="G366" s="98">
        <v>380.11282878717282</v>
      </c>
      <c r="H366" s="98">
        <v>346.55629150831209</v>
      </c>
      <c r="I366" s="98">
        <v>350.85043729198543</v>
      </c>
      <c r="J366" s="98">
        <v>333.1631445074899</v>
      </c>
      <c r="K366" s="98">
        <v>310.38453963556543</v>
      </c>
      <c r="L366" s="98">
        <v>0</v>
      </c>
      <c r="M366" s="98">
        <v>294.11755142185615</v>
      </c>
      <c r="N366" s="98">
        <v>301.44983501296497</v>
      </c>
      <c r="O366" s="98">
        <v>303.10883226221625</v>
      </c>
      <c r="P366" s="98">
        <v>337.03547724523003</v>
      </c>
      <c r="Q366" s="98">
        <v>366.03051177484213</v>
      </c>
      <c r="R366" s="98">
        <v>416.62564729107157</v>
      </c>
      <c r="S366" s="98">
        <v>467.68022121976963</v>
      </c>
      <c r="T366" s="98">
        <v>270.25157979916236</v>
      </c>
      <c r="U366" s="98">
        <v>556.37061341742833</v>
      </c>
      <c r="V366" s="98">
        <v>357.59589477558512</v>
      </c>
      <c r="W366" s="98">
        <v>715.60402387130557</v>
      </c>
      <c r="X366" s="98">
        <v>645.70906092052792</v>
      </c>
      <c r="Y366" s="98">
        <v>602.57486754025956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284.68573439298757</v>
      </c>
      <c r="D367" s="33">
        <v>255.45686106642498</v>
      </c>
      <c r="E367" s="33">
        <v>282.88007340692155</v>
      </c>
      <c r="F367" s="33">
        <v>297.20124507002703</v>
      </c>
      <c r="G367" s="33">
        <v>288.35812266778169</v>
      </c>
      <c r="H367" s="33">
        <v>257.23381793604534</v>
      </c>
      <c r="I367" s="33">
        <v>289.16089018698824</v>
      </c>
      <c r="J367" s="33">
        <v>242.41110397978795</v>
      </c>
      <c r="K367" s="33">
        <v>224.57949855514758</v>
      </c>
      <c r="L367" s="33">
        <v>0</v>
      </c>
      <c r="M367" s="33">
        <v>225.99414178757513</v>
      </c>
      <c r="N367" s="33">
        <v>233.09326953594697</v>
      </c>
      <c r="O367" s="33">
        <v>225.74132125026733</v>
      </c>
      <c r="P367" s="33">
        <v>261.8954892202425</v>
      </c>
      <c r="Q367" s="33">
        <v>275.19821216138473</v>
      </c>
      <c r="R367" s="33">
        <v>279.40989700420113</v>
      </c>
      <c r="S367" s="33">
        <v>332.65083641908632</v>
      </c>
      <c r="T367" s="33">
        <v>322.73026985213056</v>
      </c>
      <c r="U367" s="33">
        <v>332.84548672836257</v>
      </c>
      <c r="V367" s="33">
        <v>356.56703263896537</v>
      </c>
      <c r="W367" s="33">
        <v>407.22836149419635</v>
      </c>
      <c r="X367" s="33">
        <v>449.2767307145964</v>
      </c>
      <c r="Y367" s="33">
        <v>445.46356073963716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9235.117829922996</v>
      </c>
      <c r="D369" s="117">
        <f t="shared" si="179"/>
        <v>9107.6179337749236</v>
      </c>
      <c r="E369" s="117">
        <f t="shared" si="179"/>
        <v>8742.6770786296311</v>
      </c>
      <c r="F369" s="117">
        <f t="shared" si="179"/>
        <v>7722.0789510284785</v>
      </c>
      <c r="G369" s="117">
        <f t="shared" si="179"/>
        <v>7315.1225536024531</v>
      </c>
      <c r="H369" s="117">
        <f t="shared" si="179"/>
        <v>6606.8706747778488</v>
      </c>
      <c r="I369" s="117">
        <f t="shared" si="179"/>
        <v>5908.7984958856441</v>
      </c>
      <c r="J369" s="117">
        <f t="shared" si="179"/>
        <v>6039.1291817895053</v>
      </c>
      <c r="K369" s="117">
        <f t="shared" si="179"/>
        <v>6094.3333336814894</v>
      </c>
      <c r="L369" s="117">
        <f t="shared" si="179"/>
        <v>0</v>
      </c>
      <c r="M369" s="117">
        <f t="shared" si="179"/>
        <v>6576.4733779453591</v>
      </c>
      <c r="N369" s="117">
        <f t="shared" si="179"/>
        <v>6512.5101276260448</v>
      </c>
      <c r="O369" s="117">
        <f t="shared" si="179"/>
        <v>6998.1811943015682</v>
      </c>
      <c r="P369" s="117">
        <f t="shared" si="179"/>
        <v>6450.5651371193262</v>
      </c>
      <c r="Q369" s="117">
        <f t="shared" si="179"/>
        <v>7804.8147730657893</v>
      </c>
      <c r="R369" s="117">
        <f t="shared" ref="R369:V369" si="180">R370+R372+R374+R383</f>
        <v>7028.3693288768782</v>
      </c>
      <c r="S369" s="117">
        <f t="shared" si="180"/>
        <v>7285.1268556354389</v>
      </c>
      <c r="T369" s="117">
        <f t="shared" si="180"/>
        <v>6960.8771916053502</v>
      </c>
      <c r="U369" s="117">
        <f t="shared" si="180"/>
        <v>6666.9076429886127</v>
      </c>
      <c r="V369" s="117">
        <f t="shared" si="180"/>
        <v>6638.3842351156172</v>
      </c>
      <c r="W369" s="117">
        <f t="shared" ref="W369:Y369" si="181">W370+W372+W374+W383</f>
        <v>6599.2865727007511</v>
      </c>
      <c r="X369" s="117">
        <f t="shared" si="181"/>
        <v>5938.9574554730762</v>
      </c>
      <c r="Y369" s="117">
        <f t="shared" si="181"/>
        <v>5271.111007371378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8387.1243097297047</v>
      </c>
      <c r="D370" s="122">
        <f t="shared" si="182"/>
        <v>8271.0187203112382</v>
      </c>
      <c r="E370" s="122">
        <f t="shared" si="182"/>
        <v>7860.4809452630989</v>
      </c>
      <c r="F370" s="122">
        <f t="shared" si="182"/>
        <v>6842.8451388817984</v>
      </c>
      <c r="G370" s="122">
        <f t="shared" si="182"/>
        <v>6427.0877920265148</v>
      </c>
      <c r="H370" s="122">
        <f t="shared" si="182"/>
        <v>5714.730827568108</v>
      </c>
      <c r="I370" s="122">
        <f t="shared" si="182"/>
        <v>4910.1066752533507</v>
      </c>
      <c r="J370" s="122">
        <f t="shared" si="182"/>
        <v>5148.5418316977793</v>
      </c>
      <c r="K370" s="122">
        <f t="shared" si="182"/>
        <v>5327.8448897191474</v>
      </c>
      <c r="L370" s="122">
        <f t="shared" si="182"/>
        <v>0</v>
      </c>
      <c r="M370" s="122">
        <f t="shared" si="182"/>
        <v>5797.9085248742449</v>
      </c>
      <c r="N370" s="122">
        <f t="shared" si="182"/>
        <v>5584.2915519914741</v>
      </c>
      <c r="O370" s="122">
        <f t="shared" si="182"/>
        <v>5953.1026670107785</v>
      </c>
      <c r="P370" s="122">
        <f t="shared" si="182"/>
        <v>5402.2231829761831</v>
      </c>
      <c r="Q370" s="122">
        <f t="shared" si="182"/>
        <v>6534.2880928830682</v>
      </c>
      <c r="R370" s="122">
        <f t="shared" si="182"/>
        <v>5716.9221116476792</v>
      </c>
      <c r="S370" s="122">
        <f t="shared" si="182"/>
        <v>5871.509878170672</v>
      </c>
      <c r="T370" s="122">
        <f t="shared" si="182"/>
        <v>5312.0197489903421</v>
      </c>
      <c r="U370" s="122">
        <f t="shared" si="182"/>
        <v>4810.5008576561977</v>
      </c>
      <c r="V370" s="122">
        <f t="shared" si="182"/>
        <v>4840.264062871066</v>
      </c>
      <c r="W370" s="122">
        <f t="shared" si="182"/>
        <v>4547.3405399585736</v>
      </c>
      <c r="X370" s="122">
        <f t="shared" si="182"/>
        <v>4205.2992338659924</v>
      </c>
      <c r="Y370" s="122">
        <f t="shared" si="182"/>
        <v>3442.1243982459459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8387.1243097297047</v>
      </c>
      <c r="D371" s="98">
        <v>8271.0187203112382</v>
      </c>
      <c r="E371" s="98">
        <v>7860.4809452630989</v>
      </c>
      <c r="F371" s="98">
        <v>6842.8451388817984</v>
      </c>
      <c r="G371" s="98">
        <v>6427.0877920265148</v>
      </c>
      <c r="H371" s="98">
        <v>5714.730827568108</v>
      </c>
      <c r="I371" s="98">
        <v>4910.1066752533507</v>
      </c>
      <c r="J371" s="98">
        <v>5148.5418316977793</v>
      </c>
      <c r="K371" s="98">
        <v>5327.8448897191474</v>
      </c>
      <c r="L371" s="98">
        <v>0</v>
      </c>
      <c r="M371" s="98">
        <v>5797.9085248742449</v>
      </c>
      <c r="N371" s="98">
        <v>5584.2915519914741</v>
      </c>
      <c r="O371" s="98">
        <v>5953.1026670107785</v>
      </c>
      <c r="P371" s="98">
        <v>5402.2231829761831</v>
      </c>
      <c r="Q371" s="98">
        <v>6534.2880928830682</v>
      </c>
      <c r="R371" s="98">
        <v>5716.9221116476792</v>
      </c>
      <c r="S371" s="98">
        <v>5871.509878170672</v>
      </c>
      <c r="T371" s="98">
        <v>5312.0197489903421</v>
      </c>
      <c r="U371" s="98">
        <v>4810.5008576561977</v>
      </c>
      <c r="V371" s="98">
        <v>4840.264062871066</v>
      </c>
      <c r="W371" s="98">
        <v>4547.3405399585736</v>
      </c>
      <c r="X371" s="98">
        <v>4205.2992338659924</v>
      </c>
      <c r="Y371" s="98">
        <v>3442.1243982459459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13.375873183094681</v>
      </c>
      <c r="D372" s="122">
        <f t="shared" si="183"/>
        <v>21.83661101845874</v>
      </c>
      <c r="E372" s="122">
        <f t="shared" si="183"/>
        <v>32.228789872093508</v>
      </c>
      <c r="F372" s="122">
        <f t="shared" si="183"/>
        <v>35.435300235477008</v>
      </c>
      <c r="G372" s="122">
        <f t="shared" si="183"/>
        <v>48.373327014996704</v>
      </c>
      <c r="H372" s="122">
        <f t="shared" si="183"/>
        <v>65.158010742541194</v>
      </c>
      <c r="I372" s="122">
        <f t="shared" si="183"/>
        <v>96.320279455793568</v>
      </c>
      <c r="J372" s="122">
        <f t="shared" si="183"/>
        <v>80.325994691217005</v>
      </c>
      <c r="K372" s="122">
        <f t="shared" si="183"/>
        <v>100.48081248412296</v>
      </c>
      <c r="L372" s="122">
        <f t="shared" si="183"/>
        <v>0</v>
      </c>
      <c r="M372" s="122">
        <f t="shared" si="183"/>
        <v>123.68736103868009</v>
      </c>
      <c r="N372" s="122">
        <f t="shared" si="183"/>
        <v>213.04153201500972</v>
      </c>
      <c r="O372" s="122">
        <f t="shared" si="183"/>
        <v>207.25917359146723</v>
      </c>
      <c r="P372" s="122">
        <f t="shared" si="183"/>
        <v>167.83421756620663</v>
      </c>
      <c r="Q372" s="122">
        <f t="shared" si="183"/>
        <v>280.47329079031459</v>
      </c>
      <c r="R372" s="122">
        <f t="shared" si="183"/>
        <v>285.33137762449655</v>
      </c>
      <c r="S372" s="122">
        <f t="shared" si="183"/>
        <v>292.97096399828359</v>
      </c>
      <c r="T372" s="122">
        <f t="shared" si="183"/>
        <v>324.95540199713986</v>
      </c>
      <c r="U372" s="122">
        <f t="shared" si="183"/>
        <v>323.50417834047386</v>
      </c>
      <c r="V372" s="122">
        <f t="shared" si="183"/>
        <v>339.38612513057274</v>
      </c>
      <c r="W372" s="122">
        <f t="shared" si="183"/>
        <v>195.53930774527811</v>
      </c>
      <c r="X372" s="122">
        <f t="shared" si="183"/>
        <v>212.22300782301451</v>
      </c>
      <c r="Y372" s="122">
        <f t="shared" si="183"/>
        <v>184.90590596048941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13.375873183094681</v>
      </c>
      <c r="D373" s="98">
        <f>RES_hhdet_in_tesh!D147</f>
        <v>21.83661101845874</v>
      </c>
      <c r="E373" s="98">
        <f>RES_hhdet_in_tesh!E147</f>
        <v>32.228789872093508</v>
      </c>
      <c r="F373" s="98">
        <f>RES_hhdet_in_tesh!F147</f>
        <v>35.435300235477008</v>
      </c>
      <c r="G373" s="98">
        <f>RES_hhdet_in_tesh!G147</f>
        <v>48.373327014996704</v>
      </c>
      <c r="H373" s="98">
        <f>RES_hhdet_in_tesh!H147</f>
        <v>65.158010742541194</v>
      </c>
      <c r="I373" s="98">
        <f>RES_hhdet_in_tesh!I147</f>
        <v>96.320279455793568</v>
      </c>
      <c r="J373" s="98">
        <f>RES_hhdet_in_tesh!J147</f>
        <v>80.325994691217005</v>
      </c>
      <c r="K373" s="98">
        <f>RES_hhdet_in_tesh!K147</f>
        <v>100.48081248412296</v>
      </c>
      <c r="L373" s="98">
        <f>RES_hhdet_in_tesh!L147</f>
        <v>0</v>
      </c>
      <c r="M373" s="98">
        <f>RES_hhdet_in_tesh!M147</f>
        <v>123.68736103868009</v>
      </c>
      <c r="N373" s="98">
        <f>RES_hhdet_in_tesh!N147</f>
        <v>213.04153201500972</v>
      </c>
      <c r="O373" s="98">
        <f>RES_hhdet_in_tesh!O147</f>
        <v>207.25917359146723</v>
      </c>
      <c r="P373" s="98">
        <f>RES_hhdet_in_tesh!P147</f>
        <v>167.83421756620663</v>
      </c>
      <c r="Q373" s="98">
        <f>RES_hhdet_in_tesh!Q147</f>
        <v>280.47329079031459</v>
      </c>
      <c r="R373" s="98">
        <f>RES_hhdet_in_tesh!R147</f>
        <v>285.33137762449655</v>
      </c>
      <c r="S373" s="98">
        <f>RES_hhdet_in_tesh!S147</f>
        <v>292.97096399828359</v>
      </c>
      <c r="T373" s="98">
        <f>RES_hhdet_in_tesh!T147</f>
        <v>324.95540199713986</v>
      </c>
      <c r="U373" s="98">
        <f>RES_hhdet_in_tesh!U147</f>
        <v>323.50417834047386</v>
      </c>
      <c r="V373" s="98">
        <f>RES_hhdet_in_tesh!V147</f>
        <v>339.38612513057274</v>
      </c>
      <c r="W373" s="98">
        <f>RES_hhdet_in_tesh!W147</f>
        <v>195.53930774527811</v>
      </c>
      <c r="X373" s="98">
        <f>RES_hhdet_in_tesh!X147</f>
        <v>212.22300782301451</v>
      </c>
      <c r="Y373" s="98">
        <f>RES_hhdet_in_tesh!Y147</f>
        <v>184.90590596048941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620.16053044814669</v>
      </c>
      <c r="D374" s="122">
        <v>622.22627413029261</v>
      </c>
      <c r="E374" s="122">
        <v>637.78096867153272</v>
      </c>
      <c r="F374" s="122">
        <v>620.64279756918393</v>
      </c>
      <c r="G374" s="122">
        <v>621.70587732782792</v>
      </c>
      <c r="H374" s="122">
        <v>631.85224001823065</v>
      </c>
      <c r="I374" s="122">
        <v>684.36543056254413</v>
      </c>
      <c r="J374" s="122">
        <v>625.24054714196564</v>
      </c>
      <c r="K374" s="122">
        <v>494.54068369805259</v>
      </c>
      <c r="L374" s="122">
        <v>0</v>
      </c>
      <c r="M374" s="122">
        <v>481.97109046414948</v>
      </c>
      <c r="N374" s="122">
        <v>536.07867917868145</v>
      </c>
      <c r="O374" s="122">
        <v>663.04240282284456</v>
      </c>
      <c r="P374" s="122">
        <v>676.28559236110118</v>
      </c>
      <c r="Q374" s="122">
        <v>773.03508502380339</v>
      </c>
      <c r="R374" s="122">
        <v>801.93140670050695</v>
      </c>
      <c r="S374" s="122">
        <v>849.49248448782816</v>
      </c>
      <c r="T374" s="122">
        <v>1056.1041204808193</v>
      </c>
      <c r="U374" s="122">
        <v>1249.5359413053013</v>
      </c>
      <c r="V374" s="122">
        <v>1155.2248665818652</v>
      </c>
      <c r="W374" s="122">
        <v>1498.9850020544143</v>
      </c>
      <c r="X374" s="122">
        <v>1128.4680167797756</v>
      </c>
      <c r="Y374" s="122">
        <v>1251.6647516186033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647.91215448946105</v>
      </c>
      <c r="D375" s="98">
        <v>640.72351458620767</v>
      </c>
      <c r="E375" s="98">
        <v>629.45917915502594</v>
      </c>
      <c r="F375" s="98">
        <v>625.28112525120639</v>
      </c>
      <c r="G375" s="98">
        <v>632.12337984793214</v>
      </c>
      <c r="H375" s="98">
        <v>640.01627323577577</v>
      </c>
      <c r="I375" s="98">
        <v>648.7891369012516</v>
      </c>
      <c r="J375" s="98">
        <v>618.70653666356895</v>
      </c>
      <c r="K375" s="98">
        <v>612.99088073236044</v>
      </c>
      <c r="L375" s="98">
        <v>0</v>
      </c>
      <c r="M375" s="98">
        <v>576.35409169364686</v>
      </c>
      <c r="N375" s="98">
        <v>578.77583601172671</v>
      </c>
      <c r="O375" s="98">
        <v>611.48346528659579</v>
      </c>
      <c r="P375" s="98">
        <v>683.53473518322664</v>
      </c>
      <c r="Q375" s="98">
        <v>730.52982470193308</v>
      </c>
      <c r="R375" s="98">
        <v>776.65651887083993</v>
      </c>
      <c r="S375" s="98">
        <v>941.54174517202966</v>
      </c>
      <c r="T375" s="98">
        <v>1242.8587758422025</v>
      </c>
      <c r="U375" s="98">
        <v>1031.0178190820504</v>
      </c>
      <c r="V375" s="98">
        <v>1235.901747705778</v>
      </c>
      <c r="W375" s="98">
        <v>1551.4022547402337</v>
      </c>
      <c r="X375" s="98">
        <v>1176.9306626959581</v>
      </c>
      <c r="Y375" s="98">
        <v>1366.3497790328336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1250.6495965510619</v>
      </c>
      <c r="U376" s="98">
        <v>0</v>
      </c>
      <c r="V376" s="98">
        <v>1238.1483109530095</v>
      </c>
      <c r="W376" s="98">
        <v>0</v>
      </c>
      <c r="X376" s="98">
        <v>1179.2293348511625</v>
      </c>
      <c r="Y376" s="98">
        <v>1374.5343518048574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381.82977080745155</v>
      </c>
      <c r="U377" s="101">
        <v>0</v>
      </c>
      <c r="V377" s="101">
        <v>377.38267307930857</v>
      </c>
      <c r="W377" s="101">
        <v>0</v>
      </c>
      <c r="X377" s="101">
        <v>282.65584823821172</v>
      </c>
      <c r="Y377" s="101">
        <v>528.52030434526716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868.81982574361029</v>
      </c>
      <c r="U378" s="104">
        <v>0</v>
      </c>
      <c r="V378" s="104">
        <v>860.76563787370094</v>
      </c>
      <c r="W378" s="104">
        <v>0</v>
      </c>
      <c r="X378" s="104">
        <v>896.57348661295055</v>
      </c>
      <c r="Y378" s="104">
        <v>846.01404745958996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602.78928486503378</v>
      </c>
      <c r="D379" s="101">
        <v>617.70472646329108</v>
      </c>
      <c r="E379" s="101">
        <v>639.43625650451634</v>
      </c>
      <c r="F379" s="101">
        <v>619.92348472010019</v>
      </c>
      <c r="G379" s="101">
        <v>620.33922476949749</v>
      </c>
      <c r="H379" s="101">
        <v>630.73808960265978</v>
      </c>
      <c r="I379" s="101">
        <v>688.67320724804506</v>
      </c>
      <c r="J379" s="101">
        <v>625.79013680837272</v>
      </c>
      <c r="K379" s="101">
        <v>488.96655677879113</v>
      </c>
      <c r="L379" s="101">
        <v>0</v>
      </c>
      <c r="M379" s="101">
        <v>478.00400760847731</v>
      </c>
      <c r="N379" s="101">
        <v>534.4237737373752</v>
      </c>
      <c r="O379" s="101">
        <v>665.50071792620156</v>
      </c>
      <c r="P379" s="101">
        <v>676.20344107472306</v>
      </c>
      <c r="Q379" s="101">
        <v>775.043563308687</v>
      </c>
      <c r="R379" s="101">
        <v>803.80761781848582</v>
      </c>
      <c r="S379" s="101">
        <v>847.15515668387241</v>
      </c>
      <c r="T379" s="101">
        <v>1033.3188082955896</v>
      </c>
      <c r="U379" s="101">
        <v>1259.61083734159</v>
      </c>
      <c r="V379" s="101">
        <v>1145.8654457810781</v>
      </c>
      <c r="W379" s="101">
        <v>1497.2819011921704</v>
      </c>
      <c r="X379" s="101">
        <v>1120.1017384158654</v>
      </c>
      <c r="Y379" s="101">
        <v>1241.0845351386231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477.99536468644357</v>
      </c>
      <c r="N380" s="104">
        <v>533.8415000402631</v>
      </c>
      <c r="O380" s="104">
        <v>664.12143728048761</v>
      </c>
      <c r="P380" s="104">
        <v>0</v>
      </c>
      <c r="Q380" s="104">
        <v>771.33412584295331</v>
      </c>
      <c r="R380" s="104">
        <v>799.14742309311384</v>
      </c>
      <c r="S380" s="104">
        <v>845.30360126935682</v>
      </c>
      <c r="T380" s="104">
        <v>1042.0630653491839</v>
      </c>
      <c r="U380" s="104">
        <v>1263.2280011084429</v>
      </c>
      <c r="V380" s="104">
        <v>1147.7936277785952</v>
      </c>
      <c r="W380" s="104">
        <v>1495.3498876688514</v>
      </c>
      <c r="X380" s="104">
        <v>1123.9335517326545</v>
      </c>
      <c r="Y380" s="104">
        <v>1243.0041975899592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137.80549215102388</v>
      </c>
      <c r="N381" s="98">
        <v>164.528862655632</v>
      </c>
      <c r="O381" s="98">
        <v>231.59311959366528</v>
      </c>
      <c r="P381" s="98">
        <v>0</v>
      </c>
      <c r="Q381" s="98">
        <v>237.35648765606072</v>
      </c>
      <c r="R381" s="98">
        <v>247.59224167370371</v>
      </c>
      <c r="S381" s="98">
        <v>237.23265514496686</v>
      </c>
      <c r="T381" s="98">
        <v>316.40933503758737</v>
      </c>
      <c r="U381" s="98">
        <v>366.98991260524997</v>
      </c>
      <c r="V381" s="98">
        <v>346.37951661326861</v>
      </c>
      <c r="W381" s="98">
        <v>623.76002551481577</v>
      </c>
      <c r="X381" s="98">
        <v>267.8565914445291</v>
      </c>
      <c r="Y381" s="98">
        <v>481.40961182600324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340.18987253541968</v>
      </c>
      <c r="N382" s="98">
        <v>369.3126373846311</v>
      </c>
      <c r="O382" s="98">
        <v>432.52831768682233</v>
      </c>
      <c r="P382" s="98">
        <v>0</v>
      </c>
      <c r="Q382" s="98">
        <v>533.97763818689259</v>
      </c>
      <c r="R382" s="98">
        <v>551.55518141941025</v>
      </c>
      <c r="S382" s="98">
        <v>608.07094612439005</v>
      </c>
      <c r="T382" s="98">
        <v>725.65373031159652</v>
      </c>
      <c r="U382" s="98">
        <v>896.23808850319278</v>
      </c>
      <c r="V382" s="98">
        <v>801.41411116532674</v>
      </c>
      <c r="W382" s="98">
        <v>871.58986215403536</v>
      </c>
      <c r="X382" s="98">
        <v>856.07696028812518</v>
      </c>
      <c r="Y382" s="98">
        <v>761.59458576395571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214.45711656204904</v>
      </c>
      <c r="D383" s="122">
        <v>192.53632831493456</v>
      </c>
      <c r="E383" s="122">
        <v>212.18637482290555</v>
      </c>
      <c r="F383" s="122">
        <v>223.15571434201823</v>
      </c>
      <c r="G383" s="122">
        <v>217.95555723311389</v>
      </c>
      <c r="H383" s="122">
        <v>195.12959644896773</v>
      </c>
      <c r="I383" s="122">
        <v>218.00611061395526</v>
      </c>
      <c r="J383" s="122">
        <v>185.02080825854276</v>
      </c>
      <c r="K383" s="122">
        <v>171.46694778016618</v>
      </c>
      <c r="L383" s="122">
        <v>0</v>
      </c>
      <c r="M383" s="122">
        <v>172.90640156828451</v>
      </c>
      <c r="N383" s="122">
        <v>179.09836444087966</v>
      </c>
      <c r="O383" s="122">
        <v>174.77695087647737</v>
      </c>
      <c r="P383" s="122">
        <v>204.22214421583519</v>
      </c>
      <c r="Q383" s="122">
        <v>217.01830436860274</v>
      </c>
      <c r="R383" s="122">
        <v>224.18443290419481</v>
      </c>
      <c r="S383" s="122">
        <v>271.15352897865512</v>
      </c>
      <c r="T383" s="122">
        <v>267.79792013704906</v>
      </c>
      <c r="U383" s="122">
        <v>283.36666568664003</v>
      </c>
      <c r="V383" s="122">
        <v>303.50918053211336</v>
      </c>
      <c r="W383" s="122">
        <v>357.42172294248502</v>
      </c>
      <c r="X383" s="122">
        <v>392.96719700429344</v>
      </c>
      <c r="Y383" s="122">
        <v>392.41595154633973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227.53934081287983</v>
      </c>
      <c r="D384" s="98">
        <v>203.66692264930478</v>
      </c>
      <c r="E384" s="98">
        <v>197.46998327648845</v>
      </c>
      <c r="F384" s="98">
        <v>211.67618207342338</v>
      </c>
      <c r="G384" s="98">
        <v>222.521648379071</v>
      </c>
      <c r="H384" s="98">
        <v>202.99546039444311</v>
      </c>
      <c r="I384" s="98">
        <v>205.63035895207608</v>
      </c>
      <c r="J384" s="98">
        <v>195.37758240749793</v>
      </c>
      <c r="K384" s="98">
        <v>182.12532372902442</v>
      </c>
      <c r="L384" s="98">
        <v>0</v>
      </c>
      <c r="M384" s="98">
        <v>172.75680641780221</v>
      </c>
      <c r="N384" s="98">
        <v>177.10724295854681</v>
      </c>
      <c r="O384" s="98">
        <v>178.10816516451163</v>
      </c>
      <c r="P384" s="98">
        <v>198.12500665062498</v>
      </c>
      <c r="Q384" s="98">
        <v>215.52938629710718</v>
      </c>
      <c r="R384" s="98">
        <v>246.39689516627465</v>
      </c>
      <c r="S384" s="98">
        <v>278.2943455940806</v>
      </c>
      <c r="T384" s="98">
        <v>161.89379363931781</v>
      </c>
      <c r="U384" s="98">
        <v>335.32019610125104</v>
      </c>
      <c r="V384" s="98">
        <v>216.44476036991017</v>
      </c>
      <c r="W384" s="98">
        <v>434.02821659750862</v>
      </c>
      <c r="X384" s="98">
        <v>391.89445266365567</v>
      </c>
      <c r="Y384" s="98">
        <v>365.73956443213558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213.39460088685468</v>
      </c>
      <c r="D385" s="33">
        <v>191.79428869264322</v>
      </c>
      <c r="E385" s="33">
        <v>212.74171035295899</v>
      </c>
      <c r="F385" s="33">
        <v>223.89085680256861</v>
      </c>
      <c r="G385" s="33">
        <v>217.611757429183</v>
      </c>
      <c r="H385" s="33">
        <v>194.47704719788567</v>
      </c>
      <c r="I385" s="33">
        <v>219.02910621503804</v>
      </c>
      <c r="J385" s="33">
        <v>183.99003926741452</v>
      </c>
      <c r="K385" s="33">
        <v>170.83252064035318</v>
      </c>
      <c r="L385" s="33">
        <v>0</v>
      </c>
      <c r="M385" s="33">
        <v>172.91303549956976</v>
      </c>
      <c r="N385" s="33">
        <v>179.17967329533391</v>
      </c>
      <c r="O385" s="33">
        <v>174.65168007692733</v>
      </c>
      <c r="P385" s="33">
        <v>204.34716438673073</v>
      </c>
      <c r="Q385" s="33">
        <v>217.07056508549624</v>
      </c>
      <c r="R385" s="33">
        <v>223.6307990260614</v>
      </c>
      <c r="S385" s="33">
        <v>271.06722671156814</v>
      </c>
      <c r="T385" s="33">
        <v>268.02175132227978</v>
      </c>
      <c r="U385" s="33">
        <v>281.38824951295669</v>
      </c>
      <c r="V385" s="33">
        <v>305.87284668517822</v>
      </c>
      <c r="W385" s="33">
        <v>353.12034793789434</v>
      </c>
      <c r="X385" s="33">
        <v>392.9999189316805</v>
      </c>
      <c r="Y385" s="33">
        <v>392.66984269102329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117.31159126342398</v>
      </c>
      <c r="D387" s="117">
        <f t="shared" si="184"/>
        <v>60.384231940560312</v>
      </c>
      <c r="E387" s="117">
        <f t="shared" si="184"/>
        <v>48.415434611270932</v>
      </c>
      <c r="F387" s="117">
        <f t="shared" si="184"/>
        <v>41.322574317489448</v>
      </c>
      <c r="G387" s="117">
        <f t="shared" si="184"/>
        <v>37.525312744902635</v>
      </c>
      <c r="H387" s="117">
        <f t="shared" si="184"/>
        <v>38.710960659351024</v>
      </c>
      <c r="I387" s="117">
        <f t="shared" si="184"/>
        <v>35.566154669213446</v>
      </c>
      <c r="J387" s="117">
        <f t="shared" si="184"/>
        <v>26.800038928197161</v>
      </c>
      <c r="K387" s="117">
        <f t="shared" si="184"/>
        <v>15.246697995970028</v>
      </c>
      <c r="L387" s="117">
        <f t="shared" si="184"/>
        <v>0</v>
      </c>
      <c r="M387" s="117">
        <f t="shared" si="184"/>
        <v>11.8986899427445</v>
      </c>
      <c r="N387" s="117">
        <f t="shared" si="184"/>
        <v>10.695181831522682</v>
      </c>
      <c r="O387" s="117">
        <f t="shared" si="184"/>
        <v>12.031628043747801</v>
      </c>
      <c r="P387" s="117">
        <f t="shared" si="184"/>
        <v>3.9705261229361994</v>
      </c>
      <c r="Q387" s="117">
        <f t="shared" si="184"/>
        <v>12.479061034811998</v>
      </c>
      <c r="R387" s="117">
        <f t="shared" ref="R387:V387" si="185">R388+R390+R392+R401</f>
        <v>15.584248996235763</v>
      </c>
      <c r="S387" s="117">
        <f t="shared" si="185"/>
        <v>9.5284394450099494</v>
      </c>
      <c r="T387" s="117">
        <f t="shared" si="185"/>
        <v>26.380936912909679</v>
      </c>
      <c r="U387" s="117">
        <f t="shared" si="185"/>
        <v>16.410655181667181</v>
      </c>
      <c r="V387" s="117">
        <f t="shared" si="185"/>
        <v>33.002459967526583</v>
      </c>
      <c r="W387" s="117">
        <f t="shared" ref="W387:Y387" si="186">W388+W390+W392+W401</f>
        <v>21.701481994881927</v>
      </c>
      <c r="X387" s="117">
        <f t="shared" si="186"/>
        <v>39.251486146249235</v>
      </c>
      <c r="Y387" s="117">
        <f t="shared" si="186"/>
        <v>28.80300383097434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110.66373702084607</v>
      </c>
      <c r="D392" s="122">
        <v>55.436207781475268</v>
      </c>
      <c r="E392" s="122">
        <v>45.625805336667412</v>
      </c>
      <c r="F392" s="122">
        <v>36.37620386427357</v>
      </c>
      <c r="G392" s="122">
        <v>31.479173213188382</v>
      </c>
      <c r="H392" s="122">
        <v>32.680364581454455</v>
      </c>
      <c r="I392" s="122">
        <v>29.481114448086551</v>
      </c>
      <c r="J392" s="122">
        <v>19.949572815987032</v>
      </c>
      <c r="K392" s="122">
        <v>11.285633275542216</v>
      </c>
      <c r="L392" s="122">
        <v>0</v>
      </c>
      <c r="M392" s="122">
        <v>9.0616732556536785</v>
      </c>
      <c r="N392" s="122">
        <v>8.0085706869730089</v>
      </c>
      <c r="O392" s="122">
        <v>9.5361967716504896</v>
      </c>
      <c r="P392" s="122">
        <v>2.4322066064858996</v>
      </c>
      <c r="Q392" s="122">
        <v>9.6595649950557281</v>
      </c>
      <c r="R392" s="122">
        <v>13.282743832436857</v>
      </c>
      <c r="S392" s="122">
        <v>8.2598009971591129</v>
      </c>
      <c r="T392" s="122">
        <v>26.251460431418192</v>
      </c>
      <c r="U392" s="122">
        <v>11.774397122943629</v>
      </c>
      <c r="V392" s="122">
        <v>30.85543752835466</v>
      </c>
      <c r="W392" s="122">
        <v>13.059344327210249</v>
      </c>
      <c r="X392" s="122">
        <v>34.909763047064509</v>
      </c>
      <c r="Y392" s="122">
        <v>27.512528856793825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287.45580470049038</v>
      </c>
      <c r="D393" s="98">
        <v>282.22069416023771</v>
      </c>
      <c r="E393" s="98">
        <v>275.00485408402272</v>
      </c>
      <c r="F393" s="98">
        <v>270.94000119596865</v>
      </c>
      <c r="G393" s="98">
        <v>271.43362563069979</v>
      </c>
      <c r="H393" s="98">
        <v>272.1485533248707</v>
      </c>
      <c r="I393" s="98">
        <v>272.95445618314614</v>
      </c>
      <c r="J393" s="98">
        <v>257.12782740605508</v>
      </c>
      <c r="K393" s="98">
        <v>251.10534038081431</v>
      </c>
      <c r="L393" s="98">
        <v>0</v>
      </c>
      <c r="M393" s="98">
        <v>224.6341107059412</v>
      </c>
      <c r="N393" s="98">
        <v>214.0827676322541</v>
      </c>
      <c r="O393" s="98">
        <v>210.49899610685341</v>
      </c>
      <c r="P393" s="98">
        <v>217.05347233053479</v>
      </c>
      <c r="Q393" s="98">
        <v>216.8356082472211</v>
      </c>
      <c r="R393" s="98">
        <v>221.16175927137195</v>
      </c>
      <c r="S393" s="98">
        <v>258.34269142921755</v>
      </c>
      <c r="T393" s="98">
        <v>330.22855855520856</v>
      </c>
      <c r="U393" s="98">
        <v>266.75374022452695</v>
      </c>
      <c r="V393" s="98">
        <v>313.29123478360793</v>
      </c>
      <c r="W393" s="98">
        <v>388.4358635861683</v>
      </c>
      <c r="X393" s="98">
        <v>294.10236743706281</v>
      </c>
      <c r="Y393" s="98">
        <v>341.09953838404533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101.45247173538831</v>
      </c>
      <c r="U394" s="98">
        <v>0</v>
      </c>
      <c r="V394" s="98">
        <v>95.663497405379147</v>
      </c>
      <c r="W394" s="98">
        <v>0</v>
      </c>
      <c r="X394" s="98">
        <v>70.632669172172399</v>
      </c>
      <c r="Y394" s="98">
        <v>131.94134811246872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101.45247173538831</v>
      </c>
      <c r="U395" s="101">
        <v>0</v>
      </c>
      <c r="V395" s="101">
        <v>95.663497405379147</v>
      </c>
      <c r="W395" s="101">
        <v>0</v>
      </c>
      <c r="X395" s="101">
        <v>70.632669172172399</v>
      </c>
      <c r="Y395" s="101">
        <v>131.94134811246872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6.6478542425779006</v>
      </c>
      <c r="D401" s="122">
        <v>4.9480241590850449</v>
      </c>
      <c r="E401" s="122">
        <v>2.7896292746035174</v>
      </c>
      <c r="F401" s="122">
        <v>4.9463704532158763</v>
      </c>
      <c r="G401" s="122">
        <v>6.046139531714255</v>
      </c>
      <c r="H401" s="122">
        <v>6.0305960778965693</v>
      </c>
      <c r="I401" s="122">
        <v>6.0850402211268975</v>
      </c>
      <c r="J401" s="122">
        <v>6.8504661122101274</v>
      </c>
      <c r="K401" s="122">
        <v>3.9610647204278124</v>
      </c>
      <c r="L401" s="122">
        <v>0</v>
      </c>
      <c r="M401" s="122">
        <v>2.8370166870908218</v>
      </c>
      <c r="N401" s="122">
        <v>2.6866111445496719</v>
      </c>
      <c r="O401" s="122">
        <v>2.4954312720973126</v>
      </c>
      <c r="P401" s="122">
        <v>1.5383195164503001</v>
      </c>
      <c r="Q401" s="122">
        <v>2.8194960397562703</v>
      </c>
      <c r="R401" s="122">
        <v>2.3015051637989052</v>
      </c>
      <c r="S401" s="122">
        <v>1.2686384478508359</v>
      </c>
      <c r="T401" s="122">
        <v>0.12947648149148661</v>
      </c>
      <c r="U401" s="122">
        <v>4.6362580587235529</v>
      </c>
      <c r="V401" s="122">
        <v>2.1470224391719248</v>
      </c>
      <c r="W401" s="122">
        <v>8.6421376676716779</v>
      </c>
      <c r="X401" s="122">
        <v>4.3417230991847289</v>
      </c>
      <c r="Y401" s="122">
        <v>1.2904749741805139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88.499559604318307</v>
      </c>
      <c r="D402" s="98">
        <v>79.168386545360718</v>
      </c>
      <c r="E402" s="98">
        <v>76.714805051596727</v>
      </c>
      <c r="F402" s="98">
        <v>82.185847530356099</v>
      </c>
      <c r="G402" s="98">
        <v>86.346430187294203</v>
      </c>
      <c r="H402" s="98">
        <v>78.723727179028188</v>
      </c>
      <c r="I402" s="98">
        <v>79.699185335247407</v>
      </c>
      <c r="J402" s="98">
        <v>75.681339906321412</v>
      </c>
      <c r="K402" s="98">
        <v>70.506952023615071</v>
      </c>
      <c r="L402" s="98">
        <v>0</v>
      </c>
      <c r="M402" s="98">
        <v>66.811742980988853</v>
      </c>
      <c r="N402" s="98">
        <v>68.47734452154512</v>
      </c>
      <c r="O402" s="98">
        <v>68.854202336685063</v>
      </c>
      <c r="P402" s="98">
        <v>76.560979011026475</v>
      </c>
      <c r="Q402" s="98">
        <v>83.147491054773155</v>
      </c>
      <c r="R402" s="98">
        <v>94.640682038639838</v>
      </c>
      <c r="S402" s="98">
        <v>106.23823905228291</v>
      </c>
      <c r="T402" s="98">
        <v>61.390348867177728</v>
      </c>
      <c r="U402" s="98">
        <v>126.38514854390304</v>
      </c>
      <c r="V402" s="98">
        <v>81.231483457221927</v>
      </c>
      <c r="W402" s="98">
        <v>162.55661006260584</v>
      </c>
      <c r="X402" s="98">
        <v>146.67927027870715</v>
      </c>
      <c r="Y402" s="98">
        <v>136.88090691044539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78.752458382461342</v>
      </c>
      <c r="D405" s="118">
        <f t="shared" si="189"/>
        <v>73.830562635570459</v>
      </c>
      <c r="E405" s="118">
        <f t="shared" si="189"/>
        <v>68.497046068047425</v>
      </c>
      <c r="F405" s="118">
        <f t="shared" si="189"/>
        <v>59.1719240545372</v>
      </c>
      <c r="G405" s="118">
        <f t="shared" si="189"/>
        <v>54.468867186279766</v>
      </c>
      <c r="H405" s="118">
        <f t="shared" si="189"/>
        <v>48.436916739443312</v>
      </c>
      <c r="I405" s="118">
        <f t="shared" si="189"/>
        <v>43.960020791127825</v>
      </c>
      <c r="J405" s="118">
        <f t="shared" si="189"/>
        <v>42.165456412847789</v>
      </c>
      <c r="K405" s="118">
        <f t="shared" si="189"/>
        <v>39.059445560250118</v>
      </c>
      <c r="L405" s="118">
        <f t="shared" si="189"/>
        <v>0</v>
      </c>
      <c r="M405" s="118">
        <f t="shared" si="189"/>
        <v>38.241076224611398</v>
      </c>
      <c r="N405" s="118">
        <f t="shared" si="189"/>
        <v>37.069914767508138</v>
      </c>
      <c r="O405" s="118">
        <f t="shared" si="189"/>
        <v>38.887267169203135</v>
      </c>
      <c r="P405" s="118">
        <f t="shared" si="189"/>
        <v>35.474040180647762</v>
      </c>
      <c r="Q405" s="118">
        <f t="shared" si="189"/>
        <v>40.219932257930118</v>
      </c>
      <c r="R405" s="118">
        <f t="shared" ref="R405:V405" si="190">R406+R408+R410+R419</f>
        <v>37.453734532294668</v>
      </c>
      <c r="S405" s="118">
        <f t="shared" si="190"/>
        <v>38.118233474910532</v>
      </c>
      <c r="T405" s="118">
        <f t="shared" si="190"/>
        <v>37.758939696873497</v>
      </c>
      <c r="U405" s="118">
        <f t="shared" si="190"/>
        <v>41.761892006148031</v>
      </c>
      <c r="V405" s="118">
        <f t="shared" si="190"/>
        <v>39.025099953832765</v>
      </c>
      <c r="W405" s="118">
        <f t="shared" ref="W405:Y405" si="191">W406+W408+W410+W419</f>
        <v>44.178528016762279</v>
      </c>
      <c r="X405" s="118">
        <f t="shared" si="191"/>
        <v>35.438596056187897</v>
      </c>
      <c r="Y405" s="118">
        <f t="shared" si="191"/>
        <v>35.056114288201307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62.384844102394588</v>
      </c>
      <c r="D406" s="123">
        <f t="shared" si="192"/>
        <v>58.079504353219015</v>
      </c>
      <c r="E406" s="123">
        <f t="shared" si="192"/>
        <v>52.22519268686829</v>
      </c>
      <c r="F406" s="123">
        <f t="shared" si="192"/>
        <v>43.136824117199247</v>
      </c>
      <c r="G406" s="123">
        <f t="shared" si="192"/>
        <v>38.506314874387577</v>
      </c>
      <c r="H406" s="123">
        <f t="shared" si="192"/>
        <v>32.60556558978535</v>
      </c>
      <c r="I406" s="123">
        <f t="shared" si="192"/>
        <v>26.712339959748423</v>
      </c>
      <c r="J406" s="123">
        <f t="shared" si="192"/>
        <v>26.73742053799614</v>
      </c>
      <c r="K406" s="123">
        <f t="shared" si="192"/>
        <v>26.432131172885239</v>
      </c>
      <c r="L406" s="123">
        <f t="shared" si="192"/>
        <v>0</v>
      </c>
      <c r="M406" s="123">
        <f t="shared" si="192"/>
        <v>26.074067576146664</v>
      </c>
      <c r="N406" s="123">
        <f t="shared" si="192"/>
        <v>23.601429489833095</v>
      </c>
      <c r="O406" s="123">
        <f t="shared" si="192"/>
        <v>23.473724076799275</v>
      </c>
      <c r="P406" s="123">
        <f t="shared" si="192"/>
        <v>19.879342727274324</v>
      </c>
      <c r="Q406" s="123">
        <f t="shared" si="192"/>
        <v>22.85569157428187</v>
      </c>
      <c r="R406" s="123">
        <f t="shared" si="192"/>
        <v>19.977054179535276</v>
      </c>
      <c r="S406" s="123">
        <f t="shared" si="192"/>
        <v>20.498403589491971</v>
      </c>
      <c r="T406" s="123">
        <f t="shared" si="192"/>
        <v>18.542075039957826</v>
      </c>
      <c r="U406" s="123">
        <f t="shared" si="192"/>
        <v>16.779465529522643</v>
      </c>
      <c r="V406" s="123">
        <f t="shared" si="192"/>
        <v>16.831816108811704</v>
      </c>
      <c r="W406" s="123">
        <f t="shared" si="192"/>
        <v>15.559157032888715</v>
      </c>
      <c r="X406" s="123">
        <f t="shared" si="192"/>
        <v>14.097358460189392</v>
      </c>
      <c r="Y406" s="123">
        <f t="shared" si="192"/>
        <v>11.285482841301215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62.384844102394588</v>
      </c>
      <c r="D407" s="99">
        <v>58.079504353219015</v>
      </c>
      <c r="E407" s="99">
        <v>52.22519268686829</v>
      </c>
      <c r="F407" s="99">
        <v>43.136824117199247</v>
      </c>
      <c r="G407" s="99">
        <v>38.506314874387577</v>
      </c>
      <c r="H407" s="99">
        <v>32.60556558978535</v>
      </c>
      <c r="I407" s="99">
        <v>26.712339959748423</v>
      </c>
      <c r="J407" s="99">
        <v>26.73742053799614</v>
      </c>
      <c r="K407" s="99">
        <v>26.432131172885239</v>
      </c>
      <c r="L407" s="99">
        <v>0</v>
      </c>
      <c r="M407" s="99">
        <v>26.074067576146664</v>
      </c>
      <c r="N407" s="99">
        <v>23.601429489833095</v>
      </c>
      <c r="O407" s="99">
        <v>23.473724076799275</v>
      </c>
      <c r="P407" s="99">
        <v>19.879342727274324</v>
      </c>
      <c r="Q407" s="99">
        <v>22.85569157428187</v>
      </c>
      <c r="R407" s="99">
        <v>19.977054179535276</v>
      </c>
      <c r="S407" s="99">
        <v>20.498403589491971</v>
      </c>
      <c r="T407" s="99">
        <v>18.542075039957826</v>
      </c>
      <c r="U407" s="99">
        <v>16.779465529522643</v>
      </c>
      <c r="V407" s="99">
        <v>16.831816108811704</v>
      </c>
      <c r="W407" s="99">
        <v>15.559157032888715</v>
      </c>
      <c r="X407" s="99">
        <v>14.097358460189392</v>
      </c>
      <c r="Y407" s="99">
        <v>11.285482841301215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6.9463401716883227E-2</v>
      </c>
      <c r="D408" s="123">
        <f t="shared" si="193"/>
        <v>0.10889956413079026</v>
      </c>
      <c r="E408" s="123">
        <f t="shared" si="193"/>
        <v>0.15450119104002386</v>
      </c>
      <c r="F408" s="123">
        <f t="shared" si="193"/>
        <v>0.16353358848834165</v>
      </c>
      <c r="G408" s="123">
        <f t="shared" si="193"/>
        <v>0.21506487227769905</v>
      </c>
      <c r="H408" s="123">
        <f t="shared" si="193"/>
        <v>0.27939170334829661</v>
      </c>
      <c r="I408" s="123">
        <f t="shared" si="193"/>
        <v>0.39853918382145093</v>
      </c>
      <c r="J408" s="123">
        <f t="shared" si="193"/>
        <v>0.32092158976366419</v>
      </c>
      <c r="K408" s="123">
        <f t="shared" si="193"/>
        <v>0.38781487990922026</v>
      </c>
      <c r="L408" s="123">
        <f t="shared" si="193"/>
        <v>0</v>
      </c>
      <c r="M408" s="123">
        <f t="shared" si="193"/>
        <v>0.44400776526709623</v>
      </c>
      <c r="N408" s="123">
        <f t="shared" si="193"/>
        <v>0.7326973965407797</v>
      </c>
      <c r="O408" s="123">
        <f t="shared" si="193"/>
        <v>0.68088313227719377</v>
      </c>
      <c r="P408" s="123">
        <f t="shared" si="193"/>
        <v>0.52731854877991091</v>
      </c>
      <c r="Q408" s="123">
        <f t="shared" si="193"/>
        <v>0.85258543087266803</v>
      </c>
      <c r="R408" s="123">
        <f t="shared" si="193"/>
        <v>0.8607083705559877</v>
      </c>
      <c r="S408" s="123">
        <f t="shared" si="193"/>
        <v>0.88228677195330374</v>
      </c>
      <c r="T408" s="123">
        <f t="shared" si="193"/>
        <v>0.97764112488317456</v>
      </c>
      <c r="U408" s="123">
        <f t="shared" si="193"/>
        <v>0.97168942554358206</v>
      </c>
      <c r="V408" s="123">
        <f t="shared" si="193"/>
        <v>1.0165233103150706</v>
      </c>
      <c r="W408" s="123">
        <f t="shared" si="193"/>
        <v>0.5801283115221354</v>
      </c>
      <c r="X408" s="123">
        <f t="shared" si="193"/>
        <v>0.62280691194389781</v>
      </c>
      <c r="Y408" s="123">
        <f t="shared" si="193"/>
        <v>0.53650652541196386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6.9463401716883227E-2</v>
      </c>
      <c r="D409" s="99">
        <f>RES_hhdet_in_fecs!D147</f>
        <v>0.10889956413079026</v>
      </c>
      <c r="E409" s="99">
        <f>RES_hhdet_in_fecs!E147</f>
        <v>0.15450119104002386</v>
      </c>
      <c r="F409" s="99">
        <f>RES_hhdet_in_fecs!F147</f>
        <v>0.16353358848834165</v>
      </c>
      <c r="G409" s="99">
        <f>RES_hhdet_in_fecs!G147</f>
        <v>0.21506487227769905</v>
      </c>
      <c r="H409" s="99">
        <f>RES_hhdet_in_fecs!H147</f>
        <v>0.27939170334829661</v>
      </c>
      <c r="I409" s="99">
        <f>RES_hhdet_in_fecs!I147</f>
        <v>0.39853918382145093</v>
      </c>
      <c r="J409" s="99">
        <f>RES_hhdet_in_fecs!J147</f>
        <v>0.32092158976366419</v>
      </c>
      <c r="K409" s="99">
        <f>RES_hhdet_in_fecs!K147</f>
        <v>0.38781487990922026</v>
      </c>
      <c r="L409" s="99">
        <f>RES_hhdet_in_fecs!L147</f>
        <v>0</v>
      </c>
      <c r="M409" s="99">
        <f>RES_hhdet_in_fecs!M147</f>
        <v>0.44400776526709623</v>
      </c>
      <c r="N409" s="99">
        <f>RES_hhdet_in_fecs!N147</f>
        <v>0.7326973965407797</v>
      </c>
      <c r="O409" s="99">
        <f>RES_hhdet_in_fecs!O147</f>
        <v>0.68088313227719377</v>
      </c>
      <c r="P409" s="99">
        <f>RES_hhdet_in_fecs!P147</f>
        <v>0.52731854877991091</v>
      </c>
      <c r="Q409" s="99">
        <f>RES_hhdet_in_fecs!Q147</f>
        <v>0.85258543087266803</v>
      </c>
      <c r="R409" s="99">
        <f>RES_hhdet_in_fecs!R147</f>
        <v>0.8607083705559877</v>
      </c>
      <c r="S409" s="99">
        <f>RES_hhdet_in_fecs!S147</f>
        <v>0.88228677195330374</v>
      </c>
      <c r="T409" s="99">
        <f>RES_hhdet_in_fecs!T147</f>
        <v>0.97764112488317456</v>
      </c>
      <c r="U409" s="99">
        <f>RES_hhdet_in_fecs!U147</f>
        <v>0.97168942554358206</v>
      </c>
      <c r="V409" s="99">
        <f>RES_hhdet_in_fecs!V147</f>
        <v>1.0165233103150706</v>
      </c>
      <c r="W409" s="99">
        <f>RES_hhdet_in_fecs!W147</f>
        <v>0.5801283115221354</v>
      </c>
      <c r="X409" s="99">
        <f>RES_hhdet_in_fecs!X147</f>
        <v>0.62280691194389781</v>
      </c>
      <c r="Y409" s="99">
        <f>RES_hhdet_in_fecs!Y147</f>
        <v>0.53650652541196386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12.960437138749661</v>
      </c>
      <c r="D410" s="123">
        <v>12.663465316264249</v>
      </c>
      <c r="E410" s="123">
        <v>12.871624177447835</v>
      </c>
      <c r="F410" s="123">
        <v>12.442194550111516</v>
      </c>
      <c r="G410" s="123">
        <v>12.391578438727615</v>
      </c>
      <c r="H410" s="123">
        <v>12.546307739443439</v>
      </c>
      <c r="I410" s="123">
        <v>13.50601175056727</v>
      </c>
      <c r="J410" s="123">
        <v>12.257117763997426</v>
      </c>
      <c r="K410" s="123">
        <v>9.631779105156717</v>
      </c>
      <c r="L410" s="123">
        <v>0</v>
      </c>
      <c r="M410" s="123">
        <v>9.1245165388242313</v>
      </c>
      <c r="N410" s="123">
        <v>10.062278734248912</v>
      </c>
      <c r="O410" s="123">
        <v>12.142510904154944</v>
      </c>
      <c r="P410" s="123">
        <v>12.08311606944369</v>
      </c>
      <c r="Q410" s="123">
        <v>13.359952313052672</v>
      </c>
      <c r="R410" s="123">
        <v>13.416044569739963</v>
      </c>
      <c r="S410" s="123">
        <v>12.957961440330129</v>
      </c>
      <c r="T410" s="123">
        <v>14.591793454424362</v>
      </c>
      <c r="U410" s="123">
        <v>20.157625970804457</v>
      </c>
      <c r="V410" s="123">
        <v>17.148446926561267</v>
      </c>
      <c r="W410" s="123">
        <v>23.257071223258837</v>
      </c>
      <c r="X410" s="123">
        <v>15.581427978380297</v>
      </c>
      <c r="Y410" s="123">
        <v>18.185651644734243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14.436586185050356</v>
      </c>
      <c r="D411" s="99">
        <v>14.164081086452958</v>
      </c>
      <c r="E411" s="99">
        <v>13.793288888619127</v>
      </c>
      <c r="F411" s="99">
        <v>13.58504258135164</v>
      </c>
      <c r="G411" s="99">
        <v>13.603153179041612</v>
      </c>
      <c r="H411" s="99">
        <v>13.635885750972079</v>
      </c>
      <c r="I411" s="99">
        <v>13.669574862816823</v>
      </c>
      <c r="J411" s="99">
        <v>12.871699672634573</v>
      </c>
      <c r="K411" s="99">
        <v>12.565844704505132</v>
      </c>
      <c r="L411" s="99">
        <v>0</v>
      </c>
      <c r="M411" s="99">
        <v>11.226466797456991</v>
      </c>
      <c r="N411" s="99">
        <v>10.686451268314853</v>
      </c>
      <c r="O411" s="99">
        <v>10.501966851101306</v>
      </c>
      <c r="P411" s="99">
        <v>10.825488668901459</v>
      </c>
      <c r="Q411" s="99">
        <v>10.810970512200448</v>
      </c>
      <c r="R411" s="99">
        <v>11.018454167706395</v>
      </c>
      <c r="S411" s="99">
        <v>12.859360753668085</v>
      </c>
      <c r="T411" s="99">
        <v>16.435352032422351</v>
      </c>
      <c r="U411" s="99">
        <v>13.267169069586586</v>
      </c>
      <c r="V411" s="99">
        <v>15.579924565897569</v>
      </c>
      <c r="W411" s="99">
        <v>19.30337612161432</v>
      </c>
      <c r="X411" s="99">
        <v>14.614301569091527</v>
      </c>
      <c r="Y411" s="99">
        <v>16.961157274735598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14.871840448733488</v>
      </c>
      <c r="U412" s="99">
        <v>0</v>
      </c>
      <c r="V412" s="99">
        <v>14.48108321351202</v>
      </c>
      <c r="W412" s="99">
        <v>0</v>
      </c>
      <c r="X412" s="99">
        <v>13.63021367684933</v>
      </c>
      <c r="Y412" s="99">
        <v>16.116945022651318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5.0492516299183841</v>
      </c>
      <c r="U413" s="102">
        <v>0</v>
      </c>
      <c r="V413" s="102">
        <v>4.7573309043107868</v>
      </c>
      <c r="W413" s="102">
        <v>0</v>
      </c>
      <c r="X413" s="102">
        <v>3.5098225726894219</v>
      </c>
      <c r="Y413" s="102">
        <v>6.5607768541058107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9.822588818815106</v>
      </c>
      <c r="U414" s="105">
        <v>0</v>
      </c>
      <c r="V414" s="105">
        <v>9.7237523092012328</v>
      </c>
      <c r="W414" s="105">
        <v>0</v>
      </c>
      <c r="X414" s="105">
        <v>10.120391104159909</v>
      </c>
      <c r="Y414" s="105">
        <v>9.5561681685455113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12.036435445645408</v>
      </c>
      <c r="D415" s="102">
        <v>12.296648127995898</v>
      </c>
      <c r="E415" s="102">
        <v>12.688295774408315</v>
      </c>
      <c r="F415" s="102">
        <v>12.264961432967329</v>
      </c>
      <c r="G415" s="102">
        <v>12.232634227745825</v>
      </c>
      <c r="H415" s="102">
        <v>12.39761238728188</v>
      </c>
      <c r="I415" s="102">
        <v>13.486206613802189</v>
      </c>
      <c r="J415" s="102">
        <v>12.20542395859804</v>
      </c>
      <c r="K415" s="102">
        <v>9.4937054298932644</v>
      </c>
      <c r="L415" s="102">
        <v>0</v>
      </c>
      <c r="M415" s="102">
        <v>9.1414504459866084</v>
      </c>
      <c r="N415" s="102">
        <v>10.059060918207841</v>
      </c>
      <c r="O415" s="102">
        <v>12.24653680770283</v>
      </c>
      <c r="P415" s="102">
        <v>12.097368197077813</v>
      </c>
      <c r="Q415" s="102">
        <v>13.502670780248318</v>
      </c>
      <c r="R415" s="102">
        <v>13.752798649733826</v>
      </c>
      <c r="S415" s="102">
        <v>14.244282664454991</v>
      </c>
      <c r="T415" s="102">
        <v>17.094253503187478</v>
      </c>
      <c r="U415" s="102">
        <v>20.495024146423784</v>
      </c>
      <c r="V415" s="102">
        <v>18.357557368169914</v>
      </c>
      <c r="W415" s="102">
        <v>23.641172413404185</v>
      </c>
      <c r="X415" s="102">
        <v>17.418693349191756</v>
      </c>
      <c r="Y415" s="102">
        <v>19.046296953071813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6.4974959486856996</v>
      </c>
      <c r="N416" s="105">
        <v>7.2845261715364655</v>
      </c>
      <c r="O416" s="105">
        <v>9.1637030510691808</v>
      </c>
      <c r="P416" s="105">
        <v>0</v>
      </c>
      <c r="Q416" s="105">
        <v>10.182865292856977</v>
      </c>
      <c r="R416" s="105">
        <v>10.478306184468954</v>
      </c>
      <c r="S416" s="105">
        <v>10.864469897963556</v>
      </c>
      <c r="T416" s="105">
        <v>13.43837856479144</v>
      </c>
      <c r="U416" s="105">
        <v>16.096914755017718</v>
      </c>
      <c r="V416" s="105">
        <v>14.60251952389225</v>
      </c>
      <c r="W416" s="105">
        <v>19.687951278453557</v>
      </c>
      <c r="X416" s="105">
        <v>13.828707958266449</v>
      </c>
      <c r="Y416" s="105">
        <v>15.990556437788838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2.6354215814759625</v>
      </c>
      <c r="N417" s="99">
        <v>3.0968043219382499</v>
      </c>
      <c r="O417" s="99">
        <v>4.2617740103310569</v>
      </c>
      <c r="P417" s="99">
        <v>0</v>
      </c>
      <c r="Q417" s="99">
        <v>4.1351824105135941</v>
      </c>
      <c r="R417" s="99">
        <v>4.2361955416844701</v>
      </c>
      <c r="S417" s="99">
        <v>3.9888903118429324</v>
      </c>
      <c r="T417" s="99">
        <v>5.2343781420460429</v>
      </c>
      <c r="U417" s="99">
        <v>5.9712626291884057</v>
      </c>
      <c r="V417" s="99">
        <v>5.5492395471028892</v>
      </c>
      <c r="W417" s="99">
        <v>9.8487921987460822</v>
      </c>
      <c r="X417" s="99">
        <v>4.1654357527652817</v>
      </c>
      <c r="Y417" s="99">
        <v>7.3879499448254338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3.8620743672097362</v>
      </c>
      <c r="N418" s="99">
        <v>4.1877218495982156</v>
      </c>
      <c r="O418" s="99">
        <v>4.901929040738124</v>
      </c>
      <c r="P418" s="99">
        <v>0</v>
      </c>
      <c r="Q418" s="99">
        <v>6.0476828823433832</v>
      </c>
      <c r="R418" s="99">
        <v>6.2421106427844837</v>
      </c>
      <c r="S418" s="99">
        <v>6.8755795861206233</v>
      </c>
      <c r="T418" s="99">
        <v>8.2040004227453966</v>
      </c>
      <c r="U418" s="99">
        <v>10.125652125829314</v>
      </c>
      <c r="V418" s="99">
        <v>9.0532799767893621</v>
      </c>
      <c r="W418" s="99">
        <v>9.8391590797074713</v>
      </c>
      <c r="X418" s="99">
        <v>9.6632722055011673</v>
      </c>
      <c r="Y418" s="99">
        <v>8.6026064929634032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3.3377137396002037</v>
      </c>
      <c r="D419" s="123">
        <v>2.9786934019564031</v>
      </c>
      <c r="E419" s="123">
        <v>3.2457280126912682</v>
      </c>
      <c r="F419" s="123">
        <v>3.4293717987380923</v>
      </c>
      <c r="G419" s="123">
        <v>3.3559090008868786</v>
      </c>
      <c r="H419" s="123">
        <v>3.005651706866225</v>
      </c>
      <c r="I419" s="123">
        <v>3.3431298969906811</v>
      </c>
      <c r="J419" s="123">
        <v>2.8499965210905609</v>
      </c>
      <c r="K419" s="123">
        <v>2.6077204022989444</v>
      </c>
      <c r="L419" s="123">
        <v>0</v>
      </c>
      <c r="M419" s="123">
        <v>2.5984843443734116</v>
      </c>
      <c r="N419" s="123">
        <v>2.6735091468853489</v>
      </c>
      <c r="O419" s="123">
        <v>2.5901490559717231</v>
      </c>
      <c r="P419" s="123">
        <v>2.984262835149833</v>
      </c>
      <c r="Q419" s="123">
        <v>3.1517029397229113</v>
      </c>
      <c r="R419" s="123">
        <v>3.1999274124634471</v>
      </c>
      <c r="S419" s="123">
        <v>3.7795816731351253</v>
      </c>
      <c r="T419" s="123">
        <v>3.6474300776081332</v>
      </c>
      <c r="U419" s="123">
        <v>3.8531110802773534</v>
      </c>
      <c r="V419" s="123">
        <v>4.0283136081447291</v>
      </c>
      <c r="W419" s="123">
        <v>4.7821714490925915</v>
      </c>
      <c r="X419" s="123">
        <v>5.1370027056743108</v>
      </c>
      <c r="Y419" s="123">
        <v>5.0484732767538842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4.4446189594186425</v>
      </c>
      <c r="D420" s="99">
        <v>3.9732998667895996</v>
      </c>
      <c r="E420" s="99">
        <v>3.8477483302439213</v>
      </c>
      <c r="F420" s="99">
        <v>4.1208320416179784</v>
      </c>
      <c r="G420" s="99">
        <v>4.327333113470881</v>
      </c>
      <c r="H420" s="99">
        <v>3.9444183575082175</v>
      </c>
      <c r="I420" s="99">
        <v>3.9913397849591394</v>
      </c>
      <c r="J420" s="99">
        <v>3.788572741908538</v>
      </c>
      <c r="K420" s="99">
        <v>3.5283176708751265</v>
      </c>
      <c r="L420" s="99">
        <v>0</v>
      </c>
      <c r="M420" s="99">
        <v>3.3390290187858982</v>
      </c>
      <c r="N420" s="99">
        <v>3.4182097574062182</v>
      </c>
      <c r="O420" s="99">
        <v>3.4351923946080314</v>
      </c>
      <c r="P420" s="99">
        <v>3.8184600405826985</v>
      </c>
      <c r="Q420" s="99">
        <v>4.1455602298112089</v>
      </c>
      <c r="R420" s="99">
        <v>4.7150738033499175</v>
      </c>
      <c r="S420" s="99">
        <v>5.2881536313251702</v>
      </c>
      <c r="T420" s="99">
        <v>3.0553747363331198</v>
      </c>
      <c r="U420" s="99">
        <v>6.2858467596571836</v>
      </c>
      <c r="V420" s="99">
        <v>4.0396290866982518</v>
      </c>
      <c r="W420" s="99">
        <v>8.0782741225875085</v>
      </c>
      <c r="X420" s="99">
        <v>7.2886699568851245</v>
      </c>
      <c r="Y420" s="99">
        <v>6.806396165223016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3.2478128080413455</v>
      </c>
      <c r="D421" s="110">
        <v>2.9123863043008562</v>
      </c>
      <c r="E421" s="110">
        <v>3.2230102648590915</v>
      </c>
      <c r="F421" s="110">
        <v>3.3850910935290353</v>
      </c>
      <c r="G421" s="110">
        <v>3.2827664794687892</v>
      </c>
      <c r="H421" s="110">
        <v>2.927771962306239</v>
      </c>
      <c r="I421" s="110">
        <v>3.289548031251353</v>
      </c>
      <c r="J421" s="110">
        <v>2.7565837218622313</v>
      </c>
      <c r="K421" s="110">
        <v>2.5529229458360767</v>
      </c>
      <c r="L421" s="110">
        <v>0</v>
      </c>
      <c r="M421" s="110">
        <v>2.5656442257741885</v>
      </c>
      <c r="N421" s="110">
        <v>2.6430987705772799</v>
      </c>
      <c r="O421" s="110">
        <v>2.5583710778735749</v>
      </c>
      <c r="P421" s="110">
        <v>2.9671578451330709</v>
      </c>
      <c r="Q421" s="110">
        <v>3.1168187540419039</v>
      </c>
      <c r="R421" s="110">
        <v>3.1621631897298714</v>
      </c>
      <c r="S421" s="110">
        <v>3.7613494194493979</v>
      </c>
      <c r="T421" s="110">
        <v>3.6486814023028566</v>
      </c>
      <c r="U421" s="110">
        <v>3.7604713005362647</v>
      </c>
      <c r="V421" s="110">
        <v>4.0280064101686461</v>
      </c>
      <c r="W421" s="110">
        <v>4.5970987094867137</v>
      </c>
      <c r="X421" s="110">
        <v>5.0713703859424069</v>
      </c>
      <c r="Y421" s="110">
        <v>5.0317423359219022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105.3580504683473</v>
      </c>
      <c r="D423" s="118">
        <f t="shared" si="194"/>
        <v>103.83319369227604</v>
      </c>
      <c r="E423" s="118">
        <f t="shared" si="194"/>
        <v>99.610190379999153</v>
      </c>
      <c r="F423" s="118">
        <f t="shared" si="194"/>
        <v>87.953671507989128</v>
      </c>
      <c r="G423" s="118">
        <f t="shared" si="194"/>
        <v>83.277831364711318</v>
      </c>
      <c r="H423" s="118">
        <f t="shared" si="194"/>
        <v>75.197774831484764</v>
      </c>
      <c r="I423" s="118">
        <f t="shared" si="194"/>
        <v>67.219589919758178</v>
      </c>
      <c r="J423" s="118">
        <f t="shared" si="194"/>
        <v>68.674103303997853</v>
      </c>
      <c r="K423" s="118">
        <f t="shared" si="194"/>
        <v>69.277754680303744</v>
      </c>
      <c r="L423" s="118">
        <f t="shared" si="194"/>
        <v>0</v>
      </c>
      <c r="M423" s="118">
        <f t="shared" si="194"/>
        <v>74.660744807902944</v>
      </c>
      <c r="N423" s="118">
        <f t="shared" si="194"/>
        <v>73.84686630364466</v>
      </c>
      <c r="O423" s="118">
        <f t="shared" si="194"/>
        <v>79.311772723128243</v>
      </c>
      <c r="P423" s="118">
        <f t="shared" si="194"/>
        <v>73.081995452200132</v>
      </c>
      <c r="Q423" s="118">
        <f t="shared" si="194"/>
        <v>88.395171122147872</v>
      </c>
      <c r="R423" s="118">
        <f t="shared" ref="R423:V423" si="195">R424+R426+R428+R437</f>
        <v>79.542102888598578</v>
      </c>
      <c r="S423" s="118">
        <f t="shared" si="195"/>
        <v>82.374383795438888</v>
      </c>
      <c r="T423" s="118">
        <f t="shared" si="195"/>
        <v>78.697369057948961</v>
      </c>
      <c r="U423" s="118">
        <f t="shared" si="195"/>
        <v>75.322381869173228</v>
      </c>
      <c r="V423" s="118">
        <f t="shared" si="195"/>
        <v>74.99138115576342</v>
      </c>
      <c r="W423" s="118">
        <f t="shared" ref="W423:Y423" si="196">W424+W426+W428+W437</f>
        <v>74.497688902564249</v>
      </c>
      <c r="X423" s="118">
        <f t="shared" si="196"/>
        <v>67.038087895522324</v>
      </c>
      <c r="Y423" s="118">
        <f t="shared" si="196"/>
        <v>59.53993715916193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95.683789052009615</v>
      </c>
      <c r="D424" s="123">
        <f t="shared" si="197"/>
        <v>94.295379435461228</v>
      </c>
      <c r="E424" s="123">
        <f t="shared" si="197"/>
        <v>89.558838373422091</v>
      </c>
      <c r="F424" s="123">
        <f t="shared" si="197"/>
        <v>77.939290357176574</v>
      </c>
      <c r="G424" s="123">
        <f t="shared" si="197"/>
        <v>73.168143033638458</v>
      </c>
      <c r="H424" s="123">
        <f t="shared" si="197"/>
        <v>65.043658813324768</v>
      </c>
      <c r="I424" s="123">
        <f t="shared" si="197"/>
        <v>55.858286147787638</v>
      </c>
      <c r="J424" s="123">
        <f t="shared" si="197"/>
        <v>58.546767749418791</v>
      </c>
      <c r="K424" s="123">
        <f t="shared" si="197"/>
        <v>60.564644405773748</v>
      </c>
      <c r="L424" s="123">
        <f t="shared" si="197"/>
        <v>0</v>
      </c>
      <c r="M424" s="123">
        <f t="shared" si="197"/>
        <v>65.821929766625374</v>
      </c>
      <c r="N424" s="123">
        <f t="shared" si="197"/>
        <v>63.32158009108683</v>
      </c>
      <c r="O424" s="123">
        <f t="shared" si="197"/>
        <v>67.467690906298273</v>
      </c>
      <c r="P424" s="123">
        <f t="shared" si="197"/>
        <v>61.20475364525138</v>
      </c>
      <c r="Q424" s="123">
        <f t="shared" si="197"/>
        <v>74.005537725903864</v>
      </c>
      <c r="R424" s="123">
        <f t="shared" si="197"/>
        <v>64.700072738415713</v>
      </c>
      <c r="S424" s="123">
        <f t="shared" si="197"/>
        <v>66.390334409757443</v>
      </c>
      <c r="T424" s="123">
        <f t="shared" si="197"/>
        <v>60.05593363054227</v>
      </c>
      <c r="U424" s="123">
        <f t="shared" si="197"/>
        <v>54.34879287152355</v>
      </c>
      <c r="V424" s="123">
        <f t="shared" si="197"/>
        <v>54.67867998860816</v>
      </c>
      <c r="W424" s="123">
        <f t="shared" si="197"/>
        <v>51.333785424810337</v>
      </c>
      <c r="X424" s="123">
        <f t="shared" si="197"/>
        <v>47.468806062431163</v>
      </c>
      <c r="Y424" s="123">
        <f t="shared" si="197"/>
        <v>38.880583254455885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95.683789052009615</v>
      </c>
      <c r="D425" s="99">
        <v>94.295379435461228</v>
      </c>
      <c r="E425" s="99">
        <v>89.558838373422091</v>
      </c>
      <c r="F425" s="99">
        <v>77.939290357176574</v>
      </c>
      <c r="G425" s="99">
        <v>73.168143033638458</v>
      </c>
      <c r="H425" s="99">
        <v>65.043658813324768</v>
      </c>
      <c r="I425" s="99">
        <v>55.858286147787638</v>
      </c>
      <c r="J425" s="99">
        <v>58.546767749418791</v>
      </c>
      <c r="K425" s="99">
        <v>60.564644405773748</v>
      </c>
      <c r="L425" s="99">
        <v>0</v>
      </c>
      <c r="M425" s="99">
        <v>65.821929766625374</v>
      </c>
      <c r="N425" s="99">
        <v>63.32158009108683</v>
      </c>
      <c r="O425" s="99">
        <v>67.467690906298273</v>
      </c>
      <c r="P425" s="99">
        <v>61.20475364525138</v>
      </c>
      <c r="Q425" s="99">
        <v>74.005537725903864</v>
      </c>
      <c r="R425" s="99">
        <v>64.700072738415713</v>
      </c>
      <c r="S425" s="99">
        <v>66.390334409757443</v>
      </c>
      <c r="T425" s="99">
        <v>60.05593363054227</v>
      </c>
      <c r="U425" s="99">
        <v>54.34879287152355</v>
      </c>
      <c r="V425" s="99">
        <v>54.67867998860816</v>
      </c>
      <c r="W425" s="99">
        <v>51.333785424810337</v>
      </c>
      <c r="X425" s="99">
        <v>47.468806062431163</v>
      </c>
      <c r="Y425" s="99">
        <v>38.880583254455885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0.15259750312189069</v>
      </c>
      <c r="D426" s="123">
        <f t="shared" si="198"/>
        <v>0.24895258869546566</v>
      </c>
      <c r="E426" s="123">
        <f t="shared" si="198"/>
        <v>0.36720055722101813</v>
      </c>
      <c r="F426" s="123">
        <f t="shared" si="198"/>
        <v>0.4036043630819155</v>
      </c>
      <c r="G426" s="123">
        <f t="shared" si="198"/>
        <v>0.55069832941090846</v>
      </c>
      <c r="H426" s="123">
        <f t="shared" si="198"/>
        <v>0.74161243067616556</v>
      </c>
      <c r="I426" s="123">
        <f t="shared" si="198"/>
        <v>1.0957574015230487</v>
      </c>
      <c r="J426" s="123">
        <f t="shared" si="198"/>
        <v>0.91342898808242323</v>
      </c>
      <c r="K426" s="123">
        <f t="shared" si="198"/>
        <v>1.1422225691005308</v>
      </c>
      <c r="L426" s="123">
        <f t="shared" si="198"/>
        <v>0</v>
      </c>
      <c r="M426" s="123">
        <f t="shared" si="198"/>
        <v>1.4041857949947254</v>
      </c>
      <c r="N426" s="123">
        <f t="shared" si="198"/>
        <v>2.4157274573899024</v>
      </c>
      <c r="O426" s="123">
        <f t="shared" si="198"/>
        <v>2.3489092400258129</v>
      </c>
      <c r="P426" s="123">
        <f t="shared" si="198"/>
        <v>1.9014860348150273</v>
      </c>
      <c r="Q426" s="123">
        <f t="shared" si="198"/>
        <v>3.1765628340290677</v>
      </c>
      <c r="R426" s="123">
        <f t="shared" si="198"/>
        <v>3.229178310693591</v>
      </c>
      <c r="S426" s="123">
        <f t="shared" si="198"/>
        <v>3.3126811801013334</v>
      </c>
      <c r="T426" s="123">
        <f t="shared" si="198"/>
        <v>3.673838008402686</v>
      </c>
      <c r="U426" s="123">
        <f t="shared" si="198"/>
        <v>3.6549336757140236</v>
      </c>
      <c r="V426" s="123">
        <f t="shared" si="198"/>
        <v>3.8339200274087681</v>
      </c>
      <c r="W426" s="123">
        <f t="shared" si="198"/>
        <v>2.2073941411925806</v>
      </c>
      <c r="X426" s="123">
        <f t="shared" si="198"/>
        <v>2.3955424430226189</v>
      </c>
      <c r="Y426" s="123">
        <f t="shared" si="198"/>
        <v>2.0886082660466689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0.15259750312189069</v>
      </c>
      <c r="D427" s="99">
        <f>RES_hhdet_in_tess!D147</f>
        <v>0.24895258869546566</v>
      </c>
      <c r="E427" s="99">
        <f>RES_hhdet_in_tess!E147</f>
        <v>0.36720055722101813</v>
      </c>
      <c r="F427" s="99">
        <f>RES_hhdet_in_tess!F147</f>
        <v>0.4036043630819155</v>
      </c>
      <c r="G427" s="99">
        <f>RES_hhdet_in_tess!G147</f>
        <v>0.55069832941090846</v>
      </c>
      <c r="H427" s="99">
        <f>RES_hhdet_in_tess!H147</f>
        <v>0.74161243067616556</v>
      </c>
      <c r="I427" s="99">
        <f>RES_hhdet_in_tess!I147</f>
        <v>1.0957574015230487</v>
      </c>
      <c r="J427" s="99">
        <f>RES_hhdet_in_tess!J147</f>
        <v>0.91342898808242323</v>
      </c>
      <c r="K427" s="99">
        <f>RES_hhdet_in_tess!K147</f>
        <v>1.1422225691005308</v>
      </c>
      <c r="L427" s="99">
        <f>RES_hhdet_in_tess!L147</f>
        <v>0</v>
      </c>
      <c r="M427" s="99">
        <f>RES_hhdet_in_tess!M147</f>
        <v>1.4041857949947254</v>
      </c>
      <c r="N427" s="99">
        <f>RES_hhdet_in_tess!N147</f>
        <v>2.4157274573899024</v>
      </c>
      <c r="O427" s="99">
        <f>RES_hhdet_in_tess!O147</f>
        <v>2.3489092400258129</v>
      </c>
      <c r="P427" s="99">
        <f>RES_hhdet_in_tess!P147</f>
        <v>1.9014860348150273</v>
      </c>
      <c r="Q427" s="99">
        <f>RES_hhdet_in_tess!Q147</f>
        <v>3.1765628340290677</v>
      </c>
      <c r="R427" s="99">
        <f>RES_hhdet_in_tess!R147</f>
        <v>3.229178310693591</v>
      </c>
      <c r="S427" s="99">
        <f>RES_hhdet_in_tess!S147</f>
        <v>3.3126811801013334</v>
      </c>
      <c r="T427" s="99">
        <f>RES_hhdet_in_tess!T147</f>
        <v>3.673838008402686</v>
      </c>
      <c r="U427" s="99">
        <f>RES_hhdet_in_tess!U147</f>
        <v>3.6549336757140236</v>
      </c>
      <c r="V427" s="99">
        <f>RES_hhdet_in_tess!V147</f>
        <v>3.8339200274087681</v>
      </c>
      <c r="W427" s="99">
        <f>RES_hhdet_in_tess!W147</f>
        <v>2.2073941411925806</v>
      </c>
      <c r="X427" s="99">
        <f>RES_hhdet_in_tess!X147</f>
        <v>2.3955424430226189</v>
      </c>
      <c r="Y427" s="99">
        <f>RES_hhdet_in_tess!Y147</f>
        <v>2.0886082660466689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7.0750482742869005</v>
      </c>
      <c r="D428" s="123">
        <v>7.0938133013464375</v>
      </c>
      <c r="E428" s="123">
        <v>7.2665938749357961</v>
      </c>
      <c r="F428" s="123">
        <v>7.0690565438895225</v>
      </c>
      <c r="G428" s="123">
        <v>7.0777101588078848</v>
      </c>
      <c r="H428" s="123">
        <v>7.1915865786577999</v>
      </c>
      <c r="I428" s="123">
        <v>7.7854683367024862</v>
      </c>
      <c r="J428" s="123">
        <v>7.1099379781030327</v>
      </c>
      <c r="K428" s="123">
        <v>5.6217253452999199</v>
      </c>
      <c r="L428" s="123">
        <v>0</v>
      </c>
      <c r="M428" s="123">
        <v>5.4716743339380622</v>
      </c>
      <c r="N428" s="123">
        <v>6.0787207656862581</v>
      </c>
      <c r="O428" s="123">
        <v>7.514390796469022</v>
      </c>
      <c r="P428" s="123">
        <v>7.6620109300057742</v>
      </c>
      <c r="Q428" s="123">
        <v>8.7551813349776246</v>
      </c>
      <c r="R428" s="123">
        <v>9.0756913128188508</v>
      </c>
      <c r="S428" s="123">
        <v>9.6053811189863811</v>
      </c>
      <c r="T428" s="123">
        <v>11.939962945091381</v>
      </c>
      <c r="U428" s="123">
        <v>14.117193213143702</v>
      </c>
      <c r="V428" s="123">
        <v>13.050149738575321</v>
      </c>
      <c r="W428" s="123">
        <v>16.921665262213065</v>
      </c>
      <c r="X428" s="123">
        <v>12.737982830042403</v>
      </c>
      <c r="Y428" s="123">
        <v>14.138203606695367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7.3916502993146391</v>
      </c>
      <c r="D429" s="99">
        <v>7.30469473763387</v>
      </c>
      <c r="E429" s="99">
        <v>7.171779091021639</v>
      </c>
      <c r="F429" s="99">
        <v>7.1218866110098134</v>
      </c>
      <c r="G429" s="99">
        <v>7.1963065338861743</v>
      </c>
      <c r="H429" s="99">
        <v>7.2845075940415862</v>
      </c>
      <c r="I429" s="99">
        <v>7.3807458076735903</v>
      </c>
      <c r="J429" s="99">
        <v>7.0356363201858798</v>
      </c>
      <c r="K429" s="99">
        <v>6.9682161331642138</v>
      </c>
      <c r="L429" s="99">
        <v>0</v>
      </c>
      <c r="M429" s="99">
        <v>6.5431764543041364</v>
      </c>
      <c r="N429" s="99">
        <v>6.5628737528456043</v>
      </c>
      <c r="O429" s="99">
        <v>6.930063151587424</v>
      </c>
      <c r="P429" s="99">
        <v>7.7441404506752622</v>
      </c>
      <c r="Q429" s="99">
        <v>8.2737785254312186</v>
      </c>
      <c r="R429" s="99">
        <v>8.7896480452880557</v>
      </c>
      <c r="S429" s="99">
        <v>10.64620048671247</v>
      </c>
      <c r="T429" s="99">
        <v>14.05134914423151</v>
      </c>
      <c r="U429" s="99">
        <v>11.64838663461788</v>
      </c>
      <c r="V429" s="99">
        <v>13.961526743663095</v>
      </c>
      <c r="W429" s="99">
        <v>17.51339046473252</v>
      </c>
      <c r="X429" s="99">
        <v>13.285022127921971</v>
      </c>
      <c r="Y429" s="99">
        <v>15.433630569965718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14.139429579457234</v>
      </c>
      <c r="U430" s="99">
        <v>0</v>
      </c>
      <c r="V430" s="99">
        <v>13.986905341044139</v>
      </c>
      <c r="W430" s="99">
        <v>0</v>
      </c>
      <c r="X430" s="99">
        <v>13.31096920485238</v>
      </c>
      <c r="Y430" s="99">
        <v>15.52607957129379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4.316840760642128</v>
      </c>
      <c r="U431" s="102">
        <v>0</v>
      </c>
      <c r="V431" s="102">
        <v>4.2631530318429052</v>
      </c>
      <c r="W431" s="102">
        <v>0</v>
      </c>
      <c r="X431" s="102">
        <v>3.1905781006924676</v>
      </c>
      <c r="Y431" s="102">
        <v>5.9699114027482763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9.822588818815106</v>
      </c>
      <c r="U432" s="105">
        <v>0</v>
      </c>
      <c r="V432" s="105">
        <v>9.7237523092012328</v>
      </c>
      <c r="W432" s="105">
        <v>0</v>
      </c>
      <c r="X432" s="105">
        <v>10.120391104159909</v>
      </c>
      <c r="Y432" s="105">
        <v>9.5561681685455113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6.8768699074756423</v>
      </c>
      <c r="D433" s="102">
        <v>7.0422645058095092</v>
      </c>
      <c r="E433" s="102">
        <v>7.285453491354688</v>
      </c>
      <c r="F433" s="102">
        <v>7.0608636457799587</v>
      </c>
      <c r="G433" s="102">
        <v>7.0621517234634563</v>
      </c>
      <c r="H433" s="102">
        <v>7.1789055930289543</v>
      </c>
      <c r="I433" s="102">
        <v>7.8344744049356301</v>
      </c>
      <c r="J433" s="102">
        <v>7.1161876502642869</v>
      </c>
      <c r="K433" s="102">
        <v>5.5583610729298361</v>
      </c>
      <c r="L433" s="102">
        <v>0</v>
      </c>
      <c r="M433" s="102">
        <v>5.4266372230584796</v>
      </c>
      <c r="N433" s="102">
        <v>6.0599554081705893</v>
      </c>
      <c r="O433" s="102">
        <v>7.5422513681441377</v>
      </c>
      <c r="P433" s="102">
        <v>7.6610801929602816</v>
      </c>
      <c r="Q433" s="102">
        <v>8.7779288039246257</v>
      </c>
      <c r="R433" s="102">
        <v>9.0969249405358585</v>
      </c>
      <c r="S433" s="102">
        <v>9.5789524868713674</v>
      </c>
      <c r="T433" s="102">
        <v>11.682359761931636</v>
      </c>
      <c r="U433" s="102">
        <v>14.23101887373098</v>
      </c>
      <c r="V433" s="102">
        <v>12.94441980975375</v>
      </c>
      <c r="W433" s="102">
        <v>16.902439384262863</v>
      </c>
      <c r="X433" s="102">
        <v>12.643545496802821</v>
      </c>
      <c r="Y433" s="102">
        <v>14.018694565154142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5.4265391025371494</v>
      </c>
      <c r="N434" s="105">
        <v>6.0533528713575775</v>
      </c>
      <c r="O434" s="105">
        <v>7.5266197075659074</v>
      </c>
      <c r="P434" s="105">
        <v>0</v>
      </c>
      <c r="Q434" s="105">
        <v>8.7359167422570003</v>
      </c>
      <c r="R434" s="105">
        <v>9.0441841594270098</v>
      </c>
      <c r="S434" s="105">
        <v>9.5580165801457557</v>
      </c>
      <c r="T434" s="105">
        <v>11.781219432278094</v>
      </c>
      <c r="U434" s="105">
        <v>14.271885405130551</v>
      </c>
      <c r="V434" s="105">
        <v>12.966201771446869</v>
      </c>
      <c r="W434" s="105">
        <v>16.880629368766467</v>
      </c>
      <c r="X434" s="105">
        <v>12.68679844815936</v>
      </c>
      <c r="Y434" s="105">
        <v>14.040378149802523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1.5644647353274133</v>
      </c>
      <c r="N435" s="99">
        <v>1.8656310217593617</v>
      </c>
      <c r="O435" s="99">
        <v>2.6246906668277838</v>
      </c>
      <c r="P435" s="99">
        <v>0</v>
      </c>
      <c r="Q435" s="99">
        <v>2.6882338599136166</v>
      </c>
      <c r="R435" s="99">
        <v>2.802073516642527</v>
      </c>
      <c r="S435" s="99">
        <v>2.6824369940251334</v>
      </c>
      <c r="T435" s="99">
        <v>3.5772190095326972</v>
      </c>
      <c r="U435" s="99">
        <v>4.1462332793012351</v>
      </c>
      <c r="V435" s="99">
        <v>3.912921794657509</v>
      </c>
      <c r="W435" s="99">
        <v>7.0414702890589931</v>
      </c>
      <c r="X435" s="99">
        <v>3.0235262426581904</v>
      </c>
      <c r="Y435" s="99">
        <v>5.4377716568391179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3.8620743672097362</v>
      </c>
      <c r="N436" s="99">
        <v>4.1877218495982156</v>
      </c>
      <c r="O436" s="99">
        <v>4.901929040738124</v>
      </c>
      <c r="P436" s="99">
        <v>0</v>
      </c>
      <c r="Q436" s="99">
        <v>6.0476828823433832</v>
      </c>
      <c r="R436" s="99">
        <v>6.2421106427844837</v>
      </c>
      <c r="S436" s="99">
        <v>6.8755795861206233</v>
      </c>
      <c r="T436" s="99">
        <v>8.2040004227453966</v>
      </c>
      <c r="U436" s="99">
        <v>10.125652125829314</v>
      </c>
      <c r="V436" s="99">
        <v>9.0532799767893621</v>
      </c>
      <c r="W436" s="99">
        <v>9.8391590797074713</v>
      </c>
      <c r="X436" s="99">
        <v>9.6632722055011673</v>
      </c>
      <c r="Y436" s="99">
        <v>8.6026064929634032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2.4466156389288867</v>
      </c>
      <c r="D437" s="123">
        <v>2.1950483667729035</v>
      </c>
      <c r="E437" s="123">
        <v>2.4175575744202633</v>
      </c>
      <c r="F437" s="123">
        <v>2.5417202438411262</v>
      </c>
      <c r="G437" s="123">
        <v>2.4812798428540681</v>
      </c>
      <c r="H437" s="123">
        <v>2.2209170088260195</v>
      </c>
      <c r="I437" s="123">
        <v>2.4800780337450052</v>
      </c>
      <c r="J437" s="123">
        <v>2.1039685883936139</v>
      </c>
      <c r="K437" s="123">
        <v>1.9491623601295511</v>
      </c>
      <c r="L437" s="123">
        <v>0</v>
      </c>
      <c r="M437" s="123">
        <v>1.9629549123447749</v>
      </c>
      <c r="N437" s="123">
        <v>2.0308379894816664</v>
      </c>
      <c r="O437" s="123">
        <v>1.9807817803351353</v>
      </c>
      <c r="P437" s="123">
        <v>2.3137448421279521</v>
      </c>
      <c r="Q437" s="123">
        <v>2.4578892272373096</v>
      </c>
      <c r="R437" s="123">
        <v>2.5371605266704353</v>
      </c>
      <c r="S437" s="123">
        <v>3.065987086593724</v>
      </c>
      <c r="T437" s="123">
        <v>3.0276344739126304</v>
      </c>
      <c r="U437" s="123">
        <v>3.2014621087919424</v>
      </c>
      <c r="V437" s="123">
        <v>3.4286314011711791</v>
      </c>
      <c r="W437" s="123">
        <v>4.0348440743482756</v>
      </c>
      <c r="X437" s="123">
        <v>4.4357565600261424</v>
      </c>
      <c r="Y437" s="123">
        <v>4.4325420319640125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2.5958630733678212</v>
      </c>
      <c r="D438" s="99">
        <v>2.3219449017213987</v>
      </c>
      <c r="E438" s="99">
        <v>2.2498855272359481</v>
      </c>
      <c r="F438" s="99">
        <v>2.4109695720828586</v>
      </c>
      <c r="G438" s="99">
        <v>2.5332617701099083</v>
      </c>
      <c r="H438" s="99">
        <v>2.3104443349904358</v>
      </c>
      <c r="I438" s="99">
        <v>2.3392891826377049</v>
      </c>
      <c r="J438" s="99">
        <v>2.2217408956902047</v>
      </c>
      <c r="K438" s="99">
        <v>2.0703221841573258</v>
      </c>
      <c r="L438" s="99">
        <v>0</v>
      </c>
      <c r="M438" s="99">
        <v>1.9612566031275409</v>
      </c>
      <c r="N438" s="99">
        <v>2.0082602001164851</v>
      </c>
      <c r="O438" s="99">
        <v>2.0185350912553708</v>
      </c>
      <c r="P438" s="99">
        <v>2.244667021760244</v>
      </c>
      <c r="Q438" s="99">
        <v>2.4410261534112783</v>
      </c>
      <c r="R438" s="99">
        <v>2.7885454320424761</v>
      </c>
      <c r="S438" s="99">
        <v>3.1467297256922988</v>
      </c>
      <c r="T438" s="99">
        <v>1.8303175412417416</v>
      </c>
      <c r="U438" s="99">
        <v>3.7884304405726441</v>
      </c>
      <c r="V438" s="99">
        <v>2.4450967207060312</v>
      </c>
      <c r="W438" s="99">
        <v>4.8996355437529182</v>
      </c>
      <c r="X438" s="99">
        <v>4.4236475779470021</v>
      </c>
      <c r="Y438" s="99">
        <v>4.131218381182987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2.4344940198881613</v>
      </c>
      <c r="D439" s="110">
        <v>2.1865885977763369</v>
      </c>
      <c r="E439" s="110">
        <v>2.423884821483822</v>
      </c>
      <c r="F439" s="110">
        <v>2.5500934395694879</v>
      </c>
      <c r="G439" s="110">
        <v>2.4773659095077463</v>
      </c>
      <c r="H439" s="110">
        <v>2.213489853964846</v>
      </c>
      <c r="I439" s="110">
        <v>2.4917158218405691</v>
      </c>
      <c r="J439" s="110">
        <v>2.092247173923337</v>
      </c>
      <c r="K439" s="110">
        <v>1.9419504658421833</v>
      </c>
      <c r="L439" s="110">
        <v>0</v>
      </c>
      <c r="M439" s="110">
        <v>1.9630302253921026</v>
      </c>
      <c r="N439" s="110">
        <v>2.031759969484233</v>
      </c>
      <c r="O439" s="110">
        <v>1.9793620615672292</v>
      </c>
      <c r="P439" s="110">
        <v>2.3151612643121489</v>
      </c>
      <c r="Q439" s="110">
        <v>2.4584811176468948</v>
      </c>
      <c r="R439" s="110">
        <v>2.5308948908114646</v>
      </c>
      <c r="S439" s="110">
        <v>3.06501124962996</v>
      </c>
      <c r="T439" s="110">
        <v>3.0301650350625993</v>
      </c>
      <c r="U439" s="110">
        <v>3.1791100639594263</v>
      </c>
      <c r="V439" s="110">
        <v>3.4553328669392838</v>
      </c>
      <c r="W439" s="110">
        <v>3.9862869320852257</v>
      </c>
      <c r="X439" s="110">
        <v>4.4361259203828602</v>
      </c>
      <c r="Y439" s="110">
        <v>4.4354098643391202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1.3383392372977456</v>
      </c>
      <c r="D441" s="118">
        <f t="shared" si="199"/>
        <v>0.6884223401370525</v>
      </c>
      <c r="E441" s="118">
        <f t="shared" si="199"/>
        <v>0.55162401808795014</v>
      </c>
      <c r="F441" s="118">
        <f t="shared" si="199"/>
        <v>0.47065979905590993</v>
      </c>
      <c r="G441" s="118">
        <f t="shared" si="199"/>
        <v>0.42720086283982805</v>
      </c>
      <c r="H441" s="118">
        <f t="shared" si="199"/>
        <v>0.44059862020384155</v>
      </c>
      <c r="I441" s="118">
        <f t="shared" si="199"/>
        <v>0.40460718597053508</v>
      </c>
      <c r="J441" s="118">
        <f t="shared" si="199"/>
        <v>0.30475728975229688</v>
      </c>
      <c r="K441" s="118">
        <f t="shared" si="199"/>
        <v>0.17331789149305071</v>
      </c>
      <c r="L441" s="118">
        <f t="shared" si="199"/>
        <v>0</v>
      </c>
      <c r="M441" s="118">
        <f t="shared" si="199"/>
        <v>0.13508228533894773</v>
      </c>
      <c r="N441" s="118">
        <f t="shared" si="199"/>
        <v>0.12127515310191564</v>
      </c>
      <c r="O441" s="118">
        <f t="shared" si="199"/>
        <v>0.13635682220859927</v>
      </c>
      <c r="P441" s="118">
        <f t="shared" si="199"/>
        <v>4.4984271283376301E-2</v>
      </c>
      <c r="Q441" s="118">
        <f t="shared" si="199"/>
        <v>0.14133439007709248</v>
      </c>
      <c r="R441" s="118">
        <f t="shared" ref="R441:V441" si="200">R442+R444+R446+R455</f>
        <v>0.17637148520455045</v>
      </c>
      <c r="S441" s="118">
        <f t="shared" si="200"/>
        <v>0.10773996710952072</v>
      </c>
      <c r="T441" s="118">
        <f t="shared" si="200"/>
        <v>0.29825412389597405</v>
      </c>
      <c r="U441" s="118">
        <f t="shared" si="200"/>
        <v>0.18540674365225684</v>
      </c>
      <c r="V441" s="118">
        <f t="shared" si="200"/>
        <v>0.37281663230804324</v>
      </c>
      <c r="W441" s="118">
        <f t="shared" ref="W441:Y441" si="201">W442+W444+W446+W455</f>
        <v>0.24498258055153324</v>
      </c>
      <c r="X441" s="118">
        <f t="shared" si="201"/>
        <v>0.44306506622255803</v>
      </c>
      <c r="Y441" s="118">
        <f t="shared" si="201"/>
        <v>0.32534489136978378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1.2624977617806348</v>
      </c>
      <c r="D446" s="123">
        <v>0.63201141527830718</v>
      </c>
      <c r="E446" s="123">
        <v>0.5198402176989243</v>
      </c>
      <c r="F446" s="123">
        <v>0.41432115699358946</v>
      </c>
      <c r="G446" s="123">
        <v>0.35836956375494083</v>
      </c>
      <c r="H446" s="123">
        <v>0.37195986090490163</v>
      </c>
      <c r="I446" s="123">
        <v>0.33538263742751079</v>
      </c>
      <c r="J446" s="123">
        <v>0.22685704895449169</v>
      </c>
      <c r="K446" s="123">
        <v>0.12829021496968027</v>
      </c>
      <c r="L446" s="123">
        <v>0</v>
      </c>
      <c r="M446" s="123">
        <v>0.10287447931315559</v>
      </c>
      <c r="N446" s="123">
        <v>9.0811044776027819E-2</v>
      </c>
      <c r="O446" s="123">
        <v>0.10807560564622626</v>
      </c>
      <c r="P446" s="123">
        <v>2.7555804549768942E-2</v>
      </c>
      <c r="Q446" s="123">
        <v>0.10940155859305017</v>
      </c>
      <c r="R446" s="123">
        <v>0.15032468089314593</v>
      </c>
      <c r="S446" s="123">
        <v>9.3395218902414937E-2</v>
      </c>
      <c r="T446" s="123">
        <v>0.29679030573516113</v>
      </c>
      <c r="U446" s="123">
        <v>0.13302653701920636</v>
      </c>
      <c r="V446" s="123">
        <v>0.34856251076530093</v>
      </c>
      <c r="W446" s="123">
        <v>0.14742365863978868</v>
      </c>
      <c r="X446" s="123">
        <v>0.39405632741219043</v>
      </c>
      <c r="Y446" s="123">
        <v>0.31076830613742396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3.2794149177960388</v>
      </c>
      <c r="D447" s="99">
        <v>3.2175126595986545</v>
      </c>
      <c r="E447" s="99">
        <v>3.1332835039387215</v>
      </c>
      <c r="F447" s="99">
        <v>3.0859782727798386</v>
      </c>
      <c r="G447" s="99">
        <v>3.0900922761510934</v>
      </c>
      <c r="H447" s="99">
        <v>3.0975278071908185</v>
      </c>
      <c r="I447" s="99">
        <v>3.1051806258374701</v>
      </c>
      <c r="J447" s="99">
        <v>2.9239352976356705</v>
      </c>
      <c r="K447" s="99">
        <v>2.8544572830753863</v>
      </c>
      <c r="L447" s="99">
        <v>0</v>
      </c>
      <c r="M447" s="99">
        <v>2.5502041977103307</v>
      </c>
      <c r="N447" s="99">
        <v>2.4275342701104021</v>
      </c>
      <c r="O447" s="99">
        <v>2.3856267898961727</v>
      </c>
      <c r="P447" s="99">
        <v>2.4591180060276563</v>
      </c>
      <c r="Q447" s="99">
        <v>2.4558200615514543</v>
      </c>
      <c r="R447" s="99">
        <v>2.5029520487361845</v>
      </c>
      <c r="S447" s="99">
        <v>2.921132388803243</v>
      </c>
      <c r="T447" s="99">
        <v>3.7334545676850617</v>
      </c>
      <c r="U447" s="99">
        <v>3.01377012584729</v>
      </c>
      <c r="V447" s="99">
        <v>3.5391356643892919</v>
      </c>
      <c r="W447" s="99">
        <v>4.3849549197859101</v>
      </c>
      <c r="X447" s="99">
        <v>3.319784744434831</v>
      </c>
      <c r="Y447" s="99">
        <v>3.8528964865289392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1.1469880002522603</v>
      </c>
      <c r="U448" s="99">
        <v>0</v>
      </c>
      <c r="V448" s="99">
        <v>1.0806752882232387</v>
      </c>
      <c r="W448" s="99">
        <v>0</v>
      </c>
      <c r="X448" s="99">
        <v>0.7972912956121293</v>
      </c>
      <c r="Y448" s="99">
        <v>1.4903460701786762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1.1469880002522603</v>
      </c>
      <c r="U449" s="102">
        <v>0</v>
      </c>
      <c r="V449" s="102">
        <v>1.0806752882232387</v>
      </c>
      <c r="W449" s="102">
        <v>0</v>
      </c>
      <c r="X449" s="102">
        <v>0.7972912956121293</v>
      </c>
      <c r="Y449" s="102">
        <v>1.4903460701786762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7.5841475517110901E-2</v>
      </c>
      <c r="D455" s="123">
        <v>5.641092485874534E-2</v>
      </c>
      <c r="E455" s="123">
        <v>3.1783800389025792E-2</v>
      </c>
      <c r="F455" s="123">
        <v>5.633864206232047E-2</v>
      </c>
      <c r="G455" s="123">
        <v>6.8831299084887221E-2</v>
      </c>
      <c r="H455" s="123">
        <v>6.8638759298939908E-2</v>
      </c>
      <c r="I455" s="123">
        <v>6.9224548543024289E-2</v>
      </c>
      <c r="J455" s="123">
        <v>7.790024079780522E-2</v>
      </c>
      <c r="K455" s="123">
        <v>4.5027676523370447E-2</v>
      </c>
      <c r="L455" s="123">
        <v>0</v>
      </c>
      <c r="M455" s="123">
        <v>3.2207806025792131E-2</v>
      </c>
      <c r="N455" s="123">
        <v>3.0464108325887824E-2</v>
      </c>
      <c r="O455" s="123">
        <v>2.8281216562373014E-2</v>
      </c>
      <c r="P455" s="123">
        <v>1.7428466733607356E-2</v>
      </c>
      <c r="Q455" s="123">
        <v>3.1932831484042308E-2</v>
      </c>
      <c r="R455" s="123">
        <v>2.6046804311404513E-2</v>
      </c>
      <c r="S455" s="123">
        <v>1.4344748207105781E-2</v>
      </c>
      <c r="T455" s="123">
        <v>1.4638181608129016E-3</v>
      </c>
      <c r="U455" s="123">
        <v>5.2380206633050493E-2</v>
      </c>
      <c r="V455" s="123">
        <v>2.4254121542742323E-2</v>
      </c>
      <c r="W455" s="123">
        <v>9.7558921911744562E-2</v>
      </c>
      <c r="X455" s="123">
        <v>4.9008738810367623E-2</v>
      </c>
      <c r="Y455" s="123">
        <v>1.4576585232359817E-2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1.0096396428215388</v>
      </c>
      <c r="D456" s="99">
        <v>0.90257479773992544</v>
      </c>
      <c r="E456" s="99">
        <v>0.87405451069820927</v>
      </c>
      <c r="F456" s="99">
        <v>0.9360882065739401</v>
      </c>
      <c r="G456" s="99">
        <v>0.98299699005604557</v>
      </c>
      <c r="H456" s="99">
        <v>0.89601407409156686</v>
      </c>
      <c r="I456" s="99">
        <v>0.90667274555131805</v>
      </c>
      <c r="J456" s="99">
        <v>0.86061218405194351</v>
      </c>
      <c r="K456" s="99">
        <v>0.80149264211599414</v>
      </c>
      <c r="L456" s="99">
        <v>0</v>
      </c>
      <c r="M456" s="99">
        <v>0.75849383190740471</v>
      </c>
      <c r="N456" s="99">
        <v>0.77648052849239657</v>
      </c>
      <c r="O456" s="99">
        <v>0.78033830435916063</v>
      </c>
      <c r="P456" s="99">
        <v>0.86740138281876611</v>
      </c>
      <c r="Q456" s="99">
        <v>0.94170546180391435</v>
      </c>
      <c r="R456" s="99">
        <v>1.0710761651689673</v>
      </c>
      <c r="S456" s="99">
        <v>1.2012569788918261</v>
      </c>
      <c r="T456" s="99">
        <v>0.69405892510543155</v>
      </c>
      <c r="U456" s="99">
        <v>1.4278929499237261</v>
      </c>
      <c r="V456" s="99">
        <v>0.91764214333437499</v>
      </c>
      <c r="W456" s="99">
        <v>1.8350607496869793</v>
      </c>
      <c r="X456" s="99">
        <v>1.6556942674060251</v>
      </c>
      <c r="Y456" s="99">
        <v>1.5461409528920607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157606</v>
      </c>
      <c r="C5" s="120">
        <v>135998</v>
      </c>
      <c r="D5" s="120">
        <v>125050</v>
      </c>
      <c r="E5" s="120">
        <v>115166</v>
      </c>
      <c r="F5" s="120">
        <v>108787</v>
      </c>
      <c r="G5" s="120">
        <v>104407</v>
      </c>
      <c r="H5" s="120">
        <v>102678</v>
      </c>
      <c r="I5" s="120">
        <v>102002</v>
      </c>
      <c r="J5" s="120">
        <v>94741</v>
      </c>
      <c r="K5" s="120">
        <v>82645</v>
      </c>
      <c r="L5" s="120">
        <v>67156</v>
      </c>
      <c r="M5" s="120">
        <v>63822</v>
      </c>
      <c r="N5" s="120">
        <v>67401</v>
      </c>
      <c r="O5" s="120">
        <v>70429</v>
      </c>
      <c r="P5" s="120">
        <v>69791</v>
      </c>
      <c r="Q5" s="120">
        <v>71528</v>
      </c>
      <c r="R5" s="120">
        <v>69079</v>
      </c>
      <c r="S5" s="120">
        <v>68087</v>
      </c>
      <c r="T5" s="120">
        <v>65458</v>
      </c>
      <c r="U5" s="120">
        <v>70932</v>
      </c>
      <c r="V5" s="120">
        <v>77137</v>
      </c>
      <c r="W5" s="120">
        <v>79967</v>
      </c>
      <c r="X5" s="120">
        <v>86269</v>
      </c>
      <c r="Y5" s="120">
        <v>93177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157606</v>
      </c>
      <c r="C7" s="52">
        <v>135998</v>
      </c>
      <c r="D7" s="52">
        <v>125050</v>
      </c>
      <c r="E7" s="52">
        <v>115166</v>
      </c>
      <c r="F7" s="52">
        <v>108787</v>
      </c>
      <c r="G7" s="52">
        <v>104407</v>
      </c>
      <c r="H7" s="52">
        <v>102678</v>
      </c>
      <c r="I7" s="52">
        <v>102002</v>
      </c>
      <c r="J7" s="52">
        <v>94741</v>
      </c>
      <c r="K7" s="52">
        <v>82645</v>
      </c>
      <c r="L7" s="52">
        <v>67156</v>
      </c>
      <c r="M7" s="52">
        <v>63822</v>
      </c>
      <c r="N7" s="52">
        <v>67401</v>
      </c>
      <c r="O7" s="52">
        <v>70429</v>
      </c>
      <c r="P7" s="52">
        <v>69791</v>
      </c>
      <c r="Q7" s="52">
        <v>71528</v>
      </c>
      <c r="R7" s="52">
        <v>69079</v>
      </c>
      <c r="S7" s="52">
        <v>68087</v>
      </c>
      <c r="T7" s="52">
        <v>65458</v>
      </c>
      <c r="U7" s="52">
        <v>70932</v>
      </c>
      <c r="V7" s="52">
        <v>77137</v>
      </c>
      <c r="W7" s="52">
        <v>79967</v>
      </c>
      <c r="X7" s="52">
        <v>86269</v>
      </c>
      <c r="Y7" s="52">
        <v>93177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2310</v>
      </c>
      <c r="C9" s="52">
        <v>3737</v>
      </c>
      <c r="D9" s="52">
        <v>4580</v>
      </c>
      <c r="E9" s="52">
        <v>4236</v>
      </c>
      <c r="F9" s="52">
        <v>3848</v>
      </c>
      <c r="G9" s="52">
        <v>3766</v>
      </c>
      <c r="H9" s="52">
        <v>4225</v>
      </c>
      <c r="I9" s="52">
        <v>5909</v>
      </c>
      <c r="J9" s="52">
        <v>7275</v>
      </c>
      <c r="K9" s="52">
        <v>7974</v>
      </c>
      <c r="L9" s="52">
        <v>7764</v>
      </c>
      <c r="M9" s="52">
        <v>7781</v>
      </c>
      <c r="N9" s="52">
        <v>9179</v>
      </c>
      <c r="O9" s="52">
        <v>11316</v>
      </c>
      <c r="P9" s="52">
        <v>13014</v>
      </c>
      <c r="Q9" s="52">
        <v>14138</v>
      </c>
      <c r="R9" s="52">
        <v>13882</v>
      </c>
      <c r="S9" s="52">
        <v>13550</v>
      </c>
      <c r="T9" s="52">
        <v>13019</v>
      </c>
      <c r="U9" s="52">
        <v>13437</v>
      </c>
      <c r="V9" s="52">
        <v>14915</v>
      </c>
      <c r="W9" s="52">
        <v>15212</v>
      </c>
      <c r="X9" s="52">
        <v>16766</v>
      </c>
      <c r="Y9" s="52">
        <v>21846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19214</v>
      </c>
      <c r="C11" s="52">
        <v>17373</v>
      </c>
      <c r="D11" s="52">
        <v>17059</v>
      </c>
      <c r="E11" s="52">
        <v>16507</v>
      </c>
      <c r="F11" s="52">
        <v>15900</v>
      </c>
      <c r="G11" s="52">
        <v>15127</v>
      </c>
      <c r="H11" s="52">
        <v>14666</v>
      </c>
      <c r="I11" s="52">
        <v>14082</v>
      </c>
      <c r="J11" s="52">
        <v>12372</v>
      </c>
      <c r="K11" s="52">
        <v>10174</v>
      </c>
      <c r="L11" s="52">
        <v>7771</v>
      </c>
      <c r="M11" s="52">
        <v>6249</v>
      </c>
      <c r="N11" s="52">
        <v>4873</v>
      </c>
      <c r="O11" s="52">
        <v>3765</v>
      </c>
      <c r="P11" s="52">
        <v>2998</v>
      </c>
      <c r="Q11" s="52">
        <v>2793</v>
      </c>
      <c r="R11" s="52">
        <v>2702</v>
      </c>
      <c r="S11" s="52">
        <v>2622</v>
      </c>
      <c r="T11" s="52">
        <v>2818</v>
      </c>
      <c r="U11" s="52">
        <v>3168</v>
      </c>
      <c r="V11" s="52">
        <v>4699</v>
      </c>
      <c r="W11" s="52">
        <v>4668</v>
      </c>
      <c r="X11" s="52">
        <v>6276</v>
      </c>
      <c r="Y11" s="52">
        <v>7085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11</v>
      </c>
      <c r="U12" s="52">
        <v>11</v>
      </c>
      <c r="V12" s="52">
        <v>14</v>
      </c>
      <c r="W12" s="52">
        <v>14</v>
      </c>
      <c r="X12" s="52">
        <v>17</v>
      </c>
      <c r="Y12" s="52">
        <v>21</v>
      </c>
      <c r="DA12" s="63" t="s">
        <v>1131</v>
      </c>
    </row>
    <row r="13" spans="1:105" ht="12" customHeight="1" x14ac:dyDescent="0.25">
      <c r="A13" s="97" t="s">
        <v>122</v>
      </c>
      <c r="B13" s="52">
        <v>138392</v>
      </c>
      <c r="C13" s="52">
        <v>118625</v>
      </c>
      <c r="D13" s="52">
        <v>107991</v>
      </c>
      <c r="E13" s="52">
        <v>98659</v>
      </c>
      <c r="F13" s="52">
        <v>92887</v>
      </c>
      <c r="G13" s="52">
        <v>89280</v>
      </c>
      <c r="H13" s="52">
        <v>88012</v>
      </c>
      <c r="I13" s="52">
        <v>87920</v>
      </c>
      <c r="J13" s="52">
        <v>82369</v>
      </c>
      <c r="K13" s="52">
        <v>72471</v>
      </c>
      <c r="L13" s="52">
        <v>58853</v>
      </c>
      <c r="M13" s="52">
        <v>56605</v>
      </c>
      <c r="N13" s="52">
        <v>61435</v>
      </c>
      <c r="O13" s="52">
        <v>65462</v>
      </c>
      <c r="P13" s="52">
        <v>65825</v>
      </c>
      <c r="Q13" s="52">
        <v>67820</v>
      </c>
      <c r="R13" s="52">
        <v>65284</v>
      </c>
      <c r="S13" s="52">
        <v>62275</v>
      </c>
      <c r="T13" s="52">
        <v>54674</v>
      </c>
      <c r="U13" s="52">
        <v>60957</v>
      </c>
      <c r="V13" s="52">
        <v>60345</v>
      </c>
      <c r="W13" s="52">
        <v>62817</v>
      </c>
      <c r="X13" s="52">
        <v>61159</v>
      </c>
      <c r="Y13" s="52">
        <v>64817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532</v>
      </c>
      <c r="M14" s="52">
        <v>968</v>
      </c>
      <c r="N14" s="52">
        <v>1093</v>
      </c>
      <c r="O14" s="52">
        <v>1202</v>
      </c>
      <c r="P14" s="52">
        <v>968</v>
      </c>
      <c r="Q14" s="52">
        <v>915</v>
      </c>
      <c r="R14" s="52">
        <v>1093</v>
      </c>
      <c r="S14" s="52">
        <v>3190</v>
      </c>
      <c r="T14" s="52">
        <v>7955</v>
      </c>
      <c r="U14" s="52">
        <v>6796</v>
      </c>
      <c r="V14" s="52">
        <v>12079</v>
      </c>
      <c r="W14" s="52">
        <v>12468</v>
      </c>
      <c r="X14" s="52">
        <v>18817</v>
      </c>
      <c r="Y14" s="52">
        <v>21254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8699</v>
      </c>
      <c r="C16" s="52">
        <v>7566</v>
      </c>
      <c r="D16" s="52">
        <v>7047</v>
      </c>
      <c r="E16" s="52">
        <v>6218</v>
      </c>
      <c r="F16" s="52">
        <v>5942</v>
      </c>
      <c r="G16" s="52">
        <v>6034</v>
      </c>
      <c r="H16" s="52">
        <v>6484</v>
      </c>
      <c r="I16" s="52">
        <v>6709</v>
      </c>
      <c r="J16" s="52">
        <v>6434</v>
      </c>
      <c r="K16" s="52">
        <v>5695</v>
      </c>
      <c r="L16" s="52">
        <v>4748</v>
      </c>
      <c r="M16" s="52">
        <v>4370</v>
      </c>
      <c r="N16" s="52">
        <v>3952</v>
      </c>
      <c r="O16" s="52">
        <v>3362</v>
      </c>
      <c r="P16" s="52">
        <v>2888</v>
      </c>
      <c r="Q16" s="52">
        <v>2685</v>
      </c>
      <c r="R16" s="52">
        <v>2433</v>
      </c>
      <c r="S16" s="52">
        <v>2220</v>
      </c>
      <c r="T16" s="52">
        <v>1812</v>
      </c>
      <c r="U16" s="52">
        <v>2020</v>
      </c>
      <c r="V16" s="52">
        <v>2040</v>
      </c>
      <c r="W16" s="52">
        <v>2485</v>
      </c>
      <c r="X16" s="52">
        <v>2718</v>
      </c>
      <c r="Y16" s="52">
        <v>2600</v>
      </c>
      <c r="DA16" s="63" t="s">
        <v>1134</v>
      </c>
    </row>
    <row r="17" spans="1:105" ht="12" customHeight="1" x14ac:dyDescent="0.25">
      <c r="A17" s="109" t="s">
        <v>120</v>
      </c>
      <c r="B17" s="36">
        <v>148907</v>
      </c>
      <c r="C17" s="36">
        <v>128432</v>
      </c>
      <c r="D17" s="36">
        <v>118003</v>
      </c>
      <c r="E17" s="36">
        <v>108948</v>
      </c>
      <c r="F17" s="36">
        <v>102845</v>
      </c>
      <c r="G17" s="36">
        <v>98373</v>
      </c>
      <c r="H17" s="36">
        <v>96194</v>
      </c>
      <c r="I17" s="36">
        <v>95293</v>
      </c>
      <c r="J17" s="36">
        <v>88307</v>
      </c>
      <c r="K17" s="36">
        <v>76950</v>
      </c>
      <c r="L17" s="36">
        <v>62408</v>
      </c>
      <c r="M17" s="36">
        <v>59452</v>
      </c>
      <c r="N17" s="36">
        <v>63449</v>
      </c>
      <c r="O17" s="36">
        <v>67067</v>
      </c>
      <c r="P17" s="36">
        <v>66903</v>
      </c>
      <c r="Q17" s="36">
        <v>68843</v>
      </c>
      <c r="R17" s="36">
        <v>66646</v>
      </c>
      <c r="S17" s="36">
        <v>65867</v>
      </c>
      <c r="T17" s="36">
        <v>63646</v>
      </c>
      <c r="U17" s="36">
        <v>68912</v>
      </c>
      <c r="V17" s="36">
        <v>75097</v>
      </c>
      <c r="W17" s="36">
        <v>77482</v>
      </c>
      <c r="X17" s="36">
        <v>83551</v>
      </c>
      <c r="Y17" s="36">
        <v>90577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21608</v>
      </c>
      <c r="D21" s="52">
        <v>10948</v>
      </c>
      <c r="E21" s="52">
        <v>9884</v>
      </c>
      <c r="F21" s="52">
        <v>6812</v>
      </c>
      <c r="G21" s="52">
        <v>12313</v>
      </c>
      <c r="H21" s="52">
        <v>12316</v>
      </c>
      <c r="I21" s="52">
        <v>12332</v>
      </c>
      <c r="J21" s="52">
        <v>12374</v>
      </c>
      <c r="K21" s="52">
        <v>12458</v>
      </c>
      <c r="L21" s="52">
        <v>15489</v>
      </c>
      <c r="M21" s="52">
        <v>10889</v>
      </c>
      <c r="N21" s="52">
        <v>12435</v>
      </c>
      <c r="O21" s="52">
        <v>10570</v>
      </c>
      <c r="P21" s="52">
        <v>1362</v>
      </c>
      <c r="Q21" s="52">
        <v>1933</v>
      </c>
      <c r="R21" s="52">
        <v>2537</v>
      </c>
      <c r="S21" s="52">
        <v>3270</v>
      </c>
      <c r="T21" s="52">
        <v>4115</v>
      </c>
      <c r="U21" s="52">
        <v>5071</v>
      </c>
      <c r="V21" s="52">
        <v>6131</v>
      </c>
      <c r="W21" s="52">
        <v>7266</v>
      </c>
      <c r="X21" s="52">
        <v>7291</v>
      </c>
      <c r="Y21" s="52">
        <v>6242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361</v>
      </c>
      <c r="D23" s="52">
        <v>364</v>
      </c>
      <c r="E23" s="52">
        <v>388</v>
      </c>
      <c r="F23" s="52">
        <v>444</v>
      </c>
      <c r="G23" s="52">
        <v>536</v>
      </c>
      <c r="H23" s="52">
        <v>665</v>
      </c>
      <c r="I23" s="52">
        <v>618</v>
      </c>
      <c r="J23" s="52">
        <v>704</v>
      </c>
      <c r="K23" s="52">
        <v>1013</v>
      </c>
      <c r="L23" s="52">
        <v>673</v>
      </c>
      <c r="M23" s="52">
        <v>506</v>
      </c>
      <c r="N23" s="52">
        <v>827</v>
      </c>
      <c r="O23" s="52">
        <v>1475</v>
      </c>
      <c r="P23" s="52">
        <v>1530</v>
      </c>
      <c r="Q23" s="52">
        <v>1737</v>
      </c>
      <c r="R23" s="52">
        <v>1560</v>
      </c>
      <c r="S23" s="52">
        <v>1425</v>
      </c>
      <c r="T23" s="52">
        <v>1484</v>
      </c>
      <c r="U23" s="52">
        <v>1976</v>
      </c>
      <c r="V23" s="52">
        <v>2715</v>
      </c>
      <c r="W23" s="52">
        <v>3090</v>
      </c>
      <c r="X23" s="52">
        <v>2502</v>
      </c>
      <c r="Y23" s="52">
        <v>1942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3002</v>
      </c>
      <c r="D25" s="52">
        <v>3004</v>
      </c>
      <c r="E25" s="52">
        <v>3024</v>
      </c>
      <c r="F25" s="52">
        <v>3087</v>
      </c>
      <c r="G25" s="52">
        <v>3225</v>
      </c>
      <c r="H25" s="52">
        <v>3464</v>
      </c>
      <c r="I25" s="52">
        <v>2039</v>
      </c>
      <c r="J25" s="52">
        <v>2144</v>
      </c>
      <c r="K25" s="52">
        <v>2257</v>
      </c>
      <c r="L25" s="52">
        <v>2426</v>
      </c>
      <c r="M25" s="52">
        <v>1962</v>
      </c>
      <c r="N25" s="52">
        <v>2183</v>
      </c>
      <c r="O25" s="52">
        <v>2071</v>
      </c>
      <c r="P25" s="52">
        <v>854</v>
      </c>
      <c r="Q25" s="52">
        <v>629</v>
      </c>
      <c r="R25" s="52">
        <v>323</v>
      </c>
      <c r="S25" s="52">
        <v>273</v>
      </c>
      <c r="T25" s="52">
        <v>396</v>
      </c>
      <c r="U25" s="52">
        <v>550</v>
      </c>
      <c r="V25" s="52">
        <v>605</v>
      </c>
      <c r="W25" s="52">
        <v>552</v>
      </c>
      <c r="X25" s="52">
        <v>346</v>
      </c>
      <c r="Y25" s="52">
        <v>500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1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21624</v>
      </c>
      <c r="D27" s="52">
        <v>21627</v>
      </c>
      <c r="E27" s="52">
        <v>21670</v>
      </c>
      <c r="F27" s="52">
        <v>21868</v>
      </c>
      <c r="G27" s="52">
        <v>22366</v>
      </c>
      <c r="H27" s="52">
        <v>23354</v>
      </c>
      <c r="I27" s="52">
        <v>12076</v>
      </c>
      <c r="J27" s="52">
        <v>10662</v>
      </c>
      <c r="K27" s="52">
        <v>11243</v>
      </c>
      <c r="L27" s="52">
        <v>13875</v>
      </c>
      <c r="M27" s="52">
        <v>12531</v>
      </c>
      <c r="N27" s="52">
        <v>15993</v>
      </c>
      <c r="O27" s="52">
        <v>16089</v>
      </c>
      <c r="P27" s="52">
        <v>7587</v>
      </c>
      <c r="Q27" s="52">
        <v>7104</v>
      </c>
      <c r="R27" s="52">
        <v>6042</v>
      </c>
      <c r="S27" s="52">
        <v>6726</v>
      </c>
      <c r="T27" s="52">
        <v>9498</v>
      </c>
      <c r="U27" s="52">
        <v>13446</v>
      </c>
      <c r="V27" s="52">
        <v>14825</v>
      </c>
      <c r="W27" s="52">
        <v>11975</v>
      </c>
      <c r="X27" s="52">
        <v>9318</v>
      </c>
      <c r="Y27" s="52">
        <v>7711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24</v>
      </c>
      <c r="O28" s="52">
        <v>58</v>
      </c>
      <c r="P28" s="52">
        <v>234</v>
      </c>
      <c r="Q28" s="52">
        <v>117</v>
      </c>
      <c r="R28" s="52">
        <v>27</v>
      </c>
      <c r="S28" s="52">
        <v>170</v>
      </c>
      <c r="T28" s="52">
        <v>316</v>
      </c>
      <c r="U28" s="52">
        <v>1240</v>
      </c>
      <c r="V28" s="52">
        <v>128</v>
      </c>
      <c r="W28" s="52">
        <v>557</v>
      </c>
      <c r="X28" s="52">
        <v>574</v>
      </c>
      <c r="Y28" s="52">
        <v>1251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1359</v>
      </c>
      <c r="D30" s="52">
        <v>1359</v>
      </c>
      <c r="E30" s="52">
        <v>1366</v>
      </c>
      <c r="F30" s="52">
        <v>1379</v>
      </c>
      <c r="G30" s="52">
        <v>1415</v>
      </c>
      <c r="H30" s="52">
        <v>1485</v>
      </c>
      <c r="I30" s="52">
        <v>789</v>
      </c>
      <c r="J30" s="52">
        <v>767</v>
      </c>
      <c r="K30" s="52">
        <v>821</v>
      </c>
      <c r="L30" s="52">
        <v>984</v>
      </c>
      <c r="M30" s="52">
        <v>860</v>
      </c>
      <c r="N30" s="52">
        <v>1269</v>
      </c>
      <c r="O30" s="52">
        <v>1359</v>
      </c>
      <c r="P30" s="52">
        <v>630</v>
      </c>
      <c r="Q30" s="52">
        <v>522</v>
      </c>
      <c r="R30" s="52">
        <v>346</v>
      </c>
      <c r="S30" s="52">
        <v>283</v>
      </c>
      <c r="T30" s="52">
        <v>421</v>
      </c>
      <c r="U30" s="52">
        <v>513</v>
      </c>
      <c r="V30" s="52">
        <v>549</v>
      </c>
      <c r="W30" s="52">
        <v>394</v>
      </c>
      <c r="X30" s="52">
        <v>220</v>
      </c>
      <c r="Y30" s="52">
        <v>260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23267</v>
      </c>
      <c r="D31" s="36">
        <v>23271</v>
      </c>
      <c r="E31" s="36">
        <v>23331</v>
      </c>
      <c r="F31" s="36">
        <v>23574</v>
      </c>
      <c r="G31" s="36">
        <v>24173</v>
      </c>
      <c r="H31" s="36">
        <v>25335</v>
      </c>
      <c r="I31" s="36">
        <v>13327</v>
      </c>
      <c r="J31" s="36">
        <v>12038</v>
      </c>
      <c r="K31" s="36">
        <v>12678</v>
      </c>
      <c r="L31" s="36">
        <v>15316</v>
      </c>
      <c r="M31" s="36">
        <v>13640</v>
      </c>
      <c r="N31" s="36">
        <v>16912</v>
      </c>
      <c r="O31" s="36">
        <v>16827</v>
      </c>
      <c r="P31" s="36">
        <v>7929</v>
      </c>
      <c r="Q31" s="36">
        <v>7306</v>
      </c>
      <c r="R31" s="36">
        <v>6093</v>
      </c>
      <c r="S31" s="36">
        <v>6941</v>
      </c>
      <c r="T31" s="36">
        <v>9816</v>
      </c>
      <c r="U31" s="36">
        <v>13762</v>
      </c>
      <c r="V31" s="36">
        <v>15136</v>
      </c>
      <c r="W31" s="36">
        <v>12734</v>
      </c>
      <c r="X31" s="36">
        <v>9060</v>
      </c>
      <c r="Y31" s="36">
        <v>8926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433</v>
      </c>
      <c r="G35" s="52">
        <v>7933</v>
      </c>
      <c r="H35" s="52">
        <v>10587</v>
      </c>
      <c r="I35" s="52">
        <v>11656</v>
      </c>
      <c r="J35" s="52">
        <v>5113</v>
      </c>
      <c r="K35" s="52">
        <v>362</v>
      </c>
      <c r="L35" s="52">
        <v>0</v>
      </c>
      <c r="M35" s="52">
        <v>7555</v>
      </c>
      <c r="N35" s="52">
        <v>16014</v>
      </c>
      <c r="O35" s="52">
        <v>13598</v>
      </c>
      <c r="P35" s="52">
        <v>724</v>
      </c>
      <c r="Q35" s="52">
        <v>3670</v>
      </c>
      <c r="R35" s="52">
        <v>88</v>
      </c>
      <c r="S35" s="52">
        <v>2278</v>
      </c>
      <c r="T35" s="52">
        <v>1486</v>
      </c>
      <c r="U35" s="52">
        <v>10545</v>
      </c>
      <c r="V35" s="52">
        <v>12336</v>
      </c>
      <c r="W35" s="52">
        <v>10096</v>
      </c>
      <c r="X35" s="52">
        <v>13593</v>
      </c>
      <c r="Y35" s="52">
        <v>13150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1788</v>
      </c>
      <c r="D37" s="52">
        <v>1207</v>
      </c>
      <c r="E37" s="52">
        <v>44</v>
      </c>
      <c r="F37" s="52">
        <v>56</v>
      </c>
      <c r="G37" s="52">
        <v>454</v>
      </c>
      <c r="H37" s="52">
        <v>1124</v>
      </c>
      <c r="I37" s="52">
        <v>2302</v>
      </c>
      <c r="J37" s="52">
        <v>2070</v>
      </c>
      <c r="K37" s="52">
        <v>1712</v>
      </c>
      <c r="L37" s="52">
        <v>463</v>
      </c>
      <c r="M37" s="52">
        <v>523</v>
      </c>
      <c r="N37" s="52">
        <v>2225</v>
      </c>
      <c r="O37" s="52">
        <v>3612</v>
      </c>
      <c r="P37" s="52">
        <v>3228</v>
      </c>
      <c r="Q37" s="52">
        <v>2861</v>
      </c>
      <c r="R37" s="52">
        <v>1304</v>
      </c>
      <c r="S37" s="52">
        <v>1093</v>
      </c>
      <c r="T37" s="52">
        <v>953</v>
      </c>
      <c r="U37" s="52">
        <v>2394</v>
      </c>
      <c r="V37" s="52">
        <v>4193</v>
      </c>
      <c r="W37" s="52">
        <v>3387</v>
      </c>
      <c r="X37" s="52">
        <v>4056</v>
      </c>
      <c r="Y37" s="52">
        <v>7022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1161</v>
      </c>
      <c r="D39" s="52">
        <v>2690</v>
      </c>
      <c r="E39" s="52">
        <v>2472</v>
      </c>
      <c r="F39" s="52">
        <v>2480</v>
      </c>
      <c r="G39" s="52">
        <v>2452</v>
      </c>
      <c r="H39" s="52">
        <v>3003</v>
      </c>
      <c r="I39" s="52">
        <v>1455</v>
      </c>
      <c r="J39" s="52">
        <v>434</v>
      </c>
      <c r="K39" s="52">
        <v>59</v>
      </c>
      <c r="L39" s="52">
        <v>23</v>
      </c>
      <c r="M39" s="52">
        <v>440</v>
      </c>
      <c r="N39" s="52">
        <v>807</v>
      </c>
      <c r="O39" s="52">
        <v>963</v>
      </c>
      <c r="P39" s="52">
        <v>87</v>
      </c>
      <c r="Q39" s="52">
        <v>424</v>
      </c>
      <c r="R39" s="52">
        <v>232</v>
      </c>
      <c r="S39" s="52">
        <v>193</v>
      </c>
      <c r="T39" s="52">
        <v>592</v>
      </c>
      <c r="U39" s="52">
        <v>900</v>
      </c>
      <c r="V39" s="52">
        <v>2136</v>
      </c>
      <c r="W39" s="52">
        <v>521</v>
      </c>
      <c r="X39" s="52">
        <v>1954</v>
      </c>
      <c r="Y39" s="52">
        <v>1309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11</v>
      </c>
      <c r="U40" s="52">
        <v>0</v>
      </c>
      <c r="V40" s="52">
        <v>3</v>
      </c>
      <c r="W40" s="52">
        <v>0</v>
      </c>
      <c r="X40" s="52">
        <v>3</v>
      </c>
      <c r="Y40" s="52">
        <v>5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1857</v>
      </c>
      <c r="D41" s="52">
        <v>10993</v>
      </c>
      <c r="E41" s="52">
        <v>12338</v>
      </c>
      <c r="F41" s="52">
        <v>16096</v>
      </c>
      <c r="G41" s="52">
        <v>18759</v>
      </c>
      <c r="H41" s="52">
        <v>22086</v>
      </c>
      <c r="I41" s="52">
        <v>11984</v>
      </c>
      <c r="J41" s="52">
        <v>5111</v>
      </c>
      <c r="K41" s="52">
        <v>1345</v>
      </c>
      <c r="L41" s="52">
        <v>257</v>
      </c>
      <c r="M41" s="52">
        <v>10283</v>
      </c>
      <c r="N41" s="52">
        <v>20823</v>
      </c>
      <c r="O41" s="52">
        <v>20116</v>
      </c>
      <c r="P41" s="52">
        <v>7950</v>
      </c>
      <c r="Q41" s="52">
        <v>9099</v>
      </c>
      <c r="R41" s="52">
        <v>3506</v>
      </c>
      <c r="S41" s="52">
        <v>3717</v>
      </c>
      <c r="T41" s="52">
        <v>1897</v>
      </c>
      <c r="U41" s="52">
        <v>19729</v>
      </c>
      <c r="V41" s="52">
        <v>14213</v>
      </c>
      <c r="W41" s="52">
        <v>14447</v>
      </c>
      <c r="X41" s="52">
        <v>7660</v>
      </c>
      <c r="Y41" s="52">
        <v>11369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532</v>
      </c>
      <c r="M42" s="52">
        <v>436</v>
      </c>
      <c r="N42" s="52">
        <v>149</v>
      </c>
      <c r="O42" s="52">
        <v>167</v>
      </c>
      <c r="P42" s="52">
        <v>0</v>
      </c>
      <c r="Q42" s="52">
        <v>64</v>
      </c>
      <c r="R42" s="52">
        <v>205</v>
      </c>
      <c r="S42" s="52">
        <v>2267</v>
      </c>
      <c r="T42" s="52">
        <v>5081</v>
      </c>
      <c r="U42" s="52">
        <v>81</v>
      </c>
      <c r="V42" s="52">
        <v>5411</v>
      </c>
      <c r="W42" s="52">
        <v>946</v>
      </c>
      <c r="X42" s="52">
        <v>6923</v>
      </c>
      <c r="Y42" s="52">
        <v>3688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226</v>
      </c>
      <c r="D44" s="52">
        <v>840</v>
      </c>
      <c r="E44" s="52">
        <v>537</v>
      </c>
      <c r="F44" s="52">
        <v>1103</v>
      </c>
      <c r="G44" s="52">
        <v>1507</v>
      </c>
      <c r="H44" s="52">
        <v>1935</v>
      </c>
      <c r="I44" s="52">
        <v>1014</v>
      </c>
      <c r="J44" s="52">
        <v>492</v>
      </c>
      <c r="K44" s="52">
        <v>82</v>
      </c>
      <c r="L44" s="52">
        <v>37</v>
      </c>
      <c r="M44" s="52">
        <v>482</v>
      </c>
      <c r="N44" s="52">
        <v>851</v>
      </c>
      <c r="O44" s="52">
        <v>769</v>
      </c>
      <c r="P44" s="52">
        <v>156</v>
      </c>
      <c r="Q44" s="52">
        <v>319</v>
      </c>
      <c r="R44" s="52">
        <v>94</v>
      </c>
      <c r="S44" s="52">
        <v>70</v>
      </c>
      <c r="T44" s="52">
        <v>13</v>
      </c>
      <c r="U44" s="52">
        <v>721</v>
      </c>
      <c r="V44" s="52">
        <v>569</v>
      </c>
      <c r="W44" s="52">
        <v>839</v>
      </c>
      <c r="X44" s="52">
        <v>453</v>
      </c>
      <c r="Y44" s="52">
        <v>142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2792</v>
      </c>
      <c r="D45" s="36">
        <v>12842</v>
      </c>
      <c r="E45" s="36">
        <v>14276</v>
      </c>
      <c r="F45" s="36">
        <v>17471</v>
      </c>
      <c r="G45" s="36">
        <v>19701</v>
      </c>
      <c r="H45" s="36">
        <v>23156</v>
      </c>
      <c r="I45" s="36">
        <v>12426</v>
      </c>
      <c r="J45" s="36">
        <v>5052</v>
      </c>
      <c r="K45" s="36">
        <v>1321</v>
      </c>
      <c r="L45" s="36">
        <v>774</v>
      </c>
      <c r="M45" s="36">
        <v>10684</v>
      </c>
      <c r="N45" s="36">
        <v>20909</v>
      </c>
      <c r="O45" s="36">
        <v>20445</v>
      </c>
      <c r="P45" s="36">
        <v>7765</v>
      </c>
      <c r="Q45" s="36">
        <v>9246</v>
      </c>
      <c r="R45" s="36">
        <v>3896</v>
      </c>
      <c r="S45" s="36">
        <v>6162</v>
      </c>
      <c r="T45" s="36">
        <v>7595</v>
      </c>
      <c r="U45" s="36">
        <v>19028</v>
      </c>
      <c r="V45" s="36">
        <v>21321</v>
      </c>
      <c r="W45" s="36">
        <v>15119</v>
      </c>
      <c r="X45" s="36">
        <v>15129</v>
      </c>
      <c r="Y45" s="36">
        <v>15952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165</v>
      </c>
      <c r="G49" s="52">
        <v>2954</v>
      </c>
      <c r="H49" s="52">
        <v>4043</v>
      </c>
      <c r="I49" s="52">
        <v>5146</v>
      </c>
      <c r="J49" s="52">
        <v>1763</v>
      </c>
      <c r="K49" s="52">
        <v>139</v>
      </c>
      <c r="L49" s="52">
        <v>0</v>
      </c>
      <c r="M49" s="52">
        <v>2834</v>
      </c>
      <c r="N49" s="52">
        <v>4465</v>
      </c>
      <c r="O49" s="52">
        <v>3845</v>
      </c>
      <c r="P49" s="52">
        <v>413</v>
      </c>
      <c r="Q49" s="52">
        <v>1851</v>
      </c>
      <c r="R49" s="52">
        <v>34</v>
      </c>
      <c r="S49" s="52">
        <v>709</v>
      </c>
      <c r="T49" s="52">
        <v>512</v>
      </c>
      <c r="U49" s="52">
        <v>3331</v>
      </c>
      <c r="V49" s="52">
        <v>3985</v>
      </c>
      <c r="W49" s="52">
        <v>2926</v>
      </c>
      <c r="X49" s="52">
        <v>5275</v>
      </c>
      <c r="Y49" s="52">
        <v>4946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17</v>
      </c>
      <c r="G51" s="52">
        <v>370</v>
      </c>
      <c r="H51" s="52">
        <v>582</v>
      </c>
      <c r="I51" s="52">
        <v>905</v>
      </c>
      <c r="J51" s="52">
        <v>344</v>
      </c>
      <c r="K51" s="52">
        <v>31</v>
      </c>
      <c r="L51" s="52">
        <v>0</v>
      </c>
      <c r="M51" s="52">
        <v>487</v>
      </c>
      <c r="N51" s="52">
        <v>1259</v>
      </c>
      <c r="O51" s="52">
        <v>1162</v>
      </c>
      <c r="P51" s="52">
        <v>137</v>
      </c>
      <c r="Q51" s="52">
        <v>699</v>
      </c>
      <c r="R51" s="52">
        <v>14</v>
      </c>
      <c r="S51" s="52">
        <v>306</v>
      </c>
      <c r="T51" s="52">
        <v>247</v>
      </c>
      <c r="U51" s="52">
        <v>1643</v>
      </c>
      <c r="V51" s="52">
        <v>1780</v>
      </c>
      <c r="W51" s="52">
        <v>537</v>
      </c>
      <c r="X51" s="52">
        <v>1146</v>
      </c>
      <c r="Y51" s="52">
        <v>1707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22</v>
      </c>
      <c r="G53" s="52">
        <v>341</v>
      </c>
      <c r="H53" s="52">
        <v>484</v>
      </c>
      <c r="I53" s="52">
        <v>557</v>
      </c>
      <c r="J53" s="52">
        <v>138</v>
      </c>
      <c r="K53" s="52">
        <v>6</v>
      </c>
      <c r="L53" s="52">
        <v>0</v>
      </c>
      <c r="M53" s="52">
        <v>112</v>
      </c>
      <c r="N53" s="52">
        <v>166</v>
      </c>
      <c r="O53" s="52">
        <v>175</v>
      </c>
      <c r="P53" s="52">
        <v>5</v>
      </c>
      <c r="Q53" s="52">
        <v>82</v>
      </c>
      <c r="R53" s="52">
        <v>2</v>
      </c>
      <c r="S53" s="52">
        <v>23</v>
      </c>
      <c r="T53" s="52">
        <v>40</v>
      </c>
      <c r="U53" s="52">
        <v>147</v>
      </c>
      <c r="V53" s="52">
        <v>392</v>
      </c>
      <c r="W53" s="52">
        <v>98</v>
      </c>
      <c r="X53" s="52">
        <v>626</v>
      </c>
      <c r="Y53" s="52">
        <v>397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1</v>
      </c>
      <c r="U54" s="52">
        <v>0</v>
      </c>
      <c r="V54" s="52">
        <v>1</v>
      </c>
      <c r="W54" s="52">
        <v>0</v>
      </c>
      <c r="X54" s="52">
        <v>2</v>
      </c>
      <c r="Y54" s="52">
        <v>3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143</v>
      </c>
      <c r="G55" s="52">
        <v>2613</v>
      </c>
      <c r="H55" s="52">
        <v>3559</v>
      </c>
      <c r="I55" s="52">
        <v>4589</v>
      </c>
      <c r="J55" s="52">
        <v>1625</v>
      </c>
      <c r="K55" s="52">
        <v>133</v>
      </c>
      <c r="L55" s="52">
        <v>0</v>
      </c>
      <c r="M55" s="52">
        <v>2611</v>
      </c>
      <c r="N55" s="52">
        <v>4268</v>
      </c>
      <c r="O55" s="52">
        <v>3639</v>
      </c>
      <c r="P55" s="52">
        <v>408</v>
      </c>
      <c r="Q55" s="52">
        <v>1756</v>
      </c>
      <c r="R55" s="52">
        <v>30</v>
      </c>
      <c r="S55" s="52">
        <v>426</v>
      </c>
      <c r="T55" s="52">
        <v>128</v>
      </c>
      <c r="U55" s="52">
        <v>3170</v>
      </c>
      <c r="V55" s="52">
        <v>2600</v>
      </c>
      <c r="W55" s="52">
        <v>2652</v>
      </c>
      <c r="X55" s="52">
        <v>2438</v>
      </c>
      <c r="Y55" s="52">
        <v>3427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111</v>
      </c>
      <c r="N56" s="52">
        <v>31</v>
      </c>
      <c r="O56" s="52">
        <v>31</v>
      </c>
      <c r="P56" s="52">
        <v>0</v>
      </c>
      <c r="Q56" s="52">
        <v>13</v>
      </c>
      <c r="R56" s="52">
        <v>2</v>
      </c>
      <c r="S56" s="52">
        <v>260</v>
      </c>
      <c r="T56" s="52">
        <v>343</v>
      </c>
      <c r="U56" s="52">
        <v>14</v>
      </c>
      <c r="V56" s="52">
        <v>992</v>
      </c>
      <c r="W56" s="52">
        <v>176</v>
      </c>
      <c r="X56" s="52">
        <v>2209</v>
      </c>
      <c r="Y56" s="52">
        <v>1119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10</v>
      </c>
      <c r="G58" s="52">
        <v>210</v>
      </c>
      <c r="H58" s="52">
        <v>312</v>
      </c>
      <c r="I58" s="52">
        <v>389</v>
      </c>
      <c r="J58" s="52">
        <v>156</v>
      </c>
      <c r="K58" s="52">
        <v>8</v>
      </c>
      <c r="L58" s="52">
        <v>0</v>
      </c>
      <c r="M58" s="52">
        <v>123</v>
      </c>
      <c r="N58" s="52">
        <v>175</v>
      </c>
      <c r="O58" s="52">
        <v>140</v>
      </c>
      <c r="P58" s="52">
        <v>8</v>
      </c>
      <c r="Q58" s="52">
        <v>63</v>
      </c>
      <c r="R58" s="52">
        <v>1</v>
      </c>
      <c r="S58" s="52">
        <v>8</v>
      </c>
      <c r="T58" s="52">
        <v>1</v>
      </c>
      <c r="U58" s="52">
        <v>123</v>
      </c>
      <c r="V58" s="52">
        <v>105</v>
      </c>
      <c r="W58" s="52">
        <v>156</v>
      </c>
      <c r="X58" s="52">
        <v>156</v>
      </c>
      <c r="Y58" s="52">
        <v>47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155</v>
      </c>
      <c r="G59" s="36">
        <v>2744</v>
      </c>
      <c r="H59" s="36">
        <v>3731</v>
      </c>
      <c r="I59" s="36">
        <v>4757</v>
      </c>
      <c r="J59" s="36">
        <v>1607</v>
      </c>
      <c r="K59" s="36">
        <v>131</v>
      </c>
      <c r="L59" s="36">
        <v>0</v>
      </c>
      <c r="M59" s="36">
        <v>2711</v>
      </c>
      <c r="N59" s="36">
        <v>4290</v>
      </c>
      <c r="O59" s="36">
        <v>3705</v>
      </c>
      <c r="P59" s="36">
        <v>405</v>
      </c>
      <c r="Q59" s="36">
        <v>1788</v>
      </c>
      <c r="R59" s="36">
        <v>33</v>
      </c>
      <c r="S59" s="36">
        <v>701</v>
      </c>
      <c r="T59" s="36">
        <v>511</v>
      </c>
      <c r="U59" s="36">
        <v>3208</v>
      </c>
      <c r="V59" s="36">
        <v>3880</v>
      </c>
      <c r="W59" s="36">
        <v>2770</v>
      </c>
      <c r="X59" s="36">
        <v>5119</v>
      </c>
      <c r="Y59" s="36">
        <v>4899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268</v>
      </c>
      <c r="G63" s="52">
        <v>4979</v>
      </c>
      <c r="H63" s="52">
        <v>6544</v>
      </c>
      <c r="I63" s="52">
        <v>6510</v>
      </c>
      <c r="J63" s="52">
        <v>3350</v>
      </c>
      <c r="K63" s="52">
        <v>223</v>
      </c>
      <c r="L63" s="52">
        <v>0</v>
      </c>
      <c r="M63" s="52">
        <v>4721</v>
      </c>
      <c r="N63" s="52">
        <v>11549</v>
      </c>
      <c r="O63" s="52">
        <v>9753</v>
      </c>
      <c r="P63" s="52">
        <v>311</v>
      </c>
      <c r="Q63" s="52">
        <v>1819</v>
      </c>
      <c r="R63" s="52">
        <v>54</v>
      </c>
      <c r="S63" s="52">
        <v>1569</v>
      </c>
      <c r="T63" s="52">
        <v>974</v>
      </c>
      <c r="U63" s="52">
        <v>7214</v>
      </c>
      <c r="V63" s="52">
        <v>8351</v>
      </c>
      <c r="W63" s="52">
        <v>7170</v>
      </c>
      <c r="X63" s="52">
        <v>8318</v>
      </c>
      <c r="Y63" s="52">
        <v>8204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1788</v>
      </c>
      <c r="D65" s="52">
        <v>1207</v>
      </c>
      <c r="E65" s="52">
        <v>44</v>
      </c>
      <c r="F65" s="52">
        <v>39</v>
      </c>
      <c r="G65" s="52">
        <v>84</v>
      </c>
      <c r="H65" s="52">
        <v>542</v>
      </c>
      <c r="I65" s="52">
        <v>1397</v>
      </c>
      <c r="J65" s="52">
        <v>1726</v>
      </c>
      <c r="K65" s="52">
        <v>1681</v>
      </c>
      <c r="L65" s="52">
        <v>463</v>
      </c>
      <c r="M65" s="52">
        <v>36</v>
      </c>
      <c r="N65" s="52">
        <v>966</v>
      </c>
      <c r="O65" s="52">
        <v>2450</v>
      </c>
      <c r="P65" s="52">
        <v>3091</v>
      </c>
      <c r="Q65" s="52">
        <v>2162</v>
      </c>
      <c r="R65" s="52">
        <v>1290</v>
      </c>
      <c r="S65" s="52">
        <v>787</v>
      </c>
      <c r="T65" s="52">
        <v>706</v>
      </c>
      <c r="U65" s="52">
        <v>751</v>
      </c>
      <c r="V65" s="52">
        <v>2413</v>
      </c>
      <c r="W65" s="52">
        <v>2850</v>
      </c>
      <c r="X65" s="52">
        <v>2910</v>
      </c>
      <c r="Y65" s="52">
        <v>5315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1161</v>
      </c>
      <c r="D67" s="52">
        <f t="shared" si="0"/>
        <v>2690</v>
      </c>
      <c r="E67" s="52">
        <f t="shared" si="0"/>
        <v>2472</v>
      </c>
      <c r="F67" s="52">
        <f t="shared" si="0"/>
        <v>2458</v>
      </c>
      <c r="G67" s="52">
        <f t="shared" si="0"/>
        <v>2111</v>
      </c>
      <c r="H67" s="52">
        <f t="shared" si="0"/>
        <v>2519</v>
      </c>
      <c r="I67" s="52">
        <f t="shared" si="0"/>
        <v>898</v>
      </c>
      <c r="J67" s="52">
        <f t="shared" si="0"/>
        <v>296</v>
      </c>
      <c r="K67" s="52">
        <f t="shared" si="0"/>
        <v>53</v>
      </c>
      <c r="L67" s="52">
        <f t="shared" si="0"/>
        <v>23</v>
      </c>
      <c r="M67" s="52">
        <f t="shared" si="0"/>
        <v>328</v>
      </c>
      <c r="N67" s="52">
        <f t="shared" si="0"/>
        <v>641</v>
      </c>
      <c r="O67" s="52">
        <f t="shared" si="0"/>
        <v>788</v>
      </c>
      <c r="P67" s="52">
        <f t="shared" si="0"/>
        <v>82</v>
      </c>
      <c r="Q67" s="52">
        <f t="shared" si="0"/>
        <v>342</v>
      </c>
      <c r="R67" s="52">
        <f t="shared" ref="R67:V67" si="1">R39-R53</f>
        <v>230</v>
      </c>
      <c r="S67" s="52">
        <f t="shared" si="1"/>
        <v>170</v>
      </c>
      <c r="T67" s="52">
        <f t="shared" si="1"/>
        <v>552</v>
      </c>
      <c r="U67" s="52">
        <f t="shared" si="1"/>
        <v>753</v>
      </c>
      <c r="V67" s="52">
        <f t="shared" si="1"/>
        <v>1744</v>
      </c>
      <c r="W67" s="52">
        <f t="shared" ref="W67:Y67" si="2">W39-W53</f>
        <v>423</v>
      </c>
      <c r="X67" s="52">
        <f t="shared" si="2"/>
        <v>1328</v>
      </c>
      <c r="Y67" s="52">
        <f t="shared" si="2"/>
        <v>912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10</v>
      </c>
      <c r="U68" s="52">
        <f t="shared" si="4"/>
        <v>0</v>
      </c>
      <c r="V68" s="52">
        <f t="shared" si="4"/>
        <v>2</v>
      </c>
      <c r="W68" s="52">
        <f t="shared" ref="W68:Y68" si="5">W40-W54</f>
        <v>0</v>
      </c>
      <c r="X68" s="52">
        <f t="shared" si="5"/>
        <v>1</v>
      </c>
      <c r="Y68" s="52">
        <f t="shared" si="5"/>
        <v>2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1857</v>
      </c>
      <c r="D69" s="52">
        <f t="shared" si="6"/>
        <v>10993</v>
      </c>
      <c r="E69" s="52">
        <f t="shared" si="6"/>
        <v>12338</v>
      </c>
      <c r="F69" s="52">
        <f t="shared" si="6"/>
        <v>15953</v>
      </c>
      <c r="G69" s="52">
        <f t="shared" si="6"/>
        <v>16146</v>
      </c>
      <c r="H69" s="52">
        <f t="shared" si="6"/>
        <v>18527</v>
      </c>
      <c r="I69" s="52">
        <f t="shared" si="6"/>
        <v>7395</v>
      </c>
      <c r="J69" s="52">
        <f t="shared" si="6"/>
        <v>3486</v>
      </c>
      <c r="K69" s="52">
        <f t="shared" si="6"/>
        <v>1212</v>
      </c>
      <c r="L69" s="52">
        <f t="shared" si="6"/>
        <v>257</v>
      </c>
      <c r="M69" s="52">
        <f t="shared" si="6"/>
        <v>7672</v>
      </c>
      <c r="N69" s="52">
        <f t="shared" si="6"/>
        <v>16555</v>
      </c>
      <c r="O69" s="52">
        <f t="shared" si="6"/>
        <v>16477</v>
      </c>
      <c r="P69" s="52">
        <f t="shared" si="6"/>
        <v>7542</v>
      </c>
      <c r="Q69" s="52">
        <f t="shared" si="6"/>
        <v>7343</v>
      </c>
      <c r="R69" s="52">
        <f t="shared" ref="R69:V69" si="7">R41-R55</f>
        <v>3476</v>
      </c>
      <c r="S69" s="52">
        <f t="shared" si="7"/>
        <v>3291</v>
      </c>
      <c r="T69" s="52">
        <f t="shared" si="7"/>
        <v>1769</v>
      </c>
      <c r="U69" s="52">
        <f t="shared" si="7"/>
        <v>16559</v>
      </c>
      <c r="V69" s="52">
        <f t="shared" si="7"/>
        <v>11613</v>
      </c>
      <c r="W69" s="52">
        <f t="shared" ref="W69:Y69" si="8">W41-W55</f>
        <v>11795</v>
      </c>
      <c r="X69" s="52">
        <f t="shared" si="8"/>
        <v>5222</v>
      </c>
      <c r="Y69" s="52">
        <f t="shared" si="8"/>
        <v>7942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532</v>
      </c>
      <c r="M70" s="52">
        <f t="shared" si="9"/>
        <v>325</v>
      </c>
      <c r="N70" s="52">
        <f t="shared" si="9"/>
        <v>118</v>
      </c>
      <c r="O70" s="52">
        <f t="shared" si="9"/>
        <v>136</v>
      </c>
      <c r="P70" s="52">
        <f t="shared" si="9"/>
        <v>0</v>
      </c>
      <c r="Q70" s="52">
        <f t="shared" si="9"/>
        <v>51</v>
      </c>
      <c r="R70" s="52">
        <f t="shared" ref="R70:V70" si="10">R42-R56</f>
        <v>203</v>
      </c>
      <c r="S70" s="52">
        <f t="shared" si="10"/>
        <v>2007</v>
      </c>
      <c r="T70" s="52">
        <f t="shared" si="10"/>
        <v>4738</v>
      </c>
      <c r="U70" s="52">
        <f t="shared" si="10"/>
        <v>67</v>
      </c>
      <c r="V70" s="52">
        <f t="shared" si="10"/>
        <v>4419</v>
      </c>
      <c r="W70" s="52">
        <f t="shared" ref="W70:Y70" si="11">W42-W56</f>
        <v>770</v>
      </c>
      <c r="X70" s="52">
        <f t="shared" si="11"/>
        <v>4714</v>
      </c>
      <c r="Y70" s="52">
        <f t="shared" si="11"/>
        <v>2569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226</v>
      </c>
      <c r="D72" s="52">
        <v>840</v>
      </c>
      <c r="E72" s="52">
        <v>537</v>
      </c>
      <c r="F72" s="52">
        <v>1093</v>
      </c>
      <c r="G72" s="52">
        <v>1297</v>
      </c>
      <c r="H72" s="52">
        <v>1623</v>
      </c>
      <c r="I72" s="52">
        <v>625</v>
      </c>
      <c r="J72" s="52">
        <v>336</v>
      </c>
      <c r="K72" s="52">
        <v>74</v>
      </c>
      <c r="L72" s="52">
        <v>37</v>
      </c>
      <c r="M72" s="52">
        <v>359</v>
      </c>
      <c r="N72" s="52">
        <v>676</v>
      </c>
      <c r="O72" s="52">
        <v>629</v>
      </c>
      <c r="P72" s="52">
        <v>148</v>
      </c>
      <c r="Q72" s="52">
        <v>256</v>
      </c>
      <c r="R72" s="52">
        <v>93</v>
      </c>
      <c r="S72" s="52">
        <v>62</v>
      </c>
      <c r="T72" s="52">
        <v>12</v>
      </c>
      <c r="U72" s="52">
        <v>598</v>
      </c>
      <c r="V72" s="52">
        <v>464</v>
      </c>
      <c r="W72" s="52">
        <v>683</v>
      </c>
      <c r="X72" s="52">
        <v>297</v>
      </c>
      <c r="Y72" s="52">
        <v>95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2792</v>
      </c>
      <c r="D73" s="36">
        <v>12842</v>
      </c>
      <c r="E73" s="36">
        <v>14276</v>
      </c>
      <c r="F73" s="36">
        <v>17316</v>
      </c>
      <c r="G73" s="36">
        <v>16957</v>
      </c>
      <c r="H73" s="36">
        <v>19425</v>
      </c>
      <c r="I73" s="36">
        <v>7669</v>
      </c>
      <c r="J73" s="36">
        <v>3445</v>
      </c>
      <c r="K73" s="36">
        <v>1190</v>
      </c>
      <c r="L73" s="36">
        <v>774</v>
      </c>
      <c r="M73" s="36">
        <v>7973</v>
      </c>
      <c r="N73" s="36">
        <v>16619</v>
      </c>
      <c r="O73" s="36">
        <v>16740</v>
      </c>
      <c r="P73" s="36">
        <v>7360</v>
      </c>
      <c r="Q73" s="36">
        <v>7458</v>
      </c>
      <c r="R73" s="36">
        <v>3863</v>
      </c>
      <c r="S73" s="36">
        <v>5461</v>
      </c>
      <c r="T73" s="36">
        <v>7084</v>
      </c>
      <c r="U73" s="36">
        <v>15820</v>
      </c>
      <c r="V73" s="36">
        <v>17441</v>
      </c>
      <c r="W73" s="36">
        <v>12349</v>
      </c>
      <c r="X73" s="36">
        <v>10010</v>
      </c>
      <c r="Y73" s="36">
        <v>11053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895</v>
      </c>
      <c r="K79" s="138">
        <f>RES_hhdet_numvin!K163</f>
        <v>118</v>
      </c>
      <c r="L79" s="138">
        <f>RES_hhdet_numvin!L163</f>
        <v>0</v>
      </c>
      <c r="M79" s="138">
        <f>RES_hhdet_numvin!M163</f>
        <v>4347</v>
      </c>
      <c r="N79" s="138">
        <f>RES_hhdet_numvin!N163</f>
        <v>10756</v>
      </c>
      <c r="O79" s="138">
        <f>RES_hhdet_numvin!O163</f>
        <v>10229</v>
      </c>
      <c r="P79" s="138">
        <f>RES_hhdet_numvin!P163</f>
        <v>594</v>
      </c>
      <c r="Q79" s="138">
        <f>RES_hhdet_numvin!Q163</f>
        <v>3208</v>
      </c>
      <c r="R79" s="138">
        <f>RES_hhdet_numvin!R163</f>
        <v>81</v>
      </c>
      <c r="S79" s="138">
        <f>RES_hhdet_numvin!S163</f>
        <v>2153</v>
      </c>
      <c r="T79" s="138">
        <f>RES_hhdet_numvin!T163</f>
        <v>1439</v>
      </c>
      <c r="U79" s="138">
        <f>RES_hhdet_numvin!U163</f>
        <v>10358</v>
      </c>
      <c r="V79" s="138">
        <f>RES_hhdet_numvin!V163</f>
        <v>12220</v>
      </c>
      <c r="W79" s="138">
        <f>RES_hhdet_numvin!W163</f>
        <v>10037</v>
      </c>
      <c r="X79" s="138">
        <f>RES_hhdet_numvin!X163</f>
        <v>13592</v>
      </c>
      <c r="Y79" s="138">
        <f>RES_hhdet_numvin!Y163</f>
        <v>13150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370</v>
      </c>
      <c r="S81" s="138">
        <f>RES_hhdet_numvin!S165</f>
        <v>574</v>
      </c>
      <c r="T81" s="138">
        <f>RES_hhdet_numvin!T165</f>
        <v>643</v>
      </c>
      <c r="U81" s="138">
        <f>RES_hhdet_numvin!U165</f>
        <v>2022</v>
      </c>
      <c r="V81" s="138">
        <f>RES_hhdet_numvin!V165</f>
        <v>3900</v>
      </c>
      <c r="W81" s="138">
        <f>RES_hhdet_numvin!W165</f>
        <v>3293</v>
      </c>
      <c r="X81" s="138">
        <f>RES_hhdet_numvin!X165</f>
        <v>4022</v>
      </c>
      <c r="Y81" s="138">
        <f>RES_hhdet_numvin!Y165</f>
        <v>7022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72</v>
      </c>
      <c r="S83" s="138">
        <f>RES_hhdet_numvin!S167</f>
        <v>117</v>
      </c>
      <c r="T83" s="138">
        <f>RES_hhdet_numvin!T167</f>
        <v>438</v>
      </c>
      <c r="U83" s="138">
        <f>RES_hhdet_numvin!U167</f>
        <v>761</v>
      </c>
      <c r="V83" s="138">
        <f>RES_hhdet_numvin!V167</f>
        <v>1935</v>
      </c>
      <c r="W83" s="138">
        <f>RES_hhdet_numvin!W167</f>
        <v>501</v>
      </c>
      <c r="X83" s="138">
        <f>RES_hhdet_numvin!X167</f>
        <v>1952</v>
      </c>
      <c r="Y83" s="138">
        <f>RES_hhdet_numvin!Y167</f>
        <v>1309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10</v>
      </c>
      <c r="U84" s="138">
        <f>RES_hhdet_numvin!U168</f>
        <v>0</v>
      </c>
      <c r="V84" s="138">
        <f>RES_hhdet_numvin!V168</f>
        <v>3</v>
      </c>
      <c r="W84" s="138">
        <f>RES_hhdet_numvin!W168</f>
        <v>0</v>
      </c>
      <c r="X84" s="138">
        <f>RES_hhdet_numvin!X168</f>
        <v>3</v>
      </c>
      <c r="Y84" s="138">
        <f>RES_hhdet_numvin!Y168</f>
        <v>5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1100</v>
      </c>
      <c r="S87" s="138">
        <f>RES_hhdet_numvin!S171</f>
        <v>2082</v>
      </c>
      <c r="T87" s="138">
        <f>RES_hhdet_numvin!T171</f>
        <v>1352</v>
      </c>
      <c r="U87" s="138">
        <f>RES_hhdet_numvin!U171</f>
        <v>16008</v>
      </c>
      <c r="V87" s="138">
        <f>RES_hhdet_numvin!V171</f>
        <v>12368</v>
      </c>
      <c r="W87" s="138">
        <f>RES_hhdet_numvin!W171</f>
        <v>13120</v>
      </c>
      <c r="X87" s="138">
        <f>RES_hhdet_numvin!X171</f>
        <v>7418</v>
      </c>
      <c r="Y87" s="138">
        <f>RES_hhdet_numvin!Y171</f>
        <v>11369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64</v>
      </c>
      <c r="S88" s="138">
        <f>RES_hhdet_numvin!S172</f>
        <v>1292</v>
      </c>
      <c r="T88" s="138">
        <f>RES_hhdet_numvin!T172</f>
        <v>3646</v>
      </c>
      <c r="U88" s="138">
        <f>RES_hhdet_numvin!U172</f>
        <v>70</v>
      </c>
      <c r="V88" s="138">
        <f>RES_hhdet_numvin!V172</f>
        <v>4793</v>
      </c>
      <c r="W88" s="138">
        <f>RES_hhdet_numvin!W172</f>
        <v>895</v>
      </c>
      <c r="X88" s="138">
        <f>RES_hhdet_numvin!X172</f>
        <v>6806</v>
      </c>
      <c r="Y88" s="138">
        <f>RES_hhdet_numvin!Y172</f>
        <v>3688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28</v>
      </c>
      <c r="S92" s="138">
        <f>RES_hhdet_numvin!S176</f>
        <v>44</v>
      </c>
      <c r="T92" s="138">
        <f>RES_hhdet_numvin!T176</f>
        <v>12</v>
      </c>
      <c r="U92" s="138">
        <f>RES_hhdet_numvin!U176</f>
        <v>607</v>
      </c>
      <c r="V92" s="138">
        <f>RES_hhdet_numvin!V176</f>
        <v>513</v>
      </c>
      <c r="W92" s="138">
        <f>RES_hhdet_numvin!W176</f>
        <v>801</v>
      </c>
      <c r="X92" s="138">
        <f>RES_hhdet_numvin!X176</f>
        <v>453</v>
      </c>
      <c r="Y92" s="138">
        <f>RES_hhdet_numvin!Y176</f>
        <v>142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1251</v>
      </c>
      <c r="S93" s="39">
        <f>RES_hhdet_numvin!S177</f>
        <v>3518</v>
      </c>
      <c r="T93" s="39">
        <f>RES_hhdet_numvin!T177</f>
        <v>5468</v>
      </c>
      <c r="U93" s="39">
        <f>RES_hhdet_numvin!U177</f>
        <v>15847</v>
      </c>
      <c r="V93" s="39">
        <f>RES_hhdet_numvin!V177</f>
        <v>19121</v>
      </c>
      <c r="W93" s="39">
        <f>RES_hhdet_numvin!W177</f>
        <v>14330</v>
      </c>
      <c r="X93" s="39">
        <f>RES_hhdet_numvin!X177</f>
        <v>15090</v>
      </c>
      <c r="Y93" s="39">
        <f>RES_hhdet_numvin!Y177</f>
        <v>15952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190.53817844495958</v>
      </c>
      <c r="C97" s="117">
        <f t="shared" si="12"/>
        <v>174.89966894034626</v>
      </c>
      <c r="D97" s="117">
        <f t="shared" si="12"/>
        <v>164.37090962712088</v>
      </c>
      <c r="E97" s="117">
        <f t="shared" si="12"/>
        <v>147.21224166122207</v>
      </c>
      <c r="F97" s="117">
        <f t="shared" si="12"/>
        <v>125.82346500362645</v>
      </c>
      <c r="G97" s="117">
        <f t="shared" si="12"/>
        <v>112.13055431279223</v>
      </c>
      <c r="H97" s="117">
        <f t="shared" si="12"/>
        <v>99.099353180179392</v>
      </c>
      <c r="I97" s="117">
        <f t="shared" si="12"/>
        <v>91.1506242263345</v>
      </c>
      <c r="J97" s="117">
        <f t="shared" si="12"/>
        <v>87.519112938155871</v>
      </c>
      <c r="K97" s="117">
        <f t="shared" si="12"/>
        <v>75.104890953290237</v>
      </c>
      <c r="L97" s="117">
        <f t="shared" si="12"/>
        <v>67.268129569987408</v>
      </c>
      <c r="M97" s="117">
        <f t="shared" si="12"/>
        <v>70.284237188163829</v>
      </c>
      <c r="N97" s="117">
        <f t="shared" si="12"/>
        <v>80.677070257234462</v>
      </c>
      <c r="O97" s="117">
        <f t="shared" si="12"/>
        <v>82.362937551111855</v>
      </c>
      <c r="P97" s="117">
        <f t="shared" si="12"/>
        <v>79.64818924274779</v>
      </c>
      <c r="Q97" s="117">
        <f t="shared" si="12"/>
        <v>85.416171459523042</v>
      </c>
      <c r="R97" s="117">
        <f t="shared" ref="R97:V97" si="13">R98+R100+R102+R111</f>
        <v>85.737682532333011</v>
      </c>
      <c r="S97" s="117">
        <f t="shared" si="13"/>
        <v>56.881130266013884</v>
      </c>
      <c r="T97" s="117">
        <f t="shared" si="13"/>
        <v>55.86415920733932</v>
      </c>
      <c r="U97" s="117">
        <f t="shared" si="13"/>
        <v>80.658491533138701</v>
      </c>
      <c r="V97" s="117">
        <f t="shared" si="13"/>
        <v>114.26214538083933</v>
      </c>
      <c r="W97" s="117">
        <f t="shared" ref="W97:Y97" si="14">W98+W100+W102+W111</f>
        <v>99.09179307359156</v>
      </c>
      <c r="X97" s="117">
        <f t="shared" si="14"/>
        <v>98.388916688442691</v>
      </c>
      <c r="Y97" s="117">
        <f t="shared" si="14"/>
        <v>101.54791344721538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168.58141199511388</v>
      </c>
      <c r="C98" s="122">
        <f t="shared" si="15"/>
        <v>158.30603806384693</v>
      </c>
      <c r="D98" s="122">
        <f t="shared" si="15"/>
        <v>149.18993702685901</v>
      </c>
      <c r="E98" s="122">
        <f t="shared" si="15"/>
        <v>132.69700530535323</v>
      </c>
      <c r="F98" s="122">
        <f t="shared" si="15"/>
        <v>112.32896333270391</v>
      </c>
      <c r="G98" s="122">
        <f t="shared" si="15"/>
        <v>99.298996216086621</v>
      </c>
      <c r="H98" s="122">
        <f t="shared" si="15"/>
        <v>86.685796293808053</v>
      </c>
      <c r="I98" s="122">
        <f t="shared" si="15"/>
        <v>77.758820945414115</v>
      </c>
      <c r="J98" s="122">
        <f t="shared" si="15"/>
        <v>76.278076476985788</v>
      </c>
      <c r="K98" s="122">
        <f t="shared" si="15"/>
        <v>66.903439673925348</v>
      </c>
      <c r="L98" s="122">
        <f t="shared" si="15"/>
        <v>61.149871158051852</v>
      </c>
      <c r="M98" s="122">
        <f t="shared" si="15"/>
        <v>64.112097989744683</v>
      </c>
      <c r="N98" s="122">
        <f t="shared" si="15"/>
        <v>73.606246337229209</v>
      </c>
      <c r="O98" s="122">
        <f t="shared" si="15"/>
        <v>73.821513529683315</v>
      </c>
      <c r="P98" s="122">
        <f t="shared" si="15"/>
        <v>70.889958128386894</v>
      </c>
      <c r="Q98" s="122">
        <f t="shared" si="15"/>
        <v>75.295952862188273</v>
      </c>
      <c r="R98" s="122">
        <f t="shared" si="15"/>
        <v>75.634432569997685</v>
      </c>
      <c r="S98" s="122">
        <f t="shared" si="15"/>
        <v>46.197060298106919</v>
      </c>
      <c r="T98" s="122">
        <f t="shared" si="15"/>
        <v>44.082394870563455</v>
      </c>
      <c r="U98" s="122">
        <f t="shared" si="15"/>
        <v>66.055674975174966</v>
      </c>
      <c r="V98" s="122">
        <f t="shared" si="15"/>
        <v>99.908318004728187</v>
      </c>
      <c r="W98" s="122">
        <f t="shared" si="15"/>
        <v>80.241263071634592</v>
      </c>
      <c r="X98" s="122">
        <f t="shared" si="15"/>
        <v>82.361020263939736</v>
      </c>
      <c r="Y98" s="122">
        <f t="shared" si="15"/>
        <v>82.784399498398528</v>
      </c>
      <c r="DA98" s="130" t="s">
        <v>1723</v>
      </c>
    </row>
    <row r="99" spans="1:105" ht="12" customHeight="1" x14ac:dyDescent="0.25">
      <c r="A99" s="97" t="s">
        <v>53</v>
      </c>
      <c r="B99" s="98">
        <v>168.58141199511388</v>
      </c>
      <c r="C99" s="98">
        <v>158.30603806384693</v>
      </c>
      <c r="D99" s="98">
        <v>149.18993702685901</v>
      </c>
      <c r="E99" s="98">
        <v>132.69700530535323</v>
      </c>
      <c r="F99" s="98">
        <v>112.32896333270391</v>
      </c>
      <c r="G99" s="98">
        <v>99.298996216086621</v>
      </c>
      <c r="H99" s="98">
        <v>86.685796293808053</v>
      </c>
      <c r="I99" s="98">
        <v>77.758820945414115</v>
      </c>
      <c r="J99" s="98">
        <v>76.278076476985788</v>
      </c>
      <c r="K99" s="98">
        <v>66.903439673925348</v>
      </c>
      <c r="L99" s="98">
        <v>61.149871158051852</v>
      </c>
      <c r="M99" s="98">
        <v>64.112097989744683</v>
      </c>
      <c r="N99" s="98">
        <v>73.606246337229209</v>
      </c>
      <c r="O99" s="98">
        <v>73.821513529683315</v>
      </c>
      <c r="P99" s="98">
        <v>70.889958128386894</v>
      </c>
      <c r="Q99" s="98">
        <v>75.295952862188273</v>
      </c>
      <c r="R99" s="98">
        <v>75.634432569997685</v>
      </c>
      <c r="S99" s="98">
        <v>46.197060298106919</v>
      </c>
      <c r="T99" s="98">
        <v>44.082394870563455</v>
      </c>
      <c r="U99" s="98">
        <v>66.055674975174966</v>
      </c>
      <c r="V99" s="98">
        <v>99.908318004728187</v>
      </c>
      <c r="W99" s="98">
        <v>80.241263071634592</v>
      </c>
      <c r="X99" s="98">
        <v>82.361020263939736</v>
      </c>
      <c r="Y99" s="98">
        <v>82.784399498398528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3.7424406004782904E-2</v>
      </c>
      <c r="C100" s="122">
        <f t="shared" si="16"/>
        <v>5.3875336581683496E-2</v>
      </c>
      <c r="D100" s="122">
        <f t="shared" si="16"/>
        <v>7.2017396074906925E-2</v>
      </c>
      <c r="E100" s="122">
        <f t="shared" si="16"/>
        <v>7.1832345054167038E-2</v>
      </c>
      <c r="F100" s="122">
        <f t="shared" si="16"/>
        <v>5.8367547200309094E-2</v>
      </c>
      <c r="G100" s="122">
        <f t="shared" si="16"/>
        <v>5.9035253890029969E-2</v>
      </c>
      <c r="H100" s="122">
        <f t="shared" si="16"/>
        <v>7.2726592869583107E-2</v>
      </c>
      <c r="I100" s="122">
        <f t="shared" si="16"/>
        <v>0.11300942813734655</v>
      </c>
      <c r="J100" s="122">
        <f t="shared" si="16"/>
        <v>0.10249616898470008</v>
      </c>
      <c r="K100" s="122">
        <f t="shared" si="16"/>
        <v>0.11675549046296141</v>
      </c>
      <c r="L100" s="122">
        <f t="shared" si="16"/>
        <v>0.13655903884974363</v>
      </c>
      <c r="M100" s="122">
        <f t="shared" si="16"/>
        <v>0.12697122302402286</v>
      </c>
      <c r="N100" s="122">
        <f t="shared" si="16"/>
        <v>0.21829252151341083</v>
      </c>
      <c r="O100" s="122">
        <f t="shared" si="16"/>
        <v>0.22975554303815549</v>
      </c>
      <c r="P100" s="122">
        <f t="shared" si="16"/>
        <v>0.18741379505272632</v>
      </c>
      <c r="Q100" s="122">
        <f t="shared" si="16"/>
        <v>0.28841966388261125</v>
      </c>
      <c r="R100" s="122">
        <f t="shared" si="16"/>
        <v>0.26851971182964818</v>
      </c>
      <c r="S100" s="122">
        <f t="shared" si="16"/>
        <v>0.2586426994791976</v>
      </c>
      <c r="T100" s="122">
        <f t="shared" si="16"/>
        <v>0.2533674054586163</v>
      </c>
      <c r="U100" s="122">
        <f t="shared" si="16"/>
        <v>0.24474714379282669</v>
      </c>
      <c r="V100" s="122">
        <f t="shared" si="16"/>
        <v>0.25884685615872188</v>
      </c>
      <c r="W100" s="122">
        <f t="shared" si="16"/>
        <v>0.24302985651161021</v>
      </c>
      <c r="X100" s="122">
        <f t="shared" si="16"/>
        <v>0.260435352658754</v>
      </c>
      <c r="Y100" s="122">
        <f t="shared" si="16"/>
        <v>0.19403274112586841</v>
      </c>
      <c r="DA100" s="130" t="s">
        <v>1725</v>
      </c>
    </row>
    <row r="101" spans="1:105" ht="12" customHeight="1" x14ac:dyDescent="0.25">
      <c r="A101" s="97" t="s">
        <v>53</v>
      </c>
      <c r="B101" s="98">
        <v>3.7424406004782904E-2</v>
      </c>
      <c r="C101" s="98">
        <v>5.3875336581683496E-2</v>
      </c>
      <c r="D101" s="98">
        <v>7.2017396074906925E-2</v>
      </c>
      <c r="E101" s="98">
        <v>7.1832345054167038E-2</v>
      </c>
      <c r="F101" s="98">
        <v>5.8367547200309094E-2</v>
      </c>
      <c r="G101" s="98">
        <v>5.9035253890029969E-2</v>
      </c>
      <c r="H101" s="98">
        <v>7.2726592869583107E-2</v>
      </c>
      <c r="I101" s="98">
        <v>0.11300942813734655</v>
      </c>
      <c r="J101" s="98">
        <v>0.10249616898470008</v>
      </c>
      <c r="K101" s="98">
        <v>0.11675549046296141</v>
      </c>
      <c r="L101" s="98">
        <v>0.13655903884974363</v>
      </c>
      <c r="M101" s="98">
        <v>0.12697122302402286</v>
      </c>
      <c r="N101" s="98">
        <v>0.21829252151341083</v>
      </c>
      <c r="O101" s="98">
        <v>0.22975554303815549</v>
      </c>
      <c r="P101" s="98">
        <v>0.18741379505272632</v>
      </c>
      <c r="Q101" s="98">
        <v>0.28841966388261125</v>
      </c>
      <c r="R101" s="98">
        <v>0.26851971182964818</v>
      </c>
      <c r="S101" s="98">
        <v>0.2586426994791976</v>
      </c>
      <c r="T101" s="98">
        <v>0.2533674054586163</v>
      </c>
      <c r="U101" s="98">
        <v>0.24474714379282669</v>
      </c>
      <c r="V101" s="98">
        <v>0.25884685615872188</v>
      </c>
      <c r="W101" s="98">
        <v>0.24302985651161021</v>
      </c>
      <c r="X101" s="98">
        <v>0.260435352658754</v>
      </c>
      <c r="Y101" s="98">
        <v>0.19403274112586841</v>
      </c>
      <c r="DA101" s="63" t="s">
        <v>1726</v>
      </c>
    </row>
    <row r="102" spans="1:105" ht="12" customHeight="1" x14ac:dyDescent="0.25">
      <c r="A102" s="121" t="s">
        <v>55</v>
      </c>
      <c r="B102" s="122">
        <v>18.318600805818516</v>
      </c>
      <c r="C102" s="122">
        <v>13.087244737229309</v>
      </c>
      <c r="D102" s="122">
        <v>12.261529501241943</v>
      </c>
      <c r="E102" s="122">
        <v>11.571134156859916</v>
      </c>
      <c r="F102" s="122">
        <v>10.588077784547529</v>
      </c>
      <c r="G102" s="122">
        <v>10.11199261979746</v>
      </c>
      <c r="H102" s="122">
        <v>10.008410825415258</v>
      </c>
      <c r="I102" s="122">
        <v>10.696909380101431</v>
      </c>
      <c r="J102" s="122">
        <v>9.1030067247350335</v>
      </c>
      <c r="K102" s="122">
        <v>6.4356848548801562</v>
      </c>
      <c r="L102" s="122">
        <v>4.7829557202191335</v>
      </c>
      <c r="M102" s="122">
        <v>4.7680232005480176</v>
      </c>
      <c r="N102" s="122">
        <v>5.4673176584420728</v>
      </c>
      <c r="O102" s="122">
        <v>6.9111565200786309</v>
      </c>
      <c r="P102" s="122">
        <v>6.9599072388088938</v>
      </c>
      <c r="Q102" s="122">
        <v>8.0852719595963105</v>
      </c>
      <c r="R102" s="122">
        <v>8.094293490302567</v>
      </c>
      <c r="S102" s="122">
        <v>8.3657551437654138</v>
      </c>
      <c r="T102" s="122">
        <v>9.6212073920580501</v>
      </c>
      <c r="U102" s="122">
        <v>12.189921119106236</v>
      </c>
      <c r="V102" s="122">
        <v>11.641324182293143</v>
      </c>
      <c r="W102" s="122">
        <v>15.656581447732432</v>
      </c>
      <c r="X102" s="122">
        <v>12.298241497678442</v>
      </c>
      <c r="Y102" s="122">
        <v>14.876594625788544</v>
      </c>
      <c r="DA102" s="130" t="s">
        <v>1727</v>
      </c>
    </row>
    <row r="103" spans="1:105" ht="12" customHeight="1" x14ac:dyDescent="0.25">
      <c r="A103" s="97" t="s">
        <v>124</v>
      </c>
      <c r="B103" s="98">
        <v>2.2398691158923039</v>
      </c>
      <c r="C103" s="98">
        <v>1.9698253317423251</v>
      </c>
      <c r="D103" s="98">
        <v>1.9023982098103942</v>
      </c>
      <c r="E103" s="98">
        <v>1.7971169805188685</v>
      </c>
      <c r="F103" s="98">
        <v>1.7059355876919797</v>
      </c>
      <c r="G103" s="98">
        <v>1.6240536642407684</v>
      </c>
      <c r="H103" s="98">
        <v>1.5712731861610092</v>
      </c>
      <c r="I103" s="98">
        <v>1.5193029133145546</v>
      </c>
      <c r="J103" s="98">
        <v>1.2730617948005232</v>
      </c>
      <c r="K103" s="98">
        <v>1.0375703020663509</v>
      </c>
      <c r="L103" s="98">
        <v>0.75000441573702126</v>
      </c>
      <c r="M103" s="98">
        <v>0.5952022893718244</v>
      </c>
      <c r="N103" s="98">
        <v>0.45494551545514417</v>
      </c>
      <c r="O103" s="98">
        <v>0.34966874076877191</v>
      </c>
      <c r="P103" s="98">
        <v>0.30334593126765252</v>
      </c>
      <c r="Q103" s="98">
        <v>0.2869670103840577</v>
      </c>
      <c r="R103" s="98">
        <v>0.28836268346267979</v>
      </c>
      <c r="S103" s="98">
        <v>0.33391241398932231</v>
      </c>
      <c r="T103" s="98">
        <v>0.45032011862821048</v>
      </c>
      <c r="U103" s="98">
        <v>0.38970709833512973</v>
      </c>
      <c r="V103" s="98">
        <v>0.63594922935670972</v>
      </c>
      <c r="W103" s="98">
        <v>0.78008293724387034</v>
      </c>
      <c r="X103" s="98">
        <v>0.78750362838466237</v>
      </c>
      <c r="Y103" s="98">
        <v>1.0343892239226751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1.3250590296697048E-3</v>
      </c>
      <c r="U104" s="98">
        <v>1.1038130389612434E-3</v>
      </c>
      <c r="V104" s="98">
        <v>1.6885831078720993E-3</v>
      </c>
      <c r="W104" s="98">
        <v>2.187065315187575E-3</v>
      </c>
      <c r="X104" s="98">
        <v>1.9700004399882363E-3</v>
      </c>
      <c r="Y104" s="98">
        <v>2.8876190428798608E-3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4.4988086635017714E-4</v>
      </c>
      <c r="U105" s="101">
        <v>3.6156461536481323E-4</v>
      </c>
      <c r="V105" s="101">
        <v>5.6869644528468374E-4</v>
      </c>
      <c r="W105" s="101">
        <v>9.9528224112365262E-4</v>
      </c>
      <c r="X105" s="101">
        <v>5.2371137583593339E-4</v>
      </c>
      <c r="Y105" s="101">
        <v>1.1988023079070246E-3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8.7517816331952761E-4</v>
      </c>
      <c r="U106" s="104">
        <v>7.4224842359643032E-4</v>
      </c>
      <c r="V106" s="104">
        <v>1.1198866625874155E-3</v>
      </c>
      <c r="W106" s="104">
        <v>1.1917830740639224E-3</v>
      </c>
      <c r="X106" s="104">
        <v>1.4462890641523032E-3</v>
      </c>
      <c r="Y106" s="104">
        <v>1.6888167349728362E-3</v>
      </c>
      <c r="DA106" s="132" t="s">
        <v>1731</v>
      </c>
    </row>
    <row r="107" spans="1:105" ht="12" customHeight="1" x14ac:dyDescent="0.25">
      <c r="A107" s="106" t="s">
        <v>122</v>
      </c>
      <c r="B107" s="101">
        <v>16.078731689926212</v>
      </c>
      <c r="C107" s="101">
        <v>11.117419405486984</v>
      </c>
      <c r="D107" s="101">
        <v>10.359131291431549</v>
      </c>
      <c r="E107" s="101">
        <v>9.7740171763410473</v>
      </c>
      <c r="F107" s="101">
        <v>8.8821421968555487</v>
      </c>
      <c r="G107" s="101">
        <v>8.4879389555566913</v>
      </c>
      <c r="H107" s="101">
        <v>8.4371376392542476</v>
      </c>
      <c r="I107" s="101">
        <v>9.1776064667868766</v>
      </c>
      <c r="J107" s="101">
        <v>7.829944929934511</v>
      </c>
      <c r="K107" s="101">
        <v>5.398114552813805</v>
      </c>
      <c r="L107" s="101">
        <v>4.0071086322342904</v>
      </c>
      <c r="M107" s="101">
        <v>4.1237086852392046</v>
      </c>
      <c r="N107" s="101">
        <v>4.9495014410633047</v>
      </c>
      <c r="O107" s="101">
        <v>6.4732759726438456</v>
      </c>
      <c r="P107" s="101">
        <v>6.5859073647195379</v>
      </c>
      <c r="Q107" s="101">
        <v>7.7213917591044749</v>
      </c>
      <c r="R107" s="101">
        <v>7.7107630389492261</v>
      </c>
      <c r="S107" s="101">
        <v>7.7498653133755324</v>
      </c>
      <c r="T107" s="101">
        <v>8.2987451186448826</v>
      </c>
      <c r="U107" s="101">
        <v>10.896097615446406</v>
      </c>
      <c r="V107" s="101">
        <v>9.5426301427528646</v>
      </c>
      <c r="W107" s="101">
        <v>12.79272290317577</v>
      </c>
      <c r="X107" s="101">
        <v>9.3092360559103149</v>
      </c>
      <c r="Y107" s="101">
        <v>10.911378281942659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2.5842672247822166E-2</v>
      </c>
      <c r="M108" s="104">
        <v>4.9112225936988607E-2</v>
      </c>
      <c r="N108" s="104">
        <v>6.2870701923624567E-2</v>
      </c>
      <c r="O108" s="104">
        <v>8.8211806666013345E-2</v>
      </c>
      <c r="P108" s="104">
        <v>7.0653942821703453E-2</v>
      </c>
      <c r="Q108" s="104">
        <v>7.6913190107776946E-2</v>
      </c>
      <c r="R108" s="104">
        <v>9.516776789066117E-2</v>
      </c>
      <c r="S108" s="104">
        <v>0.28197741640055962</v>
      </c>
      <c r="T108" s="104">
        <v>0.87081709575528721</v>
      </c>
      <c r="U108" s="104">
        <v>0.90301259228573949</v>
      </c>
      <c r="V108" s="104">
        <v>1.4610562270756959</v>
      </c>
      <c r="W108" s="104">
        <v>2.081588541997605</v>
      </c>
      <c r="X108" s="104">
        <v>2.1995318129434769</v>
      </c>
      <c r="Y108" s="104">
        <v>2.9279395008803295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1.1866285825570935E-2</v>
      </c>
      <c r="M109" s="98">
        <v>1.9979330680546966E-2</v>
      </c>
      <c r="N109" s="98">
        <v>2.6989754434485674E-2</v>
      </c>
      <c r="O109" s="98">
        <v>4.1764312558309577E-2</v>
      </c>
      <c r="P109" s="98">
        <v>2.9736842153294443E-2</v>
      </c>
      <c r="Q109" s="98">
        <v>3.2756351485364398E-2</v>
      </c>
      <c r="R109" s="98">
        <v>4.0335583926003525E-2</v>
      </c>
      <c r="S109" s="98">
        <v>0.10532474799343117</v>
      </c>
      <c r="T109" s="98">
        <v>0.34161371636015608</v>
      </c>
      <c r="U109" s="98">
        <v>0.34002263231572505</v>
      </c>
      <c r="V109" s="98">
        <v>0.5625447839467973</v>
      </c>
      <c r="W109" s="98">
        <v>1.0577996838783421</v>
      </c>
      <c r="X109" s="98">
        <v>0.6764652218775985</v>
      </c>
      <c r="Y109" s="98">
        <v>1.3782990253954099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1.3976386422251231E-2</v>
      </c>
      <c r="M110" s="98">
        <v>2.9132895256441641E-2</v>
      </c>
      <c r="N110" s="98">
        <v>3.5880947489138899E-2</v>
      </c>
      <c r="O110" s="98">
        <v>4.6447494107703768E-2</v>
      </c>
      <c r="P110" s="98">
        <v>4.0917100668409007E-2</v>
      </c>
      <c r="Q110" s="98">
        <v>4.4156838622412549E-2</v>
      </c>
      <c r="R110" s="98">
        <v>5.4832183964657645E-2</v>
      </c>
      <c r="S110" s="98">
        <v>0.17665266840712843</v>
      </c>
      <c r="T110" s="98">
        <v>0.52920337939513107</v>
      </c>
      <c r="U110" s="98">
        <v>0.56298995997001444</v>
      </c>
      <c r="V110" s="98">
        <v>0.89851144312889863</v>
      </c>
      <c r="W110" s="98">
        <v>1.0237888581192631</v>
      </c>
      <c r="X110" s="98">
        <v>1.5230665910658785</v>
      </c>
      <c r="Y110" s="98">
        <v>1.5496404754849196</v>
      </c>
      <c r="DA110" s="63" t="s">
        <v>1735</v>
      </c>
    </row>
    <row r="111" spans="1:105" ht="12" customHeight="1" x14ac:dyDescent="0.25">
      <c r="A111" s="121" t="s">
        <v>54</v>
      </c>
      <c r="B111" s="122">
        <v>3.6007412380224064</v>
      </c>
      <c r="C111" s="122">
        <v>3.4525108026883551</v>
      </c>
      <c r="D111" s="122">
        <v>2.8474257029450367</v>
      </c>
      <c r="E111" s="122">
        <v>2.8722698539547373</v>
      </c>
      <c r="F111" s="122">
        <v>2.8480563391747094</v>
      </c>
      <c r="G111" s="122">
        <v>2.6605302230181187</v>
      </c>
      <c r="H111" s="122">
        <v>2.3324194680865018</v>
      </c>
      <c r="I111" s="122">
        <v>2.5818844726816033</v>
      </c>
      <c r="J111" s="122">
        <v>2.0355335674503383</v>
      </c>
      <c r="K111" s="122">
        <v>1.6490109340217798</v>
      </c>
      <c r="L111" s="122">
        <v>1.1987436528666888</v>
      </c>
      <c r="M111" s="122">
        <v>1.2771447748470981</v>
      </c>
      <c r="N111" s="122">
        <v>1.3852137400497837</v>
      </c>
      <c r="O111" s="122">
        <v>1.4005119583117491</v>
      </c>
      <c r="P111" s="122">
        <v>1.6109100804992786</v>
      </c>
      <c r="Q111" s="122">
        <v>1.7465269738558438</v>
      </c>
      <c r="R111" s="122">
        <v>1.740436760203107</v>
      </c>
      <c r="S111" s="122">
        <v>2.0596721246623537</v>
      </c>
      <c r="T111" s="122">
        <v>1.9071895392592022</v>
      </c>
      <c r="U111" s="122">
        <v>2.1681482950646886</v>
      </c>
      <c r="V111" s="122">
        <v>2.4536563376592677</v>
      </c>
      <c r="W111" s="122">
        <v>2.9509186977129174</v>
      </c>
      <c r="X111" s="122">
        <v>3.4692195741657428</v>
      </c>
      <c r="Y111" s="122">
        <v>3.6928865819024392</v>
      </c>
      <c r="DA111" s="130" t="s">
        <v>1736</v>
      </c>
    </row>
    <row r="112" spans="1:105" ht="12" customHeight="1" x14ac:dyDescent="0.25">
      <c r="A112" s="97" t="s">
        <v>50</v>
      </c>
      <c r="B112" s="98">
        <v>0.28637581221395048</v>
      </c>
      <c r="C112" s="98">
        <v>0.25608073368213058</v>
      </c>
      <c r="D112" s="98">
        <v>0.21320172204916615</v>
      </c>
      <c r="E112" s="98">
        <v>0.18217317322140988</v>
      </c>
      <c r="F112" s="98">
        <v>0.18616520871926692</v>
      </c>
      <c r="G112" s="98">
        <v>0.19812757074865103</v>
      </c>
      <c r="H112" s="98">
        <v>0.19359071463838212</v>
      </c>
      <c r="I112" s="98">
        <v>0.20263899594838589</v>
      </c>
      <c r="J112" s="98">
        <v>0.18460192033737577</v>
      </c>
      <c r="K112" s="98">
        <v>0.15229089662540823</v>
      </c>
      <c r="L112" s="98">
        <v>0.1112714493143193</v>
      </c>
      <c r="M112" s="98">
        <v>0.11077720081459844</v>
      </c>
      <c r="N112" s="98">
        <v>0.10262017061771503</v>
      </c>
      <c r="O112" s="98">
        <v>8.7710690176592818E-2</v>
      </c>
      <c r="P112" s="98">
        <v>8.3776811337057527E-2</v>
      </c>
      <c r="Q112" s="98">
        <v>8.4680051512174337E-2</v>
      </c>
      <c r="R112" s="98">
        <v>8.7686177913472121E-2</v>
      </c>
      <c r="S112" s="98">
        <v>9.0324972638779644E-2</v>
      </c>
      <c r="T112" s="98">
        <v>4.2873239490969467E-2</v>
      </c>
      <c r="U112" s="98">
        <v>9.8119416592815867E-2</v>
      </c>
      <c r="V112" s="98">
        <v>6.344639789237691E-2</v>
      </c>
      <c r="W112" s="98">
        <v>0.15388782016279728</v>
      </c>
      <c r="X112" s="98">
        <v>0.15160712444484087</v>
      </c>
      <c r="Y112" s="98">
        <v>0.13513191278072653</v>
      </c>
      <c r="DA112" s="63" t="s">
        <v>1737</v>
      </c>
    </row>
    <row r="113" spans="1:105" ht="12" customHeight="1" x14ac:dyDescent="0.25">
      <c r="A113" s="109" t="s">
        <v>120</v>
      </c>
      <c r="B113" s="33">
        <v>3.3143654258084561</v>
      </c>
      <c r="C113" s="33">
        <v>3.1964300690062246</v>
      </c>
      <c r="D113" s="33">
        <v>2.6342239808958707</v>
      </c>
      <c r="E113" s="33">
        <v>2.6900966807333275</v>
      </c>
      <c r="F113" s="33">
        <v>2.6618911304554422</v>
      </c>
      <c r="G113" s="33">
        <v>2.4624026522694678</v>
      </c>
      <c r="H113" s="33">
        <v>2.1388287534481196</v>
      </c>
      <c r="I113" s="33">
        <v>2.3792454767332174</v>
      </c>
      <c r="J113" s="33">
        <v>1.8509316471129627</v>
      </c>
      <c r="K113" s="33">
        <v>1.4967200373963716</v>
      </c>
      <c r="L113" s="33">
        <v>1.0874722035523696</v>
      </c>
      <c r="M113" s="33">
        <v>1.1663675740324997</v>
      </c>
      <c r="N113" s="33">
        <v>1.2825935694320687</v>
      </c>
      <c r="O113" s="33">
        <v>1.3128012681351564</v>
      </c>
      <c r="P113" s="33">
        <v>1.527133269162221</v>
      </c>
      <c r="Q113" s="33">
        <v>1.6618469223436694</v>
      </c>
      <c r="R113" s="33">
        <v>1.6527505822896349</v>
      </c>
      <c r="S113" s="33">
        <v>1.9693471520235739</v>
      </c>
      <c r="T113" s="33">
        <v>1.8643162997682328</v>
      </c>
      <c r="U113" s="33">
        <v>2.0700288784718728</v>
      </c>
      <c r="V113" s="33">
        <v>2.390209939766891</v>
      </c>
      <c r="W113" s="33">
        <v>2.79703087755012</v>
      </c>
      <c r="X113" s="33">
        <v>3.3176124497209019</v>
      </c>
      <c r="Y113" s="33">
        <v>3.5577546691217128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112.723879389177</v>
      </c>
      <c r="C115" s="117">
        <f t="shared" si="17"/>
        <v>103.68641959789355</v>
      </c>
      <c r="D115" s="117">
        <f t="shared" si="17"/>
        <v>97.456826790829666</v>
      </c>
      <c r="E115" s="117">
        <f t="shared" si="17"/>
        <v>87.356522093749732</v>
      </c>
      <c r="F115" s="117">
        <f t="shared" si="17"/>
        <v>74.756366821242281</v>
      </c>
      <c r="G115" s="117">
        <f t="shared" si="17"/>
        <v>67.103786127355107</v>
      </c>
      <c r="H115" s="117">
        <f t="shared" si="17"/>
        <v>59.930756146199528</v>
      </c>
      <c r="I115" s="117">
        <f t="shared" si="17"/>
        <v>55.874435363690516</v>
      </c>
      <c r="J115" s="117">
        <f t="shared" si="17"/>
        <v>54.058898285889143</v>
      </c>
      <c r="K115" s="117">
        <f t="shared" si="17"/>
        <v>46.776946728190673</v>
      </c>
      <c r="L115" s="117">
        <f t="shared" si="17"/>
        <v>42.311664498785817</v>
      </c>
      <c r="M115" s="117">
        <f t="shared" si="17"/>
        <v>45.044334717633177</v>
      </c>
      <c r="N115" s="117">
        <f t="shared" si="17"/>
        <v>53.512746524323717</v>
      </c>
      <c r="O115" s="117">
        <f t="shared" si="17"/>
        <v>55.976379381076988</v>
      </c>
      <c r="P115" s="117">
        <f t="shared" si="17"/>
        <v>54.160556471810004</v>
      </c>
      <c r="Q115" s="117">
        <f t="shared" si="17"/>
        <v>58.512428527769316</v>
      </c>
      <c r="R115" s="117">
        <f t="shared" ref="R115:V115" si="18">R116+R118+R120+R129</f>
        <v>58.790394512893002</v>
      </c>
      <c r="S115" s="117">
        <f t="shared" si="18"/>
        <v>39.390816704113618</v>
      </c>
      <c r="T115" s="117">
        <f t="shared" si="18"/>
        <v>38.970619094141163</v>
      </c>
      <c r="U115" s="117">
        <f t="shared" si="18"/>
        <v>57.443351051008044</v>
      </c>
      <c r="V115" s="117">
        <f t="shared" si="18"/>
        <v>84.096904400517175</v>
      </c>
      <c r="W115" s="117">
        <f t="shared" ref="W115:Y115" si="19">W116+W118+W120+W129</f>
        <v>74.99427785628879</v>
      </c>
      <c r="X115" s="117">
        <f t="shared" si="19"/>
        <v>77.18260488766812</v>
      </c>
      <c r="Y115" s="117">
        <f t="shared" si="19"/>
        <v>81.388161529991166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100.04737416020974</v>
      </c>
      <c r="C116" s="122">
        <f t="shared" si="20"/>
        <v>93.949286784080002</v>
      </c>
      <c r="D116" s="122">
        <f t="shared" si="20"/>
        <v>88.539188716113642</v>
      </c>
      <c r="E116" s="122">
        <f t="shared" si="20"/>
        <v>78.751190790291872</v>
      </c>
      <c r="F116" s="122">
        <f t="shared" si="20"/>
        <v>66.685878870697977</v>
      </c>
      <c r="G116" s="122">
        <f t="shared" si="20"/>
        <v>59.367505119878473</v>
      </c>
      <c r="H116" s="122">
        <f t="shared" si="20"/>
        <v>52.376443517772039</v>
      </c>
      <c r="I116" s="122">
        <f t="shared" si="20"/>
        <v>47.581258152420013</v>
      </c>
      <c r="J116" s="122">
        <f t="shared" si="20"/>
        <v>47.088661778748452</v>
      </c>
      <c r="K116" s="122">
        <f t="shared" si="20"/>
        <v>41.565129979289786</v>
      </c>
      <c r="L116" s="122">
        <f t="shared" si="20"/>
        <v>38.302283495646194</v>
      </c>
      <c r="M116" s="122">
        <f t="shared" si="20"/>
        <v>40.975359285063455</v>
      </c>
      <c r="N116" s="122">
        <f t="shared" si="20"/>
        <v>48.611094170482332</v>
      </c>
      <c r="O116" s="122">
        <f t="shared" si="20"/>
        <v>50.041015484405989</v>
      </c>
      <c r="P116" s="122">
        <f t="shared" si="20"/>
        <v>48.089016128030714</v>
      </c>
      <c r="Q116" s="122">
        <f t="shared" si="20"/>
        <v>51.207081368767078</v>
      </c>
      <c r="R116" s="122">
        <f t="shared" si="20"/>
        <v>51.485075716315251</v>
      </c>
      <c r="S116" s="122">
        <f t="shared" si="20"/>
        <v>31.589865633696316</v>
      </c>
      <c r="T116" s="122">
        <f t="shared" si="20"/>
        <v>30.282999201579983</v>
      </c>
      <c r="U116" s="122">
        <f t="shared" si="20"/>
        <v>46.627576503959368</v>
      </c>
      <c r="V116" s="122">
        <f t="shared" si="20"/>
        <v>72.868795204052276</v>
      </c>
      <c r="W116" s="122">
        <f t="shared" si="20"/>
        <v>60.349856652984279</v>
      </c>
      <c r="X116" s="122">
        <f t="shared" si="20"/>
        <v>64.062576140282047</v>
      </c>
      <c r="Y116" s="122">
        <f t="shared" si="20"/>
        <v>66.309093676397396</v>
      </c>
      <c r="DA116" s="130" t="s">
        <v>1891</v>
      </c>
    </row>
    <row r="117" spans="1:105" ht="12" customHeight="1" x14ac:dyDescent="0.25">
      <c r="A117" s="97" t="s">
        <v>53</v>
      </c>
      <c r="B117" s="98">
        <v>100.04737416020974</v>
      </c>
      <c r="C117" s="98">
        <v>93.949286784080002</v>
      </c>
      <c r="D117" s="98">
        <v>88.539188716113642</v>
      </c>
      <c r="E117" s="98">
        <v>78.751190790291872</v>
      </c>
      <c r="F117" s="98">
        <v>66.685878870697977</v>
      </c>
      <c r="G117" s="98">
        <v>59.367505119878473</v>
      </c>
      <c r="H117" s="98">
        <v>52.376443517772039</v>
      </c>
      <c r="I117" s="98">
        <v>47.581258152420013</v>
      </c>
      <c r="J117" s="98">
        <v>47.088661778748452</v>
      </c>
      <c r="K117" s="98">
        <v>41.565129979289786</v>
      </c>
      <c r="L117" s="98">
        <v>38.302283495646194</v>
      </c>
      <c r="M117" s="98">
        <v>40.975359285063455</v>
      </c>
      <c r="N117" s="98">
        <v>48.611094170482332</v>
      </c>
      <c r="O117" s="98">
        <v>50.041015484405989</v>
      </c>
      <c r="P117" s="98">
        <v>48.089016128030714</v>
      </c>
      <c r="Q117" s="98">
        <v>51.207081368767078</v>
      </c>
      <c r="R117" s="98">
        <v>51.485075716315251</v>
      </c>
      <c r="S117" s="98">
        <v>31.589865633696316</v>
      </c>
      <c r="T117" s="98">
        <v>30.282999201579983</v>
      </c>
      <c r="U117" s="98">
        <v>46.627576503959368</v>
      </c>
      <c r="V117" s="98">
        <v>72.868795204052276</v>
      </c>
      <c r="W117" s="98">
        <v>60.349856652984279</v>
      </c>
      <c r="X117" s="98">
        <v>64.062576140282047</v>
      </c>
      <c r="Y117" s="98">
        <v>66.309093676397396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6.2921238851142369E-2</v>
      </c>
      <c r="C118" s="122">
        <f t="shared" si="21"/>
        <v>0.10203645646570782</v>
      </c>
      <c r="D118" s="122">
        <f t="shared" si="21"/>
        <v>0.14434766047696873</v>
      </c>
      <c r="E118" s="122">
        <f t="shared" si="21"/>
        <v>0.14653037273050895</v>
      </c>
      <c r="F118" s="122">
        <f t="shared" si="21"/>
        <v>0.12159428509472196</v>
      </c>
      <c r="G118" s="122">
        <f t="shared" si="21"/>
        <v>0.12836378044188454</v>
      </c>
      <c r="H118" s="122">
        <f t="shared" si="21"/>
        <v>0.17012860955944978</v>
      </c>
      <c r="I118" s="122">
        <f t="shared" si="21"/>
        <v>0.28447882506005334</v>
      </c>
      <c r="J118" s="122">
        <f t="shared" si="21"/>
        <v>0.27002398501637664</v>
      </c>
      <c r="K118" s="122">
        <f t="shared" si="21"/>
        <v>0.32176653228401353</v>
      </c>
      <c r="L118" s="122">
        <f t="shared" si="21"/>
        <v>0.38323573808294531</v>
      </c>
      <c r="M118" s="122">
        <f t="shared" si="21"/>
        <v>0.35986977281221089</v>
      </c>
      <c r="N118" s="122">
        <f t="shared" si="21"/>
        <v>0.64173627305930436</v>
      </c>
      <c r="O118" s="122">
        <f t="shared" si="21"/>
        <v>0.71388768731976993</v>
      </c>
      <c r="P118" s="122">
        <f t="shared" si="21"/>
        <v>0.61136692201705367</v>
      </c>
      <c r="Q118" s="122">
        <f t="shared" si="21"/>
        <v>0.98328947397836997</v>
      </c>
      <c r="R118" s="122">
        <f t="shared" si="21"/>
        <v>0.93896558373687555</v>
      </c>
      <c r="S118" s="122">
        <f t="shared" si="21"/>
        <v>0.91965583144796548</v>
      </c>
      <c r="T118" s="122">
        <f t="shared" si="21"/>
        <v>0.90975469358128891</v>
      </c>
      <c r="U118" s="122">
        <f t="shared" si="21"/>
        <v>0.89122191108701876</v>
      </c>
      <c r="V118" s="122">
        <f t="shared" si="21"/>
        <v>0.95920139399215121</v>
      </c>
      <c r="W118" s="122">
        <f t="shared" si="21"/>
        <v>0.91237096098556958</v>
      </c>
      <c r="X118" s="122">
        <f t="shared" si="21"/>
        <v>0.98638631175896918</v>
      </c>
      <c r="Y118" s="122">
        <f t="shared" si="21"/>
        <v>0.74146264441032161</v>
      </c>
      <c r="DA118" s="130" t="s">
        <v>1893</v>
      </c>
    </row>
    <row r="119" spans="1:105" ht="12" customHeight="1" x14ac:dyDescent="0.25">
      <c r="A119" s="97" t="s">
        <v>53</v>
      </c>
      <c r="B119" s="98">
        <v>6.2921238851142369E-2</v>
      </c>
      <c r="C119" s="98">
        <v>0.10203645646570782</v>
      </c>
      <c r="D119" s="98">
        <v>0.14434766047696873</v>
      </c>
      <c r="E119" s="98">
        <v>0.14653037273050895</v>
      </c>
      <c r="F119" s="98">
        <v>0.12159428509472196</v>
      </c>
      <c r="G119" s="98">
        <v>0.12836378044188454</v>
      </c>
      <c r="H119" s="98">
        <v>0.17012860955944978</v>
      </c>
      <c r="I119" s="98">
        <v>0.28447882506005334</v>
      </c>
      <c r="J119" s="98">
        <v>0.27002398501637664</v>
      </c>
      <c r="K119" s="98">
        <v>0.32176653228401353</v>
      </c>
      <c r="L119" s="98">
        <v>0.38323573808294531</v>
      </c>
      <c r="M119" s="98">
        <v>0.35986977281221089</v>
      </c>
      <c r="N119" s="98">
        <v>0.64173627305930436</v>
      </c>
      <c r="O119" s="98">
        <v>0.71388768731976993</v>
      </c>
      <c r="P119" s="98">
        <v>0.61136692201705367</v>
      </c>
      <c r="Q119" s="98">
        <v>0.98328947397836997</v>
      </c>
      <c r="R119" s="98">
        <v>0.93896558373687555</v>
      </c>
      <c r="S119" s="98">
        <v>0.91965583144796548</v>
      </c>
      <c r="T119" s="98">
        <v>0.90975469358128891</v>
      </c>
      <c r="U119" s="98">
        <v>0.89122191108701876</v>
      </c>
      <c r="V119" s="98">
        <v>0.95920139399215121</v>
      </c>
      <c r="W119" s="98">
        <v>0.91237096098556958</v>
      </c>
      <c r="X119" s="98">
        <v>0.98638631175896918</v>
      </c>
      <c r="Y119" s="98">
        <v>0.74146264441032161</v>
      </c>
      <c r="DA119" s="63" t="s">
        <v>1894</v>
      </c>
    </row>
    <row r="120" spans="1:105" ht="12" customHeight="1" x14ac:dyDescent="0.25">
      <c r="A120" s="121" t="s">
        <v>55</v>
      </c>
      <c r="B120" s="122">
        <v>10.00549079436531</v>
      </c>
      <c r="C120" s="122">
        <v>7.1305169907364219</v>
      </c>
      <c r="D120" s="122">
        <v>6.7038542790277384</v>
      </c>
      <c r="E120" s="122">
        <v>6.3602925716948953</v>
      </c>
      <c r="F120" s="122">
        <v>5.860859697974055</v>
      </c>
      <c r="G120" s="122">
        <v>5.6517850653924127</v>
      </c>
      <c r="H120" s="122">
        <v>5.6624516333692405</v>
      </c>
      <c r="I120" s="122">
        <v>6.0954125137462132</v>
      </c>
      <c r="J120" s="122">
        <v>5.1950820180144737</v>
      </c>
      <c r="K120" s="122">
        <v>3.6705518346811941</v>
      </c>
      <c r="L120" s="122">
        <v>2.7391071966815828</v>
      </c>
      <c r="M120" s="122">
        <v>2.7602687697690231</v>
      </c>
      <c r="N120" s="122">
        <v>3.2221947639215638</v>
      </c>
      <c r="O120" s="122">
        <v>4.1628206737534308</v>
      </c>
      <c r="P120" s="122">
        <v>4.2354422645676957</v>
      </c>
      <c r="Q120" s="122">
        <v>4.9873641928150558</v>
      </c>
      <c r="R120" s="122">
        <v>5.0332851236035294</v>
      </c>
      <c r="S120" s="122">
        <v>5.2929720688034063</v>
      </c>
      <c r="T120" s="122">
        <v>6.2858734587621479</v>
      </c>
      <c r="U120" s="122">
        <v>8.1989830876760692</v>
      </c>
      <c r="V120" s="122">
        <v>8.2558656288982455</v>
      </c>
      <c r="W120" s="122">
        <v>11.286733740412766</v>
      </c>
      <c r="X120" s="122">
        <v>9.2187064640879353</v>
      </c>
      <c r="Y120" s="122">
        <v>11.197641390701236</v>
      </c>
      <c r="DA120" s="130" t="s">
        <v>1895</v>
      </c>
    </row>
    <row r="121" spans="1:105" ht="12" customHeight="1" x14ac:dyDescent="0.25">
      <c r="A121" s="97" t="s">
        <v>124</v>
      </c>
      <c r="B121" s="98">
        <v>1.0997189202416882</v>
      </c>
      <c r="C121" s="98">
        <v>0.96979667503066369</v>
      </c>
      <c r="D121" s="98">
        <v>0.94380438401180144</v>
      </c>
      <c r="E121" s="98">
        <v>0.89942223629887819</v>
      </c>
      <c r="F121" s="98">
        <v>0.86292089546344619</v>
      </c>
      <c r="G121" s="98">
        <v>0.83218334459828025</v>
      </c>
      <c r="H121" s="98">
        <v>0.81910966460014034</v>
      </c>
      <c r="I121" s="98">
        <v>0.79944344345508733</v>
      </c>
      <c r="J121" s="98">
        <v>0.67203321364956992</v>
      </c>
      <c r="K121" s="98">
        <v>0.54956091278242569</v>
      </c>
      <c r="L121" s="98">
        <v>0.3989697934557615</v>
      </c>
      <c r="M121" s="98">
        <v>0.31976199295602081</v>
      </c>
      <c r="N121" s="98">
        <v>0.25116212485030942</v>
      </c>
      <c r="O121" s="98">
        <v>0.20548899801409423</v>
      </c>
      <c r="P121" s="98">
        <v>0.18387075944769551</v>
      </c>
      <c r="Q121" s="98">
        <v>0.1839565464474783</v>
      </c>
      <c r="R121" s="98">
        <v>0.19044674789293808</v>
      </c>
      <c r="S121" s="98">
        <v>0.22556241215194631</v>
      </c>
      <c r="T121" s="98">
        <v>0.32215356659293415</v>
      </c>
      <c r="U121" s="98">
        <v>0.3019819035842381</v>
      </c>
      <c r="V121" s="98">
        <v>0.53871536660897423</v>
      </c>
      <c r="W121" s="98">
        <v>0.68104387328152693</v>
      </c>
      <c r="X121" s="98">
        <v>0.69870040349525286</v>
      </c>
      <c r="Y121" s="98">
        <v>0.92644572350027576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1.2598023024268175E-3</v>
      </c>
      <c r="U122" s="98">
        <v>1.051366879877039E-3</v>
      </c>
      <c r="V122" s="98">
        <v>1.6108749219666961E-3</v>
      </c>
      <c r="W122" s="98">
        <v>2.051067318254665E-3</v>
      </c>
      <c r="X122" s="98">
        <v>1.9022495273263583E-3</v>
      </c>
      <c r="Y122" s="98">
        <v>2.7438511489183779E-3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3.8462413910728978E-4</v>
      </c>
      <c r="U123" s="101">
        <v>3.0911845628060877E-4</v>
      </c>
      <c r="V123" s="101">
        <v>4.9098825937928057E-4</v>
      </c>
      <c r="W123" s="101">
        <v>8.592842441907428E-4</v>
      </c>
      <c r="X123" s="101">
        <v>4.5596046317405515E-4</v>
      </c>
      <c r="Y123" s="101">
        <v>1.055034413945542E-3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8.7517816331952761E-4</v>
      </c>
      <c r="U124" s="104">
        <v>7.4224842359643032E-4</v>
      </c>
      <c r="V124" s="104">
        <v>1.1198866625874155E-3</v>
      </c>
      <c r="W124" s="104">
        <v>1.1917830740639224E-3</v>
      </c>
      <c r="X124" s="104">
        <v>1.4462890641523032E-3</v>
      </c>
      <c r="Y124" s="104">
        <v>1.6888167349728362E-3</v>
      </c>
      <c r="DA124" s="132" t="s">
        <v>1899</v>
      </c>
    </row>
    <row r="125" spans="1:105" ht="12" customHeight="1" x14ac:dyDescent="0.25">
      <c r="A125" s="106" t="s">
        <v>122</v>
      </c>
      <c r="B125" s="101">
        <v>8.9057718741236211</v>
      </c>
      <c r="C125" s="101">
        <v>6.160720315705758</v>
      </c>
      <c r="D125" s="101">
        <v>5.7600498950159373</v>
      </c>
      <c r="E125" s="101">
        <v>5.4608703353960175</v>
      </c>
      <c r="F125" s="101">
        <v>4.9979388025106086</v>
      </c>
      <c r="G125" s="101">
        <v>4.8196017207941324</v>
      </c>
      <c r="H125" s="101">
        <v>4.8433419687691002</v>
      </c>
      <c r="I125" s="101">
        <v>5.2959690702911262</v>
      </c>
      <c r="J125" s="101">
        <v>4.5230488043649038</v>
      </c>
      <c r="K125" s="101">
        <v>3.1209909218987684</v>
      </c>
      <c r="L125" s="101">
        <v>2.3191802203249154</v>
      </c>
      <c r="M125" s="101">
        <v>2.3995726102880277</v>
      </c>
      <c r="N125" s="101">
        <v>2.919166721440825</v>
      </c>
      <c r="O125" s="101">
        <v>3.88601431850859</v>
      </c>
      <c r="P125" s="101">
        <v>3.99294244186801</v>
      </c>
      <c r="Q125" s="101">
        <v>4.7396228095447173</v>
      </c>
      <c r="R125" s="101">
        <v>4.7633921117752998</v>
      </c>
      <c r="S125" s="101">
        <v>4.8218377579608083</v>
      </c>
      <c r="T125" s="101">
        <v>5.2025063093097179</v>
      </c>
      <c r="U125" s="101">
        <v>7.1024277711172683</v>
      </c>
      <c r="V125" s="101">
        <v>6.4286819505673831</v>
      </c>
      <c r="W125" s="101">
        <v>8.8471675276463255</v>
      </c>
      <c r="X125" s="101">
        <v>6.5184872781710714</v>
      </c>
      <c r="Y125" s="101">
        <v>7.7392720506117776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2.0957182900905806E-2</v>
      </c>
      <c r="M126" s="104">
        <v>4.0934166524974697E-2</v>
      </c>
      <c r="N126" s="104">
        <v>5.1865917630429151E-2</v>
      </c>
      <c r="O126" s="104">
        <v>7.1317357230747183E-2</v>
      </c>
      <c r="P126" s="104">
        <v>5.8629063251990125E-2</v>
      </c>
      <c r="Q126" s="104">
        <v>6.3784836822859667E-2</v>
      </c>
      <c r="R126" s="104">
        <v>7.9446263935290945E-2</v>
      </c>
      <c r="S126" s="104">
        <v>0.24557189869065132</v>
      </c>
      <c r="T126" s="104">
        <v>0.75995378055706908</v>
      </c>
      <c r="U126" s="104">
        <v>0.79352204609468613</v>
      </c>
      <c r="V126" s="104">
        <v>1.2868574367999213</v>
      </c>
      <c r="W126" s="104">
        <v>1.756471272166658</v>
      </c>
      <c r="X126" s="104">
        <v>1.9996165328942841</v>
      </c>
      <c r="Y126" s="104">
        <v>2.5291797654402624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6.9807964786545744E-3</v>
      </c>
      <c r="M127" s="98">
        <v>1.1801271268533052E-2</v>
      </c>
      <c r="N127" s="98">
        <v>1.5984970141290251E-2</v>
      </c>
      <c r="O127" s="98">
        <v>2.4869863123043415E-2</v>
      </c>
      <c r="P127" s="98">
        <v>1.7711962583581119E-2</v>
      </c>
      <c r="Q127" s="98">
        <v>1.9627998200447114E-2</v>
      </c>
      <c r="R127" s="98">
        <v>2.4614079970633293E-2</v>
      </c>
      <c r="S127" s="98">
        <v>6.8919230283522898E-2</v>
      </c>
      <c r="T127" s="98">
        <v>0.23075040116193804</v>
      </c>
      <c r="U127" s="98">
        <v>0.23053208612467163</v>
      </c>
      <c r="V127" s="98">
        <v>0.38834599367102257</v>
      </c>
      <c r="W127" s="98">
        <v>0.73268241404739476</v>
      </c>
      <c r="X127" s="98">
        <v>0.4765499418284056</v>
      </c>
      <c r="Y127" s="98">
        <v>0.97953928995534256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1.3976386422251231E-2</v>
      </c>
      <c r="M128" s="98">
        <v>2.9132895256441641E-2</v>
      </c>
      <c r="N128" s="98">
        <v>3.5880947489138899E-2</v>
      </c>
      <c r="O128" s="98">
        <v>4.6447494107703768E-2</v>
      </c>
      <c r="P128" s="98">
        <v>4.0917100668409007E-2</v>
      </c>
      <c r="Q128" s="98">
        <v>4.4156838622412549E-2</v>
      </c>
      <c r="R128" s="98">
        <v>5.4832183964657645E-2</v>
      </c>
      <c r="S128" s="98">
        <v>0.17665266840712843</v>
      </c>
      <c r="T128" s="98">
        <v>0.52920337939513107</v>
      </c>
      <c r="U128" s="98">
        <v>0.56298995997001444</v>
      </c>
      <c r="V128" s="98">
        <v>0.89851144312889863</v>
      </c>
      <c r="W128" s="98">
        <v>1.0237888581192631</v>
      </c>
      <c r="X128" s="98">
        <v>1.5230665910658785</v>
      </c>
      <c r="Y128" s="98">
        <v>1.5496404754849196</v>
      </c>
      <c r="DA128" s="63" t="s">
        <v>1903</v>
      </c>
    </row>
    <row r="129" spans="1:105" ht="12" customHeight="1" x14ac:dyDescent="0.25">
      <c r="A129" s="121" t="s">
        <v>54</v>
      </c>
      <c r="B129" s="122">
        <v>2.6080931957507967</v>
      </c>
      <c r="C129" s="122">
        <v>2.5045793666114156</v>
      </c>
      <c r="D129" s="122">
        <v>2.0694361352113182</v>
      </c>
      <c r="E129" s="122">
        <v>2.0985083590324489</v>
      </c>
      <c r="F129" s="122">
        <v>2.0880339674755328</v>
      </c>
      <c r="G129" s="122">
        <v>1.9561321616423326</v>
      </c>
      <c r="H129" s="122">
        <v>1.7217323854987947</v>
      </c>
      <c r="I129" s="122">
        <v>1.9132858724642388</v>
      </c>
      <c r="J129" s="122">
        <v>1.505130504109838</v>
      </c>
      <c r="K129" s="122">
        <v>1.2194983819356815</v>
      </c>
      <c r="L129" s="122">
        <v>0.88703806837509613</v>
      </c>
      <c r="M129" s="122">
        <v>0.94883688998849491</v>
      </c>
      <c r="N129" s="122">
        <v>1.0377213168605184</v>
      </c>
      <c r="O129" s="122">
        <v>1.0586555355977978</v>
      </c>
      <c r="P129" s="122">
        <v>1.2247311571945372</v>
      </c>
      <c r="Q129" s="122">
        <v>1.3346934922088145</v>
      </c>
      <c r="R129" s="122">
        <v>1.3330680892373523</v>
      </c>
      <c r="S129" s="122">
        <v>1.5883231701659288</v>
      </c>
      <c r="T129" s="122">
        <v>1.4919917402177392</v>
      </c>
      <c r="U129" s="122">
        <v>1.7255695482855946</v>
      </c>
      <c r="V129" s="122">
        <v>2.0130421735745032</v>
      </c>
      <c r="W129" s="122">
        <v>2.4453165019061807</v>
      </c>
      <c r="X129" s="122">
        <v>2.9149359715391836</v>
      </c>
      <c r="Y129" s="122">
        <v>3.139963818482217</v>
      </c>
      <c r="DA129" s="130" t="s">
        <v>1904</v>
      </c>
    </row>
    <row r="130" spans="1:105" ht="12" customHeight="1" x14ac:dyDescent="0.25">
      <c r="A130" s="97" t="s">
        <v>50</v>
      </c>
      <c r="B130" s="98">
        <v>0.16548754204110627</v>
      </c>
      <c r="C130" s="98">
        <v>0.14802774312899816</v>
      </c>
      <c r="D130" s="98">
        <v>0.12340849560702073</v>
      </c>
      <c r="E130" s="98">
        <v>0.10557767463570121</v>
      </c>
      <c r="F130" s="98">
        <v>0.10814960222530369</v>
      </c>
      <c r="G130" s="98">
        <v>0.11545104267577939</v>
      </c>
      <c r="H130" s="98">
        <v>0.11317476914854424</v>
      </c>
      <c r="I130" s="98">
        <v>0.11862201876263785</v>
      </c>
      <c r="J130" s="98">
        <v>0.10808764963111279</v>
      </c>
      <c r="K130" s="98">
        <v>8.9183466778744072E-2</v>
      </c>
      <c r="L130" s="98">
        <v>6.5174502633635292E-2</v>
      </c>
      <c r="M130" s="98">
        <v>6.4913778507807038E-2</v>
      </c>
      <c r="N130" s="98">
        <v>6.0182959946016953E-2</v>
      </c>
      <c r="O130" s="98">
        <v>5.1487502259938769E-2</v>
      </c>
      <c r="P130" s="98">
        <v>4.9199055821754475E-2</v>
      </c>
      <c r="Q130" s="98">
        <v>4.975893398174823E-2</v>
      </c>
      <c r="R130" s="98">
        <v>5.1546315214062499E-2</v>
      </c>
      <c r="S130" s="98">
        <v>5.3122394429824367E-2</v>
      </c>
      <c r="T130" s="98">
        <v>2.5223693385592733E-2</v>
      </c>
      <c r="U130" s="98">
        <v>5.824134102532489E-2</v>
      </c>
      <c r="V130" s="98">
        <v>3.7966234837026325E-2</v>
      </c>
      <c r="W130" s="98">
        <v>9.2739477063182252E-2</v>
      </c>
      <c r="X130" s="98">
        <v>9.1588058670663539E-2</v>
      </c>
      <c r="Y130" s="98">
        <v>8.1764648970211032E-2</v>
      </c>
      <c r="DA130" s="63" t="s">
        <v>1905</v>
      </c>
    </row>
    <row r="131" spans="1:105" ht="12" customHeight="1" x14ac:dyDescent="0.25">
      <c r="A131" s="109" t="s">
        <v>120</v>
      </c>
      <c r="B131" s="33">
        <v>2.4426056537096903</v>
      </c>
      <c r="C131" s="33">
        <v>2.3565516234824173</v>
      </c>
      <c r="D131" s="33">
        <v>1.9460276396042973</v>
      </c>
      <c r="E131" s="33">
        <v>1.9929306843967478</v>
      </c>
      <c r="F131" s="33">
        <v>1.9798843652502292</v>
      </c>
      <c r="G131" s="33">
        <v>1.8406811189665533</v>
      </c>
      <c r="H131" s="33">
        <v>1.6085576163502504</v>
      </c>
      <c r="I131" s="33">
        <v>1.7946638537016009</v>
      </c>
      <c r="J131" s="33">
        <v>1.3970428544787252</v>
      </c>
      <c r="K131" s="33">
        <v>1.1303149151569374</v>
      </c>
      <c r="L131" s="33">
        <v>0.8218635657414608</v>
      </c>
      <c r="M131" s="33">
        <v>0.88392311148068792</v>
      </c>
      <c r="N131" s="33">
        <v>0.97753835691450142</v>
      </c>
      <c r="O131" s="33">
        <v>1.007168033337859</v>
      </c>
      <c r="P131" s="33">
        <v>1.1755321013727826</v>
      </c>
      <c r="Q131" s="33">
        <v>1.2849345582270664</v>
      </c>
      <c r="R131" s="33">
        <v>1.2815217740232898</v>
      </c>
      <c r="S131" s="33">
        <v>1.5352007757361044</v>
      </c>
      <c r="T131" s="33">
        <v>1.4667680468321465</v>
      </c>
      <c r="U131" s="33">
        <v>1.6673282072602698</v>
      </c>
      <c r="V131" s="33">
        <v>1.975075938737477</v>
      </c>
      <c r="W131" s="33">
        <v>2.3525770248429985</v>
      </c>
      <c r="X131" s="33">
        <v>2.8233479128685199</v>
      </c>
      <c r="Y131" s="33">
        <v>3.0581991695120059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0.5916078358109178</v>
      </c>
      <c r="C133" s="154">
        <f t="shared" si="22"/>
        <v>0.59283370989832063</v>
      </c>
      <c r="D133" s="154">
        <f t="shared" si="22"/>
        <v>0.59290799699236729</v>
      </c>
      <c r="E133" s="154">
        <f t="shared" si="22"/>
        <v>0.5934052841528108</v>
      </c>
      <c r="F133" s="154">
        <f t="shared" si="22"/>
        <v>0.59413692683703845</v>
      </c>
      <c r="G133" s="154">
        <f t="shared" si="22"/>
        <v>0.59844336397523434</v>
      </c>
      <c r="H133" s="154">
        <f t="shared" si="22"/>
        <v>0.6047542614857967</v>
      </c>
      <c r="I133" s="154">
        <f t="shared" si="22"/>
        <v>0.61299015599662487</v>
      </c>
      <c r="J133" s="154">
        <f t="shared" si="22"/>
        <v>0.61768105812600149</v>
      </c>
      <c r="K133" s="154">
        <f t="shared" si="22"/>
        <v>0.62282157838805097</v>
      </c>
      <c r="L133" s="154">
        <f t="shared" si="22"/>
        <v>0.62900016351374433</v>
      </c>
      <c r="M133" s="154">
        <f t="shared" si="22"/>
        <v>0.64088814960090135</v>
      </c>
      <c r="N133" s="154">
        <f t="shared" si="22"/>
        <v>0.66329560993850212</v>
      </c>
      <c r="O133" s="154">
        <f t="shared" si="22"/>
        <v>0.67963068153488093</v>
      </c>
      <c r="P133" s="154">
        <f t="shared" si="22"/>
        <v>0.67999733561728759</v>
      </c>
      <c r="Q133" s="154">
        <f t="shared" si="22"/>
        <v>0.68502752497514063</v>
      </c>
      <c r="R133" s="154">
        <f t="shared" ref="R133:V133" si="23">IF(R115=0,"",R115/R97)</f>
        <v>0.6857007651299909</v>
      </c>
      <c r="S133" s="154">
        <f t="shared" si="23"/>
        <v>0.69251114596169305</v>
      </c>
      <c r="T133" s="154">
        <f t="shared" si="23"/>
        <v>0.69759609107338505</v>
      </c>
      <c r="U133" s="154">
        <f t="shared" si="23"/>
        <v>0.71217983325918421</v>
      </c>
      <c r="V133" s="154">
        <f t="shared" si="23"/>
        <v>0.735999697189472</v>
      </c>
      <c r="W133" s="154">
        <f t="shared" ref="W133:Y133" si="24">IF(W115=0,"",W115/W97)</f>
        <v>0.75681623603877568</v>
      </c>
      <c r="X133" s="154">
        <f t="shared" si="24"/>
        <v>0.78446442430171015</v>
      </c>
      <c r="Y133" s="154">
        <f t="shared" si="24"/>
        <v>0.8014754687431046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0.59346622487127754</v>
      </c>
      <c r="C134" s="155">
        <f t="shared" si="25"/>
        <v>0.59346622487127754</v>
      </c>
      <c r="D134" s="155">
        <f t="shared" si="25"/>
        <v>0.59346622487127754</v>
      </c>
      <c r="E134" s="155">
        <f t="shared" si="25"/>
        <v>0.59346622487127754</v>
      </c>
      <c r="F134" s="155">
        <f t="shared" si="25"/>
        <v>0.59366593345282637</v>
      </c>
      <c r="G134" s="155">
        <f t="shared" si="25"/>
        <v>0.59786611528970146</v>
      </c>
      <c r="H134" s="155">
        <f t="shared" si="25"/>
        <v>0.60421021386537432</v>
      </c>
      <c r="I134" s="155">
        <f t="shared" si="25"/>
        <v>0.61190817419700283</v>
      </c>
      <c r="J134" s="155">
        <f t="shared" si="25"/>
        <v>0.61732890961082099</v>
      </c>
      <c r="K134" s="155">
        <f t="shared" si="25"/>
        <v>0.62127044860279723</v>
      </c>
      <c r="L134" s="155">
        <f t="shared" si="25"/>
        <v>0.62636736219194433</v>
      </c>
      <c r="M134" s="155">
        <f t="shared" si="25"/>
        <v>0.639120549316883</v>
      </c>
      <c r="N134" s="155">
        <f t="shared" si="25"/>
        <v>0.66042077390781695</v>
      </c>
      <c r="O134" s="155">
        <f t="shared" si="25"/>
        <v>0.67786493518972235</v>
      </c>
      <c r="P134" s="155">
        <f t="shared" si="25"/>
        <v>0.67836146892537297</v>
      </c>
      <c r="Q134" s="155">
        <f t="shared" si="25"/>
        <v>0.68007747325397061</v>
      </c>
      <c r="R134" s="155">
        <f t="shared" ref="R134:V134" si="26">IF(R116=0,"",R116/R98)</f>
        <v>0.68070948596946457</v>
      </c>
      <c r="S134" s="155">
        <f t="shared" si="26"/>
        <v>0.68380683597286851</v>
      </c>
      <c r="T134" s="155">
        <f t="shared" si="26"/>
        <v>0.68696356653258461</v>
      </c>
      <c r="U134" s="155">
        <f t="shared" si="26"/>
        <v>0.70588297707173431</v>
      </c>
      <c r="V134" s="155">
        <f t="shared" si="26"/>
        <v>0.72935664076142026</v>
      </c>
      <c r="W134" s="155">
        <f t="shared" ref="W134:Y134" si="27">IF(W116=0,"",W116/W98)</f>
        <v>0.75210501857513812</v>
      </c>
      <c r="X134" s="155">
        <f t="shared" si="27"/>
        <v>0.77782640301179795</v>
      </c>
      <c r="Y134" s="155">
        <f t="shared" si="27"/>
        <v>0.80098537983210416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0.59346622487127754</v>
      </c>
      <c r="C135" s="156">
        <f t="shared" si="28"/>
        <v>0.59346622487127754</v>
      </c>
      <c r="D135" s="156">
        <f t="shared" si="28"/>
        <v>0.59346622487127754</v>
      </c>
      <c r="E135" s="156">
        <f t="shared" si="28"/>
        <v>0.59346622487127754</v>
      </c>
      <c r="F135" s="156">
        <f t="shared" si="28"/>
        <v>0.59366593345282637</v>
      </c>
      <c r="G135" s="156">
        <f t="shared" si="28"/>
        <v>0.59786611528970146</v>
      </c>
      <c r="H135" s="156">
        <f t="shared" si="28"/>
        <v>0.60421021386537432</v>
      </c>
      <c r="I135" s="156">
        <f t="shared" si="28"/>
        <v>0.61190817419700283</v>
      </c>
      <c r="J135" s="156">
        <f t="shared" si="28"/>
        <v>0.61732890961082099</v>
      </c>
      <c r="K135" s="156">
        <f t="shared" si="28"/>
        <v>0.62127044860279723</v>
      </c>
      <c r="L135" s="156">
        <f t="shared" si="28"/>
        <v>0.62636736219194433</v>
      </c>
      <c r="M135" s="156">
        <f t="shared" si="28"/>
        <v>0.639120549316883</v>
      </c>
      <c r="N135" s="156">
        <f t="shared" si="28"/>
        <v>0.66042077390781695</v>
      </c>
      <c r="O135" s="156">
        <f t="shared" si="28"/>
        <v>0.67786493518972235</v>
      </c>
      <c r="P135" s="156">
        <f t="shared" si="28"/>
        <v>0.67836146892537297</v>
      </c>
      <c r="Q135" s="156">
        <f t="shared" si="28"/>
        <v>0.68007747325397061</v>
      </c>
      <c r="R135" s="156">
        <f t="shared" ref="R135:V135" si="29">IF(R117=0,"",R117/R99)</f>
        <v>0.68070948596946457</v>
      </c>
      <c r="S135" s="156">
        <f t="shared" si="29"/>
        <v>0.68380683597286851</v>
      </c>
      <c r="T135" s="156">
        <f t="shared" si="29"/>
        <v>0.68696356653258461</v>
      </c>
      <c r="U135" s="156">
        <f t="shared" si="29"/>
        <v>0.70588297707173431</v>
      </c>
      <c r="V135" s="156">
        <f t="shared" si="29"/>
        <v>0.72935664076142026</v>
      </c>
      <c r="W135" s="156">
        <f t="shared" ref="W135:Y135" si="30">IF(W117=0,"",W117/W99)</f>
        <v>0.75210501857513812</v>
      </c>
      <c r="X135" s="156">
        <f t="shared" si="30"/>
        <v>0.77782640301179795</v>
      </c>
      <c r="Y135" s="156">
        <f t="shared" si="30"/>
        <v>0.80098537983210416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1.681288911922902</v>
      </c>
      <c r="C136" s="155">
        <f t="shared" si="31"/>
        <v>1.893936315571866</v>
      </c>
      <c r="D136" s="155">
        <f t="shared" si="31"/>
        <v>2.0043443437864576</v>
      </c>
      <c r="E136" s="155">
        <f t="shared" si="31"/>
        <v>2.0398940424402676</v>
      </c>
      <c r="F136" s="155">
        <f t="shared" si="31"/>
        <v>2.0832515828946474</v>
      </c>
      <c r="G136" s="155">
        <f t="shared" si="31"/>
        <v>2.1743580654535468</v>
      </c>
      <c r="H136" s="155">
        <f t="shared" si="31"/>
        <v>2.3392902492288172</v>
      </c>
      <c r="I136" s="155">
        <f t="shared" si="31"/>
        <v>2.5173016955214624</v>
      </c>
      <c r="J136" s="155">
        <f t="shared" si="31"/>
        <v>2.6344788072682399</v>
      </c>
      <c r="K136" s="155">
        <f t="shared" si="31"/>
        <v>2.7559006519362632</v>
      </c>
      <c r="L136" s="155">
        <f t="shared" si="31"/>
        <v>2.806374014572707</v>
      </c>
      <c r="M136" s="155">
        <f t="shared" si="31"/>
        <v>2.8342624749241314</v>
      </c>
      <c r="N136" s="155">
        <f t="shared" si="31"/>
        <v>2.939799625796522</v>
      </c>
      <c r="O136" s="155">
        <f t="shared" si="31"/>
        <v>3.1071619769417911</v>
      </c>
      <c r="P136" s="155">
        <f t="shared" si="31"/>
        <v>3.2621233770174385</v>
      </c>
      <c r="Q136" s="155">
        <f t="shared" si="31"/>
        <v>3.4092317449568053</v>
      </c>
      <c r="R136" s="155">
        <f t="shared" ref="R136:V136" si="32">IF(R118=0,"",R118/R100)</f>
        <v>3.4968218062611562</v>
      </c>
      <c r="S136" s="155">
        <f t="shared" si="32"/>
        <v>3.5556999416561248</v>
      </c>
      <c r="T136" s="155">
        <f t="shared" si="32"/>
        <v>3.5906540225036303</v>
      </c>
      <c r="U136" s="155">
        <f t="shared" si="32"/>
        <v>3.6413986176746533</v>
      </c>
      <c r="V136" s="155">
        <f t="shared" si="32"/>
        <v>3.7056714082862188</v>
      </c>
      <c r="W136" s="155">
        <f t="shared" ref="W136:Y136" si="33">IF(W118=0,"",W118/W100)</f>
        <v>3.7541517494250054</v>
      </c>
      <c r="X136" s="155">
        <f t="shared" si="33"/>
        <v>3.7874516715532929</v>
      </c>
      <c r="Y136" s="155">
        <f t="shared" si="33"/>
        <v>3.8213274734357188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1.681288911922902</v>
      </c>
      <c r="C137" s="156">
        <f t="shared" si="34"/>
        <v>1.893936315571866</v>
      </c>
      <c r="D137" s="156">
        <f t="shared" si="34"/>
        <v>2.0043443437864576</v>
      </c>
      <c r="E137" s="156">
        <f t="shared" si="34"/>
        <v>2.0398940424402676</v>
      </c>
      <c r="F137" s="156">
        <f t="shared" si="34"/>
        <v>2.0832515828946474</v>
      </c>
      <c r="G137" s="156">
        <f t="shared" si="34"/>
        <v>2.1743580654535468</v>
      </c>
      <c r="H137" s="156">
        <f t="shared" si="34"/>
        <v>2.3392902492288172</v>
      </c>
      <c r="I137" s="156">
        <f t="shared" si="34"/>
        <v>2.5173016955214624</v>
      </c>
      <c r="J137" s="156">
        <f t="shared" si="34"/>
        <v>2.6344788072682399</v>
      </c>
      <c r="K137" s="156">
        <f t="shared" si="34"/>
        <v>2.7559006519362632</v>
      </c>
      <c r="L137" s="156">
        <f t="shared" si="34"/>
        <v>2.806374014572707</v>
      </c>
      <c r="M137" s="156">
        <f t="shared" si="34"/>
        <v>2.8342624749241314</v>
      </c>
      <c r="N137" s="156">
        <f t="shared" si="34"/>
        <v>2.939799625796522</v>
      </c>
      <c r="O137" s="156">
        <f t="shared" si="34"/>
        <v>3.1071619769417911</v>
      </c>
      <c r="P137" s="156">
        <f t="shared" si="34"/>
        <v>3.2621233770174385</v>
      </c>
      <c r="Q137" s="156">
        <f t="shared" si="34"/>
        <v>3.4092317449568053</v>
      </c>
      <c r="R137" s="156">
        <f t="shared" ref="R137:V137" si="35">IF(R119=0,"",R119/R101)</f>
        <v>3.4968218062611562</v>
      </c>
      <c r="S137" s="156">
        <f t="shared" si="35"/>
        <v>3.5556999416561248</v>
      </c>
      <c r="T137" s="156">
        <f t="shared" si="35"/>
        <v>3.5906540225036303</v>
      </c>
      <c r="U137" s="156">
        <f t="shared" si="35"/>
        <v>3.6413986176746533</v>
      </c>
      <c r="V137" s="156">
        <f t="shared" si="35"/>
        <v>3.7056714082862188</v>
      </c>
      <c r="W137" s="156">
        <f t="shared" ref="W137:Y137" si="36">IF(W119=0,"",W119/W101)</f>
        <v>3.7541517494250054</v>
      </c>
      <c r="X137" s="156">
        <f t="shared" si="36"/>
        <v>3.7874516715532929</v>
      </c>
      <c r="Y137" s="156">
        <f t="shared" si="36"/>
        <v>3.8213274734357188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0.54619295984588934</v>
      </c>
      <c r="C138" s="155">
        <f t="shared" si="37"/>
        <v>0.54484478084621035</v>
      </c>
      <c r="D138" s="155">
        <f t="shared" si="37"/>
        <v>0.54673882881811109</v>
      </c>
      <c r="E138" s="155">
        <f t="shared" si="37"/>
        <v>0.54966889895786164</v>
      </c>
      <c r="F138" s="155">
        <f t="shared" si="37"/>
        <v>0.55353387245865537</v>
      </c>
      <c r="G138" s="155">
        <f t="shared" si="37"/>
        <v>0.55891902594224951</v>
      </c>
      <c r="H138" s="155">
        <f t="shared" si="37"/>
        <v>0.56576930465224984</v>
      </c>
      <c r="I138" s="155">
        <f t="shared" si="37"/>
        <v>0.56982931210813104</v>
      </c>
      <c r="J138" s="155">
        <f t="shared" si="37"/>
        <v>0.57069956939592281</v>
      </c>
      <c r="K138" s="155">
        <f t="shared" si="37"/>
        <v>0.57034362580663467</v>
      </c>
      <c r="L138" s="155">
        <f t="shared" si="37"/>
        <v>0.57268086031038756</v>
      </c>
      <c r="M138" s="155">
        <f t="shared" si="37"/>
        <v>0.57891261297800922</v>
      </c>
      <c r="N138" s="155">
        <f t="shared" si="37"/>
        <v>0.58935568869794497</v>
      </c>
      <c r="O138" s="155">
        <f t="shared" si="37"/>
        <v>0.60233343893448221</v>
      </c>
      <c r="P138" s="155">
        <f t="shared" si="37"/>
        <v>0.60854866584292888</v>
      </c>
      <c r="Q138" s="155">
        <f t="shared" si="37"/>
        <v>0.61684557028358389</v>
      </c>
      <c r="R138" s="155">
        <f t="shared" ref="R138:V138" si="38">IF(R120=0,"",R120/R102)</f>
        <v>0.62183130987697655</v>
      </c>
      <c r="S138" s="155">
        <f t="shared" si="38"/>
        <v>0.63269507388678459</v>
      </c>
      <c r="T138" s="155">
        <f t="shared" si="38"/>
        <v>0.65333520031497327</v>
      </c>
      <c r="U138" s="155">
        <f t="shared" si="38"/>
        <v>0.67260345719753256</v>
      </c>
      <c r="V138" s="155">
        <f t="shared" si="38"/>
        <v>0.70918612862407038</v>
      </c>
      <c r="W138" s="155">
        <f t="shared" ref="W138:Y138" si="39">IF(W120=0,"",W120/W102)</f>
        <v>0.72089387955423956</v>
      </c>
      <c r="X138" s="155">
        <f t="shared" si="39"/>
        <v>0.74959549833430783</v>
      </c>
      <c r="Y138" s="155">
        <f t="shared" si="39"/>
        <v>0.75270192354977195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0.49097463438330841</v>
      </c>
      <c r="C139" s="156">
        <f t="shared" si="40"/>
        <v>0.49232622781476332</v>
      </c>
      <c r="D139" s="156">
        <f t="shared" si="40"/>
        <v>0.4961129479331603</v>
      </c>
      <c r="E139" s="156">
        <f t="shared" si="40"/>
        <v>0.50048062872300869</v>
      </c>
      <c r="F139" s="156">
        <f t="shared" si="40"/>
        <v>0.50583439473873815</v>
      </c>
      <c r="G139" s="156">
        <f t="shared" si="40"/>
        <v>0.51241123549160494</v>
      </c>
      <c r="H139" s="156">
        <f t="shared" si="40"/>
        <v>0.52130315200084232</v>
      </c>
      <c r="I139" s="156">
        <f t="shared" si="40"/>
        <v>0.52619095010553141</v>
      </c>
      <c r="J139" s="156">
        <f t="shared" si="40"/>
        <v>0.52788734717694608</v>
      </c>
      <c r="K139" s="156">
        <f t="shared" si="40"/>
        <v>0.52966137493330279</v>
      </c>
      <c r="L139" s="156">
        <f t="shared" si="40"/>
        <v>0.53195659263378892</v>
      </c>
      <c r="M139" s="156">
        <f t="shared" si="40"/>
        <v>0.53723246477008202</v>
      </c>
      <c r="N139" s="156">
        <f t="shared" si="40"/>
        <v>0.55207077840747065</v>
      </c>
      <c r="O139" s="156">
        <f t="shared" si="40"/>
        <v>0.58766762382680215</v>
      </c>
      <c r="P139" s="156">
        <f t="shared" si="40"/>
        <v>0.60614216475334903</v>
      </c>
      <c r="Q139" s="156">
        <f t="shared" si="40"/>
        <v>0.64103726139559736</v>
      </c>
      <c r="R139" s="156">
        <f t="shared" ref="R139:V139" si="41">IF(R121=0,"",R121/R103)</f>
        <v>0.66044172431064896</v>
      </c>
      <c r="S139" s="156">
        <f t="shared" si="41"/>
        <v>0.67551370569636637</v>
      </c>
      <c r="T139" s="156">
        <f t="shared" si="41"/>
        <v>0.7153879057731104</v>
      </c>
      <c r="U139" s="156">
        <f t="shared" si="41"/>
        <v>0.77489454227120058</v>
      </c>
      <c r="V139" s="156">
        <f t="shared" si="41"/>
        <v>0.84710436264528255</v>
      </c>
      <c r="W139" s="156">
        <f t="shared" ref="W139:Y139" si="42">IF(W121=0,"",W121/W103)</f>
        <v>0.87304034066908232</v>
      </c>
      <c r="X139" s="156">
        <f t="shared" si="42"/>
        <v>0.88723451970429157</v>
      </c>
      <c r="Y139" s="156">
        <f t="shared" si="42"/>
        <v>0.89564518082173239</v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>
        <f t="shared" si="44"/>
        <v>0.9507518338566745</v>
      </c>
      <c r="U140" s="156">
        <f t="shared" si="44"/>
        <v>0.952486374745528</v>
      </c>
      <c r="V140" s="156">
        <f t="shared" si="44"/>
        <v>0.95398024204841858</v>
      </c>
      <c r="W140" s="156">
        <f t="shared" ref="W140:Y140" si="45">IF(W122=0,"",W122/W104)</f>
        <v>0.93781713056829941</v>
      </c>
      <c r="X140" s="156">
        <f t="shared" si="45"/>
        <v>0.96560868145680079</v>
      </c>
      <c r="Y140" s="156">
        <f t="shared" si="45"/>
        <v>0.95021230576935756</v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>
        <f t="shared" si="47"/>
        <v>0.85494664893773675</v>
      </c>
      <c r="U141" s="157">
        <f t="shared" si="47"/>
        <v>0.85494664893773664</v>
      </c>
      <c r="V141" s="157">
        <f t="shared" si="47"/>
        <v>0.86335735602056873</v>
      </c>
      <c r="W141" s="157">
        <f t="shared" ref="W141:Y141" si="48">IF(W123=0,"",W123/W105)</f>
        <v>0.86335735602056862</v>
      </c>
      <c r="X141" s="157">
        <f t="shared" si="48"/>
        <v>0.87063310863978061</v>
      </c>
      <c r="Y141" s="157">
        <f t="shared" si="48"/>
        <v>0.88007372607374657</v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0.5538852221598638</v>
      </c>
      <c r="C143" s="157">
        <f t="shared" si="52"/>
        <v>0.55415021157384281</v>
      </c>
      <c r="D143" s="157">
        <f t="shared" si="52"/>
        <v>0.5560359969354095</v>
      </c>
      <c r="E143" s="157">
        <f t="shared" si="52"/>
        <v>0.55871298739013697</v>
      </c>
      <c r="F143" s="157">
        <f t="shared" si="52"/>
        <v>0.56269520254696848</v>
      </c>
      <c r="G143" s="157">
        <f t="shared" si="52"/>
        <v>0.56781766999383809</v>
      </c>
      <c r="H143" s="157">
        <f t="shared" si="52"/>
        <v>0.5740503682475423</v>
      </c>
      <c r="I143" s="157">
        <f t="shared" si="52"/>
        <v>0.57705340596776211</v>
      </c>
      <c r="J143" s="157">
        <f t="shared" si="52"/>
        <v>0.57766035966267448</v>
      </c>
      <c r="K143" s="157">
        <f t="shared" si="52"/>
        <v>0.57816315147886777</v>
      </c>
      <c r="L143" s="157">
        <f t="shared" si="52"/>
        <v>0.57876649553964876</v>
      </c>
      <c r="M143" s="157">
        <f t="shared" si="52"/>
        <v>0.58189673263712505</v>
      </c>
      <c r="N143" s="157">
        <f t="shared" si="52"/>
        <v>0.58979005384705951</v>
      </c>
      <c r="O143" s="157">
        <f t="shared" si="52"/>
        <v>0.60031649120645258</v>
      </c>
      <c r="P143" s="157">
        <f t="shared" si="52"/>
        <v>0.60628584957906562</v>
      </c>
      <c r="Q143" s="157">
        <f t="shared" si="52"/>
        <v>0.61383011734330362</v>
      </c>
      <c r="R143" s="157">
        <f t="shared" ref="R143:V143" si="53">IF(R125=0,"",R125/R107)</f>
        <v>0.61775885054618729</v>
      </c>
      <c r="S143" s="157">
        <f t="shared" si="53"/>
        <v>0.62218342680598249</v>
      </c>
      <c r="T143" s="157">
        <f t="shared" si="53"/>
        <v>0.62690277083232615</v>
      </c>
      <c r="U143" s="157">
        <f t="shared" si="53"/>
        <v>0.65183224506439841</v>
      </c>
      <c r="V143" s="157">
        <f t="shared" si="53"/>
        <v>0.67368030138416668</v>
      </c>
      <c r="W143" s="157">
        <f t="shared" ref="W143:Y143" si="54">IF(W125=0,"",W125/W107)</f>
        <v>0.69157814130798001</v>
      </c>
      <c r="X143" s="157">
        <f t="shared" si="54"/>
        <v>0.70021720783764718</v>
      </c>
      <c r="Y143" s="157">
        <f t="shared" si="54"/>
        <v>0.70928455146858682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>
        <f t="shared" si="55"/>
        <v>0.81095262517489564</v>
      </c>
      <c r="M144" s="158">
        <f t="shared" si="55"/>
        <v>0.83348220822842711</v>
      </c>
      <c r="N144" s="158">
        <f t="shared" si="55"/>
        <v>0.82496164419217</v>
      </c>
      <c r="O144" s="158">
        <f t="shared" si="55"/>
        <v>0.80847859176910686</v>
      </c>
      <c r="P144" s="158">
        <f t="shared" si="55"/>
        <v>0.82980596567613596</v>
      </c>
      <c r="Q144" s="158">
        <f t="shared" si="55"/>
        <v>0.82930946868123956</v>
      </c>
      <c r="R144" s="158">
        <f t="shared" ref="R144:V144" si="56">IF(R126=0,"",R126/R108)</f>
        <v>0.83480222029129902</v>
      </c>
      <c r="S144" s="158">
        <f t="shared" si="56"/>
        <v>0.87089208003029261</v>
      </c>
      <c r="T144" s="158">
        <f t="shared" si="56"/>
        <v>0.8726904699751411</v>
      </c>
      <c r="U144" s="158">
        <f t="shared" si="56"/>
        <v>0.87874970169141631</v>
      </c>
      <c r="V144" s="158">
        <f t="shared" si="56"/>
        <v>0.88077201476055889</v>
      </c>
      <c r="W144" s="158">
        <f t="shared" ref="W144:Y144" si="57">IF(W126=0,"",W126/W108)</f>
        <v>0.84381290381289908</v>
      </c>
      <c r="X144" s="158">
        <f t="shared" si="57"/>
        <v>0.90911007566575708</v>
      </c>
      <c r="Y144" s="158">
        <f t="shared" si="57"/>
        <v>0.86380875174498173</v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>
        <f t="shared" si="58"/>
        <v>0.5882882463197957</v>
      </c>
      <c r="M145" s="156">
        <f t="shared" si="58"/>
        <v>0.59067400491165867</v>
      </c>
      <c r="N145" s="156">
        <f t="shared" si="58"/>
        <v>0.5922606735860384</v>
      </c>
      <c r="O145" s="156">
        <f t="shared" si="58"/>
        <v>0.59548120391832515</v>
      </c>
      <c r="P145" s="156">
        <f t="shared" si="58"/>
        <v>0.59562351954774961</v>
      </c>
      <c r="Q145" s="156">
        <f t="shared" si="58"/>
        <v>0.59921197906357004</v>
      </c>
      <c r="R145" s="156">
        <f t="shared" ref="R145:V145" si="59">IF(R127=0,"",R127/R109)</f>
        <v>0.61023239469616553</v>
      </c>
      <c r="S145" s="156">
        <f t="shared" si="59"/>
        <v>0.65434982372634032</v>
      </c>
      <c r="T145" s="156">
        <f t="shared" si="59"/>
        <v>0.67547171003714268</v>
      </c>
      <c r="U145" s="156">
        <f t="shared" si="59"/>
        <v>0.67799041656325121</v>
      </c>
      <c r="V145" s="156">
        <f t="shared" si="59"/>
        <v>0.69033791575916637</v>
      </c>
      <c r="W145" s="156">
        <f t="shared" ref="W145:Y145" si="60">IF(W127=0,"",W127/W109)</f>
        <v>0.69264760163386552</v>
      </c>
      <c r="X145" s="156">
        <f t="shared" si="60"/>
        <v>0.70447071987779719</v>
      </c>
      <c r="Y145" s="156">
        <f t="shared" si="60"/>
        <v>0.71068706565640194</v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0.72432119481687873</v>
      </c>
      <c r="C147" s="155">
        <f t="shared" si="64"/>
        <v>0.72543708325581002</v>
      </c>
      <c r="D147" s="155">
        <f t="shared" si="64"/>
        <v>0.72677440997703324</v>
      </c>
      <c r="E147" s="155">
        <f t="shared" si="64"/>
        <v>0.7306097496873698</v>
      </c>
      <c r="F147" s="155">
        <f t="shared" si="64"/>
        <v>0.73314349114336319</v>
      </c>
      <c r="G147" s="155">
        <f t="shared" si="64"/>
        <v>0.73524147356735781</v>
      </c>
      <c r="H147" s="155">
        <f t="shared" si="64"/>
        <v>0.73817441890557112</v>
      </c>
      <c r="I147" s="155">
        <f t="shared" si="64"/>
        <v>0.74104240244221964</v>
      </c>
      <c r="J147" s="155">
        <f t="shared" si="64"/>
        <v>0.73942799479112953</v>
      </c>
      <c r="K147" s="155">
        <f t="shared" si="64"/>
        <v>0.73953322975332958</v>
      </c>
      <c r="L147" s="155">
        <f t="shared" si="64"/>
        <v>0.73997310955834761</v>
      </c>
      <c r="M147" s="155">
        <f t="shared" si="64"/>
        <v>0.74293604662172408</v>
      </c>
      <c r="N147" s="155">
        <f t="shared" si="64"/>
        <v>0.74914165724577875</v>
      </c>
      <c r="O147" s="155">
        <f t="shared" si="64"/>
        <v>0.75590610227559707</v>
      </c>
      <c r="P147" s="155">
        <f t="shared" si="64"/>
        <v>0.7602728246724666</v>
      </c>
      <c r="Q147" s="155">
        <f t="shared" si="64"/>
        <v>0.76419861369915409</v>
      </c>
      <c r="R147" s="155">
        <f t="shared" ref="R147:V147" si="65">IF(R129=0,"",R129/R111)</f>
        <v>0.76593882622990839</v>
      </c>
      <c r="S147" s="155">
        <f t="shared" si="65"/>
        <v>0.77115340405274746</v>
      </c>
      <c r="T147" s="155">
        <f t="shared" si="65"/>
        <v>0.78229861768079134</v>
      </c>
      <c r="U147" s="155">
        <f t="shared" si="65"/>
        <v>0.79587247431989461</v>
      </c>
      <c r="V147" s="155">
        <f t="shared" si="65"/>
        <v>0.82042547796033227</v>
      </c>
      <c r="W147" s="155">
        <f t="shared" ref="W147:Y147" si="66">IF(W129=0,"",W129/W111)</f>
        <v>0.8286627834922734</v>
      </c>
      <c r="X147" s="155">
        <f t="shared" si="66"/>
        <v>0.84022815772338366</v>
      </c>
      <c r="Y147" s="155">
        <f t="shared" si="66"/>
        <v>0.85027355940745497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0.5778684336562302</v>
      </c>
      <c r="C148" s="156">
        <f t="shared" si="67"/>
        <v>0.57805107397397149</v>
      </c>
      <c r="D148" s="156">
        <f t="shared" si="67"/>
        <v>0.57883442225931769</v>
      </c>
      <c r="E148" s="156">
        <f t="shared" si="67"/>
        <v>0.5795456749682022</v>
      </c>
      <c r="F148" s="156">
        <f t="shared" si="67"/>
        <v>0.58093347822251218</v>
      </c>
      <c r="G148" s="156">
        <f t="shared" si="67"/>
        <v>0.5827106355745062</v>
      </c>
      <c r="H148" s="156">
        <f t="shared" si="67"/>
        <v>0.58460845790021032</v>
      </c>
      <c r="I148" s="156">
        <f t="shared" si="67"/>
        <v>0.58538593821720286</v>
      </c>
      <c r="J148" s="156">
        <f t="shared" si="67"/>
        <v>0.585517471506111</v>
      </c>
      <c r="K148" s="156">
        <f t="shared" si="67"/>
        <v>0.5856125924460851</v>
      </c>
      <c r="L148" s="156">
        <f t="shared" si="67"/>
        <v>0.58572529642829152</v>
      </c>
      <c r="M148" s="156">
        <f t="shared" si="67"/>
        <v>0.58598500440943235</v>
      </c>
      <c r="N148" s="156">
        <f t="shared" si="67"/>
        <v>0.58646326140124094</v>
      </c>
      <c r="O148" s="156">
        <f t="shared" si="67"/>
        <v>0.58701513072438616</v>
      </c>
      <c r="P148" s="156">
        <f t="shared" si="67"/>
        <v>0.58726340900959961</v>
      </c>
      <c r="Q148" s="156">
        <f t="shared" si="67"/>
        <v>0.5876110499837669</v>
      </c>
      <c r="R148" s="156">
        <f t="shared" ref="R148:V148" si="68">IF(R130=0,"",R130/R112)</f>
        <v>0.58784994899570042</v>
      </c>
      <c r="S148" s="156">
        <f t="shared" si="68"/>
        <v>0.58812522027841807</v>
      </c>
      <c r="T148" s="156">
        <f t="shared" si="68"/>
        <v>0.58833187519934627</v>
      </c>
      <c r="U148" s="156">
        <f t="shared" si="68"/>
        <v>0.59357610397358618</v>
      </c>
      <c r="V148" s="156">
        <f t="shared" si="68"/>
        <v>0.59839858681067803</v>
      </c>
      <c r="W148" s="156">
        <f t="shared" ref="W148:Y148" si="69">IF(W130=0,"",W130/W112)</f>
        <v>0.60264338636464887</v>
      </c>
      <c r="X148" s="156">
        <f t="shared" si="69"/>
        <v>0.60411447684957553</v>
      </c>
      <c r="Y148" s="156">
        <f t="shared" si="69"/>
        <v>0.60507283059692529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0.73697536025734944</v>
      </c>
      <c r="C149" s="159">
        <f t="shared" si="70"/>
        <v>0.73724485523159689</v>
      </c>
      <c r="D149" s="159">
        <f t="shared" si="70"/>
        <v>0.73874797804493242</v>
      </c>
      <c r="E149" s="159">
        <f t="shared" si="70"/>
        <v>0.74083979905639286</v>
      </c>
      <c r="F149" s="159">
        <f t="shared" si="70"/>
        <v>0.74378863305032183</v>
      </c>
      <c r="G149" s="159">
        <f t="shared" si="70"/>
        <v>0.74751426915094232</v>
      </c>
      <c r="H149" s="159">
        <f t="shared" si="70"/>
        <v>0.75207405630628876</v>
      </c>
      <c r="I149" s="159">
        <f t="shared" si="70"/>
        <v>0.75429957574858297</v>
      </c>
      <c r="J149" s="159">
        <f t="shared" si="70"/>
        <v>0.7547781986751364</v>
      </c>
      <c r="K149" s="159">
        <f t="shared" si="70"/>
        <v>0.7551946168390874</v>
      </c>
      <c r="L149" s="159">
        <f t="shared" si="70"/>
        <v>0.75575592926121371</v>
      </c>
      <c r="M149" s="159">
        <f t="shared" si="70"/>
        <v>0.7578426656913031</v>
      </c>
      <c r="N149" s="159">
        <f t="shared" si="70"/>
        <v>0.76215753782966067</v>
      </c>
      <c r="O149" s="159">
        <f t="shared" si="70"/>
        <v>0.76719002166150274</v>
      </c>
      <c r="P149" s="159">
        <f t="shared" si="70"/>
        <v>0.76976392637800017</v>
      </c>
      <c r="Q149" s="159">
        <f t="shared" si="70"/>
        <v>0.77319670118289174</v>
      </c>
      <c r="R149" s="159">
        <f t="shared" ref="R149:V149" si="71">IF(R131=0,"",R131/R113)</f>
        <v>0.77538727727927104</v>
      </c>
      <c r="S149" s="159">
        <f t="shared" si="71"/>
        <v>0.7795480721408774</v>
      </c>
      <c r="T149" s="159">
        <f t="shared" si="71"/>
        <v>0.78675922482386251</v>
      </c>
      <c r="U149" s="159">
        <f t="shared" si="71"/>
        <v>0.80546132694106043</v>
      </c>
      <c r="V149" s="159">
        <f t="shared" si="71"/>
        <v>0.82631902155427372</v>
      </c>
      <c r="W149" s="159">
        <f t="shared" ref="W149:Y149" si="72">IF(W131=0,"",W131/W113)</f>
        <v>0.84109798133640468</v>
      </c>
      <c r="X149" s="159">
        <f t="shared" si="72"/>
        <v>0.85101800034119035</v>
      </c>
      <c r="Y149" s="159">
        <f t="shared" si="72"/>
        <v>0.85958686135797269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6.6740127092120138</v>
      </c>
      <c r="C151" s="117">
        <f t="shared" si="73"/>
        <v>5.8805562377877596</v>
      </c>
      <c r="D151" s="117">
        <f t="shared" si="73"/>
        <v>5.5891416844617634</v>
      </c>
      <c r="E151" s="117">
        <f t="shared" si="73"/>
        <v>5.2290288618939531</v>
      </c>
      <c r="F151" s="117">
        <f t="shared" si="73"/>
        <v>4.9986858446956184</v>
      </c>
      <c r="G151" s="117">
        <f t="shared" si="73"/>
        <v>4.8139673970264862</v>
      </c>
      <c r="H151" s="117">
        <f t="shared" si="73"/>
        <v>4.6625424054960094</v>
      </c>
      <c r="I151" s="117">
        <f t="shared" si="73"/>
        <v>4.5491480493780125</v>
      </c>
      <c r="J151" s="117">
        <f t="shared" si="73"/>
        <v>3.8509592052423338</v>
      </c>
      <c r="K151" s="117">
        <f t="shared" si="73"/>
        <v>3.1434595568767572</v>
      </c>
      <c r="L151" s="117">
        <f t="shared" si="73"/>
        <v>2.2753795586238774</v>
      </c>
      <c r="M151" s="117">
        <f t="shared" si="73"/>
        <v>1.8651066005223973</v>
      </c>
      <c r="N151" s="117">
        <f t="shared" si="73"/>
        <v>1.4730165051178536</v>
      </c>
      <c r="O151" s="117">
        <f t="shared" si="73"/>
        <v>1.1554999471351757</v>
      </c>
      <c r="P151" s="117">
        <f t="shared" si="73"/>
        <v>1.0227282697032996</v>
      </c>
      <c r="Q151" s="117">
        <f t="shared" si="73"/>
        <v>0.98184352072944825</v>
      </c>
      <c r="R151" s="117">
        <f t="shared" ref="R151:V151" si="74">R152+R154+R156+R165</f>
        <v>0.99347250624290373</v>
      </c>
      <c r="S151" s="117">
        <f t="shared" si="74"/>
        <v>1.1207803640010932</v>
      </c>
      <c r="T151" s="117">
        <f t="shared" si="74"/>
        <v>1.3041416586932939</v>
      </c>
      <c r="U151" s="117">
        <f t="shared" si="74"/>
        <v>1.2897298322535491</v>
      </c>
      <c r="V151" s="117">
        <f t="shared" si="74"/>
        <v>1.8492153078099081</v>
      </c>
      <c r="W151" s="117">
        <f t="shared" ref="W151:Y151" si="75">W152+W154+W156+W165</f>
        <v>2.4700594791371429</v>
      </c>
      <c r="X151" s="117">
        <f t="shared" si="75"/>
        <v>2.4823928536577311</v>
      </c>
      <c r="Y151" s="117">
        <f t="shared" si="75"/>
        <v>3.0928908218517579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5.9174448130976947</v>
      </c>
      <c r="C156" s="122">
        <v>5.2040240250303622</v>
      </c>
      <c r="D156" s="122">
        <v>5.0258902804703549</v>
      </c>
      <c r="E156" s="122">
        <v>4.7477508750169681</v>
      </c>
      <c r="F156" s="122">
        <v>4.5068614158042815</v>
      </c>
      <c r="G156" s="122">
        <v>4.2905399531906907</v>
      </c>
      <c r="H156" s="122">
        <v>4.1511007493417349</v>
      </c>
      <c r="I156" s="122">
        <v>4.0138020030406532</v>
      </c>
      <c r="J156" s="122">
        <v>3.3632647822790944</v>
      </c>
      <c r="K156" s="122">
        <v>2.7411266839762725</v>
      </c>
      <c r="L156" s="122">
        <v>1.9814147658066972</v>
      </c>
      <c r="M156" s="122">
        <v>1.5724475483845735</v>
      </c>
      <c r="N156" s="122">
        <v>1.2019072728718942</v>
      </c>
      <c r="O156" s="122">
        <v>0.92377963590978818</v>
      </c>
      <c r="P156" s="122">
        <v>0.80140075811481826</v>
      </c>
      <c r="Q156" s="122">
        <v>0.75812976529693898</v>
      </c>
      <c r="R156" s="122">
        <v>0.76181695324969678</v>
      </c>
      <c r="S156" s="122">
        <v>0.88215345627590225</v>
      </c>
      <c r="T156" s="122">
        <v>1.1908760991806948</v>
      </c>
      <c r="U156" s="122">
        <v>1.0305110106439535</v>
      </c>
      <c r="V156" s="122">
        <v>1.681598121852856</v>
      </c>
      <c r="W156" s="122">
        <v>2.0635077405733973</v>
      </c>
      <c r="X156" s="122">
        <v>2.0818664185149398</v>
      </c>
      <c r="Y156" s="122">
        <v>2.7358897673282097</v>
      </c>
      <c r="DA156" s="130" t="s">
        <v>2231</v>
      </c>
    </row>
    <row r="157" spans="1:105" ht="12" customHeight="1" x14ac:dyDescent="0.25">
      <c r="A157" s="97" t="s">
        <v>124</v>
      </c>
      <c r="B157" s="98">
        <v>5.9174448130976947</v>
      </c>
      <c r="C157" s="98">
        <v>5.2040240250303622</v>
      </c>
      <c r="D157" s="98">
        <v>5.0258902804703549</v>
      </c>
      <c r="E157" s="98">
        <v>4.7477508750169681</v>
      </c>
      <c r="F157" s="98">
        <v>4.5068614158042815</v>
      </c>
      <c r="G157" s="98">
        <v>4.2905399531906907</v>
      </c>
      <c r="H157" s="98">
        <v>4.1511007493417349</v>
      </c>
      <c r="I157" s="98">
        <v>4.0138020030406532</v>
      </c>
      <c r="J157" s="98">
        <v>3.3632647822790944</v>
      </c>
      <c r="K157" s="98">
        <v>2.7411266839762725</v>
      </c>
      <c r="L157" s="98">
        <v>1.9814147658066972</v>
      </c>
      <c r="M157" s="98">
        <v>1.5724475483845735</v>
      </c>
      <c r="N157" s="98">
        <v>1.2019072728718942</v>
      </c>
      <c r="O157" s="98">
        <v>0.92377963590978818</v>
      </c>
      <c r="P157" s="98">
        <v>0.80140075811481826</v>
      </c>
      <c r="Q157" s="98">
        <v>0.75812976529693898</v>
      </c>
      <c r="R157" s="98">
        <v>0.76181695324969678</v>
      </c>
      <c r="S157" s="98">
        <v>0.88215345627590225</v>
      </c>
      <c r="T157" s="98">
        <v>1.1896875720564055</v>
      </c>
      <c r="U157" s="98">
        <v>1.029555803644308</v>
      </c>
      <c r="V157" s="98">
        <v>1.6800956993199945</v>
      </c>
      <c r="W157" s="98">
        <v>2.060878333482814</v>
      </c>
      <c r="X157" s="98">
        <v>2.0804828407234912</v>
      </c>
      <c r="Y157" s="98">
        <v>2.7327226865159773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1.1885271242892358E-3</v>
      </c>
      <c r="U158" s="98">
        <v>9.5520699964553161E-4</v>
      </c>
      <c r="V158" s="98">
        <v>1.5024225328614039E-3</v>
      </c>
      <c r="W158" s="98">
        <v>2.6294070905831376E-3</v>
      </c>
      <c r="X158" s="98">
        <v>1.3835777914487782E-3</v>
      </c>
      <c r="Y158" s="98">
        <v>3.1670808122321779E-3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1.1885271242892358E-3</v>
      </c>
      <c r="U159" s="101">
        <v>9.5520699964553161E-4</v>
      </c>
      <c r="V159" s="101">
        <v>1.5024225328614039E-3</v>
      </c>
      <c r="W159" s="101">
        <v>2.6294070905831376E-3</v>
      </c>
      <c r="X159" s="101">
        <v>1.3835777914487782E-3</v>
      </c>
      <c r="Y159" s="101">
        <v>3.1670808122321779E-3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0.75656789611431918</v>
      </c>
      <c r="C165" s="122">
        <v>0.67653221275739739</v>
      </c>
      <c r="D165" s="122">
        <v>0.56325140399140827</v>
      </c>
      <c r="E165" s="122">
        <v>0.48127798687698481</v>
      </c>
      <c r="F165" s="122">
        <v>0.49182442889133676</v>
      </c>
      <c r="G165" s="122">
        <v>0.52342744383579543</v>
      </c>
      <c r="H165" s="122">
        <v>0.51144165615427439</v>
      </c>
      <c r="I165" s="122">
        <v>0.53534604633735905</v>
      </c>
      <c r="J165" s="122">
        <v>0.48769442296323928</v>
      </c>
      <c r="K165" s="122">
        <v>0.40233287290048464</v>
      </c>
      <c r="L165" s="122">
        <v>0.29396479281718024</v>
      </c>
      <c r="M165" s="122">
        <v>0.29265905213782389</v>
      </c>
      <c r="N165" s="122">
        <v>0.27110923224595934</v>
      </c>
      <c r="O165" s="122">
        <v>0.23172031122538744</v>
      </c>
      <c r="P165" s="122">
        <v>0.22132751158848127</v>
      </c>
      <c r="Q165" s="122">
        <v>0.22371375543250926</v>
      </c>
      <c r="R165" s="122">
        <v>0.23165555299320695</v>
      </c>
      <c r="S165" s="122">
        <v>0.23862690772519093</v>
      </c>
      <c r="T165" s="122">
        <v>0.11326555951259912</v>
      </c>
      <c r="U165" s="122">
        <v>0.25921882160959575</v>
      </c>
      <c r="V165" s="122">
        <v>0.16761718595705213</v>
      </c>
      <c r="W165" s="122">
        <v>0.40655173856374544</v>
      </c>
      <c r="X165" s="122">
        <v>0.40052643514279135</v>
      </c>
      <c r="Y165" s="122">
        <v>0.3570010545235483</v>
      </c>
      <c r="DA165" s="130" t="s">
        <v>2240</v>
      </c>
    </row>
    <row r="166" spans="1:105" ht="12" customHeight="1" x14ac:dyDescent="0.25">
      <c r="A166" s="97" t="s">
        <v>50</v>
      </c>
      <c r="B166" s="98">
        <v>0.75656789611431918</v>
      </c>
      <c r="C166" s="98">
        <v>0.67653221275739739</v>
      </c>
      <c r="D166" s="98">
        <v>0.56325140399140827</v>
      </c>
      <c r="E166" s="98">
        <v>0.48127798687698481</v>
      </c>
      <c r="F166" s="98">
        <v>0.49182442889133676</v>
      </c>
      <c r="G166" s="98">
        <v>0.52342744383579543</v>
      </c>
      <c r="H166" s="98">
        <v>0.51144165615427439</v>
      </c>
      <c r="I166" s="98">
        <v>0.53534604633735905</v>
      </c>
      <c r="J166" s="98">
        <v>0.48769442296323928</v>
      </c>
      <c r="K166" s="98">
        <v>0.40233287290048464</v>
      </c>
      <c r="L166" s="98">
        <v>0.29396479281718024</v>
      </c>
      <c r="M166" s="98">
        <v>0.29265905213782389</v>
      </c>
      <c r="N166" s="98">
        <v>0.27110923224595934</v>
      </c>
      <c r="O166" s="98">
        <v>0.23172031122538744</v>
      </c>
      <c r="P166" s="98">
        <v>0.22132751158848127</v>
      </c>
      <c r="Q166" s="98">
        <v>0.22371375543250926</v>
      </c>
      <c r="R166" s="98">
        <v>0.23165555299320695</v>
      </c>
      <c r="S166" s="98">
        <v>0.23862690772519093</v>
      </c>
      <c r="T166" s="98">
        <v>0.11326555951259912</v>
      </c>
      <c r="U166" s="98">
        <v>0.25921882160959575</v>
      </c>
      <c r="V166" s="98">
        <v>0.16761718595705213</v>
      </c>
      <c r="W166" s="98">
        <v>0.40655173856374544</v>
      </c>
      <c r="X166" s="98">
        <v>0.40052643514279135</v>
      </c>
      <c r="Y166" s="98">
        <v>0.3570010545235483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14060.118366780962</v>
      </c>
      <c r="C169" s="117">
        <f t="shared" si="78"/>
        <v>14956.71370002667</v>
      </c>
      <c r="D169" s="117">
        <f t="shared" si="78"/>
        <v>15286.95464984739</v>
      </c>
      <c r="E169" s="117">
        <f t="shared" si="78"/>
        <v>14866.17899831558</v>
      </c>
      <c r="F169" s="117">
        <f t="shared" si="78"/>
        <v>13451.302986498164</v>
      </c>
      <c r="G169" s="117">
        <f t="shared" si="78"/>
        <v>12490.334428321601</v>
      </c>
      <c r="H169" s="117">
        <f t="shared" si="78"/>
        <v>11224.658422305522</v>
      </c>
      <c r="I169" s="117">
        <f t="shared" si="78"/>
        <v>10392.754649440896</v>
      </c>
      <c r="J169" s="117">
        <f t="shared" si="78"/>
        <v>10743.472028696686</v>
      </c>
      <c r="K169" s="117">
        <f t="shared" si="78"/>
        <v>10568.93800939882</v>
      </c>
      <c r="L169" s="117">
        <f t="shared" si="78"/>
        <v>11649.418471900553</v>
      </c>
      <c r="M169" s="117">
        <f t="shared" si="78"/>
        <v>12807.584821822338</v>
      </c>
      <c r="N169" s="117">
        <f t="shared" si="78"/>
        <v>13920.777541752153</v>
      </c>
      <c r="O169" s="117">
        <f t="shared" si="78"/>
        <v>13600.661144122885</v>
      </c>
      <c r="P169" s="117">
        <f t="shared" si="78"/>
        <v>13272.605936197459</v>
      </c>
      <c r="Q169" s="117">
        <f t="shared" si="78"/>
        <v>13888.128761803111</v>
      </c>
      <c r="R169" s="117">
        <f t="shared" ref="R169:V169" si="79">R170+R172+R174+R183</f>
        <v>14434.621923464914</v>
      </c>
      <c r="S169" s="117">
        <f t="shared" si="79"/>
        <v>9715.9155931931418</v>
      </c>
      <c r="T169" s="117">
        <f t="shared" si="79"/>
        <v>9925.4510003568121</v>
      </c>
      <c r="U169" s="117">
        <f t="shared" si="79"/>
        <v>13224.754081802335</v>
      </c>
      <c r="V169" s="117">
        <f t="shared" si="79"/>
        <v>17227.384404101293</v>
      </c>
      <c r="W169" s="117">
        <f t="shared" ref="W169:Y169" si="80">W170+W172+W174+W183</f>
        <v>14411.414126400512</v>
      </c>
      <c r="X169" s="117">
        <f t="shared" si="80"/>
        <v>13263.896661449515</v>
      </c>
      <c r="Y169" s="117">
        <f t="shared" si="80"/>
        <v>12674.825690794025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12439.893287712235</v>
      </c>
      <c r="C170" s="122">
        <f t="shared" si="81"/>
        <v>13537.693368156442</v>
      </c>
      <c r="D170" s="122">
        <f t="shared" si="81"/>
        <v>13875.081708295644</v>
      </c>
      <c r="E170" s="122">
        <f t="shared" si="81"/>
        <v>13400.362708622839</v>
      </c>
      <c r="F170" s="122">
        <f t="shared" si="81"/>
        <v>12008.657684827658</v>
      </c>
      <c r="G170" s="122">
        <f t="shared" si="81"/>
        <v>11061.014357208685</v>
      </c>
      <c r="H170" s="122">
        <f t="shared" si="81"/>
        <v>9818.6155836399976</v>
      </c>
      <c r="I170" s="122">
        <f t="shared" si="81"/>
        <v>8865.8564302186842</v>
      </c>
      <c r="J170" s="122">
        <f t="shared" si="81"/>
        <v>9363.5704650293392</v>
      </c>
      <c r="K170" s="122">
        <f t="shared" si="81"/>
        <v>9414.8103745871103</v>
      </c>
      <c r="L170" s="122">
        <f t="shared" si="81"/>
        <v>10589.86541140245</v>
      </c>
      <c r="M170" s="122">
        <f t="shared" si="81"/>
        <v>11682.863270043727</v>
      </c>
      <c r="N170" s="122">
        <f t="shared" si="81"/>
        <v>12700.711338140021</v>
      </c>
      <c r="O170" s="122">
        <f t="shared" si="81"/>
        <v>12190.208612222477</v>
      </c>
      <c r="P170" s="122">
        <f t="shared" si="81"/>
        <v>11813.130819634904</v>
      </c>
      <c r="Q170" s="122">
        <f t="shared" si="81"/>
        <v>12242.645282787855</v>
      </c>
      <c r="R170" s="122">
        <f t="shared" si="81"/>
        <v>12733.659300063306</v>
      </c>
      <c r="S170" s="122">
        <f t="shared" si="81"/>
        <v>7890.9602606515709</v>
      </c>
      <c r="T170" s="122">
        <f t="shared" si="81"/>
        <v>7832.1710462380906</v>
      </c>
      <c r="U170" s="122">
        <f t="shared" si="81"/>
        <v>10830.478485891907</v>
      </c>
      <c r="V170" s="122">
        <f t="shared" si="81"/>
        <v>15063.247707260962</v>
      </c>
      <c r="W170" s="122">
        <f t="shared" si="81"/>
        <v>11669.88744761102</v>
      </c>
      <c r="X170" s="122">
        <f t="shared" si="81"/>
        <v>11103.161804003978</v>
      </c>
      <c r="Y170" s="122">
        <f t="shared" si="81"/>
        <v>10332.834993253429</v>
      </c>
      <c r="DA170" s="130" t="s">
        <v>2395</v>
      </c>
    </row>
    <row r="171" spans="1:105" ht="12" customHeight="1" x14ac:dyDescent="0.25">
      <c r="A171" s="97" t="s">
        <v>53</v>
      </c>
      <c r="B171" s="98">
        <v>12439.893287712235</v>
      </c>
      <c r="C171" s="98">
        <v>13537.693368156442</v>
      </c>
      <c r="D171" s="98">
        <v>13875.081708295644</v>
      </c>
      <c r="E171" s="98">
        <v>13400.362708622839</v>
      </c>
      <c r="F171" s="98">
        <v>12008.657684827658</v>
      </c>
      <c r="G171" s="98">
        <v>11061.014357208685</v>
      </c>
      <c r="H171" s="98">
        <v>9818.6155836399976</v>
      </c>
      <c r="I171" s="98">
        <v>8865.8564302186842</v>
      </c>
      <c r="J171" s="98">
        <v>9363.5704650293392</v>
      </c>
      <c r="K171" s="98">
        <v>9414.8103745871103</v>
      </c>
      <c r="L171" s="98">
        <v>10589.86541140245</v>
      </c>
      <c r="M171" s="98">
        <v>11682.863270043727</v>
      </c>
      <c r="N171" s="98">
        <v>12700.711338140021</v>
      </c>
      <c r="O171" s="98">
        <v>12190.208612222477</v>
      </c>
      <c r="P171" s="98">
        <v>11813.130819634904</v>
      </c>
      <c r="Q171" s="98">
        <v>12242.645282787855</v>
      </c>
      <c r="R171" s="98">
        <v>12733.659300063306</v>
      </c>
      <c r="S171" s="98">
        <v>7890.9602606515709</v>
      </c>
      <c r="T171" s="98">
        <v>7832.1710462380906</v>
      </c>
      <c r="U171" s="98">
        <v>10830.478485891907</v>
      </c>
      <c r="V171" s="98">
        <v>15063.247707260962</v>
      </c>
      <c r="W171" s="98">
        <v>11669.88744761102</v>
      </c>
      <c r="X171" s="98">
        <v>11103.161804003978</v>
      </c>
      <c r="Y171" s="98">
        <v>10332.834993253429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2.7616070570639772</v>
      </c>
      <c r="C172" s="122">
        <f t="shared" si="82"/>
        <v>4.6072013150559501</v>
      </c>
      <c r="D172" s="122">
        <f t="shared" si="82"/>
        <v>6.6978194030481211</v>
      </c>
      <c r="E172" s="122">
        <f t="shared" si="82"/>
        <v>7.2539653455009523</v>
      </c>
      <c r="F172" s="122">
        <f t="shared" si="82"/>
        <v>6.2398501102116501</v>
      </c>
      <c r="G172" s="122">
        <f t="shared" si="82"/>
        <v>6.5759958885998886</v>
      </c>
      <c r="H172" s="122">
        <f t="shared" si="82"/>
        <v>8.237502435509569</v>
      </c>
      <c r="I172" s="122">
        <f t="shared" si="82"/>
        <v>12.885038030992925</v>
      </c>
      <c r="J172" s="122">
        <f t="shared" si="82"/>
        <v>12.581991379572328</v>
      </c>
      <c r="K172" s="122">
        <f t="shared" si="82"/>
        <v>16.43010894892905</v>
      </c>
      <c r="L172" s="122">
        <f t="shared" si="82"/>
        <v>23.649139642362833</v>
      </c>
      <c r="M172" s="122">
        <f t="shared" si="82"/>
        <v>23.137402835532981</v>
      </c>
      <c r="N172" s="122">
        <f t="shared" si="82"/>
        <v>37.666236779884102</v>
      </c>
      <c r="O172" s="122">
        <f t="shared" si="82"/>
        <v>37.939726043728413</v>
      </c>
      <c r="P172" s="122">
        <f t="shared" si="82"/>
        <v>31.230709353114399</v>
      </c>
      <c r="Q172" s="122">
        <f t="shared" si="82"/>
        <v>46.895211538904604</v>
      </c>
      <c r="R172" s="122">
        <f t="shared" si="82"/>
        <v>45.2074327737635</v>
      </c>
      <c r="S172" s="122">
        <f t="shared" si="82"/>
        <v>44.178985635188333</v>
      </c>
      <c r="T172" s="122">
        <f t="shared" si="82"/>
        <v>45.016085512599041</v>
      </c>
      <c r="U172" s="122">
        <f t="shared" si="82"/>
        <v>40.128704707474412</v>
      </c>
      <c r="V172" s="122">
        <f t="shared" si="82"/>
        <v>39.026523421003354</v>
      </c>
      <c r="W172" s="122">
        <f t="shared" si="82"/>
        <v>35.345045221529212</v>
      </c>
      <c r="X172" s="122">
        <f t="shared" si="82"/>
        <v>35.109519658525187</v>
      </c>
      <c r="Y172" s="122">
        <f t="shared" si="82"/>
        <v>24.218431364970428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2.7616070570639772</v>
      </c>
      <c r="C173" s="98">
        <f>RES_hhdet_fech!C165</f>
        <v>4.6072013150559501</v>
      </c>
      <c r="D173" s="98">
        <f>RES_hhdet_fech!D165</f>
        <v>6.6978194030481211</v>
      </c>
      <c r="E173" s="98">
        <f>RES_hhdet_fech!E165</f>
        <v>7.2539653455009523</v>
      </c>
      <c r="F173" s="98">
        <f>RES_hhdet_fech!F165</f>
        <v>6.2398501102116501</v>
      </c>
      <c r="G173" s="98">
        <f>RES_hhdet_fech!G165</f>
        <v>6.5759958885998886</v>
      </c>
      <c r="H173" s="98">
        <f>RES_hhdet_fech!H165</f>
        <v>8.237502435509569</v>
      </c>
      <c r="I173" s="98">
        <f>RES_hhdet_fech!I165</f>
        <v>12.885038030992925</v>
      </c>
      <c r="J173" s="98">
        <f>RES_hhdet_fech!J165</f>
        <v>12.581991379572328</v>
      </c>
      <c r="K173" s="98">
        <f>RES_hhdet_fech!K165</f>
        <v>16.43010894892905</v>
      </c>
      <c r="L173" s="98">
        <f>RES_hhdet_fech!L165</f>
        <v>23.649139642362833</v>
      </c>
      <c r="M173" s="98">
        <f>RES_hhdet_fech!M165</f>
        <v>23.137402835532981</v>
      </c>
      <c r="N173" s="98">
        <f>RES_hhdet_fech!N165</f>
        <v>37.666236779884102</v>
      </c>
      <c r="O173" s="98">
        <f>RES_hhdet_fech!O165</f>
        <v>37.939726043728413</v>
      </c>
      <c r="P173" s="98">
        <f>RES_hhdet_fech!P165</f>
        <v>31.230709353114399</v>
      </c>
      <c r="Q173" s="98">
        <f>RES_hhdet_fech!Q165</f>
        <v>46.895211538904604</v>
      </c>
      <c r="R173" s="98">
        <f>RES_hhdet_fech!R165</f>
        <v>45.2074327737635</v>
      </c>
      <c r="S173" s="98">
        <f>RES_hhdet_fech!S165</f>
        <v>44.178985635188333</v>
      </c>
      <c r="T173" s="98">
        <f>RES_hhdet_fech!T165</f>
        <v>45.016085512599041</v>
      </c>
      <c r="U173" s="98">
        <f>RES_hhdet_fech!U165</f>
        <v>40.128704707474412</v>
      </c>
      <c r="V173" s="98">
        <f>RES_hhdet_fech!V165</f>
        <v>39.026523421003354</v>
      </c>
      <c r="W173" s="98">
        <f>RES_hhdet_fech!W165</f>
        <v>35.345045221529212</v>
      </c>
      <c r="X173" s="98">
        <f>RES_hhdet_fech!X165</f>
        <v>35.109519658525187</v>
      </c>
      <c r="Y173" s="98">
        <f>RES_hhdet_fech!Y165</f>
        <v>24.218431364970428</v>
      </c>
      <c r="DA173" s="63" t="s">
        <v>2398</v>
      </c>
    </row>
    <row r="174" spans="1:105" ht="12" customHeight="1" x14ac:dyDescent="0.25">
      <c r="A174" s="121" t="s">
        <v>55</v>
      </c>
      <c r="B174" s="122">
        <v>1351.7589899602131</v>
      </c>
      <c r="C174" s="122">
        <v>1119.1683428725191</v>
      </c>
      <c r="D174" s="122">
        <v>1140.3565621706821</v>
      </c>
      <c r="E174" s="122">
        <v>1168.5071135949918</v>
      </c>
      <c r="F174" s="122">
        <v>1131.9306960784631</v>
      </c>
      <c r="G174" s="122">
        <v>1126.3849566431795</v>
      </c>
      <c r="H174" s="122">
        <v>1133.6198396889251</v>
      </c>
      <c r="I174" s="122">
        <v>1219.6334982704225</v>
      </c>
      <c r="J174" s="122">
        <v>1117.446176509309</v>
      </c>
      <c r="K174" s="122">
        <v>905.6448044316802</v>
      </c>
      <c r="L174" s="122">
        <v>828.3068530905432</v>
      </c>
      <c r="M174" s="122">
        <v>868.85572094847294</v>
      </c>
      <c r="N174" s="122">
        <v>943.38221046692649</v>
      </c>
      <c r="O174" s="122">
        <v>1141.2450883657934</v>
      </c>
      <c r="P174" s="122">
        <v>1159.80171064102</v>
      </c>
      <c r="Q174" s="122">
        <v>1314.6140377209636</v>
      </c>
      <c r="R174" s="122">
        <v>1362.7387960482761</v>
      </c>
      <c r="S174" s="122">
        <v>1428.9619504750062</v>
      </c>
      <c r="T174" s="122">
        <v>1709.411255608713</v>
      </c>
      <c r="U174" s="122">
        <v>1998.6576244178302</v>
      </c>
      <c r="V174" s="122">
        <v>1755.1706734779584</v>
      </c>
      <c r="W174" s="122">
        <v>2277.0147965676865</v>
      </c>
      <c r="X174" s="122">
        <v>1657.9367863079469</v>
      </c>
      <c r="Y174" s="122">
        <v>1856.840159029812</v>
      </c>
      <c r="DA174" s="130" t="s">
        <v>2399</v>
      </c>
    </row>
    <row r="175" spans="1:105" ht="12" customHeight="1" x14ac:dyDescent="0.25">
      <c r="A175" s="97" t="s">
        <v>124</v>
      </c>
      <c r="B175" s="98">
        <v>1355.7654740203754</v>
      </c>
      <c r="C175" s="98">
        <v>1318.6593339183355</v>
      </c>
      <c r="D175" s="98">
        <v>1296.962962664569</v>
      </c>
      <c r="E175" s="98">
        <v>1266.1580228651144</v>
      </c>
      <c r="F175" s="98">
        <v>1247.8006845822467</v>
      </c>
      <c r="G175" s="98">
        <v>1248.611364786153</v>
      </c>
      <c r="H175" s="98">
        <v>1246.0048517013865</v>
      </c>
      <c r="I175" s="98">
        <v>1254.7573414179994</v>
      </c>
      <c r="J175" s="98">
        <v>1196.7110146726545</v>
      </c>
      <c r="K175" s="98">
        <v>1186.0568717349774</v>
      </c>
      <c r="L175" s="98">
        <v>1122.4490226510818</v>
      </c>
      <c r="M175" s="98">
        <v>1107.7296568081802</v>
      </c>
      <c r="N175" s="98">
        <v>1085.7821351822959</v>
      </c>
      <c r="O175" s="98">
        <v>1080.118845986937</v>
      </c>
      <c r="P175" s="98">
        <v>1176.7555639235486</v>
      </c>
      <c r="Q175" s="98">
        <v>1194.9252884950201</v>
      </c>
      <c r="R175" s="98">
        <v>1241.1761690122007</v>
      </c>
      <c r="S175" s="98">
        <v>1481.0836669320436</v>
      </c>
      <c r="T175" s="98">
        <v>1858.4893469290587</v>
      </c>
      <c r="U175" s="98">
        <v>1430.6482176886234</v>
      </c>
      <c r="V175" s="98">
        <v>1573.9709592293113</v>
      </c>
      <c r="W175" s="98">
        <v>1943.5228277948186</v>
      </c>
      <c r="X175" s="98">
        <v>1459.3159971500356</v>
      </c>
      <c r="Y175" s="98">
        <v>1697.9458961497121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1400.9487740962425</v>
      </c>
      <c r="U176" s="98">
        <v>1167.0314221017511</v>
      </c>
      <c r="V176" s="98">
        <v>1402.7301103251796</v>
      </c>
      <c r="W176" s="98">
        <v>1816.8264011165354</v>
      </c>
      <c r="X176" s="98">
        <v>1347.7120657095995</v>
      </c>
      <c r="Y176" s="98">
        <v>1599.1909270806084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475.64677051386911</v>
      </c>
      <c r="U177" s="101">
        <v>382.27240697207071</v>
      </c>
      <c r="V177" s="101">
        <v>472.4242613329194</v>
      </c>
      <c r="W177" s="101">
        <v>826.79517601914847</v>
      </c>
      <c r="X177" s="101">
        <v>358.28019417481795</v>
      </c>
      <c r="Y177" s="101">
        <v>663.90813528374736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925.30200358237335</v>
      </c>
      <c r="U178" s="104">
        <v>784.75901512968039</v>
      </c>
      <c r="V178" s="104">
        <v>930.30584899226028</v>
      </c>
      <c r="W178" s="104">
        <v>990.03122509738694</v>
      </c>
      <c r="X178" s="104">
        <v>989.43187153478141</v>
      </c>
      <c r="Y178" s="104">
        <v>935.28279179686103</v>
      </c>
      <c r="DA178" s="132" t="s">
        <v>2403</v>
      </c>
    </row>
    <row r="179" spans="1:105" ht="12" customHeight="1" x14ac:dyDescent="0.25">
      <c r="A179" s="106" t="s">
        <v>122</v>
      </c>
      <c r="B179" s="101">
        <v>1351.2027397092452</v>
      </c>
      <c r="C179" s="101">
        <v>1089.9522671090717</v>
      </c>
      <c r="D179" s="101">
        <v>1115.6179396370892</v>
      </c>
      <c r="E179" s="101">
        <v>1152.1687809611528</v>
      </c>
      <c r="F179" s="101">
        <v>1112.0965662517901</v>
      </c>
      <c r="G179" s="101">
        <v>1105.6757398423424</v>
      </c>
      <c r="H179" s="101">
        <v>1114.8924094956019</v>
      </c>
      <c r="I179" s="101">
        <v>1214.0077707999474</v>
      </c>
      <c r="J179" s="101">
        <v>1105.5404282574557</v>
      </c>
      <c r="K179" s="101">
        <v>866.27854244076332</v>
      </c>
      <c r="L179" s="101">
        <v>791.84873146457778</v>
      </c>
      <c r="M179" s="101">
        <v>847.25257502573891</v>
      </c>
      <c r="N179" s="101">
        <v>936.96918303192365</v>
      </c>
      <c r="O179" s="101">
        <v>1150.044293816992</v>
      </c>
      <c r="P179" s="101">
        <v>1163.6020152174437</v>
      </c>
      <c r="Q179" s="101">
        <v>1324.0900347741824</v>
      </c>
      <c r="R179" s="101">
        <v>1373.6317343143724</v>
      </c>
      <c r="S179" s="101">
        <v>1447.305236363829</v>
      </c>
      <c r="T179" s="101">
        <v>1765.270617292314</v>
      </c>
      <c r="U179" s="101">
        <v>2078.8689611962809</v>
      </c>
      <c r="V179" s="101">
        <v>1839.1049558408454</v>
      </c>
      <c r="W179" s="101">
        <v>2368.457063596386</v>
      </c>
      <c r="X179" s="101">
        <v>1770.2450224862566</v>
      </c>
      <c r="Y179" s="101">
        <v>1957.8093620345451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564.94413203415741</v>
      </c>
      <c r="M180" s="104">
        <v>590.05701203220815</v>
      </c>
      <c r="N180" s="104">
        <v>668.97187865668229</v>
      </c>
      <c r="O180" s="104">
        <v>853.49693138580312</v>
      </c>
      <c r="P180" s="104">
        <v>848.86916840538345</v>
      </c>
      <c r="Q180" s="104">
        <v>977.59606661578789</v>
      </c>
      <c r="R180" s="104">
        <v>1012.6268440698896</v>
      </c>
      <c r="S180" s="104">
        <v>1028.0242485073695</v>
      </c>
      <c r="T180" s="104">
        <v>1273.1116057365166</v>
      </c>
      <c r="U180" s="104">
        <v>1545.3261401240657</v>
      </c>
      <c r="V180" s="104">
        <v>1406.7459161263637</v>
      </c>
      <c r="W180" s="104">
        <v>1941.6806820205443</v>
      </c>
      <c r="X180" s="104">
        <v>1359.4385387964412</v>
      </c>
      <c r="Y180" s="104">
        <v>1602.1424858962189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259.40771457028194</v>
      </c>
      <c r="M181" s="98">
        <v>240.04092542847232</v>
      </c>
      <c r="N181" s="98">
        <v>287.18283995706162</v>
      </c>
      <c r="O181" s="98">
        <v>404.09230869645626</v>
      </c>
      <c r="P181" s="98">
        <v>357.27218413513884</v>
      </c>
      <c r="Q181" s="98">
        <v>416.34575713091579</v>
      </c>
      <c r="R181" s="98">
        <v>429.18832667833578</v>
      </c>
      <c r="S181" s="98">
        <v>383.98959848388853</v>
      </c>
      <c r="T181" s="98">
        <v>499.43023523175549</v>
      </c>
      <c r="U181" s="98">
        <v>581.88099085224871</v>
      </c>
      <c r="V181" s="98">
        <v>541.63389662234067</v>
      </c>
      <c r="W181" s="98">
        <v>986.7027850100352</v>
      </c>
      <c r="X181" s="98">
        <v>418.09483607570121</v>
      </c>
      <c r="Y181" s="98">
        <v>754.19298321956421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305.53641746387558</v>
      </c>
      <c r="M182" s="98">
        <v>350.01608660373586</v>
      </c>
      <c r="N182" s="98">
        <v>381.78903869962068</v>
      </c>
      <c r="O182" s="98">
        <v>449.40462268934675</v>
      </c>
      <c r="P182" s="98">
        <v>491.5969842702446</v>
      </c>
      <c r="Q182" s="98">
        <v>561.2503094848721</v>
      </c>
      <c r="R182" s="98">
        <v>583.43851739155389</v>
      </c>
      <c r="S182" s="98">
        <v>644.03465002348071</v>
      </c>
      <c r="T182" s="98">
        <v>773.68137050476116</v>
      </c>
      <c r="U182" s="98">
        <v>963.44514927181694</v>
      </c>
      <c r="V182" s="98">
        <v>865.1120195040229</v>
      </c>
      <c r="W182" s="98">
        <v>954.97789701050942</v>
      </c>
      <c r="X182" s="98">
        <v>941.34370272074023</v>
      </c>
      <c r="Y182" s="98">
        <v>847.94950267665456</v>
      </c>
      <c r="DA182" s="63" t="s">
        <v>2407</v>
      </c>
    </row>
    <row r="183" spans="1:105" ht="12" customHeight="1" x14ac:dyDescent="0.25">
      <c r="A183" s="121" t="s">
        <v>54</v>
      </c>
      <c r="B183" s="122">
        <v>265.70448205144845</v>
      </c>
      <c r="C183" s="122">
        <v>295.24478768265391</v>
      </c>
      <c r="D183" s="122">
        <v>264.81855997801506</v>
      </c>
      <c r="E183" s="122">
        <v>290.05521075224976</v>
      </c>
      <c r="F183" s="122">
        <v>304.47475548183024</v>
      </c>
      <c r="G183" s="122">
        <v>296.3591185811365</v>
      </c>
      <c r="H183" s="122">
        <v>264.18549654108978</v>
      </c>
      <c r="I183" s="122">
        <v>294.37968292079609</v>
      </c>
      <c r="J183" s="122">
        <v>249.87339577846373</v>
      </c>
      <c r="K183" s="122">
        <v>232.05272143110048</v>
      </c>
      <c r="L183" s="122">
        <v>207.59706776519732</v>
      </c>
      <c r="M183" s="122">
        <v>232.72842799460611</v>
      </c>
      <c r="N183" s="122">
        <v>239.01775636532076</v>
      </c>
      <c r="O183" s="122">
        <v>231.26771749088647</v>
      </c>
      <c r="P183" s="122">
        <v>268.44269656842016</v>
      </c>
      <c r="Q183" s="122">
        <v>283.97422975538893</v>
      </c>
      <c r="R183" s="122">
        <v>293.01639457957026</v>
      </c>
      <c r="S183" s="122">
        <v>351.81439643137713</v>
      </c>
      <c r="T183" s="122">
        <v>338.85261299741092</v>
      </c>
      <c r="U183" s="122">
        <v>355.48926678512282</v>
      </c>
      <c r="V183" s="122">
        <v>369.93949994136773</v>
      </c>
      <c r="W183" s="122">
        <v>429.16683700027795</v>
      </c>
      <c r="X183" s="122">
        <v>467.68855147906652</v>
      </c>
      <c r="Y183" s="122">
        <v>460.93210714581244</v>
      </c>
      <c r="DA183" s="130" t="s">
        <v>2408</v>
      </c>
    </row>
    <row r="184" spans="1:105" ht="12" customHeight="1" x14ac:dyDescent="0.25">
      <c r="A184" s="97" t="s">
        <v>50</v>
      </c>
      <c r="B184" s="98">
        <v>382.86592666378249</v>
      </c>
      <c r="C184" s="98">
        <v>393.63189700279918</v>
      </c>
      <c r="D184" s="98">
        <v>351.85696430137682</v>
      </c>
      <c r="E184" s="98">
        <v>340.73239057011858</v>
      </c>
      <c r="F184" s="98">
        <v>364.3724970388883</v>
      </c>
      <c r="G184" s="98">
        <v>381.87332578833468</v>
      </c>
      <c r="H184" s="98">
        <v>347.23319112343989</v>
      </c>
      <c r="I184" s="98">
        <v>351.27314396776393</v>
      </c>
      <c r="J184" s="98">
        <v>333.68360794586266</v>
      </c>
      <c r="K184" s="98">
        <v>310.99967124732183</v>
      </c>
      <c r="L184" s="98">
        <v>272.55411868692789</v>
      </c>
      <c r="M184" s="98">
        <v>294.81438111528144</v>
      </c>
      <c r="N184" s="98">
        <v>301.99205067915631</v>
      </c>
      <c r="O184" s="98">
        <v>303.41324412664318</v>
      </c>
      <c r="P184" s="98">
        <v>337.36991546051905</v>
      </c>
      <c r="Q184" s="98">
        <v>366.78919891493013</v>
      </c>
      <c r="R184" s="98">
        <v>419.14930091807673</v>
      </c>
      <c r="S184" s="98">
        <v>473.18893323829155</v>
      </c>
      <c r="T184" s="98">
        <v>275.17426891830843</v>
      </c>
      <c r="U184" s="98">
        <v>564.9152549378457</v>
      </c>
      <c r="V184" s="98">
        <v>361.7066703374233</v>
      </c>
      <c r="W184" s="98">
        <v>720.20738369953006</v>
      </c>
      <c r="X184" s="98">
        <v>648.7089246848783</v>
      </c>
      <c r="Y184" s="98">
        <v>604.45544063071134</v>
      </c>
      <c r="DA184" s="63" t="s">
        <v>2409</v>
      </c>
    </row>
    <row r="185" spans="1:105" ht="12" customHeight="1" x14ac:dyDescent="0.25">
      <c r="A185" s="109" t="s">
        <v>120</v>
      </c>
      <c r="B185" s="33">
        <v>258.86002607098624</v>
      </c>
      <c r="C185" s="33">
        <v>289.44874877400019</v>
      </c>
      <c r="D185" s="33">
        <v>259.62072911552229</v>
      </c>
      <c r="E185" s="33">
        <v>287.16290704674338</v>
      </c>
      <c r="F185" s="33">
        <v>301.01408767754191</v>
      </c>
      <c r="G185" s="33">
        <v>291.11385081164457</v>
      </c>
      <c r="H185" s="33">
        <v>258.5876291931059</v>
      </c>
      <c r="I185" s="33">
        <v>290.37416068764043</v>
      </c>
      <c r="J185" s="33">
        <v>243.76702929466245</v>
      </c>
      <c r="K185" s="33">
        <v>226.20992897881484</v>
      </c>
      <c r="L185" s="33">
        <v>202.65513599721282</v>
      </c>
      <c r="M185" s="33">
        <v>228.16482012376323</v>
      </c>
      <c r="N185" s="33">
        <v>235.0953240002988</v>
      </c>
      <c r="O185" s="33">
        <v>227.65113615357583</v>
      </c>
      <c r="P185" s="33">
        <v>265.46731716599601</v>
      </c>
      <c r="Q185" s="33">
        <v>280.74429799481248</v>
      </c>
      <c r="R185" s="33">
        <v>288.41174672191062</v>
      </c>
      <c r="S185" s="33">
        <v>347.72355470924998</v>
      </c>
      <c r="T185" s="33">
        <v>340.66553383251971</v>
      </c>
      <c r="U185" s="33">
        <v>349.350415843799</v>
      </c>
      <c r="V185" s="33">
        <v>370.16314366071805</v>
      </c>
      <c r="W185" s="33">
        <v>419.83259474339718</v>
      </c>
      <c r="X185" s="33">
        <v>461.79977247733831</v>
      </c>
      <c r="Y185" s="33">
        <v>456.81229011653636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8318.0761982166168</v>
      </c>
      <c r="C187" s="117">
        <f t="shared" si="83"/>
        <v>8866.8440706738456</v>
      </c>
      <c r="D187" s="117">
        <f t="shared" si="83"/>
        <v>9063.7576615541693</v>
      </c>
      <c r="E187" s="117">
        <f t="shared" si="83"/>
        <v>8821.6691727620055</v>
      </c>
      <c r="F187" s="117">
        <f t="shared" si="83"/>
        <v>7991.9158183518966</v>
      </c>
      <c r="G187" s="117">
        <f t="shared" si="83"/>
        <v>7474.7577524604649</v>
      </c>
      <c r="H187" s="117">
        <f t="shared" si="83"/>
        <v>6788.1600146117044</v>
      </c>
      <c r="I187" s="117">
        <f t="shared" si="83"/>
        <v>6370.6562937954232</v>
      </c>
      <c r="J187" s="117">
        <f t="shared" si="83"/>
        <v>6636.039170632469</v>
      </c>
      <c r="K187" s="117">
        <f t="shared" si="83"/>
        <v>6582.5626528992379</v>
      </c>
      <c r="L187" s="117">
        <f t="shared" si="83"/>
        <v>7327.4861236654806</v>
      </c>
      <c r="M187" s="117">
        <f t="shared" si="83"/>
        <v>8208.2293373143093</v>
      </c>
      <c r="N187" s="117">
        <f t="shared" si="83"/>
        <v>9233.5906303746924</v>
      </c>
      <c r="O187" s="117">
        <f t="shared" si="83"/>
        <v>9243.4266027052108</v>
      </c>
      <c r="P187" s="117">
        <f t="shared" si="83"/>
        <v>9025.3366733124658</v>
      </c>
      <c r="Q187" s="117">
        <f t="shared" si="83"/>
        <v>9513.7504722340509</v>
      </c>
      <c r="R187" s="117">
        <f t="shared" ref="R187:V187" si="84">R188+R190+R192+R201</f>
        <v>9897.8312972820349</v>
      </c>
      <c r="S187" s="117">
        <f t="shared" si="84"/>
        <v>6728.3798415092651</v>
      </c>
      <c r="T187" s="117">
        <f t="shared" si="84"/>
        <v>6923.9558199893327</v>
      </c>
      <c r="U187" s="117">
        <f t="shared" si="84"/>
        <v>9418.4031568717055</v>
      </c>
      <c r="V187" s="117">
        <f t="shared" si="84"/>
        <v>12679.349704785183</v>
      </c>
      <c r="W187" s="117">
        <f t="shared" ref="W187:Y187" si="85">W188+W190+W192+W201</f>
        <v>10906.792195138478</v>
      </c>
      <c r="X187" s="117">
        <f t="shared" si="85"/>
        <v>10405.055058521371</v>
      </c>
      <c r="Y187" s="117">
        <f t="shared" si="85"/>
        <v>10158.561861766288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7382.6565072601243</v>
      </c>
      <c r="C188" s="122">
        <f t="shared" si="86"/>
        <v>8034.1637766647327</v>
      </c>
      <c r="D188" s="122">
        <f t="shared" si="86"/>
        <v>8234.392361202732</v>
      </c>
      <c r="E188" s="122">
        <f t="shared" si="86"/>
        <v>7952.6626685922447</v>
      </c>
      <c r="F188" s="122">
        <f t="shared" si="86"/>
        <v>7129.1309739786693</v>
      </c>
      <c r="G188" s="122">
        <f t="shared" si="86"/>
        <v>6613.005684907972</v>
      </c>
      <c r="H188" s="122">
        <f t="shared" si="86"/>
        <v>5932.507821653021</v>
      </c>
      <c r="I188" s="122">
        <f t="shared" si="86"/>
        <v>5425.0900209078718</v>
      </c>
      <c r="J188" s="122">
        <f t="shared" si="86"/>
        <v>5780.4027452406508</v>
      </c>
      <c r="K188" s="122">
        <f t="shared" si="86"/>
        <v>5849.1434649300036</v>
      </c>
      <c r="L188" s="122">
        <f t="shared" si="86"/>
        <v>6633.1460637078626</v>
      </c>
      <c r="M188" s="122">
        <f t="shared" si="86"/>
        <v>7466.7579907443824</v>
      </c>
      <c r="N188" s="122">
        <f t="shared" si="86"/>
        <v>8387.8136111142176</v>
      </c>
      <c r="O188" s="122">
        <f t="shared" si="86"/>
        <v>8263.3149708733854</v>
      </c>
      <c r="P188" s="122">
        <f t="shared" si="86"/>
        <v>8013.5727754151285</v>
      </c>
      <c r="Q188" s="122">
        <f t="shared" si="86"/>
        <v>8325.947269863007</v>
      </c>
      <c r="R188" s="122">
        <f t="shared" si="86"/>
        <v>8667.9226766563843</v>
      </c>
      <c r="S188" s="122">
        <f t="shared" si="86"/>
        <v>5395.8925686237926</v>
      </c>
      <c r="T188" s="122">
        <f t="shared" si="86"/>
        <v>5380.4161556169638</v>
      </c>
      <c r="U188" s="122">
        <f t="shared" si="86"/>
        <v>7645.0503967327513</v>
      </c>
      <c r="V188" s="122">
        <f t="shared" si="86"/>
        <v>10986.479746725021</v>
      </c>
      <c r="W188" s="122">
        <f t="shared" si="86"/>
        <v>8776.9809155552557</v>
      </c>
      <c r="X188" s="122">
        <f t="shared" si="86"/>
        <v>8636.3324080663988</v>
      </c>
      <c r="Y188" s="122">
        <f t="shared" si="86"/>
        <v>8276.4497618135556</v>
      </c>
      <c r="DA188" s="130" t="s">
        <v>2563</v>
      </c>
    </row>
    <row r="189" spans="1:105" ht="12" customHeight="1" x14ac:dyDescent="0.25">
      <c r="A189" s="97" t="s">
        <v>53</v>
      </c>
      <c r="B189" s="98">
        <v>7382.6565072601243</v>
      </c>
      <c r="C189" s="98">
        <v>8034.1637766647327</v>
      </c>
      <c r="D189" s="98">
        <v>8234.392361202732</v>
      </c>
      <c r="E189" s="98">
        <v>7952.6626685922447</v>
      </c>
      <c r="F189" s="98">
        <v>7129.1309739786693</v>
      </c>
      <c r="G189" s="98">
        <v>6613.005684907972</v>
      </c>
      <c r="H189" s="98">
        <v>5932.507821653021</v>
      </c>
      <c r="I189" s="98">
        <v>5425.0900209078718</v>
      </c>
      <c r="J189" s="98">
        <v>5780.4027452406508</v>
      </c>
      <c r="K189" s="98">
        <v>5849.1434649300036</v>
      </c>
      <c r="L189" s="98">
        <v>6633.1460637078626</v>
      </c>
      <c r="M189" s="98">
        <v>7466.7579907443824</v>
      </c>
      <c r="N189" s="98">
        <v>8387.8136111142176</v>
      </c>
      <c r="O189" s="98">
        <v>8263.3149708733854</v>
      </c>
      <c r="P189" s="98">
        <v>8013.5727754151285</v>
      </c>
      <c r="Q189" s="98">
        <v>8325.947269863007</v>
      </c>
      <c r="R189" s="98">
        <v>8667.9226766563843</v>
      </c>
      <c r="S189" s="98">
        <v>5395.8925686237926</v>
      </c>
      <c r="T189" s="98">
        <v>5380.4161556169638</v>
      </c>
      <c r="U189" s="98">
        <v>7645.0503967327513</v>
      </c>
      <c r="V189" s="98">
        <v>10986.479746725021</v>
      </c>
      <c r="W189" s="98">
        <v>8776.9809155552557</v>
      </c>
      <c r="X189" s="98">
        <v>8636.3324080663988</v>
      </c>
      <c r="Y189" s="98">
        <v>8276.4497618135556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4.6430593241297018</v>
      </c>
      <c r="C190" s="122">
        <f t="shared" si="87"/>
        <v>8.7257458837349215</v>
      </c>
      <c r="D190" s="122">
        <f t="shared" si="87"/>
        <v>13.424736436202691</v>
      </c>
      <c r="E190" s="122">
        <f t="shared" si="87"/>
        <v>14.79732069235555</v>
      </c>
      <c r="F190" s="122">
        <f t="shared" si="87"/>
        <v>12.99917761912376</v>
      </c>
      <c r="G190" s="122">
        <f t="shared" si="87"/>
        <v>14.29856969876653</v>
      </c>
      <c r="H190" s="122">
        <f t="shared" si="87"/>
        <v>19.269909125386167</v>
      </c>
      <c r="I190" s="122">
        <f t="shared" si="87"/>
        <v>32.435528082277017</v>
      </c>
      <c r="J190" s="122">
        <f t="shared" si="87"/>
        <v>33.146989642714978</v>
      </c>
      <c r="K190" s="122">
        <f t="shared" si="87"/>
        <v>45.2797479637374</v>
      </c>
      <c r="L190" s="122">
        <f t="shared" si="87"/>
        <v>66.368330959328333</v>
      </c>
      <c r="M190" s="122">
        <f t="shared" si="87"/>
        <v>65.577472623954321</v>
      </c>
      <c r="N190" s="122">
        <f t="shared" si="87"/>
        <v>110.73118879066647</v>
      </c>
      <c r="O190" s="122">
        <f t="shared" si="87"/>
        <v>117.88487417866112</v>
      </c>
      <c r="P190" s="122">
        <f t="shared" si="87"/>
        <v>101.87842706163164</v>
      </c>
      <c r="Q190" s="122">
        <f t="shared" si="87"/>
        <v>159.87664386489826</v>
      </c>
      <c r="R190" s="122">
        <f t="shared" si="87"/>
        <v>158.08233672838148</v>
      </c>
      <c r="S190" s="122">
        <f t="shared" si="87"/>
        <v>157.08721664546593</v>
      </c>
      <c r="T190" s="122">
        <f t="shared" si="87"/>
        <v>161.63718852318112</v>
      </c>
      <c r="U190" s="122">
        <f t="shared" si="87"/>
        <v>146.12460985087165</v>
      </c>
      <c r="V190" s="122">
        <f t="shared" si="87"/>
        <v>144.61947200602461</v>
      </c>
      <c r="W190" s="122">
        <f t="shared" si="87"/>
        <v>132.69066335190982</v>
      </c>
      <c r="X190" s="122">
        <f t="shared" si="87"/>
        <v>132.9756089181144</v>
      </c>
      <c r="Y190" s="122">
        <f t="shared" si="87"/>
        <v>92.546557138478803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4.6430593241297018</v>
      </c>
      <c r="C191" s="98">
        <f>RES_hhdet_tesh!C165</f>
        <v>8.7257458837349215</v>
      </c>
      <c r="D191" s="98">
        <f>RES_hhdet_tesh!D165</f>
        <v>13.424736436202691</v>
      </c>
      <c r="E191" s="98">
        <f>RES_hhdet_tesh!E165</f>
        <v>14.79732069235555</v>
      </c>
      <c r="F191" s="98">
        <f>RES_hhdet_tesh!F165</f>
        <v>12.99917761912376</v>
      </c>
      <c r="G191" s="98">
        <f>RES_hhdet_tesh!G165</f>
        <v>14.29856969876653</v>
      </c>
      <c r="H191" s="98">
        <f>RES_hhdet_tesh!H165</f>
        <v>19.269909125386167</v>
      </c>
      <c r="I191" s="98">
        <f>RES_hhdet_tesh!I165</f>
        <v>32.435528082277017</v>
      </c>
      <c r="J191" s="98">
        <f>RES_hhdet_tesh!J165</f>
        <v>33.146989642714978</v>
      </c>
      <c r="K191" s="98">
        <f>RES_hhdet_tesh!K165</f>
        <v>45.2797479637374</v>
      </c>
      <c r="L191" s="98">
        <f>RES_hhdet_tesh!L165</f>
        <v>66.368330959328333</v>
      </c>
      <c r="M191" s="98">
        <f>RES_hhdet_tesh!M165</f>
        <v>65.577472623954321</v>
      </c>
      <c r="N191" s="98">
        <f>RES_hhdet_tesh!N165</f>
        <v>110.73118879066647</v>
      </c>
      <c r="O191" s="98">
        <f>RES_hhdet_tesh!O165</f>
        <v>117.88487417866112</v>
      </c>
      <c r="P191" s="98">
        <f>RES_hhdet_tesh!P165</f>
        <v>101.87842706163164</v>
      </c>
      <c r="Q191" s="98">
        <f>RES_hhdet_tesh!Q165</f>
        <v>159.87664386489826</v>
      </c>
      <c r="R191" s="98">
        <f>RES_hhdet_tesh!R165</f>
        <v>158.08233672838148</v>
      </c>
      <c r="S191" s="98">
        <f>RES_hhdet_tesh!S165</f>
        <v>157.08721664546593</v>
      </c>
      <c r="T191" s="98">
        <f>RES_hhdet_tesh!T165</f>
        <v>161.63718852318112</v>
      </c>
      <c r="U191" s="98">
        <f>RES_hhdet_tesh!U165</f>
        <v>146.12460985087165</v>
      </c>
      <c r="V191" s="98">
        <f>RES_hhdet_tesh!V165</f>
        <v>144.61947200602461</v>
      </c>
      <c r="W191" s="98">
        <f>RES_hhdet_tesh!W165</f>
        <v>132.69066335190982</v>
      </c>
      <c r="X191" s="98">
        <f>RES_hhdet_tesh!X165</f>
        <v>132.9756089181144</v>
      </c>
      <c r="Y191" s="98">
        <f>RES_hhdet_tesh!Y165</f>
        <v>92.546557138478803</v>
      </c>
      <c r="DA191" s="63" t="s">
        <v>2566</v>
      </c>
    </row>
    <row r="192" spans="1:105" ht="12" customHeight="1" x14ac:dyDescent="0.25">
      <c r="A192" s="121" t="s">
        <v>55</v>
      </c>
      <c r="B192" s="122">
        <v>738.32124372465864</v>
      </c>
      <c r="C192" s="122">
        <v>609.77303050239402</v>
      </c>
      <c r="D192" s="122">
        <v>623.47721123624626</v>
      </c>
      <c r="E192" s="122">
        <v>642.29201855418819</v>
      </c>
      <c r="F192" s="122">
        <v>626.561981555133</v>
      </c>
      <c r="G192" s="122">
        <v>629.55798280300894</v>
      </c>
      <c r="H192" s="122">
        <v>641.36730844079807</v>
      </c>
      <c r="I192" s="122">
        <v>694.98291734346844</v>
      </c>
      <c r="J192" s="122">
        <v>637.72605175698311</v>
      </c>
      <c r="K192" s="122">
        <v>516.52874145250519</v>
      </c>
      <c r="L192" s="122">
        <v>474.35548122888213</v>
      </c>
      <c r="M192" s="122">
        <v>502.99153571517246</v>
      </c>
      <c r="N192" s="122">
        <v>555.98767235512514</v>
      </c>
      <c r="O192" s="122">
        <v>687.41007874245554</v>
      </c>
      <c r="P192" s="122">
        <v>705.79578365293946</v>
      </c>
      <c r="Q192" s="122">
        <v>810.91384580079273</v>
      </c>
      <c r="R192" s="122">
        <v>847.39365056687348</v>
      </c>
      <c r="S192" s="122">
        <v>904.09718683718791</v>
      </c>
      <c r="T192" s="122">
        <v>1116.8185451037884</v>
      </c>
      <c r="U192" s="122">
        <v>1344.3040279376401</v>
      </c>
      <c r="V192" s="122">
        <v>1244.7426949983353</v>
      </c>
      <c r="W192" s="122">
        <v>1641.4860305000871</v>
      </c>
      <c r="X192" s="122">
        <v>1242.7819515392862</v>
      </c>
      <c r="Y192" s="122">
        <v>1397.6471594262036</v>
      </c>
      <c r="DA192" s="130" t="s">
        <v>2567</v>
      </c>
    </row>
    <row r="193" spans="1:105" ht="12" customHeight="1" x14ac:dyDescent="0.25">
      <c r="A193" s="97" t="s">
        <v>124</v>
      </c>
      <c r="B193" s="98">
        <v>665.64645791666658</v>
      </c>
      <c r="C193" s="98">
        <v>649.21057564074238</v>
      </c>
      <c r="D193" s="98">
        <v>643.44011876764478</v>
      </c>
      <c r="E193" s="98">
        <v>633.68756334621401</v>
      </c>
      <c r="F193" s="98">
        <v>631.18050404024393</v>
      </c>
      <c r="G193" s="98">
        <v>639.80249207893166</v>
      </c>
      <c r="H193" s="98">
        <v>649.546256600275</v>
      </c>
      <c r="I193" s="98">
        <v>660.24195763262799</v>
      </c>
      <c r="J193" s="98">
        <v>631.72860287297908</v>
      </c>
      <c r="K193" s="98">
        <v>628.20851343224001</v>
      </c>
      <c r="L193" s="98">
        <v>597.09415749459617</v>
      </c>
      <c r="M193" s="98">
        <v>595.10833382597559</v>
      </c>
      <c r="N193" s="98">
        <v>599.42858855101554</v>
      </c>
      <c r="O193" s="98">
        <v>634.75087567169089</v>
      </c>
      <c r="P193" s="98">
        <v>713.28116490216769</v>
      </c>
      <c r="Q193" s="98">
        <v>765.99163450919173</v>
      </c>
      <c r="R193" s="98">
        <v>819.72452923570302</v>
      </c>
      <c r="S193" s="98">
        <v>1000.4923162956276</v>
      </c>
      <c r="T193" s="98">
        <v>1329.5408018012151</v>
      </c>
      <c r="U193" s="98">
        <v>1108.6014957969346</v>
      </c>
      <c r="V193" s="98">
        <v>1333.3176662401299</v>
      </c>
      <c r="W193" s="98">
        <v>1696.7738316761265</v>
      </c>
      <c r="X193" s="98">
        <v>1294.7555278282011</v>
      </c>
      <c r="Y193" s="98">
        <v>1520.7570591825274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1331.9546161112626</v>
      </c>
      <c r="U194" s="98">
        <v>1111.5815284518148</v>
      </c>
      <c r="V194" s="98">
        <v>1338.1768101766197</v>
      </c>
      <c r="W194" s="98">
        <v>1703.8509222358396</v>
      </c>
      <c r="X194" s="98">
        <v>1301.3624707532674</v>
      </c>
      <c r="Y194" s="98">
        <v>1519.5708981867017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406.65261252888916</v>
      </c>
      <c r="U195" s="101">
        <v>326.82251332213457</v>
      </c>
      <c r="V195" s="101">
        <v>407.87096118435949</v>
      </c>
      <c r="W195" s="101">
        <v>713.81969713845263</v>
      </c>
      <c r="X195" s="101">
        <v>311.93059921848595</v>
      </c>
      <c r="Y195" s="101">
        <v>584.28810638984066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925.30200358237335</v>
      </c>
      <c r="U196" s="104">
        <v>784.75901512968039</v>
      </c>
      <c r="V196" s="104">
        <v>930.30584899226028</v>
      </c>
      <c r="W196" s="104">
        <v>990.03122509738694</v>
      </c>
      <c r="X196" s="104">
        <v>989.43187153478141</v>
      </c>
      <c r="Y196" s="104">
        <v>935.28279179686103</v>
      </c>
      <c r="DA196" s="132" t="s">
        <v>2571</v>
      </c>
    </row>
    <row r="197" spans="1:105" ht="12" customHeight="1" x14ac:dyDescent="0.25">
      <c r="A197" s="106" t="s">
        <v>122</v>
      </c>
      <c r="B197" s="101">
        <v>748.41122966687169</v>
      </c>
      <c r="C197" s="101">
        <v>603.99727942388165</v>
      </c>
      <c r="D197" s="101">
        <v>620.32373326513641</v>
      </c>
      <c r="E197" s="101">
        <v>643.73166158845811</v>
      </c>
      <c r="F197" s="101">
        <v>625.77140259883913</v>
      </c>
      <c r="G197" s="101">
        <v>627.82222236599193</v>
      </c>
      <c r="H197" s="101">
        <v>640.00439822733983</v>
      </c>
      <c r="I197" s="101">
        <v>700.54731901143998</v>
      </c>
      <c r="J197" s="101">
        <v>638.62688140882892</v>
      </c>
      <c r="K197" s="101">
        <v>500.85033215607166</v>
      </c>
      <c r="L197" s="101">
        <v>458.29551530727008</v>
      </c>
      <c r="M197" s="101">
        <v>493.01350512586805</v>
      </c>
      <c r="N197" s="101">
        <v>552.61510491343358</v>
      </c>
      <c r="O197" s="101">
        <v>690.39055519621911</v>
      </c>
      <c r="P197" s="101">
        <v>705.4754363680205</v>
      </c>
      <c r="Q197" s="101">
        <v>812.76634141853526</v>
      </c>
      <c r="R197" s="101">
        <v>848.57316126381249</v>
      </c>
      <c r="S197" s="101">
        <v>900.48933159508954</v>
      </c>
      <c r="T197" s="101">
        <v>1106.6530412494424</v>
      </c>
      <c r="U197" s="101">
        <v>1355.0738221712652</v>
      </c>
      <c r="V197" s="101">
        <v>1238.9687809279753</v>
      </c>
      <c r="W197" s="101">
        <v>1637.9731338097454</v>
      </c>
      <c r="X197" s="101">
        <v>1239.5560268338195</v>
      </c>
      <c r="Y197" s="101">
        <v>1388.6439352116724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458.1429269502529</v>
      </c>
      <c r="M198" s="104">
        <v>491.80202136927244</v>
      </c>
      <c r="N198" s="104">
        <v>551.87614093494153</v>
      </c>
      <c r="O198" s="104">
        <v>690.03399716604804</v>
      </c>
      <c r="P198" s="104">
        <v>704.39670002132777</v>
      </c>
      <c r="Q198" s="104">
        <v>810.72967459000859</v>
      </c>
      <c r="R198" s="104">
        <v>845.34313775611497</v>
      </c>
      <c r="S198" s="104">
        <v>895.29817610416137</v>
      </c>
      <c r="T198" s="104">
        <v>1111.0323655410075</v>
      </c>
      <c r="U198" s="104">
        <v>1357.9548846499706</v>
      </c>
      <c r="V198" s="104">
        <v>1239.0224348028053</v>
      </c>
      <c r="W198" s="104">
        <v>1638.4152145731662</v>
      </c>
      <c r="X198" s="104">
        <v>1235.879272868179</v>
      </c>
      <c r="Y198" s="104">
        <v>1383.9447008596148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152.60650948637726</v>
      </c>
      <c r="M199" s="98">
        <v>141.78593476553652</v>
      </c>
      <c r="N199" s="98">
        <v>170.0871022353208</v>
      </c>
      <c r="O199" s="98">
        <v>240.62937447670126</v>
      </c>
      <c r="P199" s="98">
        <v>212.79971575108306</v>
      </c>
      <c r="Q199" s="98">
        <v>249.47936510513654</v>
      </c>
      <c r="R199" s="98">
        <v>261.90462036456103</v>
      </c>
      <c r="S199" s="98">
        <v>251.26352608068066</v>
      </c>
      <c r="T199" s="98">
        <v>337.35099503624633</v>
      </c>
      <c r="U199" s="98">
        <v>394.50973537815349</v>
      </c>
      <c r="V199" s="98">
        <v>373.91041529878231</v>
      </c>
      <c r="W199" s="98">
        <v>683.4373175626564</v>
      </c>
      <c r="X199" s="98">
        <v>294.53557014743888</v>
      </c>
      <c r="Y199" s="98">
        <v>535.99519818296017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305.53641746387558</v>
      </c>
      <c r="M200" s="98">
        <v>350.01608660373586</v>
      </c>
      <c r="N200" s="98">
        <v>381.78903869962068</v>
      </c>
      <c r="O200" s="98">
        <v>449.40462268934675</v>
      </c>
      <c r="P200" s="98">
        <v>491.5969842702446</v>
      </c>
      <c r="Q200" s="98">
        <v>561.2503094848721</v>
      </c>
      <c r="R200" s="98">
        <v>583.43851739155389</v>
      </c>
      <c r="S200" s="98">
        <v>644.03465002348071</v>
      </c>
      <c r="T200" s="98">
        <v>773.68137050476116</v>
      </c>
      <c r="U200" s="98">
        <v>963.44514927181694</v>
      </c>
      <c r="V200" s="98">
        <v>865.1120195040229</v>
      </c>
      <c r="W200" s="98">
        <v>954.97789701050942</v>
      </c>
      <c r="X200" s="98">
        <v>941.34370272074023</v>
      </c>
      <c r="Y200" s="98">
        <v>847.94950267665456</v>
      </c>
      <c r="DA200" s="63" t="s">
        <v>2575</v>
      </c>
    </row>
    <row r="201" spans="1:105" ht="12" customHeight="1" x14ac:dyDescent="0.25">
      <c r="A201" s="121" t="s">
        <v>54</v>
      </c>
      <c r="B201" s="122">
        <v>192.45538790770507</v>
      </c>
      <c r="C201" s="122">
        <v>214.18151762298535</v>
      </c>
      <c r="D201" s="122">
        <v>192.46335267898945</v>
      </c>
      <c r="E201" s="122">
        <v>211.91716492321848</v>
      </c>
      <c r="F201" s="122">
        <v>223.22368519897091</v>
      </c>
      <c r="G201" s="122">
        <v>217.89551505071813</v>
      </c>
      <c r="H201" s="122">
        <v>195.01497539249874</v>
      </c>
      <c r="I201" s="122">
        <v>218.14782746180558</v>
      </c>
      <c r="J201" s="122">
        <v>184.76338399211974</v>
      </c>
      <c r="K201" s="122">
        <v>171.61069855299144</v>
      </c>
      <c r="L201" s="122">
        <v>153.61624776940806</v>
      </c>
      <c r="M201" s="122">
        <v>172.90233823080123</v>
      </c>
      <c r="N201" s="122">
        <v>179.05815811468418</v>
      </c>
      <c r="O201" s="122">
        <v>174.81667891070992</v>
      </c>
      <c r="P201" s="122">
        <v>204.08968718276668</v>
      </c>
      <c r="Q201" s="122">
        <v>217.01271270535332</v>
      </c>
      <c r="R201" s="122">
        <v>224.43263333039573</v>
      </c>
      <c r="S201" s="122">
        <v>271.30286940281923</v>
      </c>
      <c r="T201" s="122">
        <v>265.08393074539862</v>
      </c>
      <c r="U201" s="122">
        <v>282.92412235044077</v>
      </c>
      <c r="V201" s="122">
        <v>303.50779105580295</v>
      </c>
      <c r="W201" s="122">
        <v>355.63458573122517</v>
      </c>
      <c r="X201" s="122">
        <v>392.96508999757384</v>
      </c>
      <c r="Y201" s="122">
        <v>391.91838338804831</v>
      </c>
      <c r="DA201" s="130" t="s">
        <v>2576</v>
      </c>
    </row>
    <row r="202" spans="1:105" ht="12" customHeight="1" x14ac:dyDescent="0.25">
      <c r="A202" s="97" t="s">
        <v>50</v>
      </c>
      <c r="B202" s="98">
        <v>221.24613334154108</v>
      </c>
      <c r="C202" s="98">
        <v>227.53934081287983</v>
      </c>
      <c r="D202" s="98">
        <v>203.66692264930481</v>
      </c>
      <c r="E202" s="98">
        <v>197.46998327648845</v>
      </c>
      <c r="F202" s="98">
        <v>211.6761820734234</v>
      </c>
      <c r="G202" s="98">
        <v>222.521648379071</v>
      </c>
      <c r="H202" s="98">
        <v>202.99546039444317</v>
      </c>
      <c r="I202" s="98">
        <v>205.63035895207605</v>
      </c>
      <c r="J202" s="98">
        <v>195.37758240749795</v>
      </c>
      <c r="K202" s="98">
        <v>182.12532372902436</v>
      </c>
      <c r="L202" s="98">
        <v>159.64184196065258</v>
      </c>
      <c r="M202" s="98">
        <v>172.75680641780227</v>
      </c>
      <c r="N202" s="98">
        <v>177.10724295854686</v>
      </c>
      <c r="O202" s="98">
        <v>178.10816516451158</v>
      </c>
      <c r="P202" s="98">
        <v>198.12500665062484</v>
      </c>
      <c r="Q202" s="98">
        <v>215.52938629710687</v>
      </c>
      <c r="R202" s="98">
        <v>246.3968951662749</v>
      </c>
      <c r="S202" s="98">
        <v>278.29434559407991</v>
      </c>
      <c r="T202" s="98">
        <v>161.89379363931758</v>
      </c>
      <c r="U202" s="98">
        <v>335.32019610125172</v>
      </c>
      <c r="V202" s="98">
        <v>216.44476036990989</v>
      </c>
      <c r="W202" s="98">
        <v>434.02821659750896</v>
      </c>
      <c r="X202" s="98">
        <v>391.89445266365601</v>
      </c>
      <c r="Y202" s="98">
        <v>365.73956443213626</v>
      </c>
      <c r="DA202" s="63" t="s">
        <v>2577</v>
      </c>
    </row>
    <row r="203" spans="1:105" ht="12" customHeight="1" x14ac:dyDescent="0.25">
      <c r="A203" s="109" t="s">
        <v>120</v>
      </c>
      <c r="B203" s="33">
        <v>190.77346096989191</v>
      </c>
      <c r="C203" s="33">
        <v>213.39460088685465</v>
      </c>
      <c r="D203" s="33">
        <v>191.79428869264319</v>
      </c>
      <c r="E203" s="33">
        <v>212.74171035295902</v>
      </c>
      <c r="F203" s="33">
        <v>223.89085680256858</v>
      </c>
      <c r="G203" s="33">
        <v>217.61175742918294</v>
      </c>
      <c r="H203" s="33">
        <v>194.47704719788567</v>
      </c>
      <c r="I203" s="33">
        <v>219.02910621503804</v>
      </c>
      <c r="J203" s="33">
        <v>183.99003926741452</v>
      </c>
      <c r="K203" s="33">
        <v>170.83252064035327</v>
      </c>
      <c r="L203" s="33">
        <v>153.15782062513119</v>
      </c>
      <c r="M203" s="33">
        <v>172.91303549956942</v>
      </c>
      <c r="N203" s="33">
        <v>179.17967329533408</v>
      </c>
      <c r="O203" s="33">
        <v>174.65168007692753</v>
      </c>
      <c r="P203" s="33">
        <v>204.34716438673095</v>
      </c>
      <c r="Q203" s="33">
        <v>217.0705650854957</v>
      </c>
      <c r="R203" s="33">
        <v>223.630799026061</v>
      </c>
      <c r="S203" s="33">
        <v>271.06722671156865</v>
      </c>
      <c r="T203" s="33">
        <v>268.02175132228047</v>
      </c>
      <c r="U203" s="33">
        <v>281.38824951295766</v>
      </c>
      <c r="V203" s="33">
        <v>305.87284668517862</v>
      </c>
      <c r="W203" s="33">
        <v>353.12034793789616</v>
      </c>
      <c r="X203" s="33">
        <v>392.99991893168107</v>
      </c>
      <c r="Y203" s="33">
        <v>392.66984269102124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42.34618421387519</v>
      </c>
      <c r="C205" s="117">
        <f t="shared" si="88"/>
        <v>43.240019984027413</v>
      </c>
      <c r="D205" s="117">
        <f t="shared" si="88"/>
        <v>44.695255373544683</v>
      </c>
      <c r="E205" s="117">
        <f t="shared" si="88"/>
        <v>45.404276104874292</v>
      </c>
      <c r="F205" s="117">
        <f t="shared" si="88"/>
        <v>45.949293984535089</v>
      </c>
      <c r="G205" s="117">
        <f t="shared" si="88"/>
        <v>46.107707309150598</v>
      </c>
      <c r="H205" s="117">
        <f t="shared" si="88"/>
        <v>45.409361357798254</v>
      </c>
      <c r="I205" s="117">
        <f t="shared" si="88"/>
        <v>44.598616197506054</v>
      </c>
      <c r="J205" s="117">
        <f t="shared" si="88"/>
        <v>40.647229871358057</v>
      </c>
      <c r="K205" s="117">
        <f t="shared" si="88"/>
        <v>38.035689477606113</v>
      </c>
      <c r="L205" s="117">
        <f t="shared" si="88"/>
        <v>33.881999503006099</v>
      </c>
      <c r="M205" s="117">
        <f t="shared" si="88"/>
        <v>29.22356868356362</v>
      </c>
      <c r="N205" s="117">
        <f t="shared" si="88"/>
        <v>21.854520038543253</v>
      </c>
      <c r="O205" s="117">
        <f t="shared" si="88"/>
        <v>16.406593124070703</v>
      </c>
      <c r="P205" s="117">
        <f t="shared" si="88"/>
        <v>14.654156978740804</v>
      </c>
      <c r="Q205" s="117">
        <f t="shared" si="88"/>
        <v>13.726701721416063</v>
      </c>
      <c r="R205" s="117">
        <f t="shared" ref="R205:V205" si="89">R206+R208+R210+R219</f>
        <v>14.381686275755349</v>
      </c>
      <c r="S205" s="117">
        <f t="shared" si="89"/>
        <v>16.461003774598574</v>
      </c>
      <c r="T205" s="117">
        <f t="shared" si="89"/>
        <v>19.923334942914448</v>
      </c>
      <c r="U205" s="117">
        <f t="shared" si="89"/>
        <v>18.182623248372373</v>
      </c>
      <c r="V205" s="117">
        <f t="shared" si="89"/>
        <v>23.973129727755918</v>
      </c>
      <c r="W205" s="117">
        <f t="shared" ref="W205:Y205" si="90">W206+W208+W210+W219</f>
        <v>30.88848498927236</v>
      </c>
      <c r="X205" s="117">
        <f t="shared" si="90"/>
        <v>28.775027572566405</v>
      </c>
      <c r="Y205" s="117">
        <f t="shared" si="90"/>
        <v>33.193715421743107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37.545809252805697</v>
      </c>
      <c r="C210" s="122">
        <v>38.265445264124196</v>
      </c>
      <c r="D210" s="122">
        <v>40.19104582543266</v>
      </c>
      <c r="E210" s="122">
        <v>41.225282418569435</v>
      </c>
      <c r="F210" s="122">
        <v>41.428308674789101</v>
      </c>
      <c r="G210" s="122">
        <v>41.094370618739077</v>
      </c>
      <c r="H210" s="122">
        <v>40.428336638245142</v>
      </c>
      <c r="I210" s="122">
        <v>39.350228456703334</v>
      </c>
      <c r="J210" s="122">
        <v>35.499570220697422</v>
      </c>
      <c r="K210" s="122">
        <v>33.167483622436599</v>
      </c>
      <c r="L210" s="122">
        <v>29.504657302500107</v>
      </c>
      <c r="M210" s="122">
        <v>24.638017429484716</v>
      </c>
      <c r="N210" s="122">
        <v>17.832187547245507</v>
      </c>
      <c r="O210" s="122">
        <v>13.116466738272418</v>
      </c>
      <c r="P210" s="122">
        <v>11.482866818283421</v>
      </c>
      <c r="Q210" s="122">
        <v>10.599062818713495</v>
      </c>
      <c r="R210" s="122">
        <v>11.028198920796433</v>
      </c>
      <c r="S210" s="122">
        <v>12.956268542833467</v>
      </c>
      <c r="T210" s="122">
        <v>18.192980219082386</v>
      </c>
      <c r="U210" s="122">
        <v>14.528153874752629</v>
      </c>
      <c r="V210" s="122">
        <v>21.800149368692793</v>
      </c>
      <c r="W210" s="122">
        <v>25.804491109750238</v>
      </c>
      <c r="X210" s="122">
        <v>24.132265570656202</v>
      </c>
      <c r="Y210" s="122">
        <v>29.362286479798765</v>
      </c>
      <c r="DA210" s="130" t="s">
        <v>2735</v>
      </c>
    </row>
    <row r="211" spans="1:105" ht="12" customHeight="1" x14ac:dyDescent="0.25">
      <c r="A211" s="97" t="s">
        <v>124</v>
      </c>
      <c r="B211" s="98">
        <v>307.97568507846859</v>
      </c>
      <c r="C211" s="98">
        <v>299.54665429288912</v>
      </c>
      <c r="D211" s="98">
        <v>294.61810659888357</v>
      </c>
      <c r="E211" s="98">
        <v>287.62045647403937</v>
      </c>
      <c r="F211" s="98">
        <v>283.45040350970328</v>
      </c>
      <c r="G211" s="98">
        <v>283.63455762482255</v>
      </c>
      <c r="H211" s="98">
        <v>283.04246211248704</v>
      </c>
      <c r="I211" s="98">
        <v>285.03067767651282</v>
      </c>
      <c r="J211" s="98">
        <v>271.84487409304029</v>
      </c>
      <c r="K211" s="98">
        <v>269.42467898331751</v>
      </c>
      <c r="L211" s="98">
        <v>254.97551998541977</v>
      </c>
      <c r="M211" s="98">
        <v>251.63186884054625</v>
      </c>
      <c r="N211" s="98">
        <v>246.64626982801033</v>
      </c>
      <c r="O211" s="98">
        <v>245.3597970543926</v>
      </c>
      <c r="P211" s="98">
        <v>267.31179390087334</v>
      </c>
      <c r="Q211" s="98">
        <v>271.43922853452881</v>
      </c>
      <c r="R211" s="98">
        <v>281.94557855281153</v>
      </c>
      <c r="S211" s="98">
        <v>336.44296578028309</v>
      </c>
      <c r="T211" s="98">
        <v>422.17444004840507</v>
      </c>
      <c r="U211" s="98">
        <v>324.98604913014771</v>
      </c>
      <c r="V211" s="98">
        <v>357.54324309853047</v>
      </c>
      <c r="W211" s="98">
        <v>441.49064556187102</v>
      </c>
      <c r="X211" s="98">
        <v>331.49822191260216</v>
      </c>
      <c r="Y211" s="98">
        <v>385.70538976936871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108.04792038993054</v>
      </c>
      <c r="U212" s="98">
        <v>86.836999967775597</v>
      </c>
      <c r="V212" s="98">
        <v>107.315895204386</v>
      </c>
      <c r="W212" s="98">
        <v>187.81479218450983</v>
      </c>
      <c r="X212" s="98">
        <v>81.386928908751656</v>
      </c>
      <c r="Y212" s="98">
        <v>150.81337201105609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108.04792038993054</v>
      </c>
      <c r="U213" s="101">
        <v>86.836999967775597</v>
      </c>
      <c r="V213" s="101">
        <v>107.315895204386</v>
      </c>
      <c r="W213" s="101">
        <v>187.81479218450983</v>
      </c>
      <c r="X213" s="101">
        <v>81.386928908751656</v>
      </c>
      <c r="Y213" s="101">
        <v>150.81337201105609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4.8003749610694975</v>
      </c>
      <c r="C219" s="122">
        <v>4.9745747199032149</v>
      </c>
      <c r="D219" s="122">
        <v>4.5042095481120219</v>
      </c>
      <c r="E219" s="122">
        <v>4.178993686304854</v>
      </c>
      <c r="F219" s="122">
        <v>4.5209853097459876</v>
      </c>
      <c r="G219" s="122">
        <v>5.0133366904115189</v>
      </c>
      <c r="H219" s="122">
        <v>4.9810247195531119</v>
      </c>
      <c r="I219" s="122">
        <v>5.2483877408027197</v>
      </c>
      <c r="J219" s="122">
        <v>5.1476596506606356</v>
      </c>
      <c r="K219" s="122">
        <v>4.8682058551695162</v>
      </c>
      <c r="L219" s="122">
        <v>4.3773422005059892</v>
      </c>
      <c r="M219" s="122">
        <v>4.5855512540789052</v>
      </c>
      <c r="N219" s="122">
        <v>4.0223324912977452</v>
      </c>
      <c r="O219" s="122">
        <v>3.2901263857982852</v>
      </c>
      <c r="P219" s="122">
        <v>3.1712901604573833</v>
      </c>
      <c r="Q219" s="122">
        <v>3.1276389027025675</v>
      </c>
      <c r="R219" s="122">
        <v>3.3534873549589159</v>
      </c>
      <c r="S219" s="122">
        <v>3.5047352317651086</v>
      </c>
      <c r="T219" s="122">
        <v>1.7303547238320622</v>
      </c>
      <c r="U219" s="122">
        <v>3.6544693736197451</v>
      </c>
      <c r="V219" s="122">
        <v>2.1729803590631231</v>
      </c>
      <c r="W219" s="122">
        <v>5.0839938795221213</v>
      </c>
      <c r="X219" s="122">
        <v>4.6427620019102038</v>
      </c>
      <c r="Y219" s="122">
        <v>3.8314289419443455</v>
      </c>
      <c r="DA219" s="130" t="s">
        <v>2744</v>
      </c>
    </row>
    <row r="220" spans="1:105" ht="12" customHeight="1" x14ac:dyDescent="0.25">
      <c r="A220" s="97" t="s">
        <v>50</v>
      </c>
      <c r="B220" s="98">
        <v>86.971823900944841</v>
      </c>
      <c r="C220" s="98">
        <v>89.417421723155883</v>
      </c>
      <c r="D220" s="98">
        <v>79.927828010700765</v>
      </c>
      <c r="E220" s="98">
        <v>77.400769841908144</v>
      </c>
      <c r="F220" s="98">
        <v>82.770856427353877</v>
      </c>
      <c r="G220" s="98">
        <v>86.746344686078132</v>
      </c>
      <c r="H220" s="98">
        <v>78.877491695600625</v>
      </c>
      <c r="I220" s="98">
        <v>79.795207383717241</v>
      </c>
      <c r="J220" s="98">
        <v>75.79956838098218</v>
      </c>
      <c r="K220" s="98">
        <v>70.646685320541636</v>
      </c>
      <c r="L220" s="98">
        <v>61.913393600922539</v>
      </c>
      <c r="M220" s="98">
        <v>66.97003481414734</v>
      </c>
      <c r="N220" s="98">
        <v>68.600514232277163</v>
      </c>
      <c r="O220" s="98">
        <v>68.923352535808277</v>
      </c>
      <c r="P220" s="98">
        <v>76.636949996011509</v>
      </c>
      <c r="Q220" s="98">
        <v>83.319834425515552</v>
      </c>
      <c r="R220" s="98">
        <v>95.21395519655033</v>
      </c>
      <c r="S220" s="98">
        <v>107.48959807441034</v>
      </c>
      <c r="T220" s="98">
        <v>62.508586927482959</v>
      </c>
      <c r="U220" s="98">
        <v>128.32614931168106</v>
      </c>
      <c r="V220" s="98">
        <v>82.165287233849085</v>
      </c>
      <c r="W220" s="98">
        <v>163.60230928118528</v>
      </c>
      <c r="X220" s="98">
        <v>147.36071933141699</v>
      </c>
      <c r="Y220" s="98">
        <v>137.30809789367243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161.38525321361033</v>
      </c>
      <c r="C223" s="118">
        <f t="shared" si="93"/>
        <v>171.64787365098346</v>
      </c>
      <c r="D223" s="118">
        <f t="shared" si="93"/>
        <v>175.40105846986086</v>
      </c>
      <c r="E223" s="118">
        <f t="shared" si="93"/>
        <v>170.5351466256229</v>
      </c>
      <c r="F223" s="118">
        <f t="shared" si="93"/>
        <v>154.26868536663829</v>
      </c>
      <c r="G223" s="118">
        <f t="shared" si="93"/>
        <v>143.21158006016057</v>
      </c>
      <c r="H223" s="118">
        <f t="shared" si="93"/>
        <v>128.66491706889229</v>
      </c>
      <c r="I223" s="118">
        <f t="shared" si="93"/>
        <v>119.08656908272349</v>
      </c>
      <c r="J223" s="118">
        <f t="shared" si="93"/>
        <v>123.0744691682916</v>
      </c>
      <c r="K223" s="118">
        <f t="shared" si="93"/>
        <v>121.03426091586653</v>
      </c>
      <c r="L223" s="118">
        <f t="shared" si="93"/>
        <v>133.37365436810205</v>
      </c>
      <c r="M223" s="118">
        <f t="shared" si="93"/>
        <v>146.58697224144549</v>
      </c>
      <c r="N223" s="118">
        <f t="shared" si="93"/>
        <v>159.27663091249602</v>
      </c>
      <c r="O223" s="118">
        <f t="shared" si="93"/>
        <v>155.56262973833648</v>
      </c>
      <c r="P223" s="118">
        <f t="shared" si="93"/>
        <v>151.75743692076162</v>
      </c>
      <c r="Q223" s="118">
        <f t="shared" si="93"/>
        <v>158.73951791689137</v>
      </c>
      <c r="R223" s="118">
        <f t="shared" ref="R223:V223" si="94">R224+R226+R228+R237</f>
        <v>164.92572974077547</v>
      </c>
      <c r="S223" s="118">
        <f t="shared" si="94"/>
        <v>110.96873882795109</v>
      </c>
      <c r="T223" s="118">
        <f t="shared" si="94"/>
        <v>113.30833030089944</v>
      </c>
      <c r="U223" s="118">
        <f t="shared" si="94"/>
        <v>150.91273232125542</v>
      </c>
      <c r="V223" s="118">
        <f t="shared" si="94"/>
        <v>196.50204142315209</v>
      </c>
      <c r="W223" s="118">
        <f t="shared" ref="W223:Y223" si="95">W224+W226+W228+W237</f>
        <v>164.31236626900198</v>
      </c>
      <c r="X223" s="118">
        <f t="shared" si="95"/>
        <v>151.13430633222481</v>
      </c>
      <c r="Y223" s="118">
        <f t="shared" si="95"/>
        <v>144.33648300586589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142.78793931998527</v>
      </c>
      <c r="C224" s="123">
        <f t="shared" si="96"/>
        <v>155.3627573133883</v>
      </c>
      <c r="D224" s="123">
        <f t="shared" si="96"/>
        <v>159.20136310570902</v>
      </c>
      <c r="E224" s="123">
        <f t="shared" si="96"/>
        <v>153.72025451936602</v>
      </c>
      <c r="F224" s="123">
        <f t="shared" si="96"/>
        <v>137.72344849535102</v>
      </c>
      <c r="G224" s="123">
        <f t="shared" si="96"/>
        <v>126.82329302345488</v>
      </c>
      <c r="H224" s="123">
        <f t="shared" si="96"/>
        <v>112.54786669409333</v>
      </c>
      <c r="I224" s="123">
        <f t="shared" si="96"/>
        <v>101.59043101354703</v>
      </c>
      <c r="J224" s="123">
        <f t="shared" si="96"/>
        <v>107.26666960412626</v>
      </c>
      <c r="K224" s="123">
        <f t="shared" si="96"/>
        <v>107.81732415667759</v>
      </c>
      <c r="L224" s="123">
        <f t="shared" si="96"/>
        <v>121.2428802855668</v>
      </c>
      <c r="M224" s="123">
        <f t="shared" si="96"/>
        <v>133.71416841593327</v>
      </c>
      <c r="N224" s="123">
        <f t="shared" si="96"/>
        <v>145.31706336544647</v>
      </c>
      <c r="O224" s="123">
        <f t="shared" si="96"/>
        <v>139.43005333940638</v>
      </c>
      <c r="P224" s="123">
        <f t="shared" si="96"/>
        <v>135.06996770756669</v>
      </c>
      <c r="Q224" s="123">
        <f t="shared" si="96"/>
        <v>139.93185428710956</v>
      </c>
      <c r="R224" s="123">
        <f t="shared" si="96"/>
        <v>145.49103284232319</v>
      </c>
      <c r="S224" s="123">
        <f t="shared" si="96"/>
        <v>90.125310359782773</v>
      </c>
      <c r="T224" s="123">
        <f t="shared" si="96"/>
        <v>89.411576748339542</v>
      </c>
      <c r="U224" s="123">
        <f t="shared" si="96"/>
        <v>123.5907367760875</v>
      </c>
      <c r="V224" s="123">
        <f t="shared" si="96"/>
        <v>171.81708235608434</v>
      </c>
      <c r="W224" s="123">
        <f t="shared" si="96"/>
        <v>133.05473035412794</v>
      </c>
      <c r="X224" s="123">
        <f t="shared" si="96"/>
        <v>126.51400264748526</v>
      </c>
      <c r="Y224" s="123">
        <f t="shared" si="96"/>
        <v>117.6667118577715</v>
      </c>
      <c r="DA224" s="130" t="s">
        <v>2899</v>
      </c>
    </row>
    <row r="225" spans="1:105" ht="12" customHeight="1" x14ac:dyDescent="0.25">
      <c r="A225" s="97" t="s">
        <v>53</v>
      </c>
      <c r="B225" s="99">
        <v>142.78793931998527</v>
      </c>
      <c r="C225" s="99">
        <v>155.3627573133883</v>
      </c>
      <c r="D225" s="99">
        <v>159.20136310570902</v>
      </c>
      <c r="E225" s="99">
        <v>153.72025451936602</v>
      </c>
      <c r="F225" s="99">
        <v>137.72344849535102</v>
      </c>
      <c r="G225" s="99">
        <v>126.82329302345488</v>
      </c>
      <c r="H225" s="99">
        <v>112.54786669409333</v>
      </c>
      <c r="I225" s="99">
        <v>101.59043101354703</v>
      </c>
      <c r="J225" s="99">
        <v>107.26666960412626</v>
      </c>
      <c r="K225" s="99">
        <v>107.81732415667759</v>
      </c>
      <c r="L225" s="99">
        <v>121.2428802855668</v>
      </c>
      <c r="M225" s="99">
        <v>133.71416841593327</v>
      </c>
      <c r="N225" s="99">
        <v>145.31706336544647</v>
      </c>
      <c r="O225" s="99">
        <v>139.43005333940638</v>
      </c>
      <c r="P225" s="99">
        <v>135.06996770756669</v>
      </c>
      <c r="Q225" s="99">
        <v>139.93185428710956</v>
      </c>
      <c r="R225" s="99">
        <v>145.49103284232319</v>
      </c>
      <c r="S225" s="99">
        <v>90.125310359782773</v>
      </c>
      <c r="T225" s="99">
        <v>89.411576748339542</v>
      </c>
      <c r="U225" s="99">
        <v>123.5907367760875</v>
      </c>
      <c r="V225" s="99">
        <v>171.81708235608434</v>
      </c>
      <c r="W225" s="99">
        <v>133.05473035412794</v>
      </c>
      <c r="X225" s="99">
        <v>126.51400264748526</v>
      </c>
      <c r="Y225" s="99">
        <v>117.6667118577715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3.1698357194044118E-2</v>
      </c>
      <c r="C226" s="123">
        <f t="shared" si="97"/>
        <v>5.287366764331114E-2</v>
      </c>
      <c r="D226" s="123">
        <f t="shared" si="97"/>
        <v>7.6850140505018122E-2</v>
      </c>
      <c r="E226" s="123">
        <f t="shared" si="97"/>
        <v>8.3212777402475596E-2</v>
      </c>
      <c r="F226" s="123">
        <f t="shared" si="97"/>
        <v>7.1562842228255069E-2</v>
      </c>
      <c r="G226" s="123">
        <f t="shared" si="97"/>
        <v>7.5399002891394909E-2</v>
      </c>
      <c r="H226" s="123">
        <f t="shared" si="97"/>
        <v>9.4424037493511567E-2</v>
      </c>
      <c r="I226" s="123">
        <f t="shared" si="97"/>
        <v>0.14764468356749932</v>
      </c>
      <c r="J226" s="123">
        <f t="shared" si="97"/>
        <v>0.14413607686459812</v>
      </c>
      <c r="K226" s="123">
        <f t="shared" si="97"/>
        <v>0.18815571551582103</v>
      </c>
      <c r="L226" s="123">
        <f t="shared" si="97"/>
        <v>0.27075790816268031</v>
      </c>
      <c r="M226" s="123">
        <f t="shared" si="97"/>
        <v>0.26481509780146301</v>
      </c>
      <c r="N226" s="123">
        <f t="shared" si="97"/>
        <v>0.43096380755016134</v>
      </c>
      <c r="O226" s="123">
        <f t="shared" si="97"/>
        <v>0.43394975379302181</v>
      </c>
      <c r="P226" s="123">
        <f t="shared" si="97"/>
        <v>0.35708830861317203</v>
      </c>
      <c r="Q226" s="123">
        <f t="shared" si="97"/>
        <v>0.5360062107697422</v>
      </c>
      <c r="R226" s="123">
        <f t="shared" si="97"/>
        <v>0.51652678396790819</v>
      </c>
      <c r="S226" s="123">
        <f t="shared" si="97"/>
        <v>0.50458304949351773</v>
      </c>
      <c r="T226" s="123">
        <f t="shared" si="97"/>
        <v>0.51390082787489855</v>
      </c>
      <c r="U226" s="123">
        <f t="shared" si="97"/>
        <v>0.45792401389534615</v>
      </c>
      <c r="V226" s="123">
        <f t="shared" si="97"/>
        <v>0.4451512395607729</v>
      </c>
      <c r="W226" s="123">
        <f t="shared" si="97"/>
        <v>0.40298807357116012</v>
      </c>
      <c r="X226" s="123">
        <f t="shared" si="97"/>
        <v>0.40005234017474106</v>
      </c>
      <c r="Y226" s="123">
        <f t="shared" si="97"/>
        <v>0.27579102801214134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3.1698357194044118E-2</v>
      </c>
      <c r="C227" s="99">
        <f>RES_hhdet_fecs!C165</f>
        <v>5.287366764331114E-2</v>
      </c>
      <c r="D227" s="99">
        <f>RES_hhdet_fecs!D165</f>
        <v>7.6850140505018122E-2</v>
      </c>
      <c r="E227" s="99">
        <f>RES_hhdet_fecs!E165</f>
        <v>8.3212777402475596E-2</v>
      </c>
      <c r="F227" s="99">
        <f>RES_hhdet_fecs!F165</f>
        <v>7.1562842228255069E-2</v>
      </c>
      <c r="G227" s="99">
        <f>RES_hhdet_fecs!G165</f>
        <v>7.5399002891394909E-2</v>
      </c>
      <c r="H227" s="99">
        <f>RES_hhdet_fecs!H165</f>
        <v>9.4424037493511567E-2</v>
      </c>
      <c r="I227" s="99">
        <f>RES_hhdet_fecs!I165</f>
        <v>0.14764468356749932</v>
      </c>
      <c r="J227" s="99">
        <f>RES_hhdet_fecs!J165</f>
        <v>0.14413607686459812</v>
      </c>
      <c r="K227" s="99">
        <f>RES_hhdet_fecs!K165</f>
        <v>0.18815571551582103</v>
      </c>
      <c r="L227" s="99">
        <f>RES_hhdet_fecs!L165</f>
        <v>0.27075790816268031</v>
      </c>
      <c r="M227" s="99">
        <f>RES_hhdet_fecs!M165</f>
        <v>0.26481509780146301</v>
      </c>
      <c r="N227" s="99">
        <f>RES_hhdet_fecs!N165</f>
        <v>0.43096380755016134</v>
      </c>
      <c r="O227" s="99">
        <f>RES_hhdet_fecs!O165</f>
        <v>0.43394975379302181</v>
      </c>
      <c r="P227" s="99">
        <f>RES_hhdet_fecs!P165</f>
        <v>0.35708830861317203</v>
      </c>
      <c r="Q227" s="99">
        <f>RES_hhdet_fecs!Q165</f>
        <v>0.5360062107697422</v>
      </c>
      <c r="R227" s="99">
        <f>RES_hhdet_fecs!R165</f>
        <v>0.51652678396790819</v>
      </c>
      <c r="S227" s="99">
        <f>RES_hhdet_fecs!S165</f>
        <v>0.50458304949351773</v>
      </c>
      <c r="T227" s="99">
        <f>RES_hhdet_fecs!T165</f>
        <v>0.51390082787489855</v>
      </c>
      <c r="U227" s="99">
        <f>RES_hhdet_fecs!U165</f>
        <v>0.45792401389534615</v>
      </c>
      <c r="V227" s="99">
        <f>RES_hhdet_fecs!V165</f>
        <v>0.4451512395607729</v>
      </c>
      <c r="W227" s="99">
        <f>RES_hhdet_fecs!W165</f>
        <v>0.40298807357116012</v>
      </c>
      <c r="X227" s="99">
        <f>RES_hhdet_fecs!X165</f>
        <v>0.40005234017474106</v>
      </c>
      <c r="Y227" s="99">
        <f>RES_hhdet_fecs!Y165</f>
        <v>0.27579102801214134</v>
      </c>
      <c r="DA227" s="63" t="s">
        <v>2902</v>
      </c>
    </row>
    <row r="228" spans="1:105" ht="12" customHeight="1" x14ac:dyDescent="0.25">
      <c r="A228" s="121" t="s">
        <v>55</v>
      </c>
      <c r="B228" s="123">
        <v>15.515798742770404</v>
      </c>
      <c r="C228" s="123">
        <v>12.843922145225001</v>
      </c>
      <c r="D228" s="123">
        <v>13.084342344129746</v>
      </c>
      <c r="E228" s="123">
        <v>13.404354405566073</v>
      </c>
      <c r="F228" s="123">
        <v>12.981750584716275</v>
      </c>
      <c r="G228" s="123">
        <v>12.914895939943344</v>
      </c>
      <c r="H228" s="123">
        <v>12.994346658369654</v>
      </c>
      <c r="I228" s="123">
        <v>13.975310083472243</v>
      </c>
      <c r="J228" s="123">
        <v>12.801177741298989</v>
      </c>
      <c r="K228" s="123">
        <v>10.371340002108493</v>
      </c>
      <c r="L228" s="123">
        <v>9.483246927844716</v>
      </c>
      <c r="M228" s="123">
        <v>9.9443362054870992</v>
      </c>
      <c r="N228" s="123">
        <v>10.793846801681081</v>
      </c>
      <c r="O228" s="123">
        <v>13.053415950948784</v>
      </c>
      <c r="P228" s="123">
        <v>13.261038245939337</v>
      </c>
      <c r="Q228" s="123">
        <v>15.025868651833443</v>
      </c>
      <c r="R228" s="123">
        <v>15.570251273361935</v>
      </c>
      <c r="S228" s="123">
        <v>16.320654904457268</v>
      </c>
      <c r="T228" s="123">
        <v>19.514532403980862</v>
      </c>
      <c r="U228" s="123">
        <v>22.807447398257981</v>
      </c>
      <c r="V228" s="123">
        <v>20.020138419988999</v>
      </c>
      <c r="W228" s="123">
        <v>25.961483444443544</v>
      </c>
      <c r="X228" s="123">
        <v>18.891215193917716</v>
      </c>
      <c r="Y228" s="123">
        <v>21.145046456384531</v>
      </c>
      <c r="DA228" s="130" t="s">
        <v>2903</v>
      </c>
    </row>
    <row r="229" spans="1:105" ht="12" customHeight="1" x14ac:dyDescent="0.25">
      <c r="A229" s="97" t="s">
        <v>124</v>
      </c>
      <c r="B229" s="99">
        <v>15.561786082825325</v>
      </c>
      <c r="C229" s="99">
        <v>15.133342475941145</v>
      </c>
      <c r="D229" s="99">
        <v>14.88122923487858</v>
      </c>
      <c r="E229" s="99">
        <v>14.524542191034863</v>
      </c>
      <c r="F229" s="99">
        <v>14.310626368561785</v>
      </c>
      <c r="G229" s="99">
        <v>14.316318546814683</v>
      </c>
      <c r="H229" s="99">
        <v>14.282582585588163</v>
      </c>
      <c r="I229" s="99">
        <v>14.377780661729345</v>
      </c>
      <c r="J229" s="99">
        <v>13.709215464542147</v>
      </c>
      <c r="K229" s="99">
        <v>13.582586703315641</v>
      </c>
      <c r="L229" s="99">
        <v>12.850867050057614</v>
      </c>
      <c r="M229" s="99">
        <v>12.678326063232152</v>
      </c>
      <c r="N229" s="99">
        <v>12.423136558149837</v>
      </c>
      <c r="O229" s="99">
        <v>12.354261776771974</v>
      </c>
      <c r="P229" s="99">
        <v>13.454886638067846</v>
      </c>
      <c r="Q229" s="99">
        <v>13.657841707522822</v>
      </c>
      <c r="R229" s="99">
        <v>14.181312575872454</v>
      </c>
      <c r="S229" s="99">
        <v>16.915954553297119</v>
      </c>
      <c r="T229" s="99">
        <v>21.216398607475909</v>
      </c>
      <c r="U229" s="99">
        <v>16.325674578630807</v>
      </c>
      <c r="V229" s="99">
        <v>17.953306165019736</v>
      </c>
      <c r="W229" s="99">
        <v>22.159160227570972</v>
      </c>
      <c r="X229" s="99">
        <v>16.628048044871225</v>
      </c>
      <c r="Y229" s="99">
        <v>19.335614150693676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15.993143931115133</v>
      </c>
      <c r="U230" s="99">
        <v>13.317442390590987</v>
      </c>
      <c r="V230" s="99">
        <v>16.000068482769805</v>
      </c>
      <c r="W230" s="99">
        <v>20.714625396863461</v>
      </c>
      <c r="X230" s="99">
        <v>15.356386843587694</v>
      </c>
      <c r="Y230" s="99">
        <v>18.211027094231003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5.4299539011380054</v>
      </c>
      <c r="U231" s="102">
        <v>4.3622568004165014</v>
      </c>
      <c r="V231" s="102">
        <v>5.3886492338118916</v>
      </c>
      <c r="W231" s="102">
        <v>9.4267412344102652</v>
      </c>
      <c r="X231" s="102">
        <v>4.0823922261520718</v>
      </c>
      <c r="Y231" s="102">
        <v>7.5603536982318538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10.563190029977127</v>
      </c>
      <c r="U232" s="105">
        <v>8.9551855901744855</v>
      </c>
      <c r="V232" s="105">
        <v>10.611419248957914</v>
      </c>
      <c r="W232" s="105">
        <v>11.287884162453196</v>
      </c>
      <c r="X232" s="105">
        <v>11.273994617435621</v>
      </c>
      <c r="Y232" s="105">
        <v>10.650673395999149</v>
      </c>
      <c r="DA232" s="132" t="s">
        <v>2907</v>
      </c>
    </row>
    <row r="233" spans="1:105" ht="12" customHeight="1" x14ac:dyDescent="0.25">
      <c r="A233" s="106" t="s">
        <v>122</v>
      </c>
      <c r="B233" s="102">
        <v>15.509413975212921</v>
      </c>
      <c r="C233" s="102">
        <v>12.508629421047708</v>
      </c>
      <c r="D233" s="102">
        <v>12.800493750549869</v>
      </c>
      <c r="E233" s="102">
        <v>13.216931668920321</v>
      </c>
      <c r="F233" s="102">
        <v>12.754279302802296</v>
      </c>
      <c r="G233" s="102">
        <v>12.677448361827949</v>
      </c>
      <c r="H233" s="102">
        <v>12.779679702629677</v>
      </c>
      <c r="I233" s="102">
        <v>13.910847041126742</v>
      </c>
      <c r="J233" s="102">
        <v>12.664788532835074</v>
      </c>
      <c r="K233" s="102">
        <v>9.9205221033892617</v>
      </c>
      <c r="L233" s="102">
        <v>9.0658395761918698</v>
      </c>
      <c r="M233" s="102">
        <v>9.6970811768646836</v>
      </c>
      <c r="N233" s="102">
        <v>10.720471201738256</v>
      </c>
      <c r="O233" s="102">
        <v>13.154060142072378</v>
      </c>
      <c r="P233" s="102">
        <v>13.304490487707735</v>
      </c>
      <c r="Q233" s="102">
        <v>15.134178074204794</v>
      </c>
      <c r="R233" s="102">
        <v>15.694710770956167</v>
      </c>
      <c r="S233" s="102">
        <v>16.530159740261862</v>
      </c>
      <c r="T233" s="102">
        <v>20.152219397127606</v>
      </c>
      <c r="U233" s="102">
        <v>23.722769673553302</v>
      </c>
      <c r="V233" s="102">
        <v>20.977524488751012</v>
      </c>
      <c r="W233" s="102">
        <v>27.004066437389589</v>
      </c>
      <c r="X233" s="102">
        <v>20.170901533719885</v>
      </c>
      <c r="Y233" s="102">
        <v>22.294848434662899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6.4680192908306013</v>
      </c>
      <c r="M234" s="105">
        <v>6.753394339911825</v>
      </c>
      <c r="N234" s="105">
        <v>7.6541404880627262</v>
      </c>
      <c r="O234" s="105">
        <v>9.7621891842625281</v>
      </c>
      <c r="P234" s="105">
        <v>9.7058716199003126</v>
      </c>
      <c r="Q234" s="105">
        <v>11.173796772308423</v>
      </c>
      <c r="R234" s="105">
        <v>11.569975445067699</v>
      </c>
      <c r="S234" s="105">
        <v>11.741410600699028</v>
      </c>
      <c r="T234" s="105">
        <v>14.533762780906969</v>
      </c>
      <c r="U234" s="105">
        <v>17.634308259424287</v>
      </c>
      <c r="V234" s="105">
        <v>16.045874277740268</v>
      </c>
      <c r="W234" s="105">
        <v>22.138156922237531</v>
      </c>
      <c r="X234" s="105">
        <v>15.490003111939233</v>
      </c>
      <c r="Y234" s="105">
        <v>18.244638413962178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2.9699469503108609</v>
      </c>
      <c r="M235" s="99">
        <v>2.747346432766999</v>
      </c>
      <c r="N235" s="99">
        <v>3.2858448507672953</v>
      </c>
      <c r="O235" s="99">
        <v>4.6219563543070956</v>
      </c>
      <c r="P235" s="99">
        <v>4.0850087170571472</v>
      </c>
      <c r="Q235" s="99">
        <v>4.7587782275950108</v>
      </c>
      <c r="R235" s="99">
        <v>4.9037791463439779</v>
      </c>
      <c r="S235" s="99">
        <v>4.3856743153121958</v>
      </c>
      <c r="T235" s="99">
        <v>5.7014644527348226</v>
      </c>
      <c r="U235" s="99">
        <v>6.6400667772072977</v>
      </c>
      <c r="V235" s="99">
        <v>6.1780804267029854</v>
      </c>
      <c r="W235" s="99">
        <v>11.249934807730574</v>
      </c>
      <c r="X235" s="99">
        <v>4.7639449133404907</v>
      </c>
      <c r="Y235" s="99">
        <v>8.5884859769455701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3.4980723405197418</v>
      </c>
      <c r="M236" s="99">
        <v>4.0060479071448256</v>
      </c>
      <c r="N236" s="99">
        <v>4.3682956372954305</v>
      </c>
      <c r="O236" s="99">
        <v>5.1402328299554316</v>
      </c>
      <c r="P236" s="99">
        <v>5.6208629028431654</v>
      </c>
      <c r="Q236" s="99">
        <v>6.415018544713412</v>
      </c>
      <c r="R236" s="99">
        <v>6.6661962987237233</v>
      </c>
      <c r="S236" s="99">
        <v>7.35573628538683</v>
      </c>
      <c r="T236" s="99">
        <v>8.832298328172147</v>
      </c>
      <c r="U236" s="99">
        <v>10.994241482216989</v>
      </c>
      <c r="V236" s="99">
        <v>9.8677938510372805</v>
      </c>
      <c r="W236" s="99">
        <v>10.888222114506961</v>
      </c>
      <c r="X236" s="99">
        <v>10.726058198598745</v>
      </c>
      <c r="Y236" s="99">
        <v>9.6561524370166048</v>
      </c>
      <c r="DA236" s="63" t="s">
        <v>2911</v>
      </c>
    </row>
    <row r="237" spans="1:105" ht="12" customHeight="1" x14ac:dyDescent="0.25">
      <c r="A237" s="121" t="s">
        <v>54</v>
      </c>
      <c r="B237" s="123">
        <v>3.0498167936605829</v>
      </c>
      <c r="C237" s="123">
        <v>3.3883205247268489</v>
      </c>
      <c r="D237" s="123">
        <v>3.038502879517071</v>
      </c>
      <c r="E237" s="123">
        <v>3.3273249232883222</v>
      </c>
      <c r="F237" s="123">
        <v>3.4919234443427509</v>
      </c>
      <c r="G237" s="123">
        <v>3.3979920938709598</v>
      </c>
      <c r="H237" s="123">
        <v>3.0282796789358053</v>
      </c>
      <c r="I237" s="123">
        <v>3.3731833021367033</v>
      </c>
      <c r="J237" s="123">
        <v>2.862485746001759</v>
      </c>
      <c r="K237" s="123">
        <v>2.6574410415646206</v>
      </c>
      <c r="L237" s="123">
        <v>2.3767692465278665</v>
      </c>
      <c r="M237" s="123">
        <v>2.6636525222236629</v>
      </c>
      <c r="N237" s="123">
        <v>2.7347569378183154</v>
      </c>
      <c r="O237" s="123">
        <v>2.6452106941882878</v>
      </c>
      <c r="P237" s="123">
        <v>3.0693426586423969</v>
      </c>
      <c r="Q237" s="123">
        <v>3.2457887671786292</v>
      </c>
      <c r="R237" s="123">
        <v>3.3479188411223983</v>
      </c>
      <c r="S237" s="123">
        <v>4.0181905142175154</v>
      </c>
      <c r="T237" s="123">
        <v>3.8683203207041394</v>
      </c>
      <c r="U237" s="123">
        <v>4.0566241330145925</v>
      </c>
      <c r="V237" s="123">
        <v>4.2196694075179932</v>
      </c>
      <c r="W237" s="123">
        <v>4.8931643968593406</v>
      </c>
      <c r="X237" s="123">
        <v>5.3290361506470907</v>
      </c>
      <c r="Y237" s="123">
        <v>5.2489336636977244</v>
      </c>
      <c r="DA237" s="130" t="s">
        <v>2912</v>
      </c>
    </row>
    <row r="238" spans="1:105" ht="12" customHeight="1" x14ac:dyDescent="0.25">
      <c r="A238" s="97" t="s">
        <v>50</v>
      </c>
      <c r="B238" s="99">
        <v>4.3946226418323215</v>
      </c>
      <c r="C238" s="99">
        <v>4.5174414297716297</v>
      </c>
      <c r="D238" s="99">
        <v>4.0371732226647019</v>
      </c>
      <c r="E238" s="99">
        <v>3.9086606042183401</v>
      </c>
      <c r="F238" s="99">
        <v>4.1788714564210654</v>
      </c>
      <c r="G238" s="99">
        <v>4.3784802306790365</v>
      </c>
      <c r="H238" s="99">
        <v>3.9802306723813619</v>
      </c>
      <c r="I238" s="99">
        <v>4.0251035396349941</v>
      </c>
      <c r="J238" s="99">
        <v>3.8225941118850222</v>
      </c>
      <c r="K238" s="99">
        <v>3.5615324189642195</v>
      </c>
      <c r="L238" s="99">
        <v>3.1204595242274258</v>
      </c>
      <c r="M238" s="99">
        <v>3.3742464408504835</v>
      </c>
      <c r="N238" s="99">
        <v>3.455286621042978</v>
      </c>
      <c r="O238" s="99">
        <v>3.4704020380785998</v>
      </c>
      <c r="P238" s="99">
        <v>3.8574484852919921</v>
      </c>
      <c r="Q238" s="99">
        <v>4.1923531680533976</v>
      </c>
      <c r="R238" s="99">
        <v>4.7890762010104622</v>
      </c>
      <c r="S238" s="99">
        <v>5.4044499095467717</v>
      </c>
      <c r="T238" s="99">
        <v>3.1413723116242611</v>
      </c>
      <c r="U238" s="99">
        <v>6.4464642688471212</v>
      </c>
      <c r="V238" s="99">
        <v>4.1257626491897295</v>
      </c>
      <c r="W238" s="99">
        <v>8.2114758747574719</v>
      </c>
      <c r="X238" s="99">
        <v>7.3916569049218008</v>
      </c>
      <c r="Y238" s="99">
        <v>6.8833272001338521</v>
      </c>
      <c r="DA238" s="63" t="s">
        <v>2913</v>
      </c>
    </row>
    <row r="239" spans="1:105" ht="12" customHeight="1" x14ac:dyDescent="0.25">
      <c r="A239" s="109" t="s">
        <v>120</v>
      </c>
      <c r="B239" s="110">
        <v>2.9712545630519087</v>
      </c>
      <c r="C239" s="110">
        <v>3.3218033890630831</v>
      </c>
      <c r="D239" s="110">
        <v>2.9788634643482923</v>
      </c>
      <c r="E239" s="110">
        <v>3.2941462943642223</v>
      </c>
      <c r="F239" s="110">
        <v>3.4522341537815251</v>
      </c>
      <c r="G239" s="110">
        <v>3.3378509431741232</v>
      </c>
      <c r="H239" s="110">
        <v>2.9641129924324785</v>
      </c>
      <c r="I239" s="110">
        <v>3.3272855670105557</v>
      </c>
      <c r="J239" s="110">
        <v>2.792532772555794</v>
      </c>
      <c r="K239" s="110">
        <v>2.5905300552840393</v>
      </c>
      <c r="L239" s="110">
        <v>2.320189297827099</v>
      </c>
      <c r="M239" s="110">
        <v>2.6114205464381688</v>
      </c>
      <c r="N239" s="110">
        <v>2.6898778489736705</v>
      </c>
      <c r="O239" s="110">
        <v>2.6038446975258576</v>
      </c>
      <c r="P239" s="110">
        <v>3.0353225156388839</v>
      </c>
      <c r="Q239" s="110">
        <v>3.2088710643424845</v>
      </c>
      <c r="R239" s="110">
        <v>3.2953074937556002</v>
      </c>
      <c r="S239" s="110">
        <v>3.9714676354218978</v>
      </c>
      <c r="T239" s="110">
        <v>3.8890165120194262</v>
      </c>
      <c r="U239" s="110">
        <v>3.986571354479914</v>
      </c>
      <c r="V239" s="110">
        <v>4.2222203720970004</v>
      </c>
      <c r="W239" s="110">
        <v>4.7867396269440468</v>
      </c>
      <c r="X239" s="110">
        <v>5.2619369751720084</v>
      </c>
      <c r="Y239" s="110">
        <v>5.2020186279299914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95.47678038550093</v>
      </c>
      <c r="C241" s="118">
        <f t="shared" si="98"/>
        <v>101.7586457326707</v>
      </c>
      <c r="D241" s="118">
        <f t="shared" si="98"/>
        <v>103.99669024770628</v>
      </c>
      <c r="E241" s="118">
        <f t="shared" si="98"/>
        <v>101.19645714141902</v>
      </c>
      <c r="F241" s="118">
        <f t="shared" si="98"/>
        <v>91.656722630924492</v>
      </c>
      <c r="G241" s="118">
        <f t="shared" si="98"/>
        <v>85.704019731411108</v>
      </c>
      <c r="H241" s="118">
        <f t="shared" si="98"/>
        <v>77.810656901129235</v>
      </c>
      <c r="I241" s="118">
        <f t="shared" si="98"/>
        <v>72.99889455912151</v>
      </c>
      <c r="J241" s="118">
        <f t="shared" si="98"/>
        <v>76.020768344166328</v>
      </c>
      <c r="K241" s="118">
        <f t="shared" si="98"/>
        <v>75.382749422651173</v>
      </c>
      <c r="L241" s="118">
        <f t="shared" si="98"/>
        <v>83.892050405961797</v>
      </c>
      <c r="M241" s="118">
        <f t="shared" si="98"/>
        <v>93.945853395418737</v>
      </c>
      <c r="N241" s="118">
        <f t="shared" si="98"/>
        <v>105.64749005005369</v>
      </c>
      <c r="O241" s="118">
        <f t="shared" si="98"/>
        <v>105.72513607042397</v>
      </c>
      <c r="P241" s="118">
        <f t="shared" si="98"/>
        <v>103.19465276622647</v>
      </c>
      <c r="Q241" s="118">
        <f t="shared" si="98"/>
        <v>108.74093907435508</v>
      </c>
      <c r="R241" s="118">
        <f t="shared" ref="R241:V241" si="99">R242+R244+R246+R255</f>
        <v>113.08969907287184</v>
      </c>
      <c r="S241" s="118">
        <f t="shared" si="99"/>
        <v>76.847088491668217</v>
      </c>
      <c r="T241" s="118">
        <f t="shared" si="99"/>
        <v>79.043448303959451</v>
      </c>
      <c r="U241" s="118">
        <f t="shared" si="99"/>
        <v>107.47700454123959</v>
      </c>
      <c r="V241" s="118">
        <f t="shared" si="99"/>
        <v>144.62544298455302</v>
      </c>
      <c r="W241" s="118">
        <f t="shared" ref="W241:Y241" si="100">W242+W244+W246+W255</f>
        <v>124.35426657433079</v>
      </c>
      <c r="X241" s="118">
        <f t="shared" si="100"/>
        <v>118.55948660914707</v>
      </c>
      <c r="Y241" s="118">
        <f t="shared" si="100"/>
        <v>115.68215037385755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84.739819305380692</v>
      </c>
      <c r="C242" s="123">
        <f t="shared" si="101"/>
        <v>92.202549068369009</v>
      </c>
      <c r="D242" s="123">
        <f t="shared" si="101"/>
        <v>94.480631956706603</v>
      </c>
      <c r="E242" s="123">
        <f t="shared" si="101"/>
        <v>91.227779135860104</v>
      </c>
      <c r="F242" s="123">
        <f t="shared" si="101"/>
        <v>81.761719609334833</v>
      </c>
      <c r="G242" s="123">
        <f t="shared" si="101"/>
        <v>75.823349528180486</v>
      </c>
      <c r="H242" s="123">
        <f t="shared" si="101"/>
        <v>68.00257060532978</v>
      </c>
      <c r="I242" s="123">
        <f t="shared" si="101"/>
        <v>62.164015157386132</v>
      </c>
      <c r="J242" s="123">
        <f t="shared" si="101"/>
        <v>66.21881618429947</v>
      </c>
      <c r="K242" s="123">
        <f t="shared" si="101"/>
        <v>66.983717345972295</v>
      </c>
      <c r="L242" s="123">
        <f t="shared" si="101"/>
        <v>75.94258310902417</v>
      </c>
      <c r="M242" s="123">
        <f t="shared" si="101"/>
        <v>85.45947276944149</v>
      </c>
      <c r="N242" s="123">
        <f t="shared" si="101"/>
        <v>95.970407449819419</v>
      </c>
      <c r="O242" s="123">
        <f t="shared" si="101"/>
        <v>94.514744070416242</v>
      </c>
      <c r="P242" s="123">
        <f t="shared" si="101"/>
        <v>91.626261701807636</v>
      </c>
      <c r="Q242" s="123">
        <f t="shared" si="101"/>
        <v>95.164501891320256</v>
      </c>
      <c r="R242" s="123">
        <f t="shared" si="101"/>
        <v>99.037126179264305</v>
      </c>
      <c r="S242" s="123">
        <f t="shared" si="101"/>
        <v>61.62830331819584</v>
      </c>
      <c r="T242" s="123">
        <f t="shared" si="101"/>
        <v>61.422495652341254</v>
      </c>
      <c r="U242" s="123">
        <f t="shared" si="101"/>
        <v>87.240597213993752</v>
      </c>
      <c r="V242" s="123">
        <f t="shared" si="101"/>
        <v>125.31593001266197</v>
      </c>
      <c r="W242" s="123">
        <f t="shared" si="101"/>
        <v>100.07113044450138</v>
      </c>
      <c r="X242" s="123">
        <f t="shared" si="101"/>
        <v>98.405931609918525</v>
      </c>
      <c r="Y242" s="123">
        <f t="shared" si="101"/>
        <v>94.249315890991866</v>
      </c>
      <c r="DA242" s="130" t="s">
        <v>3067</v>
      </c>
    </row>
    <row r="243" spans="1:105" ht="12" customHeight="1" x14ac:dyDescent="0.25">
      <c r="A243" s="97" t="s">
        <v>53</v>
      </c>
      <c r="B243" s="99">
        <v>84.739819305380692</v>
      </c>
      <c r="C243" s="99">
        <v>92.202549068369009</v>
      </c>
      <c r="D243" s="99">
        <v>94.480631956706603</v>
      </c>
      <c r="E243" s="99">
        <v>91.227779135860104</v>
      </c>
      <c r="F243" s="99">
        <v>81.761719609334833</v>
      </c>
      <c r="G243" s="99">
        <v>75.823349528180486</v>
      </c>
      <c r="H243" s="99">
        <v>68.00257060532978</v>
      </c>
      <c r="I243" s="99">
        <v>62.164015157386132</v>
      </c>
      <c r="J243" s="99">
        <v>66.21881618429947</v>
      </c>
      <c r="K243" s="99">
        <v>66.983717345972295</v>
      </c>
      <c r="L243" s="99">
        <v>75.94258310902417</v>
      </c>
      <c r="M243" s="99">
        <v>85.45947276944149</v>
      </c>
      <c r="N243" s="99">
        <v>95.970407449819419</v>
      </c>
      <c r="O243" s="99">
        <v>94.514744070416242</v>
      </c>
      <c r="P243" s="99">
        <v>91.626261701807636</v>
      </c>
      <c r="Q243" s="99">
        <v>95.164501891320256</v>
      </c>
      <c r="R243" s="99">
        <v>99.037126179264305</v>
      </c>
      <c r="S243" s="99">
        <v>61.62830331819584</v>
      </c>
      <c r="T243" s="99">
        <v>61.422495652341254</v>
      </c>
      <c r="U243" s="99">
        <v>87.240597213993752</v>
      </c>
      <c r="V243" s="99">
        <v>125.31593001266197</v>
      </c>
      <c r="W243" s="99">
        <v>100.07113044450138</v>
      </c>
      <c r="X243" s="99">
        <v>98.405931609918525</v>
      </c>
      <c r="Y243" s="99">
        <v>94.249315890991866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5.3294096476517928E-2</v>
      </c>
      <c r="C244" s="123">
        <f t="shared" si="102"/>
        <v>0.10013935928714408</v>
      </c>
      <c r="D244" s="123">
        <f t="shared" si="102"/>
        <v>0.15403414444042762</v>
      </c>
      <c r="E244" s="123">
        <f t="shared" si="102"/>
        <v>0.1697452488782181</v>
      </c>
      <c r="F244" s="123">
        <f t="shared" si="102"/>
        <v>0.1490834043484523</v>
      </c>
      <c r="G244" s="123">
        <f t="shared" si="102"/>
        <v>0.16394443006405979</v>
      </c>
      <c r="H244" s="123">
        <f t="shared" si="102"/>
        <v>0.22088523020138787</v>
      </c>
      <c r="I244" s="123">
        <f t="shared" si="102"/>
        <v>0.37166621227919583</v>
      </c>
      <c r="J244" s="123">
        <f t="shared" si="102"/>
        <v>0.37972343986256973</v>
      </c>
      <c r="K244" s="123">
        <f t="shared" si="102"/>
        <v>0.51853845905558527</v>
      </c>
      <c r="L244" s="123">
        <f t="shared" si="102"/>
        <v>0.75984795770780933</v>
      </c>
      <c r="M244" s="123">
        <f t="shared" si="102"/>
        <v>0.75055549449205039</v>
      </c>
      <c r="N244" s="123">
        <f t="shared" si="102"/>
        <v>1.2669472401678084</v>
      </c>
      <c r="O244" s="123">
        <f t="shared" si="102"/>
        <v>1.3483521748889289</v>
      </c>
      <c r="P244" s="123">
        <f t="shared" si="102"/>
        <v>1.1648661191866461</v>
      </c>
      <c r="Q244" s="123">
        <f t="shared" si="102"/>
        <v>1.8273693892502134</v>
      </c>
      <c r="R244" s="123">
        <f t="shared" si="102"/>
        <v>1.8062021216969266</v>
      </c>
      <c r="S244" s="123">
        <f t="shared" si="102"/>
        <v>1.7941459196447704</v>
      </c>
      <c r="T244" s="123">
        <f t="shared" si="102"/>
        <v>1.84524007477695</v>
      </c>
      <c r="U244" s="123">
        <f t="shared" si="102"/>
        <v>1.667483871198542</v>
      </c>
      <c r="V244" s="123">
        <f t="shared" si="102"/>
        <v>1.6495842208035252</v>
      </c>
      <c r="W244" s="123">
        <f t="shared" si="102"/>
        <v>1.5128783813945836</v>
      </c>
      <c r="X244" s="123">
        <f t="shared" si="102"/>
        <v>1.5151789045036295</v>
      </c>
      <c r="Y244" s="123">
        <f t="shared" si="102"/>
        <v>1.0538878322698757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5.3294096476517928E-2</v>
      </c>
      <c r="C245" s="99">
        <f>RES_hhdet_tess!C165</f>
        <v>0.10013935928714408</v>
      </c>
      <c r="D245" s="99">
        <f>RES_hhdet_tess!D165</f>
        <v>0.15403414444042762</v>
      </c>
      <c r="E245" s="99">
        <f>RES_hhdet_tess!E165</f>
        <v>0.1697452488782181</v>
      </c>
      <c r="F245" s="99">
        <f>RES_hhdet_tess!F165</f>
        <v>0.1490834043484523</v>
      </c>
      <c r="G245" s="99">
        <f>RES_hhdet_tess!G165</f>
        <v>0.16394443006405979</v>
      </c>
      <c r="H245" s="99">
        <f>RES_hhdet_tess!H165</f>
        <v>0.22088523020138787</v>
      </c>
      <c r="I245" s="99">
        <f>RES_hhdet_tess!I165</f>
        <v>0.37166621227919583</v>
      </c>
      <c r="J245" s="99">
        <f>RES_hhdet_tess!J165</f>
        <v>0.37972343986256973</v>
      </c>
      <c r="K245" s="99">
        <f>RES_hhdet_tess!K165</f>
        <v>0.51853845905558527</v>
      </c>
      <c r="L245" s="99">
        <f>RES_hhdet_tess!L165</f>
        <v>0.75984795770780933</v>
      </c>
      <c r="M245" s="99">
        <f>RES_hhdet_tess!M165</f>
        <v>0.75055549449205039</v>
      </c>
      <c r="N245" s="99">
        <f>RES_hhdet_tess!N165</f>
        <v>1.2669472401678084</v>
      </c>
      <c r="O245" s="99">
        <f>RES_hhdet_tess!O165</f>
        <v>1.3483521748889289</v>
      </c>
      <c r="P245" s="99">
        <f>RES_hhdet_tess!P165</f>
        <v>1.1648661191866461</v>
      </c>
      <c r="Q245" s="99">
        <f>RES_hhdet_tess!Q165</f>
        <v>1.8273693892502134</v>
      </c>
      <c r="R245" s="99">
        <f>RES_hhdet_tess!R165</f>
        <v>1.8062021216969266</v>
      </c>
      <c r="S245" s="99">
        <f>RES_hhdet_tess!S165</f>
        <v>1.7941459196447704</v>
      </c>
      <c r="T245" s="99">
        <f>RES_hhdet_tess!T165</f>
        <v>1.84524007477695</v>
      </c>
      <c r="U245" s="99">
        <f>RES_hhdet_tess!U165</f>
        <v>1.667483871198542</v>
      </c>
      <c r="V245" s="99">
        <f>RES_hhdet_tess!V165</f>
        <v>1.6495842208035252</v>
      </c>
      <c r="W245" s="99">
        <f>RES_hhdet_tess!W165</f>
        <v>1.5128783813945836</v>
      </c>
      <c r="X245" s="99">
        <f>RES_hhdet_tess!X165</f>
        <v>1.5151789045036295</v>
      </c>
      <c r="Y245" s="99">
        <f>RES_hhdet_tess!Y165</f>
        <v>1.0538878322698757</v>
      </c>
      <c r="DA245" s="63" t="s">
        <v>3070</v>
      </c>
    </row>
    <row r="246" spans="1:105" ht="12" customHeight="1" x14ac:dyDescent="0.25">
      <c r="A246" s="121" t="s">
        <v>55</v>
      </c>
      <c r="B246" s="123">
        <v>8.4746200396868954</v>
      </c>
      <c r="C246" s="123">
        <v>6.9979439464209028</v>
      </c>
      <c r="D246" s="123">
        <v>7.1537180090847166</v>
      </c>
      <c r="E246" s="123">
        <v>7.3679567273484663</v>
      </c>
      <c r="F246" s="123">
        <v>7.1858386724504131</v>
      </c>
      <c r="G246" s="123">
        <v>7.2183810588986477</v>
      </c>
      <c r="H246" s="123">
        <v>7.3518024733160843</v>
      </c>
      <c r="I246" s="123">
        <v>7.9635413313628174</v>
      </c>
      <c r="J246" s="123">
        <v>7.3056266247200066</v>
      </c>
      <c r="K246" s="123">
        <v>5.9152276612759493</v>
      </c>
      <c r="L246" s="123">
        <v>5.4308740091739516</v>
      </c>
      <c r="M246" s="123">
        <v>5.7569016570503582</v>
      </c>
      <c r="N246" s="123">
        <v>6.3614150155048641</v>
      </c>
      <c r="O246" s="123">
        <v>7.8625089195772073</v>
      </c>
      <c r="P246" s="123">
        <v>8.0699871322584382</v>
      </c>
      <c r="Q246" s="123">
        <v>9.2686405175464266</v>
      </c>
      <c r="R246" s="123">
        <v>9.682069744428313</v>
      </c>
      <c r="S246" s="123">
        <v>10.325997960656306</v>
      </c>
      <c r="T246" s="123">
        <v>12.749530937207874</v>
      </c>
      <c r="U246" s="123">
        <v>15.340367969919185</v>
      </c>
      <c r="V246" s="123">
        <v>14.198004460590008</v>
      </c>
      <c r="W246" s="123">
        <v>18.715474519248069</v>
      </c>
      <c r="X246" s="123">
        <v>14.160769867425397</v>
      </c>
      <c r="Y246" s="123">
        <v>15.915917141269922</v>
      </c>
      <c r="DA246" s="130" t="s">
        <v>3071</v>
      </c>
    </row>
    <row r="247" spans="1:105" ht="12" customHeight="1" x14ac:dyDescent="0.25">
      <c r="A247" s="97" t="s">
        <v>124</v>
      </c>
      <c r="B247" s="99">
        <v>7.6404422323664205</v>
      </c>
      <c r="C247" s="99">
        <v>7.4505414154090337</v>
      </c>
      <c r="D247" s="99">
        <v>7.3827705045847418</v>
      </c>
      <c r="E247" s="99">
        <v>7.2692520076829936</v>
      </c>
      <c r="F247" s="99">
        <v>7.2388070274736771</v>
      </c>
      <c r="G247" s="99">
        <v>7.3358424742646902</v>
      </c>
      <c r="H247" s="99">
        <v>7.4455553205794507</v>
      </c>
      <c r="I247" s="99">
        <v>7.5654580668043021</v>
      </c>
      <c r="J247" s="99">
        <v>7.2369213834543196</v>
      </c>
      <c r="K247" s="99">
        <v>7.1941715484289581</v>
      </c>
      <c r="L247" s="99">
        <v>6.8361034483384806</v>
      </c>
      <c r="M247" s="99">
        <v>6.8112083601089788</v>
      </c>
      <c r="N247" s="99">
        <v>6.858450669920086</v>
      </c>
      <c r="O247" s="99">
        <v>7.2601996624898728</v>
      </c>
      <c r="P247" s="99">
        <v>8.1555741133093544</v>
      </c>
      <c r="Q247" s="99">
        <v>8.7551854447649973</v>
      </c>
      <c r="R247" s="99">
        <v>9.3659305305974918</v>
      </c>
      <c r="S247" s="99">
        <v>11.426959145689057</v>
      </c>
      <c r="T247" s="99">
        <v>15.177954967849731</v>
      </c>
      <c r="U247" s="99">
        <v>12.650676129876693</v>
      </c>
      <c r="V247" s="99">
        <v>15.208323976294668</v>
      </c>
      <c r="W247" s="99">
        <v>19.345840794019338</v>
      </c>
      <c r="X247" s="99">
        <v>14.752978220711205</v>
      </c>
      <c r="Y247" s="99">
        <v>17.317849632297285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15.205510921641459</v>
      </c>
      <c r="U248" s="99">
        <v>12.684682423496426</v>
      </c>
      <c r="V248" s="99">
        <v>15.263749203984013</v>
      </c>
      <c r="W248" s="99">
        <v>19.426530550483712</v>
      </c>
      <c r="X248" s="99">
        <v>14.828260451977274</v>
      </c>
      <c r="Y248" s="99">
        <v>17.304342045637487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4.6423208916643297</v>
      </c>
      <c r="U249" s="102">
        <v>3.7294968333219414</v>
      </c>
      <c r="V249" s="102">
        <v>4.6523299550260981</v>
      </c>
      <c r="W249" s="102">
        <v>8.1386463880305175</v>
      </c>
      <c r="X249" s="102">
        <v>3.5542658345416522</v>
      </c>
      <c r="Y249" s="102">
        <v>6.6536686496383393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10.563190029977127</v>
      </c>
      <c r="U250" s="105">
        <v>8.9551855901744855</v>
      </c>
      <c r="V250" s="105">
        <v>10.611419248957914</v>
      </c>
      <c r="W250" s="105">
        <v>11.287884162453196</v>
      </c>
      <c r="X250" s="105">
        <v>11.273994617435621</v>
      </c>
      <c r="Y250" s="105">
        <v>10.650673395999149</v>
      </c>
      <c r="DA250" s="132" t="s">
        <v>3075</v>
      </c>
    </row>
    <row r="251" spans="1:105" ht="12" customHeight="1" x14ac:dyDescent="0.25">
      <c r="A251" s="106" t="s">
        <v>122</v>
      </c>
      <c r="B251" s="102">
        <v>8.5904352052301025</v>
      </c>
      <c r="C251" s="102">
        <v>6.9316596401723807</v>
      </c>
      <c r="D251" s="102">
        <v>7.1175353038524758</v>
      </c>
      <c r="E251" s="102">
        <v>7.3844713768737815</v>
      </c>
      <c r="F251" s="102">
        <v>7.1767717756309448</v>
      </c>
      <c r="G251" s="102">
        <v>7.1984791902803451</v>
      </c>
      <c r="H251" s="102">
        <v>7.3361798393802067</v>
      </c>
      <c r="I251" s="102">
        <v>8.0273016649787525</v>
      </c>
      <c r="J251" s="102">
        <v>7.315946298929223</v>
      </c>
      <c r="K251" s="102">
        <v>5.7356803236112999</v>
      </c>
      <c r="L251" s="102">
        <v>5.2470042006372237</v>
      </c>
      <c r="M251" s="102">
        <v>5.642699852934526</v>
      </c>
      <c r="N251" s="102">
        <v>6.3228272873390567</v>
      </c>
      <c r="O251" s="102">
        <v>7.8965992296075402</v>
      </c>
      <c r="P251" s="102">
        <v>8.0663243185564788</v>
      </c>
      <c r="Q251" s="102">
        <v>9.2898143031835811</v>
      </c>
      <c r="R251" s="102">
        <v>9.6955464855207474</v>
      </c>
      <c r="S251" s="102">
        <v>10.284791432846413</v>
      </c>
      <c r="T251" s="102">
        <v>12.633482178480245</v>
      </c>
      <c r="U251" s="102">
        <v>15.463266215457869</v>
      </c>
      <c r="V251" s="102">
        <v>14.132145019875519</v>
      </c>
      <c r="W251" s="102">
        <v>18.675422074527106</v>
      </c>
      <c r="X251" s="102">
        <v>14.124012351509451</v>
      </c>
      <c r="Y251" s="102">
        <v>15.81339157204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5.2452572235809445</v>
      </c>
      <c r="M252" s="105">
        <v>5.628834027467069</v>
      </c>
      <c r="N252" s="105">
        <v>6.3143723219100858</v>
      </c>
      <c r="O252" s="105">
        <v>7.8925209642761738</v>
      </c>
      <c r="P252" s="105">
        <v>8.0539901722799812</v>
      </c>
      <c r="Q252" s="105">
        <v>9.2665354643952451</v>
      </c>
      <c r="R252" s="105">
        <v>9.6586411902583276</v>
      </c>
      <c r="S252" s="105">
        <v>10.225501500532504</v>
      </c>
      <c r="T252" s="105">
        <v>12.68347627177692</v>
      </c>
      <c r="U252" s="105">
        <v>15.496143122503572</v>
      </c>
      <c r="V252" s="105">
        <v>14.132757016199919</v>
      </c>
      <c r="W252" s="105">
        <v>18.680462477618889</v>
      </c>
      <c r="X252" s="105">
        <v>14.08211790115789</v>
      </c>
      <c r="Y252" s="105">
        <v>15.759878334403211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1.7471848830612016</v>
      </c>
      <c r="M253" s="99">
        <v>1.622786120322242</v>
      </c>
      <c r="N253" s="99">
        <v>1.9460766846146542</v>
      </c>
      <c r="O253" s="99">
        <v>2.7522881343207426</v>
      </c>
      <c r="P253" s="99">
        <v>2.4331272694368149</v>
      </c>
      <c r="Q253" s="99">
        <v>2.8515169196818348</v>
      </c>
      <c r="R253" s="99">
        <v>2.9924448915346038</v>
      </c>
      <c r="S253" s="99">
        <v>2.8697652151456738</v>
      </c>
      <c r="T253" s="99">
        <v>3.8511779436047728</v>
      </c>
      <c r="U253" s="99">
        <v>4.5019016402865812</v>
      </c>
      <c r="V253" s="99">
        <v>4.264963165162639</v>
      </c>
      <c r="W253" s="99">
        <v>7.7922403631119224</v>
      </c>
      <c r="X253" s="99">
        <v>3.3560597025591461</v>
      </c>
      <c r="Y253" s="99">
        <v>6.1037258973866049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3.4980723405197418</v>
      </c>
      <c r="M254" s="99">
        <v>4.0060479071448256</v>
      </c>
      <c r="N254" s="99">
        <v>4.3682956372954305</v>
      </c>
      <c r="O254" s="99">
        <v>5.1402328299554316</v>
      </c>
      <c r="P254" s="99">
        <v>5.6208629028431654</v>
      </c>
      <c r="Q254" s="99">
        <v>6.415018544713412</v>
      </c>
      <c r="R254" s="99">
        <v>6.6661962987237233</v>
      </c>
      <c r="S254" s="99">
        <v>7.35573628538683</v>
      </c>
      <c r="T254" s="99">
        <v>8.832298328172147</v>
      </c>
      <c r="U254" s="99">
        <v>10.994241482216989</v>
      </c>
      <c r="V254" s="99">
        <v>9.8677938510372805</v>
      </c>
      <c r="W254" s="99">
        <v>10.888222114506961</v>
      </c>
      <c r="X254" s="99">
        <v>10.726058198598745</v>
      </c>
      <c r="Y254" s="99">
        <v>9.6561524370166048</v>
      </c>
      <c r="DA254" s="63" t="s">
        <v>3079</v>
      </c>
    </row>
    <row r="255" spans="1:105" ht="12" customHeight="1" x14ac:dyDescent="0.25">
      <c r="A255" s="121" t="s">
        <v>54</v>
      </c>
      <c r="B255" s="123">
        <v>2.2090469439568157</v>
      </c>
      <c r="C255" s="123">
        <v>2.4580133585936408</v>
      </c>
      <c r="D255" s="123">
        <v>2.2083061374745356</v>
      </c>
      <c r="E255" s="123">
        <v>2.430976029332228</v>
      </c>
      <c r="F255" s="123">
        <v>2.5600809447908022</v>
      </c>
      <c r="G255" s="123">
        <v>2.4983447142679158</v>
      </c>
      <c r="H255" s="123">
        <v>2.2353985922819879</v>
      </c>
      <c r="I255" s="123">
        <v>2.4996718580933623</v>
      </c>
      <c r="J255" s="123">
        <v>2.1166020952842715</v>
      </c>
      <c r="K255" s="123">
        <v>1.9652659563473363</v>
      </c>
      <c r="L255" s="123">
        <v>1.7587453300558762</v>
      </c>
      <c r="M255" s="123">
        <v>1.9789234744348323</v>
      </c>
      <c r="N255" s="123">
        <v>2.0487203445616036</v>
      </c>
      <c r="O255" s="123">
        <v>1.9995309055415953</v>
      </c>
      <c r="P255" s="123">
        <v>2.3335378129737538</v>
      </c>
      <c r="Q255" s="123">
        <v>2.4804272762381951</v>
      </c>
      <c r="R255" s="123">
        <v>2.5643010274822848</v>
      </c>
      <c r="S255" s="123">
        <v>3.0986412931712963</v>
      </c>
      <c r="T255" s="123">
        <v>3.0261816396333625</v>
      </c>
      <c r="U255" s="123">
        <v>3.2285554861281205</v>
      </c>
      <c r="V255" s="123">
        <v>3.4619242904975418</v>
      </c>
      <c r="W255" s="123">
        <v>4.0547832291867527</v>
      </c>
      <c r="X255" s="123">
        <v>4.4776062272995159</v>
      </c>
      <c r="Y255" s="123">
        <v>4.4630295093258763</v>
      </c>
      <c r="DA255" s="130" t="s">
        <v>3080</v>
      </c>
    </row>
    <row r="256" spans="1:105" ht="12" customHeight="1" x14ac:dyDescent="0.25">
      <c r="A256" s="97" t="s">
        <v>50</v>
      </c>
      <c r="B256" s="99">
        <v>2.5395137025458476</v>
      </c>
      <c r="C256" s="99">
        <v>2.6113118700940046</v>
      </c>
      <c r="D256" s="99">
        <v>2.3368548299019105</v>
      </c>
      <c r="E256" s="99">
        <v>2.2652473480933386</v>
      </c>
      <c r="F256" s="99">
        <v>2.4276463302234648</v>
      </c>
      <c r="G256" s="99">
        <v>2.5513869980693924</v>
      </c>
      <c r="H256" s="99">
        <v>2.3268765154679851</v>
      </c>
      <c r="I256" s="99">
        <v>2.3562390119706151</v>
      </c>
      <c r="J256" s="99">
        <v>2.2381956389850659</v>
      </c>
      <c r="K256" s="99">
        <v>2.0856782329504133</v>
      </c>
      <c r="L256" s="99">
        <v>1.8277320798205945</v>
      </c>
      <c r="M256" s="99">
        <v>1.977257815520282</v>
      </c>
      <c r="N256" s="99">
        <v>2.026398660852939</v>
      </c>
      <c r="O256" s="99">
        <v>2.0371785060488858</v>
      </c>
      <c r="P256" s="99">
        <v>2.2653383475514919</v>
      </c>
      <c r="Q256" s="99">
        <v>2.4634730469826289</v>
      </c>
      <c r="R256" s="99">
        <v>2.8152582005005229</v>
      </c>
      <c r="S256" s="99">
        <v>3.1784932935358721</v>
      </c>
      <c r="T256" s="99">
        <v>1.8481694627972067</v>
      </c>
      <c r="U256" s="99">
        <v>3.8264671451072081</v>
      </c>
      <c r="V256" s="99">
        <v>2.468850538791413</v>
      </c>
      <c r="W256" s="99">
        <v>4.9485916282154614</v>
      </c>
      <c r="X256" s="99">
        <v>4.4654069441683877</v>
      </c>
      <c r="Y256" s="99">
        <v>4.1649142729097983</v>
      </c>
      <c r="DA256" s="63" t="s">
        <v>3081</v>
      </c>
    </row>
    <row r="257" spans="1:105" ht="12" customHeight="1" x14ac:dyDescent="0.25">
      <c r="A257" s="109" t="s">
        <v>120</v>
      </c>
      <c r="B257" s="110">
        <v>2.1897414020214732</v>
      </c>
      <c r="C257" s="110">
        <v>2.4489824586776408</v>
      </c>
      <c r="D257" s="110">
        <v>2.2006293611592236</v>
      </c>
      <c r="E257" s="110">
        <v>2.4404346787791518</v>
      </c>
      <c r="F257" s="110">
        <v>2.5677325222107945</v>
      </c>
      <c r="G257" s="110">
        <v>2.4950912083215884</v>
      </c>
      <c r="H257" s="110">
        <v>2.2292324815688662</v>
      </c>
      <c r="I257" s="110">
        <v>2.5097700915904455</v>
      </c>
      <c r="J257" s="110">
        <v>2.1077428558109461</v>
      </c>
      <c r="K257" s="110">
        <v>1.9563543525103704</v>
      </c>
      <c r="L257" s="110">
        <v>1.7534968188412419</v>
      </c>
      <c r="M257" s="110">
        <v>1.9790459081537415</v>
      </c>
      <c r="N257" s="110">
        <v>2.0501106784363166</v>
      </c>
      <c r="O257" s="110">
        <v>1.9976436698980515</v>
      </c>
      <c r="P257" s="110">
        <v>2.3364817774617359</v>
      </c>
      <c r="Q257" s="110">
        <v>2.4810885214708436</v>
      </c>
      <c r="R257" s="110">
        <v>2.555139505381133</v>
      </c>
      <c r="S257" s="110">
        <v>3.0959499387630283</v>
      </c>
      <c r="T257" s="110">
        <v>3.0597196163236049</v>
      </c>
      <c r="U257" s="110">
        <v>3.2110290531246126</v>
      </c>
      <c r="V257" s="110">
        <v>3.4889010066577151</v>
      </c>
      <c r="W257" s="110">
        <v>4.0261170374056121</v>
      </c>
      <c r="X257" s="110">
        <v>4.4780030825322532</v>
      </c>
      <c r="Y257" s="110">
        <v>4.4715868651080495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0.48605918411987586</v>
      </c>
      <c r="C259" s="118">
        <f t="shared" si="103"/>
        <v>0.49623584670682719</v>
      </c>
      <c r="D259" s="118">
        <f t="shared" si="103"/>
        <v>0.5128290938691793</v>
      </c>
      <c r="E259" s="118">
        <f t="shared" si="103"/>
        <v>0.52084835544172636</v>
      </c>
      <c r="F259" s="118">
        <f t="shared" si="103"/>
        <v>0.52697773469488984</v>
      </c>
      <c r="G259" s="118">
        <f t="shared" si="103"/>
        <v>0.52866139450376404</v>
      </c>
      <c r="H259" s="118">
        <f t="shared" si="103"/>
        <v>0.52051398745837463</v>
      </c>
      <c r="I259" s="118">
        <f t="shared" si="103"/>
        <v>0.51103835007631004</v>
      </c>
      <c r="J259" s="118">
        <f t="shared" si="103"/>
        <v>0.46564427460847596</v>
      </c>
      <c r="K259" s="118">
        <f t="shared" si="103"/>
        <v>0.43558033553167935</v>
      </c>
      <c r="L259" s="118">
        <f t="shared" si="103"/>
        <v>0.38791344837635411</v>
      </c>
      <c r="M259" s="118">
        <f t="shared" si="103"/>
        <v>0.33447324464441791</v>
      </c>
      <c r="N259" s="118">
        <f t="shared" si="103"/>
        <v>0.25005171668813786</v>
      </c>
      <c r="O259" s="118">
        <f t="shared" si="103"/>
        <v>0.18765652231033098</v>
      </c>
      <c r="P259" s="118">
        <f t="shared" si="103"/>
        <v>0.16755393130923668</v>
      </c>
      <c r="Q259" s="118">
        <f t="shared" si="103"/>
        <v>0.15689442769564663</v>
      </c>
      <c r="R259" s="118">
        <f t="shared" ref="R259:V259" si="104">R260+R262+R264+R273</f>
        <v>0.16432090265392194</v>
      </c>
      <c r="S259" s="118">
        <f t="shared" si="104"/>
        <v>0.18800665888751447</v>
      </c>
      <c r="T259" s="118">
        <f t="shared" si="104"/>
        <v>0.227443550557657</v>
      </c>
      <c r="U259" s="118">
        <f t="shared" si="104"/>
        <v>0.20748887564991994</v>
      </c>
      <c r="V259" s="118">
        <f t="shared" si="104"/>
        <v>0.2734465558035965</v>
      </c>
      <c r="W259" s="118">
        <f t="shared" ref="W259:Y259" si="105">W260+W262+W264+W273</f>
        <v>0.35217640784843263</v>
      </c>
      <c r="X259" s="118">
        <f t="shared" si="105"/>
        <v>0.32787452608178014</v>
      </c>
      <c r="Y259" s="118">
        <f t="shared" si="105"/>
        <v>0.37799842449524318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0.4309593827950991</v>
      </c>
      <c r="C264" s="123">
        <v>0.43914608821343565</v>
      </c>
      <c r="D264" s="123">
        <v>0.46114822345351481</v>
      </c>
      <c r="E264" s="123">
        <v>0.47290965504518878</v>
      </c>
      <c r="F264" s="123">
        <v>0.47512800229376384</v>
      </c>
      <c r="G264" s="123">
        <v>0.4711795173828896</v>
      </c>
      <c r="H264" s="123">
        <v>0.46341798432425269</v>
      </c>
      <c r="I264" s="123">
        <v>0.45089909822726865</v>
      </c>
      <c r="J264" s="123">
        <v>0.40667400156528843</v>
      </c>
      <c r="K264" s="123">
        <v>0.37983020272337348</v>
      </c>
      <c r="L264" s="123">
        <v>0.33779745957318552</v>
      </c>
      <c r="M264" s="123">
        <v>0.28199011970363397</v>
      </c>
      <c r="N264" s="123">
        <v>0.20402960580372431</v>
      </c>
      <c r="O264" s="123">
        <v>0.15002447580004513</v>
      </c>
      <c r="P264" s="123">
        <v>0.13129376742005516</v>
      </c>
      <c r="Q264" s="123">
        <v>0.12114591901256165</v>
      </c>
      <c r="R264" s="123">
        <v>0.12600494591286027</v>
      </c>
      <c r="S264" s="123">
        <v>0.14797789938827274</v>
      </c>
      <c r="T264" s="123">
        <v>0.20768992882513959</v>
      </c>
      <c r="U264" s="123">
        <v>0.16578632640432062</v>
      </c>
      <c r="V264" s="123">
        <v>0.2486607225910594</v>
      </c>
      <c r="W264" s="123">
        <v>0.29421103005035187</v>
      </c>
      <c r="X264" s="123">
        <v>0.27497298194779346</v>
      </c>
      <c r="Y264" s="123">
        <v>0.33436745142641444</v>
      </c>
      <c r="DA264" s="130" t="s">
        <v>3239</v>
      </c>
    </row>
    <row r="265" spans="1:105" ht="12" customHeight="1" x14ac:dyDescent="0.25">
      <c r="A265" s="97" t="s">
        <v>124</v>
      </c>
      <c r="B265" s="99">
        <v>3.535015326574602</v>
      </c>
      <c r="C265" s="99">
        <v>3.4376900768347909</v>
      </c>
      <c r="D265" s="99">
        <v>3.3804200329950191</v>
      </c>
      <c r="E265" s="99">
        <v>3.2993950041154791</v>
      </c>
      <c r="F265" s="99">
        <v>3.2508018858824963</v>
      </c>
      <c r="G265" s="99">
        <v>3.2520949210944239</v>
      </c>
      <c r="H265" s="99">
        <v>3.244431460142208</v>
      </c>
      <c r="I265" s="99">
        <v>3.2660566551184389</v>
      </c>
      <c r="J265" s="99">
        <v>3.1141853849253951</v>
      </c>
      <c r="K265" s="99">
        <v>3.0854203955251815</v>
      </c>
      <c r="L265" s="99">
        <v>2.9192029590910877</v>
      </c>
      <c r="M265" s="99">
        <v>2.8800085485238158</v>
      </c>
      <c r="N265" s="99">
        <v>2.822039700549317</v>
      </c>
      <c r="O265" s="99">
        <v>2.8063941052115218</v>
      </c>
      <c r="P265" s="99">
        <v>3.0564120487034923</v>
      </c>
      <c r="Q265" s="99">
        <v>3.1025153222808846</v>
      </c>
      <c r="R265" s="99">
        <v>3.221426964735187</v>
      </c>
      <c r="S265" s="99">
        <v>3.8426282363269744</v>
      </c>
      <c r="T265" s="99">
        <v>4.8195171076742289</v>
      </c>
      <c r="U265" s="99">
        <v>3.7085402372817744</v>
      </c>
      <c r="V265" s="99">
        <v>4.0782730284458841</v>
      </c>
      <c r="W265" s="99">
        <v>5.0336748372950222</v>
      </c>
      <c r="X265" s="99">
        <v>3.7772273938729479</v>
      </c>
      <c r="Y265" s="99">
        <v>4.392278110471576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1.2334683281825098</v>
      </c>
      <c r="U266" s="99">
        <v>0.99093025478261265</v>
      </c>
      <c r="V266" s="99">
        <v>1.2240855599527096</v>
      </c>
      <c r="W266" s="99">
        <v>2.1413785388086364</v>
      </c>
      <c r="X266" s="99">
        <v>0.92735621809270463</v>
      </c>
      <c r="Y266" s="99">
        <v>1.7174099460903485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1.2334683281825098</v>
      </c>
      <c r="U267" s="102">
        <v>0.99093025478261265</v>
      </c>
      <c r="V267" s="102">
        <v>1.2240855599527096</v>
      </c>
      <c r="W267" s="102">
        <v>2.1413785388086364</v>
      </c>
      <c r="X267" s="102">
        <v>0.92735621809270463</v>
      </c>
      <c r="Y267" s="102">
        <v>1.7174099460903485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5.5099801324776751E-2</v>
      </c>
      <c r="C273" s="123">
        <v>5.7089758493391554E-2</v>
      </c>
      <c r="D273" s="123">
        <v>5.1680870415664465E-2</v>
      </c>
      <c r="E273" s="123">
        <v>4.793870039653763E-2</v>
      </c>
      <c r="F273" s="123">
        <v>5.1849732401126059E-2</v>
      </c>
      <c r="G273" s="123">
        <v>5.7481877120874436E-2</v>
      </c>
      <c r="H273" s="123">
        <v>5.7096003134121887E-2</v>
      </c>
      <c r="I273" s="123">
        <v>6.0139251849041411E-2</v>
      </c>
      <c r="J273" s="123">
        <v>5.8970273043187513E-2</v>
      </c>
      <c r="K273" s="123">
        <v>5.5750132808305895E-2</v>
      </c>
      <c r="L273" s="123">
        <v>5.011598880316856E-2</v>
      </c>
      <c r="M273" s="123">
        <v>5.2483124940783964E-2</v>
      </c>
      <c r="N273" s="123">
        <v>4.6022110884413554E-2</v>
      </c>
      <c r="O273" s="123">
        <v>3.7632046510285837E-2</v>
      </c>
      <c r="P273" s="123">
        <v>3.6260163889181511E-2</v>
      </c>
      <c r="Q273" s="123">
        <v>3.5748508683084969E-2</v>
      </c>
      <c r="R273" s="123">
        <v>3.8315956741061669E-2</v>
      </c>
      <c r="S273" s="123">
        <v>4.0028759499241735E-2</v>
      </c>
      <c r="T273" s="123">
        <v>1.9753621732517403E-2</v>
      </c>
      <c r="U273" s="123">
        <v>4.1702549245599324E-2</v>
      </c>
      <c r="V273" s="123">
        <v>2.4785833212537117E-2</v>
      </c>
      <c r="W273" s="123">
        <v>5.7965377798080725E-2</v>
      </c>
      <c r="X273" s="123">
        <v>5.2901544133986671E-2</v>
      </c>
      <c r="Y273" s="123">
        <v>4.3630973068828745E-2</v>
      </c>
      <c r="DA273" s="130" t="s">
        <v>3248</v>
      </c>
    </row>
    <row r="274" spans="1:105" ht="12" customHeight="1" x14ac:dyDescent="0.25">
      <c r="A274" s="97" t="s">
        <v>50</v>
      </c>
      <c r="B274" s="99">
        <v>0.99828247931863023</v>
      </c>
      <c r="C274" s="99">
        <v>1.0261819951869238</v>
      </c>
      <c r="D274" s="99">
        <v>0.91708426926051378</v>
      </c>
      <c r="E274" s="99">
        <v>0.88789134285423821</v>
      </c>
      <c r="F274" s="99">
        <v>0.94927244004060929</v>
      </c>
      <c r="G274" s="99">
        <v>0.99461556920105021</v>
      </c>
      <c r="H274" s="99">
        <v>0.90414919953815043</v>
      </c>
      <c r="I274" s="99">
        <v>0.91434252006348515</v>
      </c>
      <c r="J274" s="99">
        <v>0.86834047845580187</v>
      </c>
      <c r="K274" s="99">
        <v>0.80903770429191224</v>
      </c>
      <c r="L274" s="99">
        <v>0.70884358552350202</v>
      </c>
      <c r="M274" s="99">
        <v>0.76649382150359591</v>
      </c>
      <c r="N274" s="99">
        <v>0.78490290883612313</v>
      </c>
      <c r="O274" s="99">
        <v>0.78833652696993495</v>
      </c>
      <c r="P274" s="99">
        <v>0.876257997918929</v>
      </c>
      <c r="Q274" s="99">
        <v>0.95233494565500998</v>
      </c>
      <c r="R274" s="99">
        <v>1.0878865498215367</v>
      </c>
      <c r="S274" s="99">
        <v>1.227674841452645</v>
      </c>
      <c r="T274" s="99">
        <v>0.71359413430856733</v>
      </c>
      <c r="U274" s="99">
        <v>1.4643788233113124</v>
      </c>
      <c r="V274" s="99">
        <v>0.93720824338993902</v>
      </c>
      <c r="W274" s="99">
        <v>1.8653188597099077</v>
      </c>
      <c r="X274" s="99">
        <v>1.6790887825220366</v>
      </c>
      <c r="Y274" s="99">
        <v>1.5636166067824062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0.16942413522449792</v>
      </c>
      <c r="G279" s="117">
        <f t="shared" si="108"/>
        <v>2.7826479513216071</v>
      </c>
      <c r="H279" s="117">
        <f t="shared" si="108"/>
        <v>3.3952157947762722</v>
      </c>
      <c r="I279" s="117">
        <f t="shared" si="108"/>
        <v>3.9835619556656177</v>
      </c>
      <c r="J279" s="117">
        <f t="shared" si="108"/>
        <v>1.3835374473857898</v>
      </c>
      <c r="K279" s="117">
        <f t="shared" si="108"/>
        <v>0.1045350919946139</v>
      </c>
      <c r="L279" s="117">
        <f t="shared" si="108"/>
        <v>0</v>
      </c>
      <c r="M279" s="117">
        <f t="shared" si="108"/>
        <v>2.5044130566984242</v>
      </c>
      <c r="N279" s="117">
        <f t="shared" si="108"/>
        <v>4.3462798180895907</v>
      </c>
      <c r="O279" s="117">
        <f t="shared" si="108"/>
        <v>3.6689077063867295</v>
      </c>
      <c r="P279" s="117">
        <f t="shared" si="108"/>
        <v>0.3709226453626267</v>
      </c>
      <c r="Q279" s="117">
        <f t="shared" si="108"/>
        <v>1.6703269544551014</v>
      </c>
      <c r="R279" s="117">
        <f t="shared" ref="R279:V279" si="109">R280+R282+R284+R293</f>
        <v>2.9712246854912094E-2</v>
      </c>
      <c r="S279" s="117">
        <f t="shared" si="109"/>
        <v>0.3932851480170359</v>
      </c>
      <c r="T279" s="117">
        <f t="shared" si="109"/>
        <v>0.26878966919434671</v>
      </c>
      <c r="U279" s="117">
        <f t="shared" si="109"/>
        <v>2.2673565565281169</v>
      </c>
      <c r="V279" s="117">
        <f t="shared" si="109"/>
        <v>3.2374138199223395</v>
      </c>
      <c r="W279" s="117">
        <f t="shared" ref="W279:Y279" si="110">W280+W282+W284+W293</f>
        <v>1.9228783315809594</v>
      </c>
      <c r="X279" s="117">
        <f t="shared" si="110"/>
        <v>2.8075953293287816</v>
      </c>
      <c r="Y279" s="117">
        <f t="shared" si="110"/>
        <v>2.3162029326298157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0.14944453157705867</v>
      </c>
      <c r="G280" s="122">
        <f t="shared" si="111"/>
        <v>2.4265585337242146</v>
      </c>
      <c r="H280" s="122">
        <f t="shared" si="111"/>
        <v>2.9117291520470916</v>
      </c>
      <c r="I280" s="122">
        <f t="shared" si="111"/>
        <v>3.3129850238419571</v>
      </c>
      <c r="J280" s="122">
        <f t="shared" si="111"/>
        <v>1.1778667930340543</v>
      </c>
      <c r="K280" s="122">
        <f t="shared" si="111"/>
        <v>9.1266163515139859E-2</v>
      </c>
      <c r="L280" s="122">
        <f t="shared" si="111"/>
        <v>0</v>
      </c>
      <c r="M280" s="122">
        <f t="shared" si="111"/>
        <v>2.2462668078501888</v>
      </c>
      <c r="N280" s="122">
        <f t="shared" si="111"/>
        <v>3.8903960193957334</v>
      </c>
      <c r="O280" s="122">
        <f t="shared" si="111"/>
        <v>3.2194627850325102</v>
      </c>
      <c r="P280" s="122">
        <f t="shared" si="111"/>
        <v>0.3220658854710195</v>
      </c>
      <c r="Q280" s="122">
        <f t="shared" si="111"/>
        <v>1.426536297678112</v>
      </c>
      <c r="R280" s="122">
        <f t="shared" si="111"/>
        <v>2.5200645404300358E-2</v>
      </c>
      <c r="S280" s="122">
        <f t="shared" si="111"/>
        <v>0.29832256016814751</v>
      </c>
      <c r="T280" s="122">
        <f t="shared" si="111"/>
        <v>0.19400156653510006</v>
      </c>
      <c r="U280" s="122">
        <f t="shared" si="111"/>
        <v>1.6352457800541127</v>
      </c>
      <c r="V280" s="122">
        <f t="shared" si="111"/>
        <v>2.5705150481764072</v>
      </c>
      <c r="W280" s="122">
        <f t="shared" si="111"/>
        <v>1.2914099715948195</v>
      </c>
      <c r="X280" s="122">
        <f t="shared" si="111"/>
        <v>1.9623966776926884</v>
      </c>
      <c r="Y280" s="122">
        <f t="shared" si="111"/>
        <v>1.431167835464751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0.14944453157705867</v>
      </c>
      <c r="G281" s="98">
        <v>2.4265585337242146</v>
      </c>
      <c r="H281" s="98">
        <v>2.9117291520470916</v>
      </c>
      <c r="I281" s="98">
        <v>3.3129850238419571</v>
      </c>
      <c r="J281" s="98">
        <v>1.1778667930340543</v>
      </c>
      <c r="K281" s="98">
        <v>9.1266163515139859E-2</v>
      </c>
      <c r="L281" s="98">
        <v>0</v>
      </c>
      <c r="M281" s="98">
        <v>2.2462668078501888</v>
      </c>
      <c r="N281" s="98">
        <v>3.8903960193957334</v>
      </c>
      <c r="O281" s="98">
        <v>3.2194627850325102</v>
      </c>
      <c r="P281" s="98">
        <v>0.3220658854710195</v>
      </c>
      <c r="Q281" s="98">
        <v>1.426536297678112</v>
      </c>
      <c r="R281" s="98">
        <v>2.5200645404300358E-2</v>
      </c>
      <c r="S281" s="98">
        <v>0.29832256016814751</v>
      </c>
      <c r="T281" s="98">
        <v>0.19400156653510006</v>
      </c>
      <c r="U281" s="98">
        <v>1.6352457800541127</v>
      </c>
      <c r="V281" s="98">
        <v>2.5705150481764072</v>
      </c>
      <c r="W281" s="98">
        <v>1.2914099715948195</v>
      </c>
      <c r="X281" s="98">
        <v>1.9623966776926884</v>
      </c>
      <c r="Y281" s="98">
        <v>1.431167835464751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2.1084908903444102E-4</v>
      </c>
      <c r="G282" s="122">
        <f t="shared" si="112"/>
        <v>4.7355660195902106E-3</v>
      </c>
      <c r="H282" s="122">
        <f t="shared" si="112"/>
        <v>8.4761119148122552E-3</v>
      </c>
      <c r="I282" s="122">
        <f t="shared" si="112"/>
        <v>1.5249172080265551E-2</v>
      </c>
      <c r="J282" s="122">
        <f t="shared" si="112"/>
        <v>4.3036253405864732E-3</v>
      </c>
      <c r="K282" s="122">
        <f t="shared" si="112"/>
        <v>4.046679966742691E-4</v>
      </c>
      <c r="L282" s="122">
        <f t="shared" si="112"/>
        <v>0</v>
      </c>
      <c r="M282" s="122">
        <f t="shared" si="112"/>
        <v>6.592886599424125E-3</v>
      </c>
      <c r="N282" s="122">
        <f t="shared" si="112"/>
        <v>2.4651149176736629E-2</v>
      </c>
      <c r="O282" s="122">
        <f t="shared" si="112"/>
        <v>1.9668216086259356E-2</v>
      </c>
      <c r="P282" s="122">
        <f t="shared" si="112"/>
        <v>1.6347291825516959E-3</v>
      </c>
      <c r="Q282" s="122">
        <f t="shared" si="112"/>
        <v>1.1752728412821082E-2</v>
      </c>
      <c r="R282" s="122">
        <f t="shared" si="112"/>
        <v>2.216491574133803E-4</v>
      </c>
      <c r="S282" s="122">
        <f t="shared" si="112"/>
        <v>4.7165306824673119E-3</v>
      </c>
      <c r="T282" s="122">
        <f t="shared" si="112"/>
        <v>3.7742892873680839E-3</v>
      </c>
      <c r="U282" s="122">
        <f t="shared" si="112"/>
        <v>2.3400250224054332E-2</v>
      </c>
      <c r="V282" s="122">
        <f t="shared" si="112"/>
        <v>2.4562814906575584E-2</v>
      </c>
      <c r="W282" s="122">
        <f t="shared" si="112"/>
        <v>6.5271596848072719E-3</v>
      </c>
      <c r="X282" s="122">
        <f t="shared" si="112"/>
        <v>1.2707369770538265E-2</v>
      </c>
      <c r="Y282" s="122">
        <f t="shared" si="112"/>
        <v>1.02528185489996E-2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2.1084908903444102E-4</v>
      </c>
      <c r="G283" s="98">
        <v>4.7355660195902106E-3</v>
      </c>
      <c r="H283" s="98">
        <v>8.4761119148122552E-3</v>
      </c>
      <c r="I283" s="98">
        <v>1.5249172080265551E-2</v>
      </c>
      <c r="J283" s="98">
        <v>4.3036253405864732E-3</v>
      </c>
      <c r="K283" s="98">
        <v>4.046679966742691E-4</v>
      </c>
      <c r="L283" s="98">
        <v>0</v>
      </c>
      <c r="M283" s="98">
        <v>6.592886599424125E-3</v>
      </c>
      <c r="N283" s="98">
        <v>2.4651149176736629E-2</v>
      </c>
      <c r="O283" s="98">
        <v>1.9668216086259356E-2</v>
      </c>
      <c r="P283" s="98">
        <v>1.6347291825516959E-3</v>
      </c>
      <c r="Q283" s="98">
        <v>1.1752728412821082E-2</v>
      </c>
      <c r="R283" s="98">
        <v>2.216491574133803E-4</v>
      </c>
      <c r="S283" s="98">
        <v>4.7165306824673119E-3</v>
      </c>
      <c r="T283" s="98">
        <v>3.7742892873680839E-3</v>
      </c>
      <c r="U283" s="98">
        <v>2.3400250224054332E-2</v>
      </c>
      <c r="V283" s="98">
        <v>2.4562814906575584E-2</v>
      </c>
      <c r="W283" s="98">
        <v>6.5271596848072719E-3</v>
      </c>
      <c r="X283" s="98">
        <v>1.2707369770538265E-2</v>
      </c>
      <c r="Y283" s="98">
        <v>1.02528185489996E-2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1.549668535881709E-2</v>
      </c>
      <c r="G284" s="122">
        <v>0.2764545925368998</v>
      </c>
      <c r="H284" s="122">
        <v>0.38319067374902172</v>
      </c>
      <c r="I284" s="122">
        <v>0.52531751256144454</v>
      </c>
      <c r="J284" s="122">
        <v>0.16340244649707439</v>
      </c>
      <c r="K284" s="122">
        <v>1.0121097058224638E-2</v>
      </c>
      <c r="L284" s="122">
        <v>0</v>
      </c>
      <c r="M284" s="122">
        <v>0.19576259894605946</v>
      </c>
      <c r="N284" s="122">
        <v>0.34071469186995945</v>
      </c>
      <c r="O284" s="122">
        <v>0.35421291921903914</v>
      </c>
      <c r="P284" s="122">
        <v>3.7870013774218024E-2</v>
      </c>
      <c r="Q284" s="122">
        <v>0.18774606889844428</v>
      </c>
      <c r="R284" s="122">
        <v>3.4613063561020766E-3</v>
      </c>
      <c r="S284" s="122">
        <v>6.987377186121578E-2</v>
      </c>
      <c r="T284" s="122">
        <v>5.6810423907197767E-2</v>
      </c>
      <c r="U284" s="122">
        <v>0.51101474749888121</v>
      </c>
      <c r="V284" s="122">
        <v>0.52014957200783285</v>
      </c>
      <c r="W284" s="122">
        <v>0.51834990287546434</v>
      </c>
      <c r="X284" s="122">
        <v>0.62607871109757385</v>
      </c>
      <c r="Y284" s="122">
        <v>0.68470085102897338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2.256234493492759E-3</v>
      </c>
      <c r="G285" s="98">
        <v>3.5035349321423527E-2</v>
      </c>
      <c r="H285" s="98">
        <v>4.9858569847260295E-2</v>
      </c>
      <c r="I285" s="98">
        <v>5.7548473639972238E-2</v>
      </c>
      <c r="J285" s="98">
        <v>1.3431254920579614E-2</v>
      </c>
      <c r="K285" s="98">
        <v>5.7028982730150386E-4</v>
      </c>
      <c r="L285" s="98">
        <v>0</v>
      </c>
      <c r="M285" s="98">
        <v>9.5231834952206624E-3</v>
      </c>
      <c r="N285" s="98">
        <v>1.3451732547615189E-2</v>
      </c>
      <c r="O285" s="98">
        <v>1.3943650960788602E-2</v>
      </c>
      <c r="P285" s="98">
        <v>4.1079501755069694E-4</v>
      </c>
      <c r="Q285" s="98">
        <v>6.730276089304643E-3</v>
      </c>
      <c r="R285" s="98">
        <v>1.6742814165732252E-4</v>
      </c>
      <c r="S285" s="98">
        <v>2.249119034463004E-3</v>
      </c>
      <c r="T285" s="98">
        <v>4.9999198833676284E-3</v>
      </c>
      <c r="U285" s="98">
        <v>1.4842815103980654E-2</v>
      </c>
      <c r="V285" s="98">
        <v>4.6486059816087243E-2</v>
      </c>
      <c r="W285" s="98">
        <v>1.4408999346767634E-2</v>
      </c>
      <c r="X285" s="98">
        <v>6.9688526030720829E-2</v>
      </c>
      <c r="Y285" s="98">
        <v>5.1257811978718266E-2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1.1310681179083658E-4</v>
      </c>
      <c r="U286" s="98">
        <v>0</v>
      </c>
      <c r="V286" s="98">
        <v>1.1022303577630255E-4</v>
      </c>
      <c r="W286" s="98">
        <v>0</v>
      </c>
      <c r="X286" s="98">
        <v>2.0765459264031398E-4</v>
      </c>
      <c r="Y286" s="98">
        <v>3.6805951956475971E-4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3.8401753687344713E-5</v>
      </c>
      <c r="U287" s="101">
        <v>0</v>
      </c>
      <c r="V287" s="101">
        <v>3.6210513173232817E-5</v>
      </c>
      <c r="W287" s="101">
        <v>0</v>
      </c>
      <c r="X287" s="101">
        <v>5.3471705862506496E-5</v>
      </c>
      <c r="Y287" s="101">
        <v>1.4982717714182167E-4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7.4705058103491864E-5</v>
      </c>
      <c r="U288" s="104">
        <v>0</v>
      </c>
      <c r="V288" s="104">
        <v>7.4012522603069728E-5</v>
      </c>
      <c r="W288" s="104">
        <v>0</v>
      </c>
      <c r="X288" s="104">
        <v>1.5418288677780748E-4</v>
      </c>
      <c r="Y288" s="104">
        <v>2.1823234242293805E-4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1.324045086532433E-2</v>
      </c>
      <c r="G289" s="101">
        <v>0.24141924321547628</v>
      </c>
      <c r="H289" s="101">
        <v>0.33333210390176143</v>
      </c>
      <c r="I289" s="101">
        <v>0.46776903892147226</v>
      </c>
      <c r="J289" s="101">
        <v>0.14997119157649477</v>
      </c>
      <c r="K289" s="101">
        <v>9.5508072309231345E-3</v>
      </c>
      <c r="L289" s="101">
        <v>0</v>
      </c>
      <c r="M289" s="101">
        <v>0.18077693331426883</v>
      </c>
      <c r="N289" s="101">
        <v>0.32555058136779375</v>
      </c>
      <c r="O289" s="101">
        <v>0.33811400407170861</v>
      </c>
      <c r="P289" s="101">
        <v>3.7459218756667328E-2</v>
      </c>
      <c r="Q289" s="101">
        <v>0.18001078902740722</v>
      </c>
      <c r="R289" s="101">
        <v>3.1346577552514975E-3</v>
      </c>
      <c r="S289" s="101">
        <v>4.6144017913045343E-2</v>
      </c>
      <c r="T289" s="101">
        <v>1.6641181339017132E-2</v>
      </c>
      <c r="U289" s="101">
        <v>0.49445682484382136</v>
      </c>
      <c r="V289" s="101">
        <v>0.36329511743570242</v>
      </c>
      <c r="W289" s="101">
        <v>0.47754796982480052</v>
      </c>
      <c r="X289" s="101">
        <v>0.32348798576472948</v>
      </c>
      <c r="Y289" s="101">
        <v>0.49686537287761851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5.4624821365699726E-3</v>
      </c>
      <c r="N290" s="104">
        <v>1.7123779545505148E-3</v>
      </c>
      <c r="O290" s="104">
        <v>2.1552641865419213E-3</v>
      </c>
      <c r="P290" s="104">
        <v>0</v>
      </c>
      <c r="Q290" s="104">
        <v>1.0050037817323995E-3</v>
      </c>
      <c r="R290" s="104">
        <v>1.5922045919325678E-4</v>
      </c>
      <c r="S290" s="104">
        <v>2.1480634913707435E-2</v>
      </c>
      <c r="T290" s="104">
        <v>3.505621587302217E-2</v>
      </c>
      <c r="U290" s="104">
        <v>1.7151075510791732E-3</v>
      </c>
      <c r="V290" s="104">
        <v>0.11025817172026692</v>
      </c>
      <c r="W290" s="104">
        <v>2.6392933703896219E-2</v>
      </c>
      <c r="X290" s="104">
        <v>0.23269454470948331</v>
      </c>
      <c r="Y290" s="104">
        <v>0.1362096066530718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2.2156140496025116E-3</v>
      </c>
      <c r="N291" s="98">
        <v>7.2796765713662294E-4</v>
      </c>
      <c r="O291" s="98">
        <v>1.002351215923564E-3</v>
      </c>
      <c r="P291" s="98">
        <v>0</v>
      </c>
      <c r="Q291" s="98">
        <v>4.0812422056046475E-4</v>
      </c>
      <c r="R291" s="98">
        <v>6.4370041064381437E-5</v>
      </c>
      <c r="S291" s="98">
        <v>7.8866154818638037E-3</v>
      </c>
      <c r="T291" s="98">
        <v>1.3654734402955303E-2</v>
      </c>
      <c r="U291" s="98">
        <v>6.3623109028427215E-4</v>
      </c>
      <c r="V291" s="98">
        <v>4.1900235497050749E-2</v>
      </c>
      <c r="W291" s="98">
        <v>1.3202923752124052E-2</v>
      </c>
      <c r="X291" s="98">
        <v>7.009144881296836E-2</v>
      </c>
      <c r="Y291" s="98">
        <v>6.2931503345258683E-2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3.246868086967461E-3</v>
      </c>
      <c r="N292" s="98">
        <v>9.8441029741389171E-4</v>
      </c>
      <c r="O292" s="98">
        <v>1.152912970618357E-3</v>
      </c>
      <c r="P292" s="98">
        <v>0</v>
      </c>
      <c r="Q292" s="98">
        <v>5.968795611719348E-4</v>
      </c>
      <c r="R292" s="98">
        <v>9.4850418128875343E-5</v>
      </c>
      <c r="S292" s="98">
        <v>1.3594019431843633E-2</v>
      </c>
      <c r="T292" s="98">
        <v>2.1401481470066867E-2</v>
      </c>
      <c r="U292" s="98">
        <v>1.078876460794901E-3</v>
      </c>
      <c r="V292" s="98">
        <v>6.8357936223216176E-2</v>
      </c>
      <c r="W292" s="98">
        <v>1.3190009951772167E-2</v>
      </c>
      <c r="X292" s="98">
        <v>0.16260309589651495</v>
      </c>
      <c r="Y292" s="98">
        <v>7.3278103307813119E-2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4.2720691995877316E-3</v>
      </c>
      <c r="G293" s="122">
        <v>7.4899259040902777E-2</v>
      </c>
      <c r="H293" s="122">
        <v>9.18198570653464E-2</v>
      </c>
      <c r="I293" s="122">
        <v>0.13001024718195059</v>
      </c>
      <c r="J293" s="122">
        <v>3.7964582514074613E-2</v>
      </c>
      <c r="K293" s="122">
        <v>2.7431634245751379E-3</v>
      </c>
      <c r="L293" s="122">
        <v>0</v>
      </c>
      <c r="M293" s="122">
        <v>5.5790763302751879E-2</v>
      </c>
      <c r="N293" s="122">
        <v>9.0517957647160904E-2</v>
      </c>
      <c r="O293" s="122">
        <v>7.5563786048920931E-2</v>
      </c>
      <c r="P293" s="122">
        <v>9.3520169348374916E-3</v>
      </c>
      <c r="Q293" s="122">
        <v>4.4291859465724073E-2</v>
      </c>
      <c r="R293" s="122">
        <v>8.2864593709627778E-4</v>
      </c>
      <c r="S293" s="122">
        <v>2.0372285305205299E-2</v>
      </c>
      <c r="T293" s="122">
        <v>1.4203389464680815E-2</v>
      </c>
      <c r="U293" s="122">
        <v>9.7695778751068857E-2</v>
      </c>
      <c r="V293" s="122">
        <v>0.12218638483152382</v>
      </c>
      <c r="W293" s="122">
        <v>0.10659129742586824</v>
      </c>
      <c r="X293" s="122">
        <v>0.20641257076798117</v>
      </c>
      <c r="Y293" s="122">
        <v>0.19008142758709154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3.110895791359521E-4</v>
      </c>
      <c r="G294" s="98">
        <v>6.8636022394932324E-3</v>
      </c>
      <c r="H294" s="98">
        <v>9.2971249312634036E-3</v>
      </c>
      <c r="I294" s="98">
        <v>1.1735238186292548E-2</v>
      </c>
      <c r="J294" s="98">
        <v>4.4689123424908363E-3</v>
      </c>
      <c r="K294" s="98">
        <v>2.1350613216547922E-4</v>
      </c>
      <c r="L294" s="98">
        <v>0</v>
      </c>
      <c r="M294" s="98">
        <v>3.1106155481417292E-3</v>
      </c>
      <c r="N294" s="98">
        <v>4.5360035363085872E-3</v>
      </c>
      <c r="O294" s="98">
        <v>3.6487735611960685E-3</v>
      </c>
      <c r="P294" s="98">
        <v>2.3183867738278934E-4</v>
      </c>
      <c r="Q294" s="98">
        <v>1.9827964094423951E-3</v>
      </c>
      <c r="R294" s="98">
        <v>3.582335746268887E-5</v>
      </c>
      <c r="S294" s="98">
        <v>3.2170608510388282E-4</v>
      </c>
      <c r="T294" s="98">
        <v>2.3237453121166153E-5</v>
      </c>
      <c r="U294" s="98">
        <v>5.8842291874758113E-3</v>
      </c>
      <c r="V294" s="98">
        <v>3.2285097980598821E-3</v>
      </c>
      <c r="W294" s="98">
        <v>9.5988157974139041E-3</v>
      </c>
      <c r="X294" s="98">
        <v>8.6612737320380367E-3</v>
      </c>
      <c r="Y294" s="98">
        <v>2.4351692841265869E-3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3.9609796204517793E-3</v>
      </c>
      <c r="G295" s="33">
        <v>6.803565680140955E-2</v>
      </c>
      <c r="H295" s="33">
        <v>8.2522732134082996E-2</v>
      </c>
      <c r="I295" s="33">
        <v>0.11827500899565803</v>
      </c>
      <c r="J295" s="33">
        <v>3.349567017158378E-2</v>
      </c>
      <c r="K295" s="33">
        <v>2.5296572924096588E-3</v>
      </c>
      <c r="L295" s="33">
        <v>0</v>
      </c>
      <c r="M295" s="33">
        <v>5.2680147754610149E-2</v>
      </c>
      <c r="N295" s="33">
        <v>8.5981954110852313E-2</v>
      </c>
      <c r="O295" s="33">
        <v>7.1915012487724861E-2</v>
      </c>
      <c r="P295" s="33">
        <v>9.120178257454703E-3</v>
      </c>
      <c r="Q295" s="33">
        <v>4.2309063056281675E-2</v>
      </c>
      <c r="R295" s="33">
        <v>7.9282257963358895E-4</v>
      </c>
      <c r="S295" s="33">
        <v>2.0050579220101415E-2</v>
      </c>
      <c r="T295" s="33">
        <v>1.4180152011559649E-2</v>
      </c>
      <c r="U295" s="33">
        <v>9.181154956359304E-2</v>
      </c>
      <c r="V295" s="33">
        <v>0.11895787503346393</v>
      </c>
      <c r="W295" s="33">
        <v>9.6992481628454336E-2</v>
      </c>
      <c r="X295" s="33">
        <v>0.19775129703594313</v>
      </c>
      <c r="Y295" s="33">
        <v>0.18764625830296494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0.10951074619950765</v>
      </c>
      <c r="G297" s="117">
        <f t="shared" si="113"/>
        <v>1.8149338065279301</v>
      </c>
      <c r="H297" s="117">
        <f t="shared" si="113"/>
        <v>2.2343583887649983</v>
      </c>
      <c r="I297" s="117">
        <f t="shared" si="113"/>
        <v>2.6500786128864808</v>
      </c>
      <c r="J297" s="117">
        <f t="shared" si="113"/>
        <v>0.92722656577030171</v>
      </c>
      <c r="K297" s="117">
        <f t="shared" si="113"/>
        <v>7.1054649959927732E-2</v>
      </c>
      <c r="L297" s="117">
        <f t="shared" si="113"/>
        <v>0</v>
      </c>
      <c r="M297" s="117">
        <f t="shared" si="113"/>
        <v>1.7272741702694159</v>
      </c>
      <c r="N297" s="117">
        <f t="shared" si="113"/>
        <v>3.0471728114275933</v>
      </c>
      <c r="O297" s="117">
        <f t="shared" si="113"/>
        <v>2.579041931691084</v>
      </c>
      <c r="P297" s="117">
        <f t="shared" si="113"/>
        <v>0.26176584972515976</v>
      </c>
      <c r="Q297" s="117">
        <f t="shared" si="113"/>
        <v>1.2113763958935986</v>
      </c>
      <c r="R297" s="117">
        <f t="shared" ref="R297:V297" si="114">R298+R300+R302+R311</f>
        <v>2.230204860355486E-2</v>
      </c>
      <c r="S297" s="117">
        <f t="shared" si="114"/>
        <v>0.31469101810733835</v>
      </c>
      <c r="T297" s="117">
        <f t="shared" si="114"/>
        <v>0.22845652868356245</v>
      </c>
      <c r="U297" s="117">
        <f t="shared" si="114"/>
        <v>1.9025681395688232</v>
      </c>
      <c r="V297" s="117">
        <f t="shared" si="114"/>
        <v>2.8368441338017862</v>
      </c>
      <c r="W297" s="117">
        <f t="shared" ref="W297:Y297" si="115">W298+W300+W302+W311</f>
        <v>1.6529613941078287</v>
      </c>
      <c r="X297" s="117">
        <f t="shared" si="115"/>
        <v>2.5325232837771914</v>
      </c>
      <c r="Y297" s="117">
        <f t="shared" si="115"/>
        <v>2.067255459623941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9.7019163452718923E-2</v>
      </c>
      <c r="G298" s="122">
        <f t="shared" si="116"/>
        <v>1.5895355602594492</v>
      </c>
      <c r="H298" s="122">
        <f t="shared" si="116"/>
        <v>1.9243708803023796</v>
      </c>
      <c r="I298" s="122">
        <f t="shared" si="116"/>
        <v>2.2088735458259601</v>
      </c>
      <c r="J298" s="122">
        <f t="shared" si="116"/>
        <v>0.79215344329159076</v>
      </c>
      <c r="K298" s="122">
        <f t="shared" si="116"/>
        <v>6.1905218471374278E-2</v>
      </c>
      <c r="L298" s="122">
        <f t="shared" si="116"/>
        <v>0</v>
      </c>
      <c r="M298" s="122">
        <f t="shared" si="116"/>
        <v>1.5468630421846976</v>
      </c>
      <c r="N298" s="122">
        <f t="shared" si="116"/>
        <v>2.6913295673009818</v>
      </c>
      <c r="O298" s="122">
        <f t="shared" si="116"/>
        <v>2.2342022451631043</v>
      </c>
      <c r="P298" s="122">
        <f t="shared" si="116"/>
        <v>0.22460245305470644</v>
      </c>
      <c r="Q298" s="122">
        <f t="shared" si="116"/>
        <v>1.0100121720444883</v>
      </c>
      <c r="R298" s="122">
        <f t="shared" si="116"/>
        <v>1.8470296098061612E-2</v>
      </c>
      <c r="S298" s="122">
        <f t="shared" si="116"/>
        <v>0.22866161725885023</v>
      </c>
      <c r="T298" s="122">
        <f t="shared" si="116"/>
        <v>0.15599482332804684</v>
      </c>
      <c r="U298" s="122">
        <f t="shared" si="116"/>
        <v>1.3755001412442729</v>
      </c>
      <c r="V298" s="122">
        <f t="shared" si="116"/>
        <v>2.2443675425305067</v>
      </c>
      <c r="W298" s="122">
        <f t="shared" si="116"/>
        <v>1.1610693913323178</v>
      </c>
      <c r="X298" s="122">
        <f t="shared" si="116"/>
        <v>1.7935690279900554</v>
      </c>
      <c r="Y298" s="122">
        <f t="shared" si="116"/>
        <v>1.3281529655783633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9.7019163452718923E-2</v>
      </c>
      <c r="G299" s="98">
        <v>1.5895355602594492</v>
      </c>
      <c r="H299" s="98">
        <v>1.9243708803023796</v>
      </c>
      <c r="I299" s="98">
        <v>2.2088735458259601</v>
      </c>
      <c r="J299" s="98">
        <v>0.79215344329159076</v>
      </c>
      <c r="K299" s="98">
        <v>6.1905218471374278E-2</v>
      </c>
      <c r="L299" s="98">
        <v>0</v>
      </c>
      <c r="M299" s="98">
        <v>1.5468630421846976</v>
      </c>
      <c r="N299" s="98">
        <v>2.6913295673009818</v>
      </c>
      <c r="O299" s="98">
        <v>2.2342022451631043</v>
      </c>
      <c r="P299" s="98">
        <v>0.22460245305470644</v>
      </c>
      <c r="Q299" s="98">
        <v>1.0100121720444883</v>
      </c>
      <c r="R299" s="98">
        <v>1.8470296098061612E-2</v>
      </c>
      <c r="S299" s="98">
        <v>0.22866161725885023</v>
      </c>
      <c r="T299" s="98">
        <v>0.15599482332804684</v>
      </c>
      <c r="U299" s="98">
        <v>1.3755001412442729</v>
      </c>
      <c r="V299" s="98">
        <v>2.2443675425305067</v>
      </c>
      <c r="W299" s="98">
        <v>1.1610693913323178</v>
      </c>
      <c r="X299" s="98">
        <v>1.7935690279900554</v>
      </c>
      <c r="Y299" s="98">
        <v>1.3281529655783633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5.2038002145482444E-4</v>
      </c>
      <c r="G300" s="122">
        <f t="shared" si="117"/>
        <v>1.2125961195727149E-2</v>
      </c>
      <c r="H300" s="122">
        <f t="shared" si="117"/>
        <v>2.2498842608761557E-2</v>
      </c>
      <c r="I300" s="122">
        <f t="shared" si="117"/>
        <v>4.1926600576207236E-2</v>
      </c>
      <c r="J300" s="122">
        <f t="shared" si="117"/>
        <v>1.224927292312343E-2</v>
      </c>
      <c r="K300" s="122">
        <f t="shared" si="117"/>
        <v>1.1918596803254309E-3</v>
      </c>
      <c r="L300" s="122">
        <f t="shared" si="117"/>
        <v>0</v>
      </c>
      <c r="M300" s="122">
        <f t="shared" si="117"/>
        <v>2.0850170729229105E-2</v>
      </c>
      <c r="N300" s="122">
        <f t="shared" si="117"/>
        <v>8.127565104449333E-2</v>
      </c>
      <c r="O300" s="122">
        <f t="shared" si="117"/>
        <v>6.7851371710925215E-2</v>
      </c>
      <c r="P300" s="122">
        <f t="shared" si="117"/>
        <v>5.8947570088682894E-3</v>
      </c>
      <c r="Q300" s="122">
        <f t="shared" si="117"/>
        <v>4.3788316012381562E-2</v>
      </c>
      <c r="R300" s="122">
        <f t="shared" si="117"/>
        <v>8.3157626460685053E-4</v>
      </c>
      <c r="S300" s="122">
        <f t="shared" si="117"/>
        <v>1.7708938775755443E-2</v>
      </c>
      <c r="T300" s="122">
        <f t="shared" si="117"/>
        <v>1.418324893022163E-2</v>
      </c>
      <c r="U300" s="122">
        <f t="shared" si="117"/>
        <v>8.8018208612474794E-2</v>
      </c>
      <c r="V300" s="122">
        <f t="shared" si="117"/>
        <v>9.2641129863186594E-2</v>
      </c>
      <c r="W300" s="122">
        <f t="shared" si="117"/>
        <v>2.4835909161317025E-2</v>
      </c>
      <c r="X300" s="122">
        <f t="shared" si="117"/>
        <v>4.8877176923895684E-2</v>
      </c>
      <c r="Y300" s="122">
        <f t="shared" si="117"/>
        <v>3.9914000217003975E-2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5.2038002145482444E-4</v>
      </c>
      <c r="G301" s="98">
        <v>1.2125961195727149E-2</v>
      </c>
      <c r="H301" s="98">
        <v>2.2498842608761557E-2</v>
      </c>
      <c r="I301" s="98">
        <v>4.1926600576207236E-2</v>
      </c>
      <c r="J301" s="98">
        <v>1.224927292312343E-2</v>
      </c>
      <c r="K301" s="98">
        <v>1.1918596803254309E-3</v>
      </c>
      <c r="L301" s="98">
        <v>0</v>
      </c>
      <c r="M301" s="98">
        <v>2.0850170729229105E-2</v>
      </c>
      <c r="N301" s="98">
        <v>8.127565104449333E-2</v>
      </c>
      <c r="O301" s="98">
        <v>6.7851371710925215E-2</v>
      </c>
      <c r="P301" s="98">
        <v>5.8947570088682894E-3</v>
      </c>
      <c r="Q301" s="98">
        <v>4.3788316012381562E-2</v>
      </c>
      <c r="R301" s="98">
        <v>8.3157626460685053E-4</v>
      </c>
      <c r="S301" s="98">
        <v>1.7708938775755443E-2</v>
      </c>
      <c r="T301" s="98">
        <v>1.418324893022163E-2</v>
      </c>
      <c r="U301" s="98">
        <v>8.8018208612474794E-2</v>
      </c>
      <c r="V301" s="98">
        <v>9.2641129863186594E-2</v>
      </c>
      <c r="W301" s="98">
        <v>2.4835909161317025E-2</v>
      </c>
      <c r="X301" s="98">
        <v>4.8877176923895684E-2</v>
      </c>
      <c r="Y301" s="98">
        <v>3.9914000217003975E-2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8.8052659561909611E-3</v>
      </c>
      <c r="G302" s="122">
        <v>0.15791061623824951</v>
      </c>
      <c r="H302" s="122">
        <v>0.21965302984883761</v>
      </c>
      <c r="I302" s="122">
        <v>0.30281142711223347</v>
      </c>
      <c r="J302" s="122">
        <v>9.4779920410419438E-2</v>
      </c>
      <c r="K302" s="122">
        <v>5.9080393238154236E-3</v>
      </c>
      <c r="L302" s="122">
        <v>0</v>
      </c>
      <c r="M302" s="122">
        <v>0.11742713737021651</v>
      </c>
      <c r="N302" s="122">
        <v>0.20580795714448086</v>
      </c>
      <c r="O302" s="122">
        <v>0.21920502867706765</v>
      </c>
      <c r="P302" s="122">
        <v>2.4016223356354525E-2</v>
      </c>
      <c r="Q302" s="122">
        <v>0.12303588017468367</v>
      </c>
      <c r="R302" s="122">
        <v>2.3444399328015888E-3</v>
      </c>
      <c r="S302" s="122">
        <v>5.1790412142417808E-2</v>
      </c>
      <c r="T302" s="122">
        <v>4.6488171926641855E-2</v>
      </c>
      <c r="U302" s="122">
        <v>0.35788574082488561</v>
      </c>
      <c r="V302" s="122">
        <v>0.39583603363704106</v>
      </c>
      <c r="W302" s="122">
        <v>0.37712902864625075</v>
      </c>
      <c r="X302" s="122">
        <v>0.51183957932525237</v>
      </c>
      <c r="Y302" s="122">
        <v>0.53230291181037626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1.182818981558602E-3</v>
      </c>
      <c r="G303" s="98">
        <v>1.8534314060889501E-2</v>
      </c>
      <c r="H303" s="98">
        <v>2.6635243013423522E-2</v>
      </c>
      <c r="I303" s="98">
        <v>3.1072704149096918E-2</v>
      </c>
      <c r="J303" s="98">
        <v>7.3414877093355571E-3</v>
      </c>
      <c r="K303" s="98">
        <v>3.1624637011127795E-4</v>
      </c>
      <c r="L303" s="98">
        <v>0</v>
      </c>
      <c r="M303" s="98">
        <v>5.5504435313575616E-3</v>
      </c>
      <c r="N303" s="98">
        <v>8.2611168338733131E-3</v>
      </c>
      <c r="O303" s="98">
        <v>9.2011699419737112E-3</v>
      </c>
      <c r="P303" s="98">
        <v>2.9386704006157641E-4</v>
      </c>
      <c r="Q303" s="98">
        <v>5.1507691853446688E-3</v>
      </c>
      <c r="R303" s="98">
        <v>1.3356088028733276E-4</v>
      </c>
      <c r="S303" s="98">
        <v>1.8620344057572393E-3</v>
      </c>
      <c r="T303" s="98">
        <v>4.2746647492423141E-3</v>
      </c>
      <c r="U303" s="98">
        <v>1.3031781548156613E-2</v>
      </c>
      <c r="V303" s="98">
        <v>4.1657221418801779E-2</v>
      </c>
      <c r="W303" s="98">
        <v>1.307286508723499E-2</v>
      </c>
      <c r="X303" s="98">
        <v>6.3349836186386024E-2</v>
      </c>
      <c r="Y303" s="98">
        <v>4.664151868237619E-2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1.0753650873181961E-4</v>
      </c>
      <c r="U304" s="98">
        <v>0</v>
      </c>
      <c r="V304" s="98">
        <v>1.0646159165546084E-4</v>
      </c>
      <c r="W304" s="98">
        <v>0</v>
      </c>
      <c r="X304" s="98">
        <v>2.0279094322461945E-4</v>
      </c>
      <c r="Y304" s="98">
        <v>3.5456604087829506E-4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3.2831450628327741E-5</v>
      </c>
      <c r="U305" s="101">
        <v>0</v>
      </c>
      <c r="V305" s="101">
        <v>3.2449069052391105E-5</v>
      </c>
      <c r="W305" s="101">
        <v>0</v>
      </c>
      <c r="X305" s="101">
        <v>4.860805644681198E-5</v>
      </c>
      <c r="Y305" s="101">
        <v>1.3633369845535698E-4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7.4705058103491864E-5</v>
      </c>
      <c r="U306" s="104">
        <v>0</v>
      </c>
      <c r="V306" s="104">
        <v>7.4012522603069728E-5</v>
      </c>
      <c r="W306" s="104">
        <v>0</v>
      </c>
      <c r="X306" s="104">
        <v>1.5418288677780748E-4</v>
      </c>
      <c r="Y306" s="104">
        <v>2.1823234242293805E-4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7.6224469746323589E-3</v>
      </c>
      <c r="G307" s="101">
        <v>0.13937630217736</v>
      </c>
      <c r="H307" s="101">
        <v>0.1930177868354141</v>
      </c>
      <c r="I307" s="101">
        <v>0.27173872296313656</v>
      </c>
      <c r="J307" s="101">
        <v>8.7438432701083882E-2</v>
      </c>
      <c r="K307" s="101">
        <v>5.591792953704146E-3</v>
      </c>
      <c r="L307" s="101">
        <v>0</v>
      </c>
      <c r="M307" s="101">
        <v>0.10731457126962463</v>
      </c>
      <c r="N307" s="101">
        <v>0.19612387500525516</v>
      </c>
      <c r="O307" s="101">
        <v>0.20823362962454406</v>
      </c>
      <c r="P307" s="101">
        <v>2.372235631629295E-2</v>
      </c>
      <c r="Q307" s="101">
        <v>0.1170229146319909</v>
      </c>
      <c r="R307" s="101">
        <v>2.0734504328937722E-3</v>
      </c>
      <c r="S307" s="101">
        <v>3.1030790777930313E-2</v>
      </c>
      <c r="T307" s="101">
        <v>1.1372726350974671E-2</v>
      </c>
      <c r="U307" s="101">
        <v>0.34333330648089772</v>
      </c>
      <c r="V307" s="101">
        <v>0.25616940318407594</v>
      </c>
      <c r="W307" s="101">
        <v>0.34142662097692483</v>
      </c>
      <c r="X307" s="101">
        <v>0.23480722598949949</v>
      </c>
      <c r="Y307" s="101">
        <v>0.36570908872915409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4.5621225692343264E-3</v>
      </c>
      <c r="N308" s="104">
        <v>1.4229653053523775E-3</v>
      </c>
      <c r="O308" s="104">
        <v>1.7702291105498812E-3</v>
      </c>
      <c r="P308" s="104">
        <v>0</v>
      </c>
      <c r="Q308" s="104">
        <v>8.62196357348099E-4</v>
      </c>
      <c r="R308" s="104">
        <v>1.3742861962048387E-4</v>
      </c>
      <c r="S308" s="104">
        <v>1.8897586958730252E-2</v>
      </c>
      <c r="T308" s="104">
        <v>3.0733244317693049E-2</v>
      </c>
      <c r="U308" s="104">
        <v>1.5206527958313155E-3</v>
      </c>
      <c r="V308" s="104">
        <v>9.7902947442507882E-2</v>
      </c>
      <c r="W308" s="104">
        <v>2.2629542582090954E-2</v>
      </c>
      <c r="X308" s="104">
        <v>0.2134797262061422</v>
      </c>
      <c r="Y308" s="104">
        <v>0.11959773835796769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1.3152544822668658E-3</v>
      </c>
      <c r="N309" s="98">
        <v>4.3855500793848589E-4</v>
      </c>
      <c r="O309" s="98">
        <v>6.1731613993152418E-4</v>
      </c>
      <c r="P309" s="98">
        <v>0</v>
      </c>
      <c r="Q309" s="98">
        <v>2.653167961761642E-4</v>
      </c>
      <c r="R309" s="98">
        <v>4.2578201491608539E-5</v>
      </c>
      <c r="S309" s="98">
        <v>5.3035675268866198E-3</v>
      </c>
      <c r="T309" s="98">
        <v>9.3317628476261814E-3</v>
      </c>
      <c r="U309" s="98">
        <v>4.4177633503641442E-4</v>
      </c>
      <c r="V309" s="98">
        <v>2.9545011219291699E-2</v>
      </c>
      <c r="W309" s="98">
        <v>9.439532630318789E-3</v>
      </c>
      <c r="X309" s="98">
        <v>5.0876630309627233E-2</v>
      </c>
      <c r="Y309" s="98">
        <v>4.631963505015458E-2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3.246868086967461E-3</v>
      </c>
      <c r="N310" s="98">
        <v>9.8441029741389171E-4</v>
      </c>
      <c r="O310" s="98">
        <v>1.152912970618357E-3</v>
      </c>
      <c r="P310" s="98">
        <v>0</v>
      </c>
      <c r="Q310" s="98">
        <v>5.968795611719348E-4</v>
      </c>
      <c r="R310" s="98">
        <v>9.4850418128875343E-5</v>
      </c>
      <c r="S310" s="98">
        <v>1.3594019431843633E-2</v>
      </c>
      <c r="T310" s="98">
        <v>2.1401481470066867E-2</v>
      </c>
      <c r="U310" s="98">
        <v>1.078876460794901E-3</v>
      </c>
      <c r="V310" s="98">
        <v>6.8357936223216176E-2</v>
      </c>
      <c r="W310" s="98">
        <v>1.3190009951772167E-2</v>
      </c>
      <c r="X310" s="98">
        <v>0.16260309589651495</v>
      </c>
      <c r="Y310" s="98">
        <v>7.3278103307813119E-2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3.1659367691429384E-3</v>
      </c>
      <c r="G311" s="122">
        <v>5.5361668834504135E-2</v>
      </c>
      <c r="H311" s="122">
        <v>6.7835636005019573E-2</v>
      </c>
      <c r="I311" s="122">
        <v>9.646703937208026E-2</v>
      </c>
      <c r="J311" s="122">
        <v>2.8043929145168088E-2</v>
      </c>
      <c r="K311" s="122">
        <v>2.0495324844125935E-3</v>
      </c>
      <c r="L311" s="122">
        <v>0</v>
      </c>
      <c r="M311" s="122">
        <v>4.2133819985272845E-2</v>
      </c>
      <c r="N311" s="122">
        <v>6.8759635937637842E-2</v>
      </c>
      <c r="O311" s="122">
        <v>5.7783286139986859E-2</v>
      </c>
      <c r="P311" s="122">
        <v>7.2524163052305173E-3</v>
      </c>
      <c r="Q311" s="122">
        <v>3.4540027662045142E-2</v>
      </c>
      <c r="R311" s="122">
        <v>6.5573630808480655E-4</v>
      </c>
      <c r="S311" s="122">
        <v>1.6530049930314861E-2</v>
      </c>
      <c r="T311" s="122">
        <v>1.1790284498652132E-2</v>
      </c>
      <c r="U311" s="122">
        <v>8.1164048887189949E-2</v>
      </c>
      <c r="V311" s="122">
        <v>0.10399942777105178</v>
      </c>
      <c r="W311" s="122">
        <v>8.9927064967943157E-2</v>
      </c>
      <c r="X311" s="122">
        <v>0.17823749953798823</v>
      </c>
      <c r="Y311" s="122">
        <v>0.1668855820181972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1.8200875500724287E-4</v>
      </c>
      <c r="G312" s="98">
        <v>4.0180177265352456E-3</v>
      </c>
      <c r="H312" s="98">
        <v>5.4457939503926274E-3</v>
      </c>
      <c r="I312" s="98">
        <v>6.8779200027822528E-3</v>
      </c>
      <c r="J312" s="98">
        <v>2.6207139170739188E-3</v>
      </c>
      <c r="K312" s="98">
        <v>1.2527967238453957E-4</v>
      </c>
      <c r="L312" s="98">
        <v>0</v>
      </c>
      <c r="M312" s="98">
        <v>1.8270926216156212E-3</v>
      </c>
      <c r="N312" s="98">
        <v>2.6649843093504468E-3</v>
      </c>
      <c r="O312" s="98">
        <v>2.144036382031954E-3</v>
      </c>
      <c r="P312" s="98">
        <v>1.3628547319045572E-4</v>
      </c>
      <c r="Q312" s="98">
        <v>1.1675280599069433E-3</v>
      </c>
      <c r="R312" s="98">
        <v>2.1186319446799196E-5</v>
      </c>
      <c r="S312" s="98">
        <v>1.9143205199936757E-4</v>
      </c>
      <c r="T312" s="98">
        <v>1.3920360588075479E-5</v>
      </c>
      <c r="U312" s="98">
        <v>3.5463786861955186E-3</v>
      </c>
      <c r="V312" s="98">
        <v>1.954144440141063E-3</v>
      </c>
      <c r="W312" s="98">
        <v>5.8218746164412178E-3</v>
      </c>
      <c r="X312" s="98">
        <v>5.2567097691771526E-3</v>
      </c>
      <c r="Y312" s="98">
        <v>1.4780532698461198E-3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2.9839280141356955E-3</v>
      </c>
      <c r="G313" s="33">
        <v>5.1343651107968888E-2</v>
      </c>
      <c r="H313" s="33">
        <v>6.238984205462695E-2</v>
      </c>
      <c r="I313" s="33">
        <v>8.9589119369298004E-2</v>
      </c>
      <c r="J313" s="33">
        <v>2.5423215228094168E-2</v>
      </c>
      <c r="K313" s="33">
        <v>1.9242528120280542E-3</v>
      </c>
      <c r="L313" s="33">
        <v>0</v>
      </c>
      <c r="M313" s="33">
        <v>4.0306727363657223E-2</v>
      </c>
      <c r="N313" s="33">
        <v>6.6094651628287399E-2</v>
      </c>
      <c r="O313" s="33">
        <v>5.5639249757954902E-2</v>
      </c>
      <c r="P313" s="33">
        <v>7.1161308320400619E-3</v>
      </c>
      <c r="Q313" s="33">
        <v>3.33724996021382E-2</v>
      </c>
      <c r="R313" s="33">
        <v>6.3454998863800738E-4</v>
      </c>
      <c r="S313" s="33">
        <v>1.6338617878315493E-2</v>
      </c>
      <c r="T313" s="33">
        <v>1.1776364138064056E-2</v>
      </c>
      <c r="U313" s="33">
        <v>7.7617670200994429E-2</v>
      </c>
      <c r="V313" s="33">
        <v>0.10204528333091072</v>
      </c>
      <c r="W313" s="33">
        <v>8.4105190351501935E-2</v>
      </c>
      <c r="X313" s="33">
        <v>0.17298078976881107</v>
      </c>
      <c r="Y313" s="33">
        <v>0.16540752874835107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>
        <f t="shared" si="118"/>
        <v>0.64637040085462938</v>
      </c>
      <c r="G315" s="154">
        <f t="shared" si="118"/>
        <v>0.65223263534502629</v>
      </c>
      <c r="H315" s="154">
        <f t="shared" si="118"/>
        <v>0.65809024339562816</v>
      </c>
      <c r="I315" s="154">
        <f t="shared" si="118"/>
        <v>0.66525351993519488</v>
      </c>
      <c r="J315" s="154">
        <f t="shared" si="118"/>
        <v>0.670185377000317</v>
      </c>
      <c r="K315" s="154">
        <f t="shared" si="118"/>
        <v>0.67972054746542698</v>
      </c>
      <c r="L315" s="154" t="str">
        <f t="shared" si="118"/>
        <v/>
      </c>
      <c r="M315" s="154">
        <f t="shared" si="118"/>
        <v>0.68969220778080709</v>
      </c>
      <c r="N315" s="154">
        <f t="shared" si="118"/>
        <v>0.70109908679717259</v>
      </c>
      <c r="O315" s="154">
        <f t="shared" si="118"/>
        <v>0.70294543719417135</v>
      </c>
      <c r="P315" s="154">
        <f t="shared" si="118"/>
        <v>0.70571547193956974</v>
      </c>
      <c r="Q315" s="154">
        <f t="shared" si="118"/>
        <v>0.7252331004194188</v>
      </c>
      <c r="R315" s="154">
        <f t="shared" ref="R315:V315" si="119">IF(R297=0,"",R297/R279)</f>
        <v>0.75060121546707725</v>
      </c>
      <c r="S315" s="154">
        <f t="shared" si="119"/>
        <v>0.80015993406826258</v>
      </c>
      <c r="T315" s="154">
        <f t="shared" si="119"/>
        <v>0.84994534711220004</v>
      </c>
      <c r="U315" s="154">
        <f t="shared" si="119"/>
        <v>0.83911290180231957</v>
      </c>
      <c r="V315" s="154">
        <f t="shared" si="119"/>
        <v>0.87626861797662858</v>
      </c>
      <c r="W315" s="154">
        <f t="shared" ref="W315:Y315" si="120">IF(W297=0,"",W297/W279)</f>
        <v>0.85962869670947439</v>
      </c>
      <c r="X315" s="154">
        <f t="shared" si="120"/>
        <v>0.90202575040707433</v>
      </c>
      <c r="Y315" s="154">
        <f t="shared" si="120"/>
        <v>0.89251914437254432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>
        <f t="shared" si="121"/>
        <v>0.64919848474142761</v>
      </c>
      <c r="G316" s="155">
        <f t="shared" si="121"/>
        <v>0.65505757976498269</v>
      </c>
      <c r="H316" s="155">
        <f t="shared" si="121"/>
        <v>0.66090311969760318</v>
      </c>
      <c r="I316" s="155">
        <f t="shared" si="121"/>
        <v>0.6667321252374403</v>
      </c>
      <c r="J316" s="155">
        <f t="shared" si="121"/>
        <v>0.67253228291723155</v>
      </c>
      <c r="K316" s="155">
        <f t="shared" si="121"/>
        <v>0.67829320404275584</v>
      </c>
      <c r="L316" s="155" t="str">
        <f t="shared" si="121"/>
        <v/>
      </c>
      <c r="M316" s="155">
        <f t="shared" si="121"/>
        <v>0.68863726997112051</v>
      </c>
      <c r="N316" s="155">
        <f t="shared" si="121"/>
        <v>0.69178807347201798</v>
      </c>
      <c r="O316" s="155">
        <f t="shared" si="121"/>
        <v>0.6939674083359666</v>
      </c>
      <c r="P316" s="155">
        <f t="shared" si="121"/>
        <v>0.69738045284189798</v>
      </c>
      <c r="Q316" s="155">
        <f t="shared" si="121"/>
        <v>0.70801715574179569</v>
      </c>
      <c r="R316" s="155">
        <f t="shared" ref="R316:V316" si="122">IF(R298=0,"",R298/R280)</f>
        <v>0.73292948659599622</v>
      </c>
      <c r="S316" s="155">
        <f t="shared" si="122"/>
        <v>0.76649120043072383</v>
      </c>
      <c r="T316" s="155">
        <f t="shared" si="122"/>
        <v>0.80409053449485013</v>
      </c>
      <c r="U316" s="155">
        <f t="shared" si="122"/>
        <v>0.84115804365430347</v>
      </c>
      <c r="V316" s="155">
        <f t="shared" si="122"/>
        <v>0.87311978357128139</v>
      </c>
      <c r="W316" s="155">
        <f t="shared" ref="W316:Y316" si="123">IF(W298=0,"",W298/W280)</f>
        <v>0.89907110590021355</v>
      </c>
      <c r="X316" s="155">
        <f t="shared" si="123"/>
        <v>0.91396864272052569</v>
      </c>
      <c r="Y316" s="155">
        <f t="shared" si="123"/>
        <v>0.92802041288684001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>
        <f t="shared" si="124"/>
        <v>0.64919848474142761</v>
      </c>
      <c r="G317" s="156">
        <f t="shared" si="124"/>
        <v>0.65505757976498269</v>
      </c>
      <c r="H317" s="156">
        <f t="shared" si="124"/>
        <v>0.66090311969760318</v>
      </c>
      <c r="I317" s="156">
        <f t="shared" si="124"/>
        <v>0.6667321252374403</v>
      </c>
      <c r="J317" s="156">
        <f t="shared" si="124"/>
        <v>0.67253228291723155</v>
      </c>
      <c r="K317" s="156">
        <f t="shared" si="124"/>
        <v>0.67829320404275584</v>
      </c>
      <c r="L317" s="156" t="str">
        <f t="shared" si="124"/>
        <v/>
      </c>
      <c r="M317" s="156">
        <f t="shared" si="124"/>
        <v>0.68863726997112051</v>
      </c>
      <c r="N317" s="156">
        <f t="shared" si="124"/>
        <v>0.69178807347201798</v>
      </c>
      <c r="O317" s="156">
        <f t="shared" si="124"/>
        <v>0.6939674083359666</v>
      </c>
      <c r="P317" s="156">
        <f t="shared" si="124"/>
        <v>0.69738045284189798</v>
      </c>
      <c r="Q317" s="156">
        <f t="shared" si="124"/>
        <v>0.70801715574179569</v>
      </c>
      <c r="R317" s="156">
        <f t="shared" ref="R317:V317" si="125">IF(R299=0,"",R299/R281)</f>
        <v>0.73292948659599622</v>
      </c>
      <c r="S317" s="156">
        <f t="shared" si="125"/>
        <v>0.76649120043072383</v>
      </c>
      <c r="T317" s="156">
        <f t="shared" si="125"/>
        <v>0.80409053449485013</v>
      </c>
      <c r="U317" s="156">
        <f t="shared" si="125"/>
        <v>0.84115804365430347</v>
      </c>
      <c r="V317" s="156">
        <f t="shared" si="125"/>
        <v>0.87311978357128139</v>
      </c>
      <c r="W317" s="156">
        <f t="shared" ref="W317:Y317" si="126">IF(W299=0,"",W299/W281)</f>
        <v>0.89907110590021355</v>
      </c>
      <c r="X317" s="156">
        <f t="shared" si="126"/>
        <v>0.91396864272052569</v>
      </c>
      <c r="Y317" s="156">
        <f t="shared" si="126"/>
        <v>0.92802041288684001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>
        <f t="shared" si="127"/>
        <v>2.4680211986584553</v>
      </c>
      <c r="G318" s="155">
        <f t="shared" si="127"/>
        <v>2.5606149604005441</v>
      </c>
      <c r="H318" s="155">
        <f t="shared" si="127"/>
        <v>2.6543824379482492</v>
      </c>
      <c r="I318" s="155">
        <f t="shared" si="127"/>
        <v>2.7494345499888357</v>
      </c>
      <c r="J318" s="155">
        <f t="shared" si="127"/>
        <v>2.8462684257394417</v>
      </c>
      <c r="K318" s="155">
        <f t="shared" si="127"/>
        <v>2.9452778329905809</v>
      </c>
      <c r="L318" s="155" t="str">
        <f t="shared" si="127"/>
        <v/>
      </c>
      <c r="M318" s="155">
        <f t="shared" si="127"/>
        <v>3.162525308876134</v>
      </c>
      <c r="N318" s="155">
        <f t="shared" si="127"/>
        <v>3.2970329481107288</v>
      </c>
      <c r="O318" s="155">
        <f t="shared" si="127"/>
        <v>3.4497979589683103</v>
      </c>
      <c r="P318" s="155">
        <f t="shared" si="127"/>
        <v>3.6059532501077598</v>
      </c>
      <c r="Q318" s="155">
        <f t="shared" si="127"/>
        <v>3.7258000418534962</v>
      </c>
      <c r="R318" s="155">
        <f t="shared" ref="R318:V318" si="128">IF(R300=0,"",R300/R282)</f>
        <v>3.7517682192490516</v>
      </c>
      <c r="S318" s="155">
        <f t="shared" si="128"/>
        <v>3.7546535722930021</v>
      </c>
      <c r="T318" s="155">
        <f t="shared" si="128"/>
        <v>3.7578595201196143</v>
      </c>
      <c r="U318" s="155">
        <f t="shared" si="128"/>
        <v>3.7614216843714052</v>
      </c>
      <c r="V318" s="155">
        <f t="shared" si="128"/>
        <v>3.7716006986799431</v>
      </c>
      <c r="W318" s="155">
        <f t="shared" ref="W318:Y318" si="129">IF(W300=0,"",W300/W282)</f>
        <v>3.8050101974868964</v>
      </c>
      <c r="X318" s="155">
        <f t="shared" si="129"/>
        <v>3.8463645747695372</v>
      </c>
      <c r="Y318" s="155">
        <f t="shared" si="129"/>
        <v>3.8929783089644663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>
        <f t="shared" si="130"/>
        <v>2.4680211986584553</v>
      </c>
      <c r="G319" s="156">
        <f t="shared" si="130"/>
        <v>2.5606149604005441</v>
      </c>
      <c r="H319" s="156">
        <f t="shared" si="130"/>
        <v>2.6543824379482492</v>
      </c>
      <c r="I319" s="156">
        <f t="shared" si="130"/>
        <v>2.7494345499888357</v>
      </c>
      <c r="J319" s="156">
        <f t="shared" si="130"/>
        <v>2.8462684257394417</v>
      </c>
      <c r="K319" s="156">
        <f t="shared" si="130"/>
        <v>2.9452778329905809</v>
      </c>
      <c r="L319" s="156" t="str">
        <f t="shared" si="130"/>
        <v/>
      </c>
      <c r="M319" s="156">
        <f t="shared" si="130"/>
        <v>3.162525308876134</v>
      </c>
      <c r="N319" s="156">
        <f t="shared" si="130"/>
        <v>3.2970329481107288</v>
      </c>
      <c r="O319" s="156">
        <f t="shared" si="130"/>
        <v>3.4497979589683103</v>
      </c>
      <c r="P319" s="156">
        <f t="shared" si="130"/>
        <v>3.6059532501077598</v>
      </c>
      <c r="Q319" s="156">
        <f t="shared" si="130"/>
        <v>3.7258000418534962</v>
      </c>
      <c r="R319" s="156">
        <f t="shared" ref="R319:V319" si="131">IF(R301=0,"",R301/R283)</f>
        <v>3.7517682192490516</v>
      </c>
      <c r="S319" s="156">
        <f t="shared" si="131"/>
        <v>3.7546535722930021</v>
      </c>
      <c r="T319" s="156">
        <f t="shared" si="131"/>
        <v>3.7578595201196143</v>
      </c>
      <c r="U319" s="156">
        <f t="shared" si="131"/>
        <v>3.7614216843714052</v>
      </c>
      <c r="V319" s="156">
        <f t="shared" si="131"/>
        <v>3.7716006986799431</v>
      </c>
      <c r="W319" s="156">
        <f t="shared" ref="W319:Y319" si="132">IF(W301=0,"",W301/W283)</f>
        <v>3.8050101974868964</v>
      </c>
      <c r="X319" s="156">
        <f t="shared" si="132"/>
        <v>3.8463645747695372</v>
      </c>
      <c r="Y319" s="156">
        <f t="shared" si="132"/>
        <v>3.8929783089644663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>
        <f t="shared" si="133"/>
        <v>0.56820318360410293</v>
      </c>
      <c r="G320" s="155">
        <f t="shared" si="133"/>
        <v>0.57119910647594818</v>
      </c>
      <c r="H320" s="155">
        <f t="shared" si="133"/>
        <v>0.57322123135153258</v>
      </c>
      <c r="I320" s="155">
        <f t="shared" si="133"/>
        <v>0.57643505093848302</v>
      </c>
      <c r="J320" s="155">
        <f t="shared" si="133"/>
        <v>0.58003978791172139</v>
      </c>
      <c r="K320" s="155">
        <f t="shared" si="133"/>
        <v>0.58373507237680466</v>
      </c>
      <c r="L320" s="155" t="str">
        <f t="shared" si="133"/>
        <v/>
      </c>
      <c r="M320" s="155">
        <f t="shared" si="133"/>
        <v>0.59984459749930297</v>
      </c>
      <c r="N320" s="155">
        <f t="shared" si="133"/>
        <v>0.60404779146721255</v>
      </c>
      <c r="O320" s="155">
        <f t="shared" si="133"/>
        <v>0.61885102655308588</v>
      </c>
      <c r="P320" s="155">
        <f t="shared" si="133"/>
        <v>0.63417519464185712</v>
      </c>
      <c r="Q320" s="155">
        <f t="shared" si="133"/>
        <v>0.65533132542570738</v>
      </c>
      <c r="R320" s="155">
        <f t="shared" ref="R320:V320" si="134">IF(R302=0,"",R302/R284)</f>
        <v>0.67732806391681599</v>
      </c>
      <c r="S320" s="155">
        <f t="shared" si="134"/>
        <v>0.74119960555850073</v>
      </c>
      <c r="T320" s="155">
        <f t="shared" si="134"/>
        <v>0.81830355644911668</v>
      </c>
      <c r="U320" s="155">
        <f t="shared" si="134"/>
        <v>0.70034327302005928</v>
      </c>
      <c r="V320" s="155">
        <f t="shared" si="134"/>
        <v>0.76100424750725404</v>
      </c>
      <c r="W320" s="155">
        <f t="shared" ref="W320:Y320" si="135">IF(W302=0,"",W302/W284)</f>
        <v>0.72755686179198054</v>
      </c>
      <c r="X320" s="155">
        <f t="shared" si="135"/>
        <v>0.8175323170275991</v>
      </c>
      <c r="Y320" s="155">
        <f t="shared" si="135"/>
        <v>0.77742405462243491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>
        <f t="shared" si="136"/>
        <v>0.5242447028311944</v>
      </c>
      <c r="G321" s="156">
        <f t="shared" si="136"/>
        <v>0.52901753285947917</v>
      </c>
      <c r="H321" s="156">
        <f t="shared" si="136"/>
        <v>0.53421594512276438</v>
      </c>
      <c r="I321" s="156">
        <f t="shared" si="136"/>
        <v>0.53993967491631822</v>
      </c>
      <c r="J321" s="156">
        <f t="shared" si="136"/>
        <v>0.5465973025414621</v>
      </c>
      <c r="K321" s="156">
        <f t="shared" si="136"/>
        <v>0.55453622872372077</v>
      </c>
      <c r="L321" s="156" t="str">
        <f t="shared" si="136"/>
        <v/>
      </c>
      <c r="M321" s="156">
        <f t="shared" si="136"/>
        <v>0.58283488227892766</v>
      </c>
      <c r="N321" s="156">
        <f t="shared" si="136"/>
        <v>0.61413032147579372</v>
      </c>
      <c r="O321" s="156">
        <f t="shared" si="136"/>
        <v>0.65988240582388524</v>
      </c>
      <c r="P321" s="156">
        <f t="shared" si="136"/>
        <v>0.71536174370788164</v>
      </c>
      <c r="Q321" s="156">
        <f t="shared" si="136"/>
        <v>0.76531320810597459</v>
      </c>
      <c r="R321" s="156">
        <f t="shared" ref="R321:V321" si="137">IF(R303=0,"",R303/R285)</f>
        <v>0.79772061593261689</v>
      </c>
      <c r="S321" s="156">
        <f t="shared" si="137"/>
        <v>0.82789500120958048</v>
      </c>
      <c r="T321" s="156">
        <f t="shared" si="137"/>
        <v>0.85494664893773686</v>
      </c>
      <c r="U321" s="156">
        <f t="shared" si="137"/>
        <v>0.87798584411805103</v>
      </c>
      <c r="V321" s="156">
        <f t="shared" si="137"/>
        <v>0.89612287175145</v>
      </c>
      <c r="W321" s="156">
        <f t="shared" ref="W321:Y321" si="138">IF(W303=0,"",W303/W285)</f>
        <v>0.90727085015571329</v>
      </c>
      <c r="X321" s="156">
        <f t="shared" si="138"/>
        <v>0.90904256115934323</v>
      </c>
      <c r="Y321" s="156">
        <f t="shared" si="138"/>
        <v>0.90993971224798442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0.9507518338566745</v>
      </c>
      <c r="U322" s="156" t="str">
        <f t="shared" si="140"/>
        <v/>
      </c>
      <c r="V322" s="156">
        <f t="shared" si="140"/>
        <v>0.96587424675477496</v>
      </c>
      <c r="W322" s="156" t="str">
        <f t="shared" ref="W322:Y322" si="141">IF(W304=0,"",W304/W286)</f>
        <v/>
      </c>
      <c r="X322" s="156">
        <f t="shared" si="141"/>
        <v>0.97657817554693316</v>
      </c>
      <c r="Y322" s="156">
        <f t="shared" si="141"/>
        <v>0.96333886784827338</v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0.85494664893773686</v>
      </c>
      <c r="U323" s="157" t="str">
        <f t="shared" si="143"/>
        <v/>
      </c>
      <c r="V323" s="157">
        <f t="shared" si="143"/>
        <v>0.89612287175145</v>
      </c>
      <c r="W323" s="157" t="str">
        <f t="shared" ref="W323:Y323" si="144">IF(W305=0,"",W305/W287)</f>
        <v/>
      </c>
      <c r="X323" s="157">
        <f t="shared" si="144"/>
        <v>0.90904256115934334</v>
      </c>
      <c r="Y323" s="157">
        <f t="shared" si="144"/>
        <v>0.90993971224798431</v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 t="str">
        <f t="shared" si="146"/>
        <v/>
      </c>
      <c r="V324" s="158">
        <f t="shared" si="146"/>
        <v>1</v>
      </c>
      <c r="W324" s="158" t="str">
        <f t="shared" ref="W324:Y324" si="147">IF(W306=0,"",W306/W288)</f>
        <v/>
      </c>
      <c r="X324" s="158">
        <f t="shared" si="147"/>
        <v>1</v>
      </c>
      <c r="Y324" s="158">
        <f t="shared" si="147"/>
        <v>1</v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>
        <f t="shared" si="148"/>
        <v>0.57569391345992083</v>
      </c>
      <c r="G325" s="157">
        <f t="shared" si="148"/>
        <v>0.57732059930682944</v>
      </c>
      <c r="H325" s="157">
        <f t="shared" si="148"/>
        <v>0.57905549623356911</v>
      </c>
      <c r="I325" s="157">
        <f t="shared" si="148"/>
        <v>0.58092498723233221</v>
      </c>
      <c r="J325" s="157">
        <f t="shared" si="148"/>
        <v>0.58303486010834793</v>
      </c>
      <c r="K325" s="157">
        <f t="shared" si="148"/>
        <v>0.58547856935058995</v>
      </c>
      <c r="L325" s="157" t="str">
        <f t="shared" si="148"/>
        <v/>
      </c>
      <c r="M325" s="157">
        <f t="shared" si="148"/>
        <v>0.59362978064831584</v>
      </c>
      <c r="N325" s="157">
        <f t="shared" si="148"/>
        <v>0.60243748968668687</v>
      </c>
      <c r="O325" s="157">
        <f t="shared" si="148"/>
        <v>0.6158681010455308</v>
      </c>
      <c r="P325" s="157">
        <f t="shared" si="148"/>
        <v>0.63328486561323794</v>
      </c>
      <c r="Q325" s="157">
        <f t="shared" si="148"/>
        <v>0.65008833783942688</v>
      </c>
      <c r="R325" s="157">
        <f t="shared" ref="R325:V325" si="149">IF(R307=0,"",R307/R289)</f>
        <v>0.66145990879550309</v>
      </c>
      <c r="S325" s="157">
        <f t="shared" si="149"/>
        <v>0.67247700094962082</v>
      </c>
      <c r="T325" s="157">
        <f t="shared" si="149"/>
        <v>0.68340859457555625</v>
      </c>
      <c r="U325" s="157">
        <f t="shared" si="149"/>
        <v>0.69436458196191875</v>
      </c>
      <c r="V325" s="157">
        <f t="shared" si="149"/>
        <v>0.70512756954245037</v>
      </c>
      <c r="W325" s="157">
        <f t="shared" ref="W325:Y325" si="150">IF(W307=0,"",W307/W289)</f>
        <v>0.71495774780947152</v>
      </c>
      <c r="X325" s="157">
        <f t="shared" si="150"/>
        <v>0.72586073153354491</v>
      </c>
      <c r="Y325" s="157">
        <f t="shared" si="150"/>
        <v>0.73603255266337675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>
        <f t="shared" si="151"/>
        <v>0.83517391090252535</v>
      </c>
      <c r="N326" s="158">
        <f t="shared" si="151"/>
        <v>0.83098786781910794</v>
      </c>
      <c r="O326" s="158">
        <f t="shared" si="151"/>
        <v>0.82135133205650246</v>
      </c>
      <c r="P326" s="158" t="str">
        <f t="shared" si="151"/>
        <v/>
      </c>
      <c r="Q326" s="158">
        <f t="shared" si="151"/>
        <v>0.85790359501122204</v>
      </c>
      <c r="R326" s="158">
        <f t="shared" ref="R326:V326" si="152">IF(R308=0,"",R308/R290)</f>
        <v>0.86313417457035047</v>
      </c>
      <c r="S326" s="158">
        <f t="shared" si="152"/>
        <v>0.87974992520687267</v>
      </c>
      <c r="T326" s="158">
        <f t="shared" si="152"/>
        <v>0.87668459222788209</v>
      </c>
      <c r="U326" s="158">
        <f t="shared" si="152"/>
        <v>0.88662241319764257</v>
      </c>
      <c r="V326" s="158">
        <f t="shared" si="152"/>
        <v>0.88794277934242238</v>
      </c>
      <c r="W326" s="158">
        <f t="shared" ref="W326:Y326" si="153">IF(W308=0,"",W308/W290)</f>
        <v>0.85740913973312105</v>
      </c>
      <c r="X326" s="158">
        <f t="shared" si="153"/>
        <v>0.91742471432954897</v>
      </c>
      <c r="Y326" s="158">
        <f t="shared" si="153"/>
        <v>0.87804187455430494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>
        <f t="shared" si="154"/>
        <v>0.59362978064831584</v>
      </c>
      <c r="N327" s="156">
        <f t="shared" si="154"/>
        <v>0.60243748968668687</v>
      </c>
      <c r="O327" s="156">
        <f t="shared" si="154"/>
        <v>0.6158681010455308</v>
      </c>
      <c r="P327" s="156" t="str">
        <f t="shared" si="154"/>
        <v/>
      </c>
      <c r="Q327" s="156">
        <f t="shared" si="154"/>
        <v>0.65008833783942699</v>
      </c>
      <c r="R327" s="156">
        <f t="shared" ref="R327:V327" si="155">IF(R309=0,"",R309/R291)</f>
        <v>0.6614599087955032</v>
      </c>
      <c r="S327" s="156">
        <f t="shared" si="155"/>
        <v>0.67247700094962082</v>
      </c>
      <c r="T327" s="156">
        <f t="shared" si="155"/>
        <v>0.68340859457555636</v>
      </c>
      <c r="U327" s="156">
        <f t="shared" si="155"/>
        <v>0.69436458196191875</v>
      </c>
      <c r="V327" s="156">
        <f t="shared" si="155"/>
        <v>0.70512756954245037</v>
      </c>
      <c r="W327" s="156">
        <f t="shared" ref="W327:Y327" si="156">IF(W309=0,"",W309/W291)</f>
        <v>0.71495774780947141</v>
      </c>
      <c r="X327" s="156">
        <f t="shared" si="156"/>
        <v>0.72586073153354491</v>
      </c>
      <c r="Y327" s="156">
        <f t="shared" si="156"/>
        <v>0.73603255266337675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>
        <f t="shared" si="160"/>
        <v>0.74107806340039184</v>
      </c>
      <c r="G329" s="155">
        <f t="shared" si="160"/>
        <v>0.73914841806740583</v>
      </c>
      <c r="H329" s="155">
        <f t="shared" si="160"/>
        <v>0.73879047706142986</v>
      </c>
      <c r="I329" s="155">
        <f t="shared" si="160"/>
        <v>0.74199566159637953</v>
      </c>
      <c r="J329" s="155">
        <f t="shared" si="160"/>
        <v>0.73868662021428422</v>
      </c>
      <c r="K329" s="155">
        <f t="shared" si="160"/>
        <v>0.74714195517900139</v>
      </c>
      <c r="L329" s="155" t="str">
        <f t="shared" si="160"/>
        <v/>
      </c>
      <c r="M329" s="155">
        <f t="shared" si="160"/>
        <v>0.75521139147409</v>
      </c>
      <c r="N329" s="155">
        <f t="shared" si="160"/>
        <v>0.75962425274400225</v>
      </c>
      <c r="O329" s="155">
        <f t="shared" si="160"/>
        <v>0.7646954865731217</v>
      </c>
      <c r="P329" s="155">
        <f t="shared" si="160"/>
        <v>0.77549221261718571</v>
      </c>
      <c r="Q329" s="155">
        <f t="shared" si="160"/>
        <v>0.77982789791822726</v>
      </c>
      <c r="R329" s="155">
        <f t="shared" ref="R329:V329" si="161">IF(R311=0,"",R311/R293)</f>
        <v>0.79133472901903412</v>
      </c>
      <c r="S329" s="155">
        <f t="shared" si="161"/>
        <v>0.81139890211979737</v>
      </c>
      <c r="T329" s="155">
        <f t="shared" si="161"/>
        <v>0.83010358393471595</v>
      </c>
      <c r="U329" s="155">
        <f t="shared" si="161"/>
        <v>0.83078358067033642</v>
      </c>
      <c r="V329" s="155">
        <f t="shared" si="161"/>
        <v>0.85115398016277311</v>
      </c>
      <c r="W329" s="155">
        <f t="shared" ref="W329:Y329" si="162">IF(W311=0,"",W311/W293)</f>
        <v>0.84366235461657013</v>
      </c>
      <c r="X329" s="155">
        <f t="shared" si="162"/>
        <v>0.86350118539212795</v>
      </c>
      <c r="Y329" s="155">
        <f t="shared" si="162"/>
        <v>0.87796890067933409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>
        <f t="shared" si="163"/>
        <v>0.58506863364812856</v>
      </c>
      <c r="G330" s="156">
        <f t="shared" si="163"/>
        <v>0.58540946668143634</v>
      </c>
      <c r="H330" s="156">
        <f t="shared" si="163"/>
        <v>0.58575032503651514</v>
      </c>
      <c r="I330" s="156">
        <f t="shared" si="163"/>
        <v>0.586091214647528</v>
      </c>
      <c r="J330" s="156">
        <f t="shared" si="163"/>
        <v>0.58643215982464592</v>
      </c>
      <c r="K330" s="156">
        <f t="shared" si="163"/>
        <v>0.58677318123790845</v>
      </c>
      <c r="L330" s="156" t="str">
        <f t="shared" si="163"/>
        <v/>
      </c>
      <c r="M330" s="156">
        <f t="shared" si="163"/>
        <v>0.58737333281418203</v>
      </c>
      <c r="N330" s="156">
        <f t="shared" si="163"/>
        <v>0.58751812868276965</v>
      </c>
      <c r="O330" s="156">
        <f t="shared" si="163"/>
        <v>0.58760466936981937</v>
      </c>
      <c r="P330" s="156">
        <f t="shared" si="163"/>
        <v>0.58784614685078829</v>
      </c>
      <c r="Q330" s="156">
        <f t="shared" si="163"/>
        <v>0.58882901660855702</v>
      </c>
      <c r="R330" s="156">
        <f t="shared" ref="R330:V330" si="164">IF(R312=0,"",R312/R294)</f>
        <v>0.59141077072034354</v>
      </c>
      <c r="S330" s="156">
        <f t="shared" si="164"/>
        <v>0.59505262991078278</v>
      </c>
      <c r="T330" s="156">
        <f t="shared" si="164"/>
        <v>0.59904846350807384</v>
      </c>
      <c r="U330" s="156">
        <f t="shared" si="164"/>
        <v>0.60269214084042622</v>
      </c>
      <c r="V330" s="156">
        <f t="shared" si="164"/>
        <v>0.60527753123604355</v>
      </c>
      <c r="W330" s="156">
        <f t="shared" ref="W330:Y330" si="165">IF(W312=0,"",W312/W294)</f>
        <v>0.60652008948955316</v>
      </c>
      <c r="X330" s="156">
        <f t="shared" si="165"/>
        <v>0.60692109865233701</v>
      </c>
      <c r="Y330" s="156">
        <f t="shared" si="165"/>
        <v>0.60696119956861549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>
        <f t="shared" si="166"/>
        <v>0.75333081713643257</v>
      </c>
      <c r="G331" s="159">
        <f t="shared" si="166"/>
        <v>0.75465797674058999</v>
      </c>
      <c r="H331" s="159">
        <f t="shared" si="166"/>
        <v>0.75603219187236659</v>
      </c>
      <c r="I331" s="159">
        <f t="shared" si="166"/>
        <v>0.75746449000555049</v>
      </c>
      <c r="J331" s="159">
        <f t="shared" si="166"/>
        <v>0.7590000468079029</v>
      </c>
      <c r="K331" s="159">
        <f t="shared" si="166"/>
        <v>0.76067727347963465</v>
      </c>
      <c r="L331" s="159" t="str">
        <f t="shared" si="166"/>
        <v/>
      </c>
      <c r="M331" s="159">
        <f t="shared" si="166"/>
        <v>0.76512175993526699</v>
      </c>
      <c r="N331" s="159">
        <f t="shared" si="166"/>
        <v>0.76870376245548933</v>
      </c>
      <c r="O331" s="159">
        <f t="shared" si="166"/>
        <v>0.77368059648813858</v>
      </c>
      <c r="P331" s="159">
        <f t="shared" si="166"/>
        <v>0.78026225268387039</v>
      </c>
      <c r="Q331" s="159">
        <f t="shared" si="166"/>
        <v>0.78877897999642299</v>
      </c>
      <c r="R331" s="159">
        <f t="shared" ref="R331:V331" si="167">IF(R313=0,"",R313/R295)</f>
        <v>0.80036820965829603</v>
      </c>
      <c r="S331" s="159">
        <f t="shared" si="167"/>
        <v>0.81487011916022112</v>
      </c>
      <c r="T331" s="159">
        <f t="shared" si="167"/>
        <v>0.83048222109776915</v>
      </c>
      <c r="U331" s="159">
        <f t="shared" si="167"/>
        <v>0.84540202806655329</v>
      </c>
      <c r="V331" s="159">
        <f t="shared" si="167"/>
        <v>0.85782705266216674</v>
      </c>
      <c r="W331" s="159">
        <f t="shared" ref="W331:Y331" si="168">IF(W313=0,"",W313/W295)</f>
        <v>0.86713102850260815</v>
      </c>
      <c r="X331" s="159">
        <f t="shared" si="168"/>
        <v>0.87473909077506684</v>
      </c>
      <c r="Y331" s="159">
        <f t="shared" si="168"/>
        <v>0.8814858886303597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6.7825385016148723E-3</v>
      </c>
      <c r="G333" s="117">
        <f t="shared" si="169"/>
        <v>0.11069161667940042</v>
      </c>
      <c r="H333" s="117">
        <f t="shared" si="169"/>
        <v>0.15628170268909425</v>
      </c>
      <c r="I333" s="117">
        <f t="shared" si="169"/>
        <v>0.18303861518942363</v>
      </c>
      <c r="J333" s="117">
        <f t="shared" si="169"/>
        <v>4.7289929207421748E-2</v>
      </c>
      <c r="K333" s="117">
        <f t="shared" si="169"/>
        <v>2.0706876584738066E-3</v>
      </c>
      <c r="L333" s="117">
        <f t="shared" si="169"/>
        <v>0</v>
      </c>
      <c r="M333" s="117">
        <f t="shared" si="169"/>
        <v>3.3376864785727038E-2</v>
      </c>
      <c r="N333" s="117">
        <f t="shared" si="169"/>
        <v>4.7521274718224579E-2</v>
      </c>
      <c r="O333" s="117">
        <f t="shared" si="169"/>
        <v>4.6476912645835262E-2</v>
      </c>
      <c r="P333" s="117">
        <f t="shared" si="169"/>
        <v>1.6977551937408858E-3</v>
      </c>
      <c r="Q333" s="117">
        <f t="shared" si="169"/>
        <v>2.3018811812722841E-2</v>
      </c>
      <c r="R333" s="117">
        <f t="shared" ref="R333:V333" si="170">R334+R336+R338+R347</f>
        <v>5.3696420058138388E-4</v>
      </c>
      <c r="S333" s="117">
        <f t="shared" si="170"/>
        <v>6.7917878152902681E-3</v>
      </c>
      <c r="T333" s="117">
        <f t="shared" si="170"/>
        <v>1.3371985162810912E-2</v>
      </c>
      <c r="U333" s="117">
        <f t="shared" si="170"/>
        <v>5.4758173083905536E-2</v>
      </c>
      <c r="V333" s="117">
        <f t="shared" si="170"/>
        <v>0.13143513329558795</v>
      </c>
      <c r="W333" s="117">
        <f t="shared" ref="W333:Y333" si="171">W334+W336+W338+W347</f>
        <v>6.3425545801211014E-2</v>
      </c>
      <c r="X333" s="117">
        <f t="shared" si="171"/>
        <v>0.20713131351742395</v>
      </c>
      <c r="Y333" s="117">
        <f t="shared" si="171"/>
        <v>0.14224574340759438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5.9606800263113111E-3</v>
      </c>
      <c r="G338" s="122">
        <v>9.2558866340068643E-2</v>
      </c>
      <c r="H338" s="122">
        <v>0.13171989980923746</v>
      </c>
      <c r="I338" s="122">
        <v>0.15203563209401239</v>
      </c>
      <c r="J338" s="122">
        <v>3.5483640182035606E-2</v>
      </c>
      <c r="K338" s="122">
        <v>1.506632042284886E-3</v>
      </c>
      <c r="L338" s="122">
        <v>0</v>
      </c>
      <c r="M338" s="122">
        <v>2.515902039906541E-2</v>
      </c>
      <c r="N338" s="122">
        <v>3.5537739426954179E-2</v>
      </c>
      <c r="O338" s="122">
        <v>3.6837324318699356E-2</v>
      </c>
      <c r="P338" s="122">
        <v>1.085267361652674E-3</v>
      </c>
      <c r="Q338" s="122">
        <v>1.7780519876272133E-2</v>
      </c>
      <c r="R338" s="122">
        <v>4.4232351854274406E-4</v>
      </c>
      <c r="S338" s="122">
        <v>5.941881902872005E-3</v>
      </c>
      <c r="T338" s="122">
        <v>1.3310594813943734E-2</v>
      </c>
      <c r="U338" s="122">
        <v>3.9212799813005461E-2</v>
      </c>
      <c r="V338" s="122">
        <v>0.12290582753257966</v>
      </c>
      <c r="W338" s="122">
        <v>3.8066714631444495E-2</v>
      </c>
      <c r="X338" s="122">
        <v>0.18424934735394563</v>
      </c>
      <c r="Y338" s="122">
        <v>0.13581234078280344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5.9606800263113111E-3</v>
      </c>
      <c r="G339" s="98">
        <v>9.2558866340068643E-2</v>
      </c>
      <c r="H339" s="98">
        <v>0.13171989980923746</v>
      </c>
      <c r="I339" s="98">
        <v>0.15203563209401239</v>
      </c>
      <c r="J339" s="98">
        <v>3.5483640182035606E-2</v>
      </c>
      <c r="K339" s="98">
        <v>1.506632042284886E-3</v>
      </c>
      <c r="L339" s="98">
        <v>0</v>
      </c>
      <c r="M339" s="98">
        <v>2.515902039906541E-2</v>
      </c>
      <c r="N339" s="98">
        <v>3.5537739426954179E-2</v>
      </c>
      <c r="O339" s="98">
        <v>3.6837324318699356E-2</v>
      </c>
      <c r="P339" s="98">
        <v>1.085267361652674E-3</v>
      </c>
      <c r="Q339" s="98">
        <v>1.7780519876272133E-2</v>
      </c>
      <c r="R339" s="98">
        <v>4.4232351854274406E-4</v>
      </c>
      <c r="S339" s="98">
        <v>5.941881902872005E-3</v>
      </c>
      <c r="T339" s="98">
        <v>1.3209142342208345E-2</v>
      </c>
      <c r="U339" s="98">
        <v>3.9212799813005461E-2</v>
      </c>
      <c r="V339" s="98">
        <v>0.12281016403517428</v>
      </c>
      <c r="W339" s="98">
        <v>3.8066714631444495E-2</v>
      </c>
      <c r="X339" s="98">
        <v>0.18410808201560128</v>
      </c>
      <c r="Y339" s="98">
        <v>0.13541651673846603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1.0145247173538835E-4</v>
      </c>
      <c r="U340" s="98">
        <v>0</v>
      </c>
      <c r="V340" s="98">
        <v>9.5663497405379142E-5</v>
      </c>
      <c r="W340" s="98">
        <v>0</v>
      </c>
      <c r="X340" s="98">
        <v>1.4126533834434474E-4</v>
      </c>
      <c r="Y340" s="98">
        <v>3.9582404433740617E-4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1.0145247173538835E-4</v>
      </c>
      <c r="U341" s="101">
        <v>0</v>
      </c>
      <c r="V341" s="101">
        <v>9.5663497405379142E-5</v>
      </c>
      <c r="W341" s="101">
        <v>0</v>
      </c>
      <c r="X341" s="101">
        <v>1.4126533834434474E-4</v>
      </c>
      <c r="Y341" s="101">
        <v>3.9582404433740617E-4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8.2185847530356123E-4</v>
      </c>
      <c r="G347" s="122">
        <v>1.8132750339331781E-2</v>
      </c>
      <c r="H347" s="122">
        <v>2.4561802879856796E-2</v>
      </c>
      <c r="I347" s="122">
        <v>3.1002983095411246E-2</v>
      </c>
      <c r="J347" s="122">
        <v>1.1806289025386142E-2</v>
      </c>
      <c r="K347" s="122">
        <v>5.6405561618892036E-4</v>
      </c>
      <c r="L347" s="122">
        <v>0</v>
      </c>
      <c r="M347" s="122">
        <v>8.21784438666163E-3</v>
      </c>
      <c r="N347" s="122">
        <v>1.1983535291270398E-2</v>
      </c>
      <c r="O347" s="122">
        <v>9.6395883271359079E-3</v>
      </c>
      <c r="P347" s="122">
        <v>6.1248783208821169E-4</v>
      </c>
      <c r="Q347" s="122">
        <v>5.2382919364507086E-3</v>
      </c>
      <c r="R347" s="122">
        <v>9.4640682038639828E-5</v>
      </c>
      <c r="S347" s="122">
        <v>8.499059124182631E-4</v>
      </c>
      <c r="T347" s="122">
        <v>6.1390348867177734E-5</v>
      </c>
      <c r="U347" s="122">
        <v>1.5545373270900074E-2</v>
      </c>
      <c r="V347" s="122">
        <v>8.5293057630082998E-3</v>
      </c>
      <c r="W347" s="122">
        <v>2.5358831169766512E-2</v>
      </c>
      <c r="X347" s="122">
        <v>2.2881966163478318E-2</v>
      </c>
      <c r="Y347" s="122">
        <v>6.4334026247909347E-3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8.2185847530356123E-4</v>
      </c>
      <c r="G348" s="98">
        <v>1.8132750339331781E-2</v>
      </c>
      <c r="H348" s="98">
        <v>2.4561802879856796E-2</v>
      </c>
      <c r="I348" s="98">
        <v>3.1002983095411246E-2</v>
      </c>
      <c r="J348" s="98">
        <v>1.1806289025386142E-2</v>
      </c>
      <c r="K348" s="98">
        <v>5.6405561618892036E-4</v>
      </c>
      <c r="L348" s="98">
        <v>0</v>
      </c>
      <c r="M348" s="98">
        <v>8.21784438666163E-3</v>
      </c>
      <c r="N348" s="98">
        <v>1.1983535291270398E-2</v>
      </c>
      <c r="O348" s="98">
        <v>9.6395883271359079E-3</v>
      </c>
      <c r="P348" s="98">
        <v>6.1248783208821169E-4</v>
      </c>
      <c r="Q348" s="98">
        <v>5.2382919364507086E-3</v>
      </c>
      <c r="R348" s="98">
        <v>9.4640682038639828E-5</v>
      </c>
      <c r="S348" s="98">
        <v>8.499059124182631E-4</v>
      </c>
      <c r="T348" s="98">
        <v>6.1390348867177734E-5</v>
      </c>
      <c r="U348" s="98">
        <v>1.5545373270900074E-2</v>
      </c>
      <c r="V348" s="98">
        <v>8.5293057630082998E-3</v>
      </c>
      <c r="W348" s="98">
        <v>2.5358831169766512E-2</v>
      </c>
      <c r="X348" s="98">
        <v>2.2881966163478318E-2</v>
      </c>
      <c r="Y348" s="98">
        <v>6.4334026247909347E-3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11941.834500975217</v>
      </c>
      <c r="G351" s="117">
        <f t="shared" si="174"/>
        <v>10955.381067660897</v>
      </c>
      <c r="H351" s="117">
        <f t="shared" si="174"/>
        <v>9766.5989842315212</v>
      </c>
      <c r="I351" s="117">
        <f t="shared" si="174"/>
        <v>9002.8809841413004</v>
      </c>
      <c r="J351" s="117">
        <f t="shared" si="174"/>
        <v>9126.7955264303655</v>
      </c>
      <c r="K351" s="117">
        <f t="shared" si="174"/>
        <v>8746.3533805565439</v>
      </c>
      <c r="L351" s="117">
        <f t="shared" si="174"/>
        <v>0</v>
      </c>
      <c r="M351" s="117">
        <f t="shared" si="174"/>
        <v>10277.460779605743</v>
      </c>
      <c r="N351" s="117">
        <f t="shared" si="174"/>
        <v>11320.769156636494</v>
      </c>
      <c r="O351" s="117">
        <f t="shared" si="174"/>
        <v>11097.372334272475</v>
      </c>
      <c r="P351" s="117">
        <f t="shared" si="174"/>
        <v>10445.109843988736</v>
      </c>
      <c r="Q351" s="117">
        <f t="shared" si="174"/>
        <v>10494.81495424788</v>
      </c>
      <c r="R351" s="117">
        <f t="shared" ref="R351:V351" si="175">R352+R354+R356+R365</f>
        <v>10163.336203606692</v>
      </c>
      <c r="S351" s="117">
        <f t="shared" si="175"/>
        <v>6451.2077171200672</v>
      </c>
      <c r="T351" s="117">
        <f t="shared" si="175"/>
        <v>6105.515337363775</v>
      </c>
      <c r="U351" s="117">
        <f t="shared" si="175"/>
        <v>7916.3484696553587</v>
      </c>
      <c r="V351" s="117">
        <f t="shared" si="175"/>
        <v>9448.2114744534028</v>
      </c>
      <c r="W351" s="117">
        <f t="shared" ref="W351:Y351" si="176">W352+W354+W356+W365</f>
        <v>7642.882773850497</v>
      </c>
      <c r="X351" s="117">
        <f t="shared" si="176"/>
        <v>6190.0158635248781</v>
      </c>
      <c r="Y351" s="117">
        <f t="shared" si="176"/>
        <v>5446.3081493094942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10533.575165098135</v>
      </c>
      <c r="G352" s="122">
        <f t="shared" si="177"/>
        <v>9553.4447350076553</v>
      </c>
      <c r="H352" s="122">
        <f t="shared" si="177"/>
        <v>8375.8125249338791</v>
      </c>
      <c r="I352" s="122">
        <f t="shared" si="177"/>
        <v>7487.3719058068327</v>
      </c>
      <c r="J352" s="122">
        <f t="shared" si="177"/>
        <v>7770.0458326636708</v>
      </c>
      <c r="K352" s="122">
        <f t="shared" si="177"/>
        <v>7636.1545444681769</v>
      </c>
      <c r="L352" s="122">
        <f t="shared" si="177"/>
        <v>0</v>
      </c>
      <c r="M352" s="122">
        <f t="shared" si="177"/>
        <v>9218.0956158425179</v>
      </c>
      <c r="N352" s="122">
        <f t="shared" si="177"/>
        <v>10133.327145704901</v>
      </c>
      <c r="O352" s="122">
        <f t="shared" si="177"/>
        <v>9737.9329492660836</v>
      </c>
      <c r="P352" s="122">
        <f t="shared" si="177"/>
        <v>9069.3129492202333</v>
      </c>
      <c r="Q352" s="122">
        <f t="shared" si="177"/>
        <v>8963.0562625588555</v>
      </c>
      <c r="R352" s="122">
        <f t="shared" si="177"/>
        <v>8620.1031191768561</v>
      </c>
      <c r="S352" s="122">
        <f t="shared" si="177"/>
        <v>4893.4998233505721</v>
      </c>
      <c r="T352" s="122">
        <f t="shared" si="177"/>
        <v>4406.7152711000272</v>
      </c>
      <c r="U352" s="122">
        <f t="shared" si="177"/>
        <v>5709.3690849682771</v>
      </c>
      <c r="V352" s="122">
        <f t="shared" si="177"/>
        <v>7501.9046449916232</v>
      </c>
      <c r="W352" s="122">
        <f t="shared" si="177"/>
        <v>5132.979483816729</v>
      </c>
      <c r="X352" s="122">
        <f t="shared" si="177"/>
        <v>4326.5731491120314</v>
      </c>
      <c r="Y352" s="122">
        <f t="shared" si="177"/>
        <v>3365.2409879609895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10533.575165098135</v>
      </c>
      <c r="G353" s="98">
        <v>9553.4447350076553</v>
      </c>
      <c r="H353" s="98">
        <v>8375.8125249338791</v>
      </c>
      <c r="I353" s="98">
        <v>7487.3719058068327</v>
      </c>
      <c r="J353" s="98">
        <v>7770.0458326636708</v>
      </c>
      <c r="K353" s="98">
        <v>7636.1545444681769</v>
      </c>
      <c r="L353" s="98">
        <v>0</v>
      </c>
      <c r="M353" s="98">
        <v>9218.0956158425179</v>
      </c>
      <c r="N353" s="98">
        <v>10133.327145704901</v>
      </c>
      <c r="O353" s="98">
        <v>9737.9329492660836</v>
      </c>
      <c r="P353" s="98">
        <v>9069.3129492202333</v>
      </c>
      <c r="Q353" s="98">
        <v>8963.0562625588555</v>
      </c>
      <c r="R353" s="98">
        <v>8620.1031191768561</v>
      </c>
      <c r="S353" s="98">
        <v>4893.4998233505721</v>
      </c>
      <c r="T353" s="98">
        <v>4406.7152711000272</v>
      </c>
      <c r="U353" s="98">
        <v>5709.3690849682771</v>
      </c>
      <c r="V353" s="98">
        <v>7501.9046449916232</v>
      </c>
      <c r="W353" s="98">
        <v>5132.979483816729</v>
      </c>
      <c r="X353" s="98">
        <v>4326.5731491120314</v>
      </c>
      <c r="Y353" s="98">
        <v>3365.2409879609895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14.861666093760904</v>
      </c>
      <c r="G354" s="122">
        <f t="shared" si="178"/>
        <v>18.644086935624291</v>
      </c>
      <c r="H354" s="122">
        <f t="shared" si="178"/>
        <v>24.382186883320934</v>
      </c>
      <c r="I354" s="122">
        <f t="shared" si="178"/>
        <v>34.463247433635509</v>
      </c>
      <c r="J354" s="122">
        <f t="shared" si="178"/>
        <v>28.389768979591992</v>
      </c>
      <c r="K354" s="122">
        <f t="shared" si="178"/>
        <v>33.858192815264388</v>
      </c>
      <c r="L354" s="122">
        <f t="shared" si="178"/>
        <v>0</v>
      </c>
      <c r="M354" s="122">
        <f t="shared" si="178"/>
        <v>27.055494407657928</v>
      </c>
      <c r="N354" s="122">
        <f t="shared" si="178"/>
        <v>64.208928314769778</v>
      </c>
      <c r="O354" s="122">
        <f t="shared" si="178"/>
        <v>59.490598981325434</v>
      </c>
      <c r="P354" s="122">
        <f t="shared" si="178"/>
        <v>46.03365712609255</v>
      </c>
      <c r="Q354" s="122">
        <f t="shared" si="178"/>
        <v>73.843452966563575</v>
      </c>
      <c r="R354" s="122">
        <f t="shared" si="178"/>
        <v>75.817050021106255</v>
      </c>
      <c r="S354" s="122">
        <f t="shared" si="178"/>
        <v>77.367068881657033</v>
      </c>
      <c r="T354" s="122">
        <f t="shared" si="178"/>
        <v>85.732391429864876</v>
      </c>
      <c r="U354" s="122">
        <f t="shared" si="178"/>
        <v>81.700663496172893</v>
      </c>
      <c r="V354" s="122">
        <f t="shared" si="178"/>
        <v>71.685203855325994</v>
      </c>
      <c r="W354" s="122">
        <f t="shared" si="178"/>
        <v>25.943563613912705</v>
      </c>
      <c r="X354" s="122">
        <f t="shared" si="178"/>
        <v>28.016437996466351</v>
      </c>
      <c r="Y354" s="122">
        <f t="shared" si="178"/>
        <v>24.108426956098935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14.861666093760904</v>
      </c>
      <c r="G355" s="98">
        <f>RES_hhdet_in_fech!G165</f>
        <v>18.644086935624291</v>
      </c>
      <c r="H355" s="98">
        <f>RES_hhdet_in_fech!H165</f>
        <v>24.382186883320934</v>
      </c>
      <c r="I355" s="98">
        <f>RES_hhdet_in_fech!I165</f>
        <v>34.463247433635509</v>
      </c>
      <c r="J355" s="98">
        <f>RES_hhdet_in_fech!J165</f>
        <v>28.389768979591992</v>
      </c>
      <c r="K355" s="98">
        <f>RES_hhdet_in_fech!K165</f>
        <v>33.858192815264388</v>
      </c>
      <c r="L355" s="98">
        <f>RES_hhdet_in_fech!L165</f>
        <v>0</v>
      </c>
      <c r="M355" s="98">
        <f>RES_hhdet_in_fech!M165</f>
        <v>27.055494407657928</v>
      </c>
      <c r="N355" s="98">
        <f>RES_hhdet_in_fech!N165</f>
        <v>64.208928314769778</v>
      </c>
      <c r="O355" s="98">
        <f>RES_hhdet_in_fech!O165</f>
        <v>59.490598981325434</v>
      </c>
      <c r="P355" s="98">
        <f>RES_hhdet_in_fech!P165</f>
        <v>46.03365712609255</v>
      </c>
      <c r="Q355" s="98">
        <f>RES_hhdet_in_fech!Q165</f>
        <v>73.843452966563575</v>
      </c>
      <c r="R355" s="98">
        <f>RES_hhdet_in_fech!R165</f>
        <v>75.817050021106255</v>
      </c>
      <c r="S355" s="98">
        <f>RES_hhdet_in_fech!S165</f>
        <v>77.367068881657033</v>
      </c>
      <c r="T355" s="98">
        <f>RES_hhdet_in_fech!T165</f>
        <v>85.732391429864876</v>
      </c>
      <c r="U355" s="98">
        <f>RES_hhdet_in_fech!U165</f>
        <v>81.700663496172893</v>
      </c>
      <c r="V355" s="98">
        <f>RES_hhdet_in_fech!V165</f>
        <v>71.685203855325994</v>
      </c>
      <c r="W355" s="98">
        <f>RES_hhdet_in_fech!W165</f>
        <v>25.943563613912705</v>
      </c>
      <c r="X355" s="98">
        <f>RES_hhdet_in_fech!X165</f>
        <v>28.016437996466351</v>
      </c>
      <c r="Y355" s="98">
        <f>RES_hhdet_in_fech!Y165</f>
        <v>24.108426956098935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1092.2815195335925</v>
      </c>
      <c r="G356" s="122">
        <v>1088.4112766432445</v>
      </c>
      <c r="H356" s="122">
        <v>1102.2774018553359</v>
      </c>
      <c r="I356" s="122">
        <v>1187.2216616963856</v>
      </c>
      <c r="J356" s="122">
        <v>1077.9185778564806</v>
      </c>
      <c r="K356" s="122">
        <v>846.82272508742835</v>
      </c>
      <c r="L356" s="122">
        <v>0</v>
      </c>
      <c r="M356" s="122">
        <v>803.35886582310218</v>
      </c>
      <c r="N356" s="122">
        <v>887.46066437796833</v>
      </c>
      <c r="O356" s="122">
        <v>1071.3904422672108</v>
      </c>
      <c r="P356" s="122">
        <v>1066.4122522860912</v>
      </c>
      <c r="Q356" s="122">
        <v>1179.6254896212356</v>
      </c>
      <c r="R356" s="122">
        <v>1183.9703800431514</v>
      </c>
      <c r="S356" s="122">
        <v>1146.166384691029</v>
      </c>
      <c r="T356" s="122">
        <v>1290.4399024232619</v>
      </c>
      <c r="U356" s="122">
        <v>1784.1793795893088</v>
      </c>
      <c r="V356" s="122">
        <v>1518.0274836765611</v>
      </c>
      <c r="W356" s="122">
        <v>2060.2902838146447</v>
      </c>
      <c r="X356" s="122">
        <v>1380.3403620975894</v>
      </c>
      <c r="Y356" s="122">
        <v>1610.0022032889124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1192.7275981509449</v>
      </c>
      <c r="G357" s="98">
        <v>1194.9006234843273</v>
      </c>
      <c r="H357" s="98">
        <v>1198.0478663711515</v>
      </c>
      <c r="I357" s="98">
        <v>1201.5955986227596</v>
      </c>
      <c r="J357" s="98">
        <v>1131.9238748285572</v>
      </c>
      <c r="K357" s="98">
        <v>1105.411781919415</v>
      </c>
      <c r="L357" s="98">
        <v>0</v>
      </c>
      <c r="M357" s="98">
        <v>988.88057186978847</v>
      </c>
      <c r="N357" s="98">
        <v>942.43162366725676</v>
      </c>
      <c r="O357" s="98">
        <v>926.65520385126536</v>
      </c>
      <c r="P357" s="98">
        <v>955.50921082292098</v>
      </c>
      <c r="Q357" s="98">
        <v>954.55013315381711</v>
      </c>
      <c r="R357" s="98">
        <v>973.59464373733044</v>
      </c>
      <c r="S357" s="98">
        <v>1137.2719291654234</v>
      </c>
      <c r="T357" s="98">
        <v>1453.7267060891379</v>
      </c>
      <c r="U357" s="98">
        <v>1174.2989092469049</v>
      </c>
      <c r="V357" s="98">
        <v>1379.1654991354455</v>
      </c>
      <c r="W357" s="98">
        <v>1709.9659428868119</v>
      </c>
      <c r="X357" s="98">
        <v>1294.6925842448616</v>
      </c>
      <c r="Y357" s="98">
        <v>1501.5827539357517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1315.4322211274293</v>
      </c>
      <c r="U358" s="98">
        <v>0</v>
      </c>
      <c r="V358" s="98">
        <v>1281.8939060783987</v>
      </c>
      <c r="W358" s="98">
        <v>0</v>
      </c>
      <c r="X358" s="98">
        <v>1207.5114562034257</v>
      </c>
      <c r="Y358" s="98">
        <v>1426.8440708460519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446.61239538381903</v>
      </c>
      <c r="U359" s="101">
        <v>0</v>
      </c>
      <c r="V359" s="101">
        <v>421.12826820469769</v>
      </c>
      <c r="W359" s="101">
        <v>0</v>
      </c>
      <c r="X359" s="101">
        <v>310.93796959047523</v>
      </c>
      <c r="Y359" s="101">
        <v>580.83002338646202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868.81982574361041</v>
      </c>
      <c r="U360" s="104">
        <v>0</v>
      </c>
      <c r="V360" s="104">
        <v>860.76563787370094</v>
      </c>
      <c r="W360" s="104">
        <v>0</v>
      </c>
      <c r="X360" s="104">
        <v>896.57348661295055</v>
      </c>
      <c r="Y360" s="104">
        <v>846.01404745958996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1076.8282766693844</v>
      </c>
      <c r="G361" s="101">
        <v>1074.5142742426287</v>
      </c>
      <c r="H361" s="101">
        <v>1089.2532645061774</v>
      </c>
      <c r="I361" s="101">
        <v>1185.4769933878235</v>
      </c>
      <c r="J361" s="101">
        <v>1073.3322818674674</v>
      </c>
      <c r="K361" s="101">
        <v>835.15705335064706</v>
      </c>
      <c r="L361" s="101">
        <v>0</v>
      </c>
      <c r="M361" s="101">
        <v>805.22241840097536</v>
      </c>
      <c r="N361" s="101">
        <v>887.10245110296194</v>
      </c>
      <c r="O361" s="101">
        <v>1080.5896859999921</v>
      </c>
      <c r="P361" s="101">
        <v>1067.771358186375</v>
      </c>
      <c r="Q361" s="101">
        <v>1192.2126858705842</v>
      </c>
      <c r="R361" s="101">
        <v>1215.2023231191638</v>
      </c>
      <c r="S361" s="101">
        <v>1259.753352884313</v>
      </c>
      <c r="T361" s="101">
        <v>1512.0073357247597</v>
      </c>
      <c r="U361" s="101">
        <v>1814.0482249002025</v>
      </c>
      <c r="V361" s="101">
        <v>1625.0470060681612</v>
      </c>
      <c r="W361" s="101">
        <v>2094.2243171426958</v>
      </c>
      <c r="X361" s="101">
        <v>1543.1358795913879</v>
      </c>
      <c r="Y361" s="101">
        <v>1686.1815834743807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572.33033557034935</v>
      </c>
      <c r="N362" s="104">
        <v>642.41792294911238</v>
      </c>
      <c r="O362" s="104">
        <v>808.5716932091143</v>
      </c>
      <c r="P362" s="104">
        <v>0</v>
      </c>
      <c r="Q362" s="104">
        <v>899.09184473444668</v>
      </c>
      <c r="R362" s="104">
        <v>925.86697020878819</v>
      </c>
      <c r="S362" s="104">
        <v>960.84532325545172</v>
      </c>
      <c r="T362" s="104">
        <v>1188.6407889307518</v>
      </c>
      <c r="U362" s="104">
        <v>1424.764344217913</v>
      </c>
      <c r="V362" s="104">
        <v>1292.6436865995001</v>
      </c>
      <c r="W362" s="104">
        <v>1744.0330623654152</v>
      </c>
      <c r="X362" s="104">
        <v>1225.0962222595251</v>
      </c>
      <c r="Y362" s="104">
        <v>1415.6548037312109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232.14046303492984</v>
      </c>
      <c r="N363" s="98">
        <v>273.10528556448145</v>
      </c>
      <c r="O363" s="98">
        <v>376.04337552229185</v>
      </c>
      <c r="P363" s="98">
        <v>0</v>
      </c>
      <c r="Q363" s="98">
        <v>365.11420654755426</v>
      </c>
      <c r="R363" s="98">
        <v>374.31178878937806</v>
      </c>
      <c r="S363" s="98">
        <v>352.77437713106167</v>
      </c>
      <c r="T363" s="98">
        <v>462.98705861915494</v>
      </c>
      <c r="U363" s="98">
        <v>528.52625571472038</v>
      </c>
      <c r="V363" s="98">
        <v>491.22957543417363</v>
      </c>
      <c r="W363" s="98">
        <v>872.44320021137912</v>
      </c>
      <c r="X363" s="98">
        <v>369.01926197139971</v>
      </c>
      <c r="Y363" s="98">
        <v>654.06021796725508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340.18987253541951</v>
      </c>
      <c r="N364" s="98">
        <v>369.31263738463099</v>
      </c>
      <c r="O364" s="98">
        <v>432.52831768682228</v>
      </c>
      <c r="P364" s="98">
        <v>0</v>
      </c>
      <c r="Q364" s="98">
        <v>533.97763818689248</v>
      </c>
      <c r="R364" s="98">
        <v>551.55518141941002</v>
      </c>
      <c r="S364" s="98">
        <v>608.07094612439016</v>
      </c>
      <c r="T364" s="98">
        <v>725.65373031159675</v>
      </c>
      <c r="U364" s="98">
        <v>896.23808850319278</v>
      </c>
      <c r="V364" s="98">
        <v>801.41411116532674</v>
      </c>
      <c r="W364" s="98">
        <v>871.5898621540357</v>
      </c>
      <c r="X364" s="98">
        <v>856.07696028812529</v>
      </c>
      <c r="Y364" s="98">
        <v>761.59458576395582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301.11615024972917</v>
      </c>
      <c r="G365" s="122">
        <v>294.88096907437352</v>
      </c>
      <c r="H365" s="122">
        <v>264.12687055898556</v>
      </c>
      <c r="I365" s="122">
        <v>293.82416920444717</v>
      </c>
      <c r="J365" s="122">
        <v>250.44134693062267</v>
      </c>
      <c r="K365" s="122">
        <v>229.5179181856752</v>
      </c>
      <c r="L365" s="122">
        <v>0</v>
      </c>
      <c r="M365" s="122">
        <v>228.95080353246448</v>
      </c>
      <c r="N365" s="122">
        <v>235.77241823885356</v>
      </c>
      <c r="O365" s="122">
        <v>228.55834375785446</v>
      </c>
      <c r="P365" s="122">
        <v>263.35098535631971</v>
      </c>
      <c r="Q365" s="122">
        <v>278.2897491012269</v>
      </c>
      <c r="R365" s="122">
        <v>283.44565436557974</v>
      </c>
      <c r="S365" s="122">
        <v>334.17444019680903</v>
      </c>
      <c r="T365" s="122">
        <v>322.62777241062088</v>
      </c>
      <c r="U365" s="122">
        <v>341.09934160160032</v>
      </c>
      <c r="V365" s="122">
        <v>356.5941419298926</v>
      </c>
      <c r="W365" s="122">
        <v>423.66944260521115</v>
      </c>
      <c r="X365" s="122">
        <v>455.08591431879074</v>
      </c>
      <c r="Y365" s="122">
        <v>446.95653110349264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361.79718053511226</v>
      </c>
      <c r="G366" s="98">
        <v>380.11282878717287</v>
      </c>
      <c r="H366" s="98">
        <v>346.55629150831209</v>
      </c>
      <c r="I366" s="98">
        <v>350.85043729198543</v>
      </c>
      <c r="J366" s="98">
        <v>333.1631445074899</v>
      </c>
      <c r="K366" s="98">
        <v>310.38453963556537</v>
      </c>
      <c r="L366" s="98">
        <v>0</v>
      </c>
      <c r="M366" s="98">
        <v>294.11755142185621</v>
      </c>
      <c r="N366" s="98">
        <v>301.44983501296497</v>
      </c>
      <c r="O366" s="98">
        <v>303.10883226221625</v>
      </c>
      <c r="P366" s="98">
        <v>337.03547724523003</v>
      </c>
      <c r="Q366" s="98">
        <v>366.03051177484218</v>
      </c>
      <c r="R366" s="98">
        <v>416.62564729107152</v>
      </c>
      <c r="S366" s="98">
        <v>467.68022121976963</v>
      </c>
      <c r="T366" s="98">
        <v>270.25157979916236</v>
      </c>
      <c r="U366" s="98">
        <v>556.37061341742833</v>
      </c>
      <c r="V366" s="98">
        <v>357.59589477558507</v>
      </c>
      <c r="W366" s="98">
        <v>715.6040238713058</v>
      </c>
      <c r="X366" s="98">
        <v>645.70906092052803</v>
      </c>
      <c r="Y366" s="98">
        <v>602.57486754025967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297.20124507002703</v>
      </c>
      <c r="G367" s="33">
        <v>288.35812266778169</v>
      </c>
      <c r="H367" s="33">
        <v>257.2338179360454</v>
      </c>
      <c r="I367" s="33">
        <v>289.16089018698818</v>
      </c>
      <c r="J367" s="33">
        <v>242.41110397978801</v>
      </c>
      <c r="K367" s="33">
        <v>224.57949855514758</v>
      </c>
      <c r="L367" s="33">
        <v>0</v>
      </c>
      <c r="M367" s="33">
        <v>225.99414178757507</v>
      </c>
      <c r="N367" s="33">
        <v>233.09326953594694</v>
      </c>
      <c r="O367" s="33">
        <v>225.74132125026725</v>
      </c>
      <c r="P367" s="33">
        <v>261.8954892202425</v>
      </c>
      <c r="Q367" s="33">
        <v>275.19821216138473</v>
      </c>
      <c r="R367" s="33">
        <v>279.40989700420118</v>
      </c>
      <c r="S367" s="33">
        <v>332.65083641908626</v>
      </c>
      <c r="T367" s="33">
        <v>322.73026985213056</v>
      </c>
      <c r="U367" s="33">
        <v>332.84548672836257</v>
      </c>
      <c r="V367" s="33">
        <v>356.56703263896532</v>
      </c>
      <c r="W367" s="33">
        <v>407.22836149419635</v>
      </c>
      <c r="X367" s="33">
        <v>449.27673071459634</v>
      </c>
      <c r="Y367" s="33">
        <v>445.46356073963716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7718.8483533349936</v>
      </c>
      <c r="G369" s="117">
        <f t="shared" si="179"/>
        <v>7145.4570649694733</v>
      </c>
      <c r="H369" s="117">
        <f t="shared" si="179"/>
        <v>6427.3035026804182</v>
      </c>
      <c r="I369" s="117">
        <f t="shared" si="179"/>
        <v>5989.1982642576322</v>
      </c>
      <c r="J369" s="117">
        <f t="shared" si="179"/>
        <v>6116.6449006855419</v>
      </c>
      <c r="K369" s="117">
        <f t="shared" si="179"/>
        <v>5945.0761081579822</v>
      </c>
      <c r="L369" s="117">
        <f t="shared" si="179"/>
        <v>0</v>
      </c>
      <c r="M369" s="117">
        <f t="shared" si="179"/>
        <v>7088.2846154669414</v>
      </c>
      <c r="N369" s="117">
        <f t="shared" si="179"/>
        <v>7936.9809175594437</v>
      </c>
      <c r="O369" s="117">
        <f t="shared" si="179"/>
        <v>7800.8472472216663</v>
      </c>
      <c r="P369" s="117">
        <f t="shared" si="179"/>
        <v>7371.2756230111581</v>
      </c>
      <c r="Q369" s="117">
        <f t="shared" si="179"/>
        <v>7611.1871875972738</v>
      </c>
      <c r="R369" s="117">
        <f t="shared" ref="R369:V369" si="180">R370+R372+R374+R383</f>
        <v>7628.6125076277349</v>
      </c>
      <c r="S369" s="117">
        <f t="shared" si="180"/>
        <v>5161.9979415914595</v>
      </c>
      <c r="T369" s="117">
        <f t="shared" si="180"/>
        <v>5189.3543527145139</v>
      </c>
      <c r="U369" s="117">
        <f t="shared" si="180"/>
        <v>6642.7101360508605</v>
      </c>
      <c r="V369" s="117">
        <f t="shared" si="180"/>
        <v>8279.1712110702065</v>
      </c>
      <c r="W369" s="117">
        <f t="shared" ref="W369:Y369" si="181">W370+W372+W374+W383</f>
        <v>6570.0413579883971</v>
      </c>
      <c r="X369" s="117">
        <f t="shared" si="181"/>
        <v>5583.5537043277227</v>
      </c>
      <c r="Y369" s="117">
        <f t="shared" si="181"/>
        <v>4860.9342894109241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6838.3810360916423</v>
      </c>
      <c r="G370" s="122">
        <f t="shared" si="182"/>
        <v>6258.0563865326312</v>
      </c>
      <c r="H370" s="122">
        <f t="shared" si="182"/>
        <v>5535.6006277310598</v>
      </c>
      <c r="I370" s="122">
        <f t="shared" si="182"/>
        <v>4992.0713832016936</v>
      </c>
      <c r="J370" s="122">
        <f t="shared" si="182"/>
        <v>5225.6066622128201</v>
      </c>
      <c r="K370" s="122">
        <f t="shared" si="182"/>
        <v>5179.5517325329702</v>
      </c>
      <c r="L370" s="122">
        <f t="shared" si="182"/>
        <v>0</v>
      </c>
      <c r="M370" s="122">
        <f t="shared" si="182"/>
        <v>6347.924199226547</v>
      </c>
      <c r="N370" s="122">
        <f t="shared" si="182"/>
        <v>7010.1148639888952</v>
      </c>
      <c r="O370" s="122">
        <f t="shared" si="182"/>
        <v>6757.8080913516005</v>
      </c>
      <c r="P370" s="122">
        <f t="shared" si="182"/>
        <v>6324.7615714920967</v>
      </c>
      <c r="Q370" s="122">
        <f t="shared" si="182"/>
        <v>6345.9976017706103</v>
      </c>
      <c r="R370" s="122">
        <f t="shared" si="182"/>
        <v>6317.9277535428391</v>
      </c>
      <c r="S370" s="122">
        <f t="shared" si="182"/>
        <v>3750.8245539075151</v>
      </c>
      <c r="T370" s="122">
        <f t="shared" si="182"/>
        <v>3543.398037705439</v>
      </c>
      <c r="U370" s="122">
        <f t="shared" si="182"/>
        <v>4802.4817300122768</v>
      </c>
      <c r="V370" s="122">
        <f t="shared" si="182"/>
        <v>6550.0613600074767</v>
      </c>
      <c r="W370" s="122">
        <f t="shared" si="182"/>
        <v>4614.9135410782146</v>
      </c>
      <c r="X370" s="122">
        <f t="shared" si="182"/>
        <v>3954.352188724994</v>
      </c>
      <c r="Y370" s="122">
        <f t="shared" si="182"/>
        <v>3123.0123311112748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6838.3810360916423</v>
      </c>
      <c r="G371" s="98">
        <v>6258.0563865326312</v>
      </c>
      <c r="H371" s="98">
        <v>5535.6006277310598</v>
      </c>
      <c r="I371" s="98">
        <v>4992.0713832016936</v>
      </c>
      <c r="J371" s="98">
        <v>5225.6066622128201</v>
      </c>
      <c r="K371" s="98">
        <v>5179.5517325329702</v>
      </c>
      <c r="L371" s="98">
        <v>0</v>
      </c>
      <c r="M371" s="98">
        <v>6347.924199226547</v>
      </c>
      <c r="N371" s="98">
        <v>7010.1148639888952</v>
      </c>
      <c r="O371" s="98">
        <v>6757.8080913516005</v>
      </c>
      <c r="P371" s="98">
        <v>6324.7615714920967</v>
      </c>
      <c r="Q371" s="98">
        <v>6345.9976017706103</v>
      </c>
      <c r="R371" s="98">
        <v>6317.9277535428391</v>
      </c>
      <c r="S371" s="98">
        <v>3750.8245539075151</v>
      </c>
      <c r="T371" s="98">
        <v>3543.398037705439</v>
      </c>
      <c r="U371" s="98">
        <v>4802.4817300122768</v>
      </c>
      <c r="V371" s="98">
        <v>6550.0613600074767</v>
      </c>
      <c r="W371" s="98">
        <v>4614.9135410782146</v>
      </c>
      <c r="X371" s="98">
        <v>3954.352188724994</v>
      </c>
      <c r="Y371" s="98">
        <v>3123.0123311112748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36.678906966785505</v>
      </c>
      <c r="G372" s="122">
        <f t="shared" si="183"/>
        <v>47.740327930367883</v>
      </c>
      <c r="H372" s="122">
        <f t="shared" si="183"/>
        <v>64.719648661859239</v>
      </c>
      <c r="I372" s="122">
        <f t="shared" si="183"/>
        <v>94.754443198851561</v>
      </c>
      <c r="J372" s="122">
        <f t="shared" si="183"/>
        <v>80.804903060649735</v>
      </c>
      <c r="K372" s="122">
        <f t="shared" si="183"/>
        <v>99.721784763919146</v>
      </c>
      <c r="L372" s="122">
        <f t="shared" si="183"/>
        <v>0</v>
      </c>
      <c r="M372" s="122">
        <f t="shared" si="183"/>
        <v>85.563685808374913</v>
      </c>
      <c r="N372" s="122">
        <f t="shared" si="183"/>
        <v>211.69895221667579</v>
      </c>
      <c r="O372" s="122">
        <f t="shared" si="183"/>
        <v>205.23054694357873</v>
      </c>
      <c r="P372" s="122">
        <f t="shared" si="183"/>
        <v>165.99521552817967</v>
      </c>
      <c r="Q372" s="122">
        <f t="shared" si="183"/>
        <v>275.12594015342927</v>
      </c>
      <c r="R372" s="122">
        <f t="shared" si="183"/>
        <v>284.44799874640211</v>
      </c>
      <c r="S372" s="122">
        <f t="shared" si="183"/>
        <v>290.4865415543523</v>
      </c>
      <c r="T372" s="122">
        <f t="shared" si="183"/>
        <v>322.170283317339</v>
      </c>
      <c r="U372" s="122">
        <f t="shared" si="183"/>
        <v>307.31064730203599</v>
      </c>
      <c r="V372" s="122">
        <f t="shared" si="183"/>
        <v>270.36796494576163</v>
      </c>
      <c r="W372" s="122">
        <f t="shared" si="183"/>
        <v>98.715524110087841</v>
      </c>
      <c r="X372" s="122">
        <f t="shared" si="183"/>
        <v>107.7614346208354</v>
      </c>
      <c r="Y372" s="122">
        <f t="shared" si="183"/>
        <v>93.853583203347384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36.678906966785505</v>
      </c>
      <c r="G373" s="98">
        <f>RES_hhdet_in_tesh!G165</f>
        <v>47.740327930367883</v>
      </c>
      <c r="H373" s="98">
        <f>RES_hhdet_in_tesh!H165</f>
        <v>64.719648661859239</v>
      </c>
      <c r="I373" s="98">
        <f>RES_hhdet_in_tesh!I165</f>
        <v>94.754443198851561</v>
      </c>
      <c r="J373" s="98">
        <f>RES_hhdet_in_tesh!J165</f>
        <v>80.804903060649735</v>
      </c>
      <c r="K373" s="98">
        <f>RES_hhdet_in_tesh!K165</f>
        <v>99.721784763919146</v>
      </c>
      <c r="L373" s="98">
        <f>RES_hhdet_in_tesh!L165</f>
        <v>0</v>
      </c>
      <c r="M373" s="98">
        <f>RES_hhdet_in_tesh!M165</f>
        <v>85.563685808374913</v>
      </c>
      <c r="N373" s="98">
        <f>RES_hhdet_in_tesh!N165</f>
        <v>211.69895221667579</v>
      </c>
      <c r="O373" s="98">
        <f>RES_hhdet_in_tesh!O165</f>
        <v>205.23054694357873</v>
      </c>
      <c r="P373" s="98">
        <f>RES_hhdet_in_tesh!P165</f>
        <v>165.99521552817967</v>
      </c>
      <c r="Q373" s="98">
        <f>RES_hhdet_in_tesh!Q165</f>
        <v>275.12594015342927</v>
      </c>
      <c r="R373" s="98">
        <f>RES_hhdet_in_tesh!R165</f>
        <v>284.44799874640211</v>
      </c>
      <c r="S373" s="98">
        <f>RES_hhdet_in_tesh!S165</f>
        <v>290.4865415543523</v>
      </c>
      <c r="T373" s="98">
        <f>RES_hhdet_in_tesh!T165</f>
        <v>322.170283317339</v>
      </c>
      <c r="U373" s="98">
        <f>RES_hhdet_in_tesh!U165</f>
        <v>307.31064730203599</v>
      </c>
      <c r="V373" s="98">
        <f>RES_hhdet_in_tesh!V165</f>
        <v>270.36796494576163</v>
      </c>
      <c r="W373" s="98">
        <f>RES_hhdet_in_tesh!W165</f>
        <v>98.715524110087841</v>
      </c>
      <c r="X373" s="98">
        <f>RES_hhdet_in_tesh!X165</f>
        <v>107.7614346208354</v>
      </c>
      <c r="Y373" s="98">
        <f>RES_hhdet_in_tesh!Y165</f>
        <v>93.853583203347384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620.63783679091443</v>
      </c>
      <c r="G374" s="122">
        <v>621.69954869696744</v>
      </c>
      <c r="H374" s="122">
        <v>631.84880958248357</v>
      </c>
      <c r="I374" s="122">
        <v>684.35617903522643</v>
      </c>
      <c r="J374" s="122">
        <v>625.23566328597735</v>
      </c>
      <c r="K374" s="122">
        <v>494.32012471923287</v>
      </c>
      <c r="L374" s="122">
        <v>0</v>
      </c>
      <c r="M374" s="122">
        <v>481.89047551715527</v>
      </c>
      <c r="N374" s="122">
        <v>536.06865433153689</v>
      </c>
      <c r="O374" s="122">
        <v>663.031075036228</v>
      </c>
      <c r="P374" s="122">
        <v>676.29219766199299</v>
      </c>
      <c r="Q374" s="122">
        <v>773.04553561943328</v>
      </c>
      <c r="R374" s="122">
        <v>801.93636524948465</v>
      </c>
      <c r="S374" s="122">
        <v>849.53807223740353</v>
      </c>
      <c r="T374" s="122">
        <v>1055.9715615368061</v>
      </c>
      <c r="U374" s="122">
        <v>1249.5380263564753</v>
      </c>
      <c r="V374" s="122">
        <v>1155.2253629106117</v>
      </c>
      <c r="W374" s="122">
        <v>1498.9783332726918</v>
      </c>
      <c r="X374" s="122">
        <v>1128.4728545123573</v>
      </c>
      <c r="Y374" s="122">
        <v>1251.6544408319198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625.28112525120639</v>
      </c>
      <c r="G375" s="98">
        <v>632.12337984793226</v>
      </c>
      <c r="H375" s="98">
        <v>640.016273235776</v>
      </c>
      <c r="I375" s="98">
        <v>648.7891369012516</v>
      </c>
      <c r="J375" s="98">
        <v>618.70653666356895</v>
      </c>
      <c r="K375" s="98">
        <v>612.99088073236044</v>
      </c>
      <c r="L375" s="98">
        <v>0</v>
      </c>
      <c r="M375" s="98">
        <v>576.35409169364686</v>
      </c>
      <c r="N375" s="98">
        <v>578.77583601172671</v>
      </c>
      <c r="O375" s="98">
        <v>611.48346528659579</v>
      </c>
      <c r="P375" s="98">
        <v>683.53473518322676</v>
      </c>
      <c r="Q375" s="98">
        <v>730.52982470193285</v>
      </c>
      <c r="R375" s="98">
        <v>776.65651887083993</v>
      </c>
      <c r="S375" s="98">
        <v>941.54174517203012</v>
      </c>
      <c r="T375" s="98">
        <v>1242.8587758422027</v>
      </c>
      <c r="U375" s="98">
        <v>1031.0178190820502</v>
      </c>
      <c r="V375" s="98">
        <v>1235.9017477057771</v>
      </c>
      <c r="W375" s="98">
        <v>1551.402254740234</v>
      </c>
      <c r="X375" s="98">
        <v>1176.9306626959576</v>
      </c>
      <c r="Y375" s="98">
        <v>1366.349779032834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1250.6495965510619</v>
      </c>
      <c r="U376" s="98">
        <v>0</v>
      </c>
      <c r="V376" s="98">
        <v>1238.1483109530095</v>
      </c>
      <c r="W376" s="98">
        <v>0</v>
      </c>
      <c r="X376" s="98">
        <v>1179.2293348511623</v>
      </c>
      <c r="Y376" s="98">
        <v>1374.5343518048574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381.82977080745161</v>
      </c>
      <c r="U377" s="101">
        <v>0</v>
      </c>
      <c r="V377" s="101">
        <v>377.38267307930857</v>
      </c>
      <c r="W377" s="101">
        <v>0</v>
      </c>
      <c r="X377" s="101">
        <v>282.65584823821166</v>
      </c>
      <c r="Y377" s="101">
        <v>528.52030434526716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868.81982574361041</v>
      </c>
      <c r="U378" s="104">
        <v>0</v>
      </c>
      <c r="V378" s="104">
        <v>860.76563787370094</v>
      </c>
      <c r="W378" s="104">
        <v>0</v>
      </c>
      <c r="X378" s="104">
        <v>896.57348661295055</v>
      </c>
      <c r="Y378" s="104">
        <v>846.01404745958996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619.9234847201003</v>
      </c>
      <c r="G379" s="101">
        <v>620.33922476949749</v>
      </c>
      <c r="H379" s="101">
        <v>630.73808960265978</v>
      </c>
      <c r="I379" s="101">
        <v>688.67320724804495</v>
      </c>
      <c r="J379" s="101">
        <v>625.79013680837272</v>
      </c>
      <c r="K379" s="101">
        <v>488.96655677879107</v>
      </c>
      <c r="L379" s="101">
        <v>0</v>
      </c>
      <c r="M379" s="101">
        <v>478.00400760847737</v>
      </c>
      <c r="N379" s="101">
        <v>534.42377373737531</v>
      </c>
      <c r="O379" s="101">
        <v>665.50071792620156</v>
      </c>
      <c r="P379" s="101">
        <v>676.20344107472306</v>
      </c>
      <c r="Q379" s="101">
        <v>775.04356330868688</v>
      </c>
      <c r="R379" s="101">
        <v>803.80761781848571</v>
      </c>
      <c r="S379" s="101">
        <v>847.15515668387206</v>
      </c>
      <c r="T379" s="101">
        <v>1033.3188082955894</v>
      </c>
      <c r="U379" s="101">
        <v>1259.61083734159</v>
      </c>
      <c r="V379" s="101">
        <v>1145.8654457810783</v>
      </c>
      <c r="W379" s="101">
        <v>1497.2819011921704</v>
      </c>
      <c r="X379" s="101">
        <v>1120.1017384158652</v>
      </c>
      <c r="Y379" s="101">
        <v>1241.0845351386233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477.99536468644339</v>
      </c>
      <c r="N380" s="104">
        <v>533.84150004026299</v>
      </c>
      <c r="O380" s="104">
        <v>664.12143728048773</v>
      </c>
      <c r="P380" s="104">
        <v>0</v>
      </c>
      <c r="Q380" s="104">
        <v>771.3341258429532</v>
      </c>
      <c r="R380" s="104">
        <v>799.14742309311373</v>
      </c>
      <c r="S380" s="104">
        <v>845.30360126935716</v>
      </c>
      <c r="T380" s="104">
        <v>1042.0630653491842</v>
      </c>
      <c r="U380" s="104">
        <v>1263.2280011084429</v>
      </c>
      <c r="V380" s="104">
        <v>1147.7936277785952</v>
      </c>
      <c r="W380" s="104">
        <v>1495.3498876688509</v>
      </c>
      <c r="X380" s="104">
        <v>1123.9335517326545</v>
      </c>
      <c r="Y380" s="104">
        <v>1243.0041975899589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137.80549215102386</v>
      </c>
      <c r="N381" s="98">
        <v>164.52886265563197</v>
      </c>
      <c r="O381" s="98">
        <v>231.59311959366536</v>
      </c>
      <c r="P381" s="98">
        <v>0</v>
      </c>
      <c r="Q381" s="98">
        <v>237.35648765606078</v>
      </c>
      <c r="R381" s="98">
        <v>247.59224167370363</v>
      </c>
      <c r="S381" s="98">
        <v>237.23265514496688</v>
      </c>
      <c r="T381" s="98">
        <v>316.40933503758743</v>
      </c>
      <c r="U381" s="98">
        <v>366.98991260524997</v>
      </c>
      <c r="V381" s="98">
        <v>346.37951661326866</v>
      </c>
      <c r="W381" s="98">
        <v>623.76002551481542</v>
      </c>
      <c r="X381" s="98">
        <v>267.85659144452904</v>
      </c>
      <c r="Y381" s="98">
        <v>481.40961182600341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340.18987253541951</v>
      </c>
      <c r="N382" s="98">
        <v>369.31263738463099</v>
      </c>
      <c r="O382" s="98">
        <v>432.52831768682228</v>
      </c>
      <c r="P382" s="98">
        <v>0</v>
      </c>
      <c r="Q382" s="98">
        <v>533.97763818689248</v>
      </c>
      <c r="R382" s="98">
        <v>551.55518141941002</v>
      </c>
      <c r="S382" s="98">
        <v>608.07094612439016</v>
      </c>
      <c r="T382" s="98">
        <v>725.65373031159675</v>
      </c>
      <c r="U382" s="98">
        <v>896.23808850319278</v>
      </c>
      <c r="V382" s="98">
        <v>801.41411116532674</v>
      </c>
      <c r="W382" s="98">
        <v>871.5898621540357</v>
      </c>
      <c r="X382" s="98">
        <v>856.07696028812529</v>
      </c>
      <c r="Y382" s="98">
        <v>761.59458576395582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223.15057348565077</v>
      </c>
      <c r="G383" s="122">
        <v>217.96080180950679</v>
      </c>
      <c r="H383" s="122">
        <v>195.13441670501547</v>
      </c>
      <c r="I383" s="122">
        <v>218.01625882186033</v>
      </c>
      <c r="J383" s="122">
        <v>184.99767212609464</v>
      </c>
      <c r="K383" s="122">
        <v>171.48246614185945</v>
      </c>
      <c r="L383" s="122">
        <v>0</v>
      </c>
      <c r="M383" s="122">
        <v>172.9062549148635</v>
      </c>
      <c r="N383" s="122">
        <v>179.09844702233551</v>
      </c>
      <c r="O383" s="122">
        <v>174.77753389025935</v>
      </c>
      <c r="P383" s="122">
        <v>204.22663832888841</v>
      </c>
      <c r="Q383" s="122">
        <v>217.01811005380068</v>
      </c>
      <c r="R383" s="122">
        <v>224.30039008900883</v>
      </c>
      <c r="S383" s="122">
        <v>271.14877389218879</v>
      </c>
      <c r="T383" s="122">
        <v>267.81447015493023</v>
      </c>
      <c r="U383" s="122">
        <v>283.3797323800718</v>
      </c>
      <c r="V383" s="122">
        <v>303.51652320635691</v>
      </c>
      <c r="W383" s="122">
        <v>357.43395952740224</v>
      </c>
      <c r="X383" s="122">
        <v>392.96722646953612</v>
      </c>
      <c r="Y383" s="122">
        <v>392.41393426438202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211.67618207342349</v>
      </c>
      <c r="G384" s="98">
        <v>222.521648379071</v>
      </c>
      <c r="H384" s="98">
        <v>202.99546039444314</v>
      </c>
      <c r="I384" s="98">
        <v>205.63035895207614</v>
      </c>
      <c r="J384" s="98">
        <v>195.37758240749793</v>
      </c>
      <c r="K384" s="98">
        <v>182.12532372902442</v>
      </c>
      <c r="L384" s="98">
        <v>0</v>
      </c>
      <c r="M384" s="98">
        <v>172.75680641780221</v>
      </c>
      <c r="N384" s="98">
        <v>177.10724295854683</v>
      </c>
      <c r="O384" s="98">
        <v>178.10816516451163</v>
      </c>
      <c r="P384" s="98">
        <v>198.12500665062498</v>
      </c>
      <c r="Q384" s="98">
        <v>215.52938629710712</v>
      </c>
      <c r="R384" s="98">
        <v>246.39689516627467</v>
      </c>
      <c r="S384" s="98">
        <v>278.2943455940806</v>
      </c>
      <c r="T384" s="98">
        <v>161.89379363931783</v>
      </c>
      <c r="U384" s="98">
        <v>335.32019610125104</v>
      </c>
      <c r="V384" s="98">
        <v>216.44476036991011</v>
      </c>
      <c r="W384" s="98">
        <v>434.02821659750873</v>
      </c>
      <c r="X384" s="98">
        <v>391.89445266365567</v>
      </c>
      <c r="Y384" s="98">
        <v>365.73956443213569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223.89085680256863</v>
      </c>
      <c r="G385" s="33">
        <v>217.611757429183</v>
      </c>
      <c r="H385" s="33">
        <v>194.47704719788567</v>
      </c>
      <c r="I385" s="33">
        <v>219.02910621503801</v>
      </c>
      <c r="J385" s="33">
        <v>183.99003926741452</v>
      </c>
      <c r="K385" s="33">
        <v>170.83252064035318</v>
      </c>
      <c r="L385" s="33">
        <v>0</v>
      </c>
      <c r="M385" s="33">
        <v>172.9130354995697</v>
      </c>
      <c r="N385" s="33">
        <v>179.17967329533391</v>
      </c>
      <c r="O385" s="33">
        <v>174.65168007692725</v>
      </c>
      <c r="P385" s="33">
        <v>204.34716438673067</v>
      </c>
      <c r="Q385" s="33">
        <v>217.07056508549627</v>
      </c>
      <c r="R385" s="33">
        <v>223.6307990260614</v>
      </c>
      <c r="S385" s="33">
        <v>271.06722671156803</v>
      </c>
      <c r="T385" s="33">
        <v>268.02175132227978</v>
      </c>
      <c r="U385" s="33">
        <v>281.38824951295675</v>
      </c>
      <c r="V385" s="33">
        <v>305.87284668517827</v>
      </c>
      <c r="W385" s="33">
        <v>353.12034793789439</v>
      </c>
      <c r="X385" s="33">
        <v>392.99991893168061</v>
      </c>
      <c r="Y385" s="33">
        <v>392.66984269102329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41.106293949181044</v>
      </c>
      <c r="G387" s="117">
        <f t="shared" si="184"/>
        <v>37.471772741841718</v>
      </c>
      <c r="H387" s="117">
        <f t="shared" si="184"/>
        <v>38.654885651519727</v>
      </c>
      <c r="I387" s="117">
        <f t="shared" si="184"/>
        <v>35.569105167008097</v>
      </c>
      <c r="J387" s="117">
        <f t="shared" si="184"/>
        <v>26.823555988327708</v>
      </c>
      <c r="K387" s="117">
        <f t="shared" si="184"/>
        <v>14.897033514200047</v>
      </c>
      <c r="L387" s="117">
        <f t="shared" si="184"/>
        <v>0</v>
      </c>
      <c r="M387" s="117">
        <f t="shared" si="184"/>
        <v>11.777298795245956</v>
      </c>
      <c r="N387" s="117">
        <f t="shared" si="184"/>
        <v>10.643062646858807</v>
      </c>
      <c r="O387" s="117">
        <f t="shared" si="184"/>
        <v>12.087623574989664</v>
      </c>
      <c r="P387" s="117">
        <f t="shared" si="184"/>
        <v>4.1107873940457278</v>
      </c>
      <c r="Q387" s="117">
        <f t="shared" si="184"/>
        <v>12.435878883156587</v>
      </c>
      <c r="R387" s="117">
        <f t="shared" ref="R387:V387" si="185">R388+R390+R392+R401</f>
        <v>15.79306472298188</v>
      </c>
      <c r="S387" s="117">
        <f t="shared" si="185"/>
        <v>9.5793904305927633</v>
      </c>
      <c r="T387" s="117">
        <f t="shared" si="185"/>
        <v>26.117158521115062</v>
      </c>
      <c r="U387" s="117">
        <f t="shared" si="185"/>
        <v>16.438959196609289</v>
      </c>
      <c r="V387" s="117">
        <f t="shared" si="185"/>
        <v>32.982467577311908</v>
      </c>
      <c r="W387" s="117">
        <f t="shared" ref="W387:Y387" si="186">W388+W390+W392+W401</f>
        <v>21.676536500755645</v>
      </c>
      <c r="X387" s="117">
        <f t="shared" si="186"/>
        <v>39.266599718942935</v>
      </c>
      <c r="Y387" s="117">
        <f t="shared" si="186"/>
        <v>28.759754024988752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36.125333492795825</v>
      </c>
      <c r="G392" s="122">
        <v>31.333400927579095</v>
      </c>
      <c r="H392" s="122">
        <v>32.579742718089896</v>
      </c>
      <c r="I392" s="122">
        <v>29.544429089392228</v>
      </c>
      <c r="J392" s="122">
        <v>20.126852060144984</v>
      </c>
      <c r="K392" s="122">
        <v>10.839079440898461</v>
      </c>
      <c r="L392" s="122">
        <v>0</v>
      </c>
      <c r="M392" s="122">
        <v>8.8775654195714218</v>
      </c>
      <c r="N392" s="122">
        <v>7.9591801628116858</v>
      </c>
      <c r="O392" s="122">
        <v>9.5805784964107552</v>
      </c>
      <c r="P392" s="122">
        <v>2.6277660088442469</v>
      </c>
      <c r="Q392" s="122">
        <v>9.6058994469325416</v>
      </c>
      <c r="R392" s="122">
        <v>13.009515251257179</v>
      </c>
      <c r="S392" s="122">
        <v>8.3806514850098814</v>
      </c>
      <c r="T392" s="122">
        <v>25.997255495983854</v>
      </c>
      <c r="U392" s="122">
        <v>11.772080400181766</v>
      </c>
      <c r="V392" s="122">
        <v>30.842114813696274</v>
      </c>
      <c r="W392" s="122">
        <v>13.009813612933868</v>
      </c>
      <c r="X392" s="122">
        <v>34.928786228236142</v>
      </c>
      <c r="Y392" s="122">
        <v>27.459025633401421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270.9400011959687</v>
      </c>
      <c r="G393" s="98">
        <v>271.43362563069985</v>
      </c>
      <c r="H393" s="98">
        <v>272.14855332487076</v>
      </c>
      <c r="I393" s="98">
        <v>272.95445618314614</v>
      </c>
      <c r="J393" s="98">
        <v>257.12782740605508</v>
      </c>
      <c r="K393" s="98">
        <v>251.10534038081434</v>
      </c>
      <c r="L393" s="98">
        <v>0</v>
      </c>
      <c r="M393" s="98">
        <v>224.63411070594114</v>
      </c>
      <c r="N393" s="98">
        <v>214.08276763225408</v>
      </c>
      <c r="O393" s="98">
        <v>210.49899610685347</v>
      </c>
      <c r="P393" s="98">
        <v>217.05347233053482</v>
      </c>
      <c r="Q393" s="98">
        <v>216.83560824722113</v>
      </c>
      <c r="R393" s="98">
        <v>221.16175927137203</v>
      </c>
      <c r="S393" s="98">
        <v>258.34269142921761</v>
      </c>
      <c r="T393" s="98">
        <v>330.22855855520862</v>
      </c>
      <c r="U393" s="98">
        <v>266.75374022452695</v>
      </c>
      <c r="V393" s="98">
        <v>313.29123478360788</v>
      </c>
      <c r="W393" s="98">
        <v>388.43586358616835</v>
      </c>
      <c r="X393" s="98">
        <v>294.10236743706275</v>
      </c>
      <c r="Y393" s="98">
        <v>341.09953838404539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101.45247173538834</v>
      </c>
      <c r="U394" s="98">
        <v>0</v>
      </c>
      <c r="V394" s="98">
        <v>95.663497405379147</v>
      </c>
      <c r="W394" s="98">
        <v>0</v>
      </c>
      <c r="X394" s="98">
        <v>70.632669172172371</v>
      </c>
      <c r="Y394" s="98">
        <v>131.94134811246872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101.45247173538834</v>
      </c>
      <c r="U395" s="101">
        <v>0</v>
      </c>
      <c r="V395" s="101">
        <v>95.663497405379147</v>
      </c>
      <c r="W395" s="101">
        <v>0</v>
      </c>
      <c r="X395" s="101">
        <v>70.632669172172371</v>
      </c>
      <c r="Y395" s="101">
        <v>131.94134811246872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4.9809604563852199</v>
      </c>
      <c r="G401" s="122">
        <v>6.1383718142626211</v>
      </c>
      <c r="H401" s="122">
        <v>6.0751429334298281</v>
      </c>
      <c r="I401" s="122">
        <v>6.0246760776158661</v>
      </c>
      <c r="J401" s="122">
        <v>6.6967039281827239</v>
      </c>
      <c r="K401" s="122">
        <v>4.0579540733015849</v>
      </c>
      <c r="L401" s="122">
        <v>0</v>
      </c>
      <c r="M401" s="122">
        <v>2.8997333756745345</v>
      </c>
      <c r="N401" s="122">
        <v>2.6838824840471216</v>
      </c>
      <c r="O401" s="122">
        <v>2.5070450785789093</v>
      </c>
      <c r="P401" s="122">
        <v>1.4830213852014811</v>
      </c>
      <c r="Q401" s="122">
        <v>2.829979436224046</v>
      </c>
      <c r="R401" s="122">
        <v>2.7835494717247009</v>
      </c>
      <c r="S401" s="122">
        <v>1.1987389455828816</v>
      </c>
      <c r="T401" s="122">
        <v>0.11990302513120651</v>
      </c>
      <c r="U401" s="122">
        <v>4.6668787964275218</v>
      </c>
      <c r="V401" s="122">
        <v>2.1403527636156339</v>
      </c>
      <c r="W401" s="122">
        <v>8.6667228878217752</v>
      </c>
      <c r="X401" s="122">
        <v>4.3378134907067905</v>
      </c>
      <c r="Y401" s="122">
        <v>1.3007283915873302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82.185847530356128</v>
      </c>
      <c r="G402" s="98">
        <v>86.346430187294203</v>
      </c>
      <c r="H402" s="98">
        <v>78.723727179028188</v>
      </c>
      <c r="I402" s="98">
        <v>79.699185335247421</v>
      </c>
      <c r="J402" s="98">
        <v>75.681339906321426</v>
      </c>
      <c r="K402" s="98">
        <v>70.506952023615042</v>
      </c>
      <c r="L402" s="98">
        <v>0</v>
      </c>
      <c r="M402" s="98">
        <v>66.811742980988868</v>
      </c>
      <c r="N402" s="98">
        <v>68.477344521545135</v>
      </c>
      <c r="O402" s="98">
        <v>68.854202336685049</v>
      </c>
      <c r="P402" s="98">
        <v>76.560979011026461</v>
      </c>
      <c r="Q402" s="98">
        <v>83.147491054773155</v>
      </c>
      <c r="R402" s="98">
        <v>94.640682038639824</v>
      </c>
      <c r="S402" s="98">
        <v>106.23823905228289</v>
      </c>
      <c r="T402" s="98">
        <v>61.390348867177735</v>
      </c>
      <c r="U402" s="98">
        <v>126.38514854390304</v>
      </c>
      <c r="V402" s="98">
        <v>81.231483457221913</v>
      </c>
      <c r="W402" s="98">
        <v>162.55661006260584</v>
      </c>
      <c r="X402" s="98">
        <v>146.67927027870718</v>
      </c>
      <c r="Y402" s="98">
        <v>136.88090691044542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136.01624582738253</v>
      </c>
      <c r="G405" s="118">
        <f t="shared" si="189"/>
        <v>124.71976653891031</v>
      </c>
      <c r="H405" s="118">
        <f t="shared" si="189"/>
        <v>111.16102424849484</v>
      </c>
      <c r="I405" s="118">
        <f t="shared" si="189"/>
        <v>102.41844738346605</v>
      </c>
      <c r="J405" s="118">
        <f t="shared" si="189"/>
        <v>103.78557569302065</v>
      </c>
      <c r="K405" s="118">
        <f t="shared" si="189"/>
        <v>99.424775552834816</v>
      </c>
      <c r="L405" s="118">
        <f t="shared" si="189"/>
        <v>0</v>
      </c>
      <c r="M405" s="118">
        <f t="shared" si="189"/>
        <v>116.67695319996945</v>
      </c>
      <c r="N405" s="118">
        <f t="shared" si="189"/>
        <v>128.3688332119801</v>
      </c>
      <c r="O405" s="118">
        <f t="shared" si="189"/>
        <v>125.76871732278582</v>
      </c>
      <c r="P405" s="118">
        <f t="shared" si="189"/>
        <v>118.3383864653152</v>
      </c>
      <c r="Q405" s="118">
        <f t="shared" si="189"/>
        <v>118.86136836680033</v>
      </c>
      <c r="R405" s="118">
        <f t="shared" ref="R405:V405" si="190">R406+R408+R410+R419</f>
        <v>115.02143614981114</v>
      </c>
      <c r="S405" s="118">
        <f t="shared" si="190"/>
        <v>72.945093608502916</v>
      </c>
      <c r="T405" s="118">
        <f t="shared" si="190"/>
        <v>69.026931601801806</v>
      </c>
      <c r="U405" s="118">
        <f t="shared" si="190"/>
        <v>89.438500481990914</v>
      </c>
      <c r="V405" s="118">
        <f t="shared" si="190"/>
        <v>106.73296435192751</v>
      </c>
      <c r="W405" s="118">
        <f t="shared" ref="W405:Y405" si="191">W406+W408+W410+W419</f>
        <v>86.278584348863163</v>
      </c>
      <c r="X405" s="118">
        <f t="shared" si="191"/>
        <v>69.87199868745374</v>
      </c>
      <c r="Y405" s="118">
        <f t="shared" si="191"/>
        <v>61.518879891893725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119.97631929836211</v>
      </c>
      <c r="G406" s="123">
        <f t="shared" si="192"/>
        <v>108.75964876381397</v>
      </c>
      <c r="H406" s="123">
        <f t="shared" si="192"/>
        <v>95.331435301915576</v>
      </c>
      <c r="I406" s="123">
        <f t="shared" si="192"/>
        <v>85.177734430359251</v>
      </c>
      <c r="J406" s="123">
        <f t="shared" si="192"/>
        <v>88.357263791967313</v>
      </c>
      <c r="K406" s="123">
        <f t="shared" si="192"/>
        <v>86.804513679756852</v>
      </c>
      <c r="L406" s="123">
        <f t="shared" si="192"/>
        <v>0</v>
      </c>
      <c r="M406" s="123">
        <f t="shared" si="192"/>
        <v>104.65029581010575</v>
      </c>
      <c r="N406" s="123">
        <f t="shared" si="192"/>
        <v>114.90415220478747</v>
      </c>
      <c r="O406" s="123">
        <f t="shared" si="192"/>
        <v>110.36192167961347</v>
      </c>
      <c r="P406" s="123">
        <f t="shared" si="192"/>
        <v>102.75122777932069</v>
      </c>
      <c r="Q406" s="123">
        <f t="shared" si="192"/>
        <v>101.51309353817136</v>
      </c>
      <c r="R406" s="123">
        <f t="shared" si="192"/>
        <v>97.556217826911322</v>
      </c>
      <c r="S406" s="123">
        <f t="shared" si="192"/>
        <v>55.331779465140485</v>
      </c>
      <c r="T406" s="123">
        <f t="shared" si="192"/>
        <v>49.820861434143261</v>
      </c>
      <c r="U406" s="123">
        <f t="shared" si="192"/>
        <v>64.50416017121465</v>
      </c>
      <c r="V406" s="123">
        <f t="shared" si="192"/>
        <v>84.746253109430143</v>
      </c>
      <c r="W406" s="123">
        <f t="shared" si="192"/>
        <v>57.944916396035332</v>
      </c>
      <c r="X406" s="123">
        <f t="shared" si="192"/>
        <v>48.837728377610553</v>
      </c>
      <c r="Y406" s="123">
        <f t="shared" si="192"/>
        <v>38.012145194519981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119.97631929836211</v>
      </c>
      <c r="G407" s="99">
        <v>108.75964876381397</v>
      </c>
      <c r="H407" s="99">
        <v>95.331435301915576</v>
      </c>
      <c r="I407" s="99">
        <v>85.177734430359251</v>
      </c>
      <c r="J407" s="99">
        <v>88.357263791967313</v>
      </c>
      <c r="K407" s="99">
        <v>86.804513679756852</v>
      </c>
      <c r="L407" s="99">
        <v>0</v>
      </c>
      <c r="M407" s="99">
        <v>104.65029581010575</v>
      </c>
      <c r="N407" s="99">
        <v>114.90415220478747</v>
      </c>
      <c r="O407" s="99">
        <v>110.36192167961347</v>
      </c>
      <c r="P407" s="99">
        <v>102.75122777932069</v>
      </c>
      <c r="Q407" s="99">
        <v>101.51309353817136</v>
      </c>
      <c r="R407" s="99">
        <v>97.556217826911322</v>
      </c>
      <c r="S407" s="99">
        <v>55.331779465140485</v>
      </c>
      <c r="T407" s="99">
        <v>49.820861434143261</v>
      </c>
      <c r="U407" s="99">
        <v>64.50416017121465</v>
      </c>
      <c r="V407" s="99">
        <v>84.746253109430143</v>
      </c>
      <c r="W407" s="99">
        <v>57.944916396035332</v>
      </c>
      <c r="X407" s="99">
        <v>48.837728377610553</v>
      </c>
      <c r="Y407" s="99">
        <v>38.012145194519981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0.16927282224924331</v>
      </c>
      <c r="G408" s="123">
        <f t="shared" si="193"/>
        <v>0.212250596814583</v>
      </c>
      <c r="H408" s="123">
        <f t="shared" si="193"/>
        <v>0.27751204608114999</v>
      </c>
      <c r="I408" s="123">
        <f t="shared" si="193"/>
        <v>0.39206030826829058</v>
      </c>
      <c r="J408" s="123">
        <f t="shared" si="193"/>
        <v>0.32283494341537161</v>
      </c>
      <c r="K408" s="123">
        <f t="shared" si="193"/>
        <v>0.38488534304659672</v>
      </c>
      <c r="L408" s="123">
        <f t="shared" si="193"/>
        <v>0</v>
      </c>
      <c r="M408" s="123">
        <f t="shared" si="193"/>
        <v>0.3071529750878248</v>
      </c>
      <c r="N408" s="123">
        <f t="shared" si="193"/>
        <v>0.72807996484291637</v>
      </c>
      <c r="O408" s="123">
        <f t="shared" si="193"/>
        <v>0.67421873406359312</v>
      </c>
      <c r="P408" s="123">
        <f t="shared" si="193"/>
        <v>0.52154058585936924</v>
      </c>
      <c r="Q408" s="123">
        <f t="shared" si="193"/>
        <v>0.83633050251949181</v>
      </c>
      <c r="R408" s="123">
        <f t="shared" si="193"/>
        <v>0.85804363875860068</v>
      </c>
      <c r="S408" s="123">
        <f t="shared" si="193"/>
        <v>0.87480489378930493</v>
      </c>
      <c r="T408" s="123">
        <f t="shared" si="193"/>
        <v>0.96926198564646882</v>
      </c>
      <c r="U408" s="123">
        <f t="shared" si="193"/>
        <v>0.92304992124728402</v>
      </c>
      <c r="V408" s="123">
        <f t="shared" si="193"/>
        <v>0.80980133947454858</v>
      </c>
      <c r="W408" s="123">
        <f t="shared" si="193"/>
        <v>0.29287037467478616</v>
      </c>
      <c r="X408" s="123">
        <f t="shared" si="193"/>
        <v>0.31624547692217042</v>
      </c>
      <c r="Y408" s="123">
        <f t="shared" si="193"/>
        <v>0.27231720674541343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0.16927282224924331</v>
      </c>
      <c r="G409" s="99">
        <f>RES_hhdet_in_fecs!G165</f>
        <v>0.212250596814583</v>
      </c>
      <c r="H409" s="99">
        <f>RES_hhdet_in_fecs!H165</f>
        <v>0.27751204608114999</v>
      </c>
      <c r="I409" s="99">
        <f>RES_hhdet_in_fecs!I165</f>
        <v>0.39206030826829058</v>
      </c>
      <c r="J409" s="99">
        <f>RES_hhdet_in_fecs!J165</f>
        <v>0.32283494341537161</v>
      </c>
      <c r="K409" s="99">
        <f>RES_hhdet_in_fecs!K165</f>
        <v>0.38488534304659672</v>
      </c>
      <c r="L409" s="99">
        <f>RES_hhdet_in_fecs!L165</f>
        <v>0</v>
      </c>
      <c r="M409" s="99">
        <f>RES_hhdet_in_fecs!M165</f>
        <v>0.3071529750878248</v>
      </c>
      <c r="N409" s="99">
        <f>RES_hhdet_in_fecs!N165</f>
        <v>0.72807996484291637</v>
      </c>
      <c r="O409" s="99">
        <f>RES_hhdet_in_fecs!O165</f>
        <v>0.67421873406359312</v>
      </c>
      <c r="P409" s="99">
        <f>RES_hhdet_in_fecs!P165</f>
        <v>0.52154058585936924</v>
      </c>
      <c r="Q409" s="99">
        <f>RES_hhdet_in_fecs!Q165</f>
        <v>0.83633050251949181</v>
      </c>
      <c r="R409" s="99">
        <f>RES_hhdet_in_fecs!R165</f>
        <v>0.85804363875860068</v>
      </c>
      <c r="S409" s="99">
        <f>RES_hhdet_in_fecs!S165</f>
        <v>0.87480489378930493</v>
      </c>
      <c r="T409" s="99">
        <f>RES_hhdet_in_fecs!T165</f>
        <v>0.96926198564646882</v>
      </c>
      <c r="U409" s="99">
        <f>RES_hhdet_in_fecs!U165</f>
        <v>0.92304992124728402</v>
      </c>
      <c r="V409" s="99">
        <f>RES_hhdet_in_fecs!V165</f>
        <v>0.80980133947454858</v>
      </c>
      <c r="W409" s="99">
        <f>RES_hhdet_in_fecs!W165</f>
        <v>0.29287037467478616</v>
      </c>
      <c r="X409" s="99">
        <f>RES_hhdet_in_fecs!X165</f>
        <v>0.31624547692217042</v>
      </c>
      <c r="Y409" s="99">
        <f>RES_hhdet_in_fecs!Y165</f>
        <v>0.27231720674541343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12.440972252751903</v>
      </c>
      <c r="G410" s="123">
        <v>12.390842407296217</v>
      </c>
      <c r="H410" s="123">
        <v>12.5458499109094</v>
      </c>
      <c r="I410" s="123">
        <v>13.506054284750721</v>
      </c>
      <c r="J410" s="123">
        <v>12.257577134172086</v>
      </c>
      <c r="K410" s="123">
        <v>9.6263157582937762</v>
      </c>
      <c r="L410" s="123">
        <v>0</v>
      </c>
      <c r="M410" s="123">
        <v>9.1202940882464123</v>
      </c>
      <c r="N410" s="123">
        <v>10.063122781807156</v>
      </c>
      <c r="O410" s="123">
        <v>12.142279957543945</v>
      </c>
      <c r="P410" s="123">
        <v>12.08197013983597</v>
      </c>
      <c r="Q410" s="123">
        <v>13.360111680671865</v>
      </c>
      <c r="R410" s="123">
        <v>13.399337652834278</v>
      </c>
      <c r="S410" s="123">
        <v>12.959932138029219</v>
      </c>
      <c r="T410" s="123">
        <v>14.58928558179119</v>
      </c>
      <c r="U410" s="123">
        <v>20.157567458409744</v>
      </c>
      <c r="V410" s="123">
        <v>17.148597249181488</v>
      </c>
      <c r="W410" s="123">
        <v>23.258099632697856</v>
      </c>
      <c r="X410" s="123">
        <v>15.581081227439821</v>
      </c>
      <c r="Y410" s="123">
        <v>18.185811278851762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13.58504258135164</v>
      </c>
      <c r="G411" s="99">
        <v>13.603153179041614</v>
      </c>
      <c r="H411" s="99">
        <v>13.635885750972086</v>
      </c>
      <c r="I411" s="99">
        <v>13.669574862816821</v>
      </c>
      <c r="J411" s="99">
        <v>12.871699672634575</v>
      </c>
      <c r="K411" s="99">
        <v>12.565844704505135</v>
      </c>
      <c r="L411" s="99">
        <v>0</v>
      </c>
      <c r="M411" s="99">
        <v>11.226466797456991</v>
      </c>
      <c r="N411" s="99">
        <v>10.686451268314851</v>
      </c>
      <c r="O411" s="99">
        <v>10.501966851101308</v>
      </c>
      <c r="P411" s="99">
        <v>10.825488668901459</v>
      </c>
      <c r="Q411" s="99">
        <v>10.81097051220045</v>
      </c>
      <c r="R411" s="99">
        <v>11.018454167706395</v>
      </c>
      <c r="S411" s="99">
        <v>12.85936075366809</v>
      </c>
      <c r="T411" s="99">
        <v>16.435352032422351</v>
      </c>
      <c r="U411" s="99">
        <v>13.26716906958659</v>
      </c>
      <c r="V411" s="99">
        <v>15.579924565897564</v>
      </c>
      <c r="W411" s="99">
        <v>19.30337612161432</v>
      </c>
      <c r="X411" s="99">
        <v>14.614301569091523</v>
      </c>
      <c r="Y411" s="99">
        <v>16.961157274735605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14.871840448733492</v>
      </c>
      <c r="U412" s="99">
        <v>0</v>
      </c>
      <c r="V412" s="99">
        <v>14.48108321351202</v>
      </c>
      <c r="W412" s="99">
        <v>0</v>
      </c>
      <c r="X412" s="99">
        <v>13.63021367684933</v>
      </c>
      <c r="Y412" s="99">
        <v>16.116945022651318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5.0492516299183858</v>
      </c>
      <c r="U413" s="102">
        <v>0</v>
      </c>
      <c r="V413" s="102">
        <v>4.7573309043107868</v>
      </c>
      <c r="W413" s="102">
        <v>0</v>
      </c>
      <c r="X413" s="102">
        <v>3.509822572689421</v>
      </c>
      <c r="Y413" s="102">
        <v>6.5607768541058107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9.8225888188151078</v>
      </c>
      <c r="U414" s="105">
        <v>0</v>
      </c>
      <c r="V414" s="105">
        <v>9.7237523092012328</v>
      </c>
      <c r="W414" s="105">
        <v>0</v>
      </c>
      <c r="X414" s="105">
        <v>10.120391104159909</v>
      </c>
      <c r="Y414" s="105">
        <v>9.5561681685455113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12.264961432967329</v>
      </c>
      <c r="G415" s="102">
        <v>12.232634227745825</v>
      </c>
      <c r="H415" s="102">
        <v>12.39761238728188</v>
      </c>
      <c r="I415" s="102">
        <v>13.486206613802185</v>
      </c>
      <c r="J415" s="102">
        <v>12.20542395859804</v>
      </c>
      <c r="K415" s="102">
        <v>9.4937054298932644</v>
      </c>
      <c r="L415" s="102">
        <v>0</v>
      </c>
      <c r="M415" s="102">
        <v>9.1414504459866102</v>
      </c>
      <c r="N415" s="102">
        <v>10.059060918207839</v>
      </c>
      <c r="O415" s="102">
        <v>12.246536807702828</v>
      </c>
      <c r="P415" s="102">
        <v>12.097368197077813</v>
      </c>
      <c r="Q415" s="102">
        <v>13.502670780248314</v>
      </c>
      <c r="R415" s="102">
        <v>13.752798649733826</v>
      </c>
      <c r="S415" s="102">
        <v>14.244282664454989</v>
      </c>
      <c r="T415" s="102">
        <v>17.094253503187478</v>
      </c>
      <c r="U415" s="102">
        <v>20.495024146423781</v>
      </c>
      <c r="V415" s="102">
        <v>18.35755736816991</v>
      </c>
      <c r="W415" s="102">
        <v>23.641172413404181</v>
      </c>
      <c r="X415" s="102">
        <v>17.418693349191749</v>
      </c>
      <c r="Y415" s="102">
        <v>19.046296953071813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6.4974959486856969</v>
      </c>
      <c r="N416" s="105">
        <v>7.2845261715364629</v>
      </c>
      <c r="O416" s="105">
        <v>9.1637030510691826</v>
      </c>
      <c r="P416" s="105">
        <v>0</v>
      </c>
      <c r="Q416" s="105">
        <v>10.182865292856976</v>
      </c>
      <c r="R416" s="105">
        <v>10.478306184468952</v>
      </c>
      <c r="S416" s="105">
        <v>10.864469897963556</v>
      </c>
      <c r="T416" s="105">
        <v>13.438378564791442</v>
      </c>
      <c r="U416" s="105">
        <v>16.096914755017718</v>
      </c>
      <c r="V416" s="105">
        <v>14.60251952389225</v>
      </c>
      <c r="W416" s="105">
        <v>19.687951278453557</v>
      </c>
      <c r="X416" s="105">
        <v>13.828707958266452</v>
      </c>
      <c r="Y416" s="105">
        <v>15.99055643778884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2.6354215814759625</v>
      </c>
      <c r="N417" s="99">
        <v>3.0968043219382495</v>
      </c>
      <c r="O417" s="99">
        <v>4.2617740103310569</v>
      </c>
      <c r="P417" s="99">
        <v>0</v>
      </c>
      <c r="Q417" s="99">
        <v>4.1351824105135941</v>
      </c>
      <c r="R417" s="99">
        <v>4.2361955416844692</v>
      </c>
      <c r="S417" s="99">
        <v>3.9888903118429333</v>
      </c>
      <c r="T417" s="99">
        <v>5.234378142046042</v>
      </c>
      <c r="U417" s="99">
        <v>5.9712626291884057</v>
      </c>
      <c r="V417" s="99">
        <v>5.5492395471028901</v>
      </c>
      <c r="W417" s="99">
        <v>9.8487921987460787</v>
      </c>
      <c r="X417" s="99">
        <v>4.1654357527652817</v>
      </c>
      <c r="Y417" s="99">
        <v>7.3879499448254355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3.8620743672097344</v>
      </c>
      <c r="N418" s="99">
        <v>4.1877218495982138</v>
      </c>
      <c r="O418" s="99">
        <v>4.9019290407381231</v>
      </c>
      <c r="P418" s="99">
        <v>0</v>
      </c>
      <c r="Q418" s="99">
        <v>6.0476828823433815</v>
      </c>
      <c r="R418" s="99">
        <v>6.242110642784481</v>
      </c>
      <c r="S418" s="99">
        <v>6.875579586120625</v>
      </c>
      <c r="T418" s="99">
        <v>8.2040004227453984</v>
      </c>
      <c r="U418" s="99">
        <v>10.125652125829314</v>
      </c>
      <c r="V418" s="99">
        <v>9.0532799767893621</v>
      </c>
      <c r="W418" s="99">
        <v>9.8391590797074748</v>
      </c>
      <c r="X418" s="99">
        <v>9.6632722055011691</v>
      </c>
      <c r="Y418" s="99">
        <v>8.602606492963405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3.4296814540192742</v>
      </c>
      <c r="G419" s="123">
        <v>3.3570247709855261</v>
      </c>
      <c r="H419" s="123">
        <v>3.0062269895887068</v>
      </c>
      <c r="I419" s="123">
        <v>3.3425983600877944</v>
      </c>
      <c r="J419" s="123">
        <v>2.8478998234658754</v>
      </c>
      <c r="K419" s="123">
        <v>2.6090607717376044</v>
      </c>
      <c r="L419" s="123">
        <v>0</v>
      </c>
      <c r="M419" s="123">
        <v>2.5992103265294593</v>
      </c>
      <c r="N419" s="123">
        <v>2.6734782605425793</v>
      </c>
      <c r="O419" s="123">
        <v>2.5902969515648153</v>
      </c>
      <c r="P419" s="123">
        <v>2.983647960299165</v>
      </c>
      <c r="Q419" s="123">
        <v>3.1518326454376178</v>
      </c>
      <c r="R419" s="123">
        <v>3.2078370313069322</v>
      </c>
      <c r="S419" s="123">
        <v>3.7785771115439051</v>
      </c>
      <c r="T419" s="123">
        <v>3.6475226002208845</v>
      </c>
      <c r="U419" s="123">
        <v>3.853722931119234</v>
      </c>
      <c r="V419" s="123">
        <v>4.0283126538413203</v>
      </c>
      <c r="W419" s="123">
        <v>4.7826979454551779</v>
      </c>
      <c r="X419" s="123">
        <v>5.1369436054811866</v>
      </c>
      <c r="Y419" s="123">
        <v>5.0486062117765629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4.1208320416179793</v>
      </c>
      <c r="G420" s="99">
        <v>4.3273331134708819</v>
      </c>
      <c r="H420" s="99">
        <v>3.9444183575082175</v>
      </c>
      <c r="I420" s="99">
        <v>3.9913397849591394</v>
      </c>
      <c r="J420" s="99">
        <v>3.788572741908538</v>
      </c>
      <c r="K420" s="99">
        <v>3.528317670875126</v>
      </c>
      <c r="L420" s="99">
        <v>0</v>
      </c>
      <c r="M420" s="99">
        <v>3.3390290187858986</v>
      </c>
      <c r="N420" s="99">
        <v>3.4182097574062182</v>
      </c>
      <c r="O420" s="99">
        <v>3.4351923946080314</v>
      </c>
      <c r="P420" s="99">
        <v>3.8184600405826985</v>
      </c>
      <c r="Q420" s="99">
        <v>4.1455602298112089</v>
      </c>
      <c r="R420" s="99">
        <v>4.7150738033499167</v>
      </c>
      <c r="S420" s="99">
        <v>5.2881536313251702</v>
      </c>
      <c r="T420" s="99">
        <v>3.0553747363331198</v>
      </c>
      <c r="U420" s="99">
        <v>6.2858467596571836</v>
      </c>
      <c r="V420" s="99">
        <v>4.0396290866982509</v>
      </c>
      <c r="W420" s="99">
        <v>8.0782741225875121</v>
      </c>
      <c r="X420" s="99">
        <v>7.2886699568851254</v>
      </c>
      <c r="Y420" s="99">
        <v>6.8063961652230169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3.3850910935290353</v>
      </c>
      <c r="G421" s="110">
        <v>3.2827664794687892</v>
      </c>
      <c r="H421" s="110">
        <v>2.9277719623062395</v>
      </c>
      <c r="I421" s="110">
        <v>3.2895480312513525</v>
      </c>
      <c r="J421" s="110">
        <v>2.7565837218622318</v>
      </c>
      <c r="K421" s="110">
        <v>2.5529229458360767</v>
      </c>
      <c r="L421" s="110">
        <v>0</v>
      </c>
      <c r="M421" s="110">
        <v>2.5656442257741876</v>
      </c>
      <c r="N421" s="110">
        <v>2.6430987705772795</v>
      </c>
      <c r="O421" s="110">
        <v>2.558371077873574</v>
      </c>
      <c r="P421" s="110">
        <v>2.9671578451330709</v>
      </c>
      <c r="Q421" s="110">
        <v>3.1168187540419039</v>
      </c>
      <c r="R421" s="110">
        <v>3.1621631897298719</v>
      </c>
      <c r="S421" s="110">
        <v>3.7613494194493975</v>
      </c>
      <c r="T421" s="110">
        <v>3.6486814023028566</v>
      </c>
      <c r="U421" s="110">
        <v>3.7604713005362647</v>
      </c>
      <c r="V421" s="110">
        <v>4.0280064101686452</v>
      </c>
      <c r="W421" s="110">
        <v>4.5970987094867137</v>
      </c>
      <c r="X421" s="110">
        <v>5.0713703859424069</v>
      </c>
      <c r="Y421" s="110">
        <v>5.0317423359219022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87.916875338187026</v>
      </c>
      <c r="G423" s="118">
        <f t="shared" si="194"/>
        <v>81.346302009289857</v>
      </c>
      <c r="H423" s="118">
        <f t="shared" si="194"/>
        <v>73.153985503799305</v>
      </c>
      <c r="I423" s="118">
        <f t="shared" si="194"/>
        <v>68.134232628148354</v>
      </c>
      <c r="J423" s="118">
        <f t="shared" si="194"/>
        <v>69.555575173021992</v>
      </c>
      <c r="K423" s="118">
        <f t="shared" si="194"/>
        <v>67.581062870400075</v>
      </c>
      <c r="L423" s="118">
        <f t="shared" si="194"/>
        <v>0</v>
      </c>
      <c r="M423" s="118">
        <f t="shared" si="194"/>
        <v>80.471185449624841</v>
      </c>
      <c r="N423" s="118">
        <f t="shared" si="194"/>
        <v>89.999271738137821</v>
      </c>
      <c r="O423" s="118">
        <f t="shared" si="194"/>
        <v>88.408545983815856</v>
      </c>
      <c r="P423" s="118">
        <f t="shared" si="194"/>
        <v>83.51323025293712</v>
      </c>
      <c r="Q423" s="118">
        <f t="shared" si="194"/>
        <v>86.20219870074925</v>
      </c>
      <c r="R423" s="118">
        <f t="shared" ref="R423:V423" si="195">R424+R426+R428+R437</f>
        <v>86.335229778817052</v>
      </c>
      <c r="S423" s="118">
        <f t="shared" si="195"/>
        <v>58.367741292382938</v>
      </c>
      <c r="T423" s="118">
        <f t="shared" si="195"/>
        <v>58.669119340383524</v>
      </c>
      <c r="U423" s="118">
        <f t="shared" si="195"/>
        <v>75.048999672291544</v>
      </c>
      <c r="V423" s="118">
        <f t="shared" si="195"/>
        <v>93.526747165212271</v>
      </c>
      <c r="W423" s="118">
        <f t="shared" ref="W423:Y423" si="196">W424+W426+W428+W437</f>
        <v>74.167547017751687</v>
      </c>
      <c r="X423" s="118">
        <f t="shared" si="196"/>
        <v>63.026342048492573</v>
      </c>
      <c r="Y423" s="118">
        <f t="shared" si="196"/>
        <v>54.906778043870304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77.88844469335038</v>
      </c>
      <c r="G424" s="123">
        <f t="shared" si="197"/>
        <v>71.243832295313567</v>
      </c>
      <c r="H424" s="123">
        <f t="shared" si="197"/>
        <v>63.004842996286229</v>
      </c>
      <c r="I424" s="123">
        <f t="shared" si="197"/>
        <v>56.790731899663719</v>
      </c>
      <c r="J424" s="123">
        <f t="shared" si="197"/>
        <v>59.423112330331826</v>
      </c>
      <c r="K424" s="123">
        <f t="shared" si="197"/>
        <v>58.878911709215501</v>
      </c>
      <c r="L424" s="123">
        <f t="shared" si="197"/>
        <v>0</v>
      </c>
      <c r="M424" s="123">
        <f t="shared" si="197"/>
        <v>72.066094008341409</v>
      </c>
      <c r="N424" s="123">
        <f t="shared" si="197"/>
        <v>79.489322087685437</v>
      </c>
      <c r="O424" s="123">
        <f t="shared" si="197"/>
        <v>76.587576766978302</v>
      </c>
      <c r="P424" s="123">
        <f t="shared" si="197"/>
        <v>71.656697758803688</v>
      </c>
      <c r="Q424" s="123">
        <f t="shared" si="197"/>
        <v>71.873011757446946</v>
      </c>
      <c r="R424" s="123">
        <f t="shared" si="197"/>
        <v>71.50182864612529</v>
      </c>
      <c r="S424" s="123">
        <f t="shared" si="197"/>
        <v>42.411322064203603</v>
      </c>
      <c r="T424" s="123">
        <f t="shared" si="197"/>
        <v>40.060483099574121</v>
      </c>
      <c r="U424" s="123">
        <f t="shared" si="197"/>
        <v>54.258193177182761</v>
      </c>
      <c r="V424" s="123">
        <f t="shared" si="197"/>
        <v>73.993630173382684</v>
      </c>
      <c r="W424" s="123">
        <f t="shared" si="197"/>
        <v>52.09660006547891</v>
      </c>
      <c r="X424" s="123">
        <f t="shared" si="197"/>
        <v>44.63615231883842</v>
      </c>
      <c r="Y424" s="123">
        <f t="shared" si="197"/>
        <v>35.276046678132943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77.88844469335038</v>
      </c>
      <c r="G425" s="99">
        <v>71.243832295313567</v>
      </c>
      <c r="H425" s="99">
        <v>63.004842996286229</v>
      </c>
      <c r="I425" s="99">
        <v>56.790731899663719</v>
      </c>
      <c r="J425" s="99">
        <v>59.423112330331826</v>
      </c>
      <c r="K425" s="99">
        <v>58.878911709215501</v>
      </c>
      <c r="L425" s="99">
        <v>0</v>
      </c>
      <c r="M425" s="99">
        <v>72.066094008341409</v>
      </c>
      <c r="N425" s="99">
        <v>79.489322087685437</v>
      </c>
      <c r="O425" s="99">
        <v>76.587576766978302</v>
      </c>
      <c r="P425" s="99">
        <v>71.656697758803688</v>
      </c>
      <c r="Q425" s="99">
        <v>71.873011757446946</v>
      </c>
      <c r="R425" s="99">
        <v>71.50182864612529</v>
      </c>
      <c r="S425" s="99">
        <v>42.411322064203603</v>
      </c>
      <c r="T425" s="99">
        <v>40.060483099574121</v>
      </c>
      <c r="U425" s="99">
        <v>54.258193177182761</v>
      </c>
      <c r="V425" s="99">
        <v>73.993630173382684</v>
      </c>
      <c r="W425" s="99">
        <v>52.09660006547891</v>
      </c>
      <c r="X425" s="99">
        <v>44.63615231883842</v>
      </c>
      <c r="Y425" s="99">
        <v>35.276046678132943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0.41776891366787705</v>
      </c>
      <c r="G426" s="123">
        <f t="shared" si="198"/>
        <v>0.54349205355736518</v>
      </c>
      <c r="H426" s="123">
        <f t="shared" si="198"/>
        <v>0.7366231014368898</v>
      </c>
      <c r="I426" s="123">
        <f t="shared" si="198"/>
        <v>1.077944157232112</v>
      </c>
      <c r="J426" s="123">
        <f t="shared" si="198"/>
        <v>0.91887490616855161</v>
      </c>
      <c r="K426" s="123">
        <f t="shared" si="198"/>
        <v>1.1335942691181167</v>
      </c>
      <c r="L426" s="123">
        <f t="shared" si="198"/>
        <v>0</v>
      </c>
      <c r="M426" s="123">
        <f t="shared" si="198"/>
        <v>0.9713790574118466</v>
      </c>
      <c r="N426" s="123">
        <f t="shared" si="198"/>
        <v>2.4005036329463958</v>
      </c>
      <c r="O426" s="123">
        <f t="shared" si="198"/>
        <v>2.3259184126707817</v>
      </c>
      <c r="P426" s="123">
        <f t="shared" si="198"/>
        <v>1.8806509706426979</v>
      </c>
      <c r="Q426" s="123">
        <f t="shared" si="198"/>
        <v>3.116000221290478</v>
      </c>
      <c r="R426" s="123">
        <f t="shared" si="198"/>
        <v>3.2191808546233318</v>
      </c>
      <c r="S426" s="123">
        <f t="shared" si="198"/>
        <v>3.2845893195254137</v>
      </c>
      <c r="T426" s="123">
        <f t="shared" si="198"/>
        <v>3.6423503802516244</v>
      </c>
      <c r="U426" s="123">
        <f t="shared" si="198"/>
        <v>3.4719799895368517</v>
      </c>
      <c r="V426" s="123">
        <f t="shared" si="198"/>
        <v>3.0542472977541606</v>
      </c>
      <c r="W426" s="123">
        <f t="shared" si="198"/>
        <v>1.1143747621793694</v>
      </c>
      <c r="X426" s="123">
        <f t="shared" si="198"/>
        <v>1.2163953993645336</v>
      </c>
      <c r="Y426" s="123">
        <f t="shared" si="198"/>
        <v>1.0601249790176865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0.41776891366787705</v>
      </c>
      <c r="G427" s="99">
        <f>RES_hhdet_in_tess!G165</f>
        <v>0.54349205355736518</v>
      </c>
      <c r="H427" s="99">
        <f>RES_hhdet_in_tess!H165</f>
        <v>0.7366231014368898</v>
      </c>
      <c r="I427" s="99">
        <f>RES_hhdet_in_tess!I165</f>
        <v>1.077944157232112</v>
      </c>
      <c r="J427" s="99">
        <f>RES_hhdet_in_tess!J165</f>
        <v>0.91887490616855161</v>
      </c>
      <c r="K427" s="99">
        <f>RES_hhdet_in_tess!K165</f>
        <v>1.1335942691181167</v>
      </c>
      <c r="L427" s="99">
        <f>RES_hhdet_in_tess!L165</f>
        <v>0</v>
      </c>
      <c r="M427" s="99">
        <f>RES_hhdet_in_tess!M165</f>
        <v>0.9713790574118466</v>
      </c>
      <c r="N427" s="99">
        <f>RES_hhdet_in_tess!N165</f>
        <v>2.4005036329463958</v>
      </c>
      <c r="O427" s="99">
        <f>RES_hhdet_in_tess!O165</f>
        <v>2.3259184126707817</v>
      </c>
      <c r="P427" s="99">
        <f>RES_hhdet_in_tess!P165</f>
        <v>1.8806509706426979</v>
      </c>
      <c r="Q427" s="99">
        <f>RES_hhdet_in_tess!Q165</f>
        <v>3.116000221290478</v>
      </c>
      <c r="R427" s="99">
        <f>RES_hhdet_in_tess!R165</f>
        <v>3.2191808546233318</v>
      </c>
      <c r="S427" s="99">
        <f>RES_hhdet_in_tess!S165</f>
        <v>3.2845893195254137</v>
      </c>
      <c r="T427" s="99">
        <f>RES_hhdet_in_tess!T165</f>
        <v>3.6423503802516244</v>
      </c>
      <c r="U427" s="99">
        <f>RES_hhdet_in_tess!U165</f>
        <v>3.4719799895368517</v>
      </c>
      <c r="V427" s="99">
        <f>RES_hhdet_in_tess!V165</f>
        <v>3.0542472977541606</v>
      </c>
      <c r="W427" s="99">
        <f>RES_hhdet_in_tess!W165</f>
        <v>1.1143747621793694</v>
      </c>
      <c r="X427" s="99">
        <f>RES_hhdet_in_tess!X165</f>
        <v>1.2163953993645336</v>
      </c>
      <c r="Y427" s="99">
        <f>RES_hhdet_in_tess!Y165</f>
        <v>1.0601249790176865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7.0690000411439406</v>
      </c>
      <c r="G428" s="123">
        <v>7.077638111531888</v>
      </c>
      <c r="H428" s="123">
        <v>7.191547534283</v>
      </c>
      <c r="I428" s="123">
        <v>7.7853630896081976</v>
      </c>
      <c r="J428" s="123">
        <v>7.1098824412167421</v>
      </c>
      <c r="K428" s="123">
        <v>5.6192181258895921</v>
      </c>
      <c r="L428" s="123">
        <v>0</v>
      </c>
      <c r="M428" s="123">
        <v>5.4707591364394412</v>
      </c>
      <c r="N428" s="123">
        <v>6.0786070916140051</v>
      </c>
      <c r="O428" s="123">
        <v>7.5142624164210297</v>
      </c>
      <c r="P428" s="123">
        <v>7.6620857650875802</v>
      </c>
      <c r="Q428" s="123">
        <v>8.7552996955301676</v>
      </c>
      <c r="R428" s="123">
        <v>9.0757474301619361</v>
      </c>
      <c r="S428" s="123">
        <v>9.605896588772195</v>
      </c>
      <c r="T428" s="123">
        <v>11.938464277631549</v>
      </c>
      <c r="U428" s="123">
        <v>14.117216769945317</v>
      </c>
      <c r="V428" s="123">
        <v>13.050155345418325</v>
      </c>
      <c r="W428" s="123">
        <v>16.921589980010868</v>
      </c>
      <c r="X428" s="123">
        <v>12.738037437664104</v>
      </c>
      <c r="Y428" s="123">
        <v>14.138087141003345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7.1218866110098134</v>
      </c>
      <c r="G429" s="99">
        <v>7.196306533886176</v>
      </c>
      <c r="H429" s="99">
        <v>7.2845075940415889</v>
      </c>
      <c r="I429" s="99">
        <v>7.3807458076735903</v>
      </c>
      <c r="J429" s="99">
        <v>7.0356363201858798</v>
      </c>
      <c r="K429" s="99">
        <v>6.9682161331642138</v>
      </c>
      <c r="L429" s="99">
        <v>0</v>
      </c>
      <c r="M429" s="99">
        <v>6.5431764543041364</v>
      </c>
      <c r="N429" s="99">
        <v>6.5628737528456043</v>
      </c>
      <c r="O429" s="99">
        <v>6.930063151587424</v>
      </c>
      <c r="P429" s="99">
        <v>7.7441404506752631</v>
      </c>
      <c r="Q429" s="99">
        <v>8.2737785254312168</v>
      </c>
      <c r="R429" s="99">
        <v>8.7896480452880557</v>
      </c>
      <c r="S429" s="99">
        <v>10.646200486712475</v>
      </c>
      <c r="T429" s="99">
        <v>14.051349144231512</v>
      </c>
      <c r="U429" s="99">
        <v>11.648386634617877</v>
      </c>
      <c r="V429" s="99">
        <v>13.961526743663084</v>
      </c>
      <c r="W429" s="99">
        <v>17.51339046473252</v>
      </c>
      <c r="X429" s="99">
        <v>13.285022127921966</v>
      </c>
      <c r="Y429" s="99">
        <v>15.433630569965723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14.139429579457234</v>
      </c>
      <c r="U430" s="99">
        <v>0</v>
      </c>
      <c r="V430" s="99">
        <v>13.986905341044139</v>
      </c>
      <c r="W430" s="99">
        <v>0</v>
      </c>
      <c r="X430" s="99">
        <v>13.310969204852379</v>
      </c>
      <c r="Y430" s="99">
        <v>15.52607957129379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4.3168407606421288</v>
      </c>
      <c r="U431" s="102">
        <v>0</v>
      </c>
      <c r="V431" s="102">
        <v>4.2631530318429052</v>
      </c>
      <c r="W431" s="102">
        <v>0</v>
      </c>
      <c r="X431" s="102">
        <v>3.1905781006924672</v>
      </c>
      <c r="Y431" s="102">
        <v>5.9699114027482763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9.8225888188151078</v>
      </c>
      <c r="U432" s="105">
        <v>0</v>
      </c>
      <c r="V432" s="105">
        <v>9.7237523092012328</v>
      </c>
      <c r="W432" s="105">
        <v>0</v>
      </c>
      <c r="X432" s="105">
        <v>10.120391104159909</v>
      </c>
      <c r="Y432" s="105">
        <v>9.5561681685455113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7.0608636457799596</v>
      </c>
      <c r="G433" s="102">
        <v>7.0621517234634563</v>
      </c>
      <c r="H433" s="102">
        <v>7.1789055930289543</v>
      </c>
      <c r="I433" s="102">
        <v>7.8344744049356283</v>
      </c>
      <c r="J433" s="102">
        <v>7.1161876502642869</v>
      </c>
      <c r="K433" s="102">
        <v>5.5583610729298352</v>
      </c>
      <c r="L433" s="102">
        <v>0</v>
      </c>
      <c r="M433" s="102">
        <v>5.4266372230584796</v>
      </c>
      <c r="N433" s="102">
        <v>6.0599554081705911</v>
      </c>
      <c r="O433" s="102">
        <v>7.5422513681441377</v>
      </c>
      <c r="P433" s="102">
        <v>7.6610801929602816</v>
      </c>
      <c r="Q433" s="102">
        <v>8.7779288039246239</v>
      </c>
      <c r="R433" s="102">
        <v>9.0969249405358568</v>
      </c>
      <c r="S433" s="102">
        <v>9.5789524868713638</v>
      </c>
      <c r="T433" s="102">
        <v>11.682359761931632</v>
      </c>
      <c r="U433" s="102">
        <v>14.23101887373098</v>
      </c>
      <c r="V433" s="102">
        <v>12.944419809753754</v>
      </c>
      <c r="W433" s="102">
        <v>16.902439384262863</v>
      </c>
      <c r="X433" s="102">
        <v>12.643545496802817</v>
      </c>
      <c r="Y433" s="102">
        <v>14.018694565154144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5.4265391025371477</v>
      </c>
      <c r="N434" s="105">
        <v>6.0533528713575757</v>
      </c>
      <c r="O434" s="105">
        <v>7.5266197075659091</v>
      </c>
      <c r="P434" s="105">
        <v>0</v>
      </c>
      <c r="Q434" s="105">
        <v>8.7359167422569985</v>
      </c>
      <c r="R434" s="105">
        <v>9.044184159427008</v>
      </c>
      <c r="S434" s="105">
        <v>9.5580165801457593</v>
      </c>
      <c r="T434" s="105">
        <v>11.781219432278096</v>
      </c>
      <c r="U434" s="105">
        <v>14.271885405130551</v>
      </c>
      <c r="V434" s="105">
        <v>12.966201771446869</v>
      </c>
      <c r="W434" s="105">
        <v>16.880629368766463</v>
      </c>
      <c r="X434" s="105">
        <v>12.68679844815936</v>
      </c>
      <c r="Y434" s="105">
        <v>14.040378149802521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1.564464735327413</v>
      </c>
      <c r="N435" s="99">
        <v>1.8656310217593615</v>
      </c>
      <c r="O435" s="99">
        <v>2.6246906668277847</v>
      </c>
      <c r="P435" s="99">
        <v>0</v>
      </c>
      <c r="Q435" s="99">
        <v>2.6882338599136175</v>
      </c>
      <c r="R435" s="99">
        <v>2.8020735166425261</v>
      </c>
      <c r="S435" s="99">
        <v>2.6824369940251338</v>
      </c>
      <c r="T435" s="99">
        <v>3.5772190095326981</v>
      </c>
      <c r="U435" s="99">
        <v>4.1462332793012351</v>
      </c>
      <c r="V435" s="99">
        <v>3.9129217946575094</v>
      </c>
      <c r="W435" s="99">
        <v>7.0414702890589895</v>
      </c>
      <c r="X435" s="99">
        <v>3.0235262426581899</v>
      </c>
      <c r="Y435" s="99">
        <v>5.4377716568391197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3.8620743672097344</v>
      </c>
      <c r="N436" s="99">
        <v>4.1877218495982138</v>
      </c>
      <c r="O436" s="99">
        <v>4.9019290407381231</v>
      </c>
      <c r="P436" s="99">
        <v>0</v>
      </c>
      <c r="Q436" s="99">
        <v>6.0476828823433815</v>
      </c>
      <c r="R436" s="99">
        <v>6.242110642784481</v>
      </c>
      <c r="S436" s="99">
        <v>6.875579586120625</v>
      </c>
      <c r="T436" s="99">
        <v>8.2040004227453984</v>
      </c>
      <c r="U436" s="99">
        <v>10.125652125829314</v>
      </c>
      <c r="V436" s="99">
        <v>9.0532799767893621</v>
      </c>
      <c r="W436" s="99">
        <v>9.8391590797074748</v>
      </c>
      <c r="X436" s="99">
        <v>9.6632722055011691</v>
      </c>
      <c r="Y436" s="99">
        <v>8.602606492963405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2.5416616900248443</v>
      </c>
      <c r="G437" s="123">
        <v>2.4813395488870467</v>
      </c>
      <c r="H437" s="123">
        <v>2.220971871793187</v>
      </c>
      <c r="I437" s="123">
        <v>2.4801934816443159</v>
      </c>
      <c r="J437" s="123">
        <v>2.1037054953048639</v>
      </c>
      <c r="K437" s="123">
        <v>1.949338766176868</v>
      </c>
      <c r="L437" s="123">
        <v>0</v>
      </c>
      <c r="M437" s="123">
        <v>1.9629532474321369</v>
      </c>
      <c r="N437" s="123">
        <v>2.0308389258919917</v>
      </c>
      <c r="O437" s="123">
        <v>1.9807883877457306</v>
      </c>
      <c r="P437" s="123">
        <v>2.3137957584031521</v>
      </c>
      <c r="Q437" s="123">
        <v>2.457887026481663</v>
      </c>
      <c r="R437" s="123">
        <v>2.538472847906494</v>
      </c>
      <c r="S437" s="123">
        <v>3.0659333198817205</v>
      </c>
      <c r="T437" s="123">
        <v>3.0278215829262303</v>
      </c>
      <c r="U437" s="123">
        <v>3.2016097356266222</v>
      </c>
      <c r="V437" s="123">
        <v>3.428714348657103</v>
      </c>
      <c r="W437" s="123">
        <v>4.0349822100825472</v>
      </c>
      <c r="X437" s="123">
        <v>4.4357568926255153</v>
      </c>
      <c r="Y437" s="123">
        <v>4.4325192457163265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2.4109695720828599</v>
      </c>
      <c r="G438" s="99">
        <v>2.5332617701099083</v>
      </c>
      <c r="H438" s="99">
        <v>2.3104443349904362</v>
      </c>
      <c r="I438" s="99">
        <v>2.3392891826377058</v>
      </c>
      <c r="J438" s="99">
        <v>2.2217408956902047</v>
      </c>
      <c r="K438" s="99">
        <v>2.0703221841573258</v>
      </c>
      <c r="L438" s="99">
        <v>0</v>
      </c>
      <c r="M438" s="99">
        <v>1.9612566031275409</v>
      </c>
      <c r="N438" s="99">
        <v>2.0082602001164855</v>
      </c>
      <c r="O438" s="99">
        <v>2.0185350912553708</v>
      </c>
      <c r="P438" s="99">
        <v>2.244667021760244</v>
      </c>
      <c r="Q438" s="99">
        <v>2.4410261534112774</v>
      </c>
      <c r="R438" s="99">
        <v>2.7885454320424765</v>
      </c>
      <c r="S438" s="99">
        <v>3.1467297256922988</v>
      </c>
      <c r="T438" s="99">
        <v>1.8303175412417418</v>
      </c>
      <c r="U438" s="99">
        <v>3.7884304405726441</v>
      </c>
      <c r="V438" s="99">
        <v>2.4450967207060308</v>
      </c>
      <c r="W438" s="99">
        <v>4.8996355437529191</v>
      </c>
      <c r="X438" s="99">
        <v>4.4236475779470021</v>
      </c>
      <c r="Y438" s="99">
        <v>4.1312183811829879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2.5500934395694883</v>
      </c>
      <c r="G439" s="110">
        <v>2.4773659095077463</v>
      </c>
      <c r="H439" s="110">
        <v>2.213489853964846</v>
      </c>
      <c r="I439" s="110">
        <v>2.4917158218405686</v>
      </c>
      <c r="J439" s="110">
        <v>2.092247173923337</v>
      </c>
      <c r="K439" s="110">
        <v>1.9419504658421833</v>
      </c>
      <c r="L439" s="110">
        <v>0</v>
      </c>
      <c r="M439" s="110">
        <v>1.9630302253921019</v>
      </c>
      <c r="N439" s="110">
        <v>2.031759969484233</v>
      </c>
      <c r="O439" s="110">
        <v>1.9793620615672283</v>
      </c>
      <c r="P439" s="110">
        <v>2.315161264312148</v>
      </c>
      <c r="Q439" s="110">
        <v>2.4584811176468948</v>
      </c>
      <c r="R439" s="110">
        <v>2.5308948908114646</v>
      </c>
      <c r="S439" s="110">
        <v>3.0650112496299586</v>
      </c>
      <c r="T439" s="110">
        <v>3.0301650350625993</v>
      </c>
      <c r="U439" s="110">
        <v>3.1791100639594272</v>
      </c>
      <c r="V439" s="110">
        <v>3.4553328669392842</v>
      </c>
      <c r="W439" s="110">
        <v>3.9862869320852266</v>
      </c>
      <c r="X439" s="110">
        <v>4.4361259203828611</v>
      </c>
      <c r="Y439" s="110">
        <v>4.4354098643391202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0.46819638828421739</v>
      </c>
      <c r="G441" s="118">
        <f t="shared" si="199"/>
        <v>0.42659134532135834</v>
      </c>
      <c r="H441" s="118">
        <f t="shared" si="199"/>
        <v>0.43996038827527217</v>
      </c>
      <c r="I441" s="118">
        <f t="shared" si="199"/>
        <v>0.40464075138183708</v>
      </c>
      <c r="J441" s="118">
        <f t="shared" si="199"/>
        <v>0.30502471456938501</v>
      </c>
      <c r="K441" s="118">
        <f t="shared" si="199"/>
        <v>0.16934305636964223</v>
      </c>
      <c r="L441" s="118">
        <f t="shared" si="199"/>
        <v>0</v>
      </c>
      <c r="M441" s="118">
        <f t="shared" si="199"/>
        <v>0.13370416777281857</v>
      </c>
      <c r="N441" s="118">
        <f t="shared" si="199"/>
        <v>0.120684161550839</v>
      </c>
      <c r="O441" s="118">
        <f t="shared" si="199"/>
        <v>0.13699143064814379</v>
      </c>
      <c r="P441" s="118">
        <f t="shared" si="199"/>
        <v>4.6573368263168061E-2</v>
      </c>
      <c r="Q441" s="118">
        <f t="shared" si="199"/>
        <v>0.1408453209837201</v>
      </c>
      <c r="R441" s="118">
        <f t="shared" ref="R441:V441" si="200">R442+R444+R446+R455</f>
        <v>0.17873471360709819</v>
      </c>
      <c r="S441" s="118">
        <f t="shared" si="200"/>
        <v>0.10831608007561244</v>
      </c>
      <c r="T441" s="118">
        <f t="shared" si="200"/>
        <v>0.29527193287648473</v>
      </c>
      <c r="U441" s="118">
        <f t="shared" si="200"/>
        <v>0.1857265209667277</v>
      </c>
      <c r="V441" s="118">
        <f t="shared" si="200"/>
        <v>0.37259078564088693</v>
      </c>
      <c r="W441" s="118">
        <f t="shared" ref="W441:Y441" si="201">W442+W444+W446+W455</f>
        <v>0.24470097713266853</v>
      </c>
      <c r="X441" s="118">
        <f t="shared" si="201"/>
        <v>0.44323566603275233</v>
      </c>
      <c r="Y441" s="118">
        <f t="shared" si="201"/>
        <v>0.32485636234299475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0.41146376970397858</v>
      </c>
      <c r="G446" s="123">
        <v>0.35671004271073897</v>
      </c>
      <c r="H446" s="123">
        <v>0.37081460763798085</v>
      </c>
      <c r="I446" s="123">
        <v>0.33610291655489133</v>
      </c>
      <c r="J446" s="123">
        <v>0.22887298415979726</v>
      </c>
      <c r="K446" s="123">
        <v>0.12321398344210302</v>
      </c>
      <c r="L446" s="123">
        <v>0</v>
      </c>
      <c r="M446" s="123">
        <v>0.10078435784882039</v>
      </c>
      <c r="N446" s="123">
        <v>9.0250994140722671E-2</v>
      </c>
      <c r="O446" s="123">
        <v>0.1085785925180313</v>
      </c>
      <c r="P446" s="123">
        <v>2.9771404431327558E-2</v>
      </c>
      <c r="Q446" s="123">
        <v>0.10879375745392723</v>
      </c>
      <c r="R446" s="123">
        <v>0.14723247345506973</v>
      </c>
      <c r="S446" s="123">
        <v>9.4761699495732876E-2</v>
      </c>
      <c r="T446" s="123">
        <v>0.2939163490383882</v>
      </c>
      <c r="U446" s="123">
        <v>0.13300036280382818</v>
      </c>
      <c r="V446" s="123">
        <v>0.34841200896582813</v>
      </c>
      <c r="W446" s="123">
        <v>0.14686451884450419</v>
      </c>
      <c r="X446" s="123">
        <v>0.39427105831420445</v>
      </c>
      <c r="Y446" s="123">
        <v>0.31016395943439651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3.0859782727798395</v>
      </c>
      <c r="G447" s="99">
        <v>3.0900922761510938</v>
      </c>
      <c r="H447" s="99">
        <v>3.097527807190819</v>
      </c>
      <c r="I447" s="99">
        <v>3.1051806258374701</v>
      </c>
      <c r="J447" s="99">
        <v>2.9239352976356705</v>
      </c>
      <c r="K447" s="99">
        <v>2.8544572830753867</v>
      </c>
      <c r="L447" s="99">
        <v>0</v>
      </c>
      <c r="M447" s="99">
        <v>2.5502041977103302</v>
      </c>
      <c r="N447" s="99">
        <v>2.4275342701104021</v>
      </c>
      <c r="O447" s="99">
        <v>2.3856267898961736</v>
      </c>
      <c r="P447" s="99">
        <v>2.4591180060276563</v>
      </c>
      <c r="Q447" s="99">
        <v>2.4558200615514547</v>
      </c>
      <c r="R447" s="99">
        <v>2.5029520487361854</v>
      </c>
      <c r="S447" s="99">
        <v>2.9211323888032434</v>
      </c>
      <c r="T447" s="99">
        <v>3.7334545676850621</v>
      </c>
      <c r="U447" s="99">
        <v>3.01377012584729</v>
      </c>
      <c r="V447" s="99">
        <v>3.5391356643892911</v>
      </c>
      <c r="W447" s="99">
        <v>4.384954919785911</v>
      </c>
      <c r="X447" s="99">
        <v>3.3197847444348305</v>
      </c>
      <c r="Y447" s="99">
        <v>3.8528964865289401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1.1469880002522606</v>
      </c>
      <c r="U448" s="99">
        <v>0</v>
      </c>
      <c r="V448" s="99">
        <v>1.0806752882232387</v>
      </c>
      <c r="W448" s="99">
        <v>0</v>
      </c>
      <c r="X448" s="99">
        <v>0.79729129561212897</v>
      </c>
      <c r="Y448" s="99">
        <v>1.4903460701786762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1.1469880002522606</v>
      </c>
      <c r="U449" s="102">
        <v>0</v>
      </c>
      <c r="V449" s="102">
        <v>1.0806752882232387</v>
      </c>
      <c r="W449" s="102">
        <v>0</v>
      </c>
      <c r="X449" s="102">
        <v>0.79729129561212897</v>
      </c>
      <c r="Y449" s="102">
        <v>1.4903460701786762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5.6732618580238814E-2</v>
      </c>
      <c r="G455" s="123">
        <v>6.9881302610619353E-2</v>
      </c>
      <c r="H455" s="123">
        <v>6.9145780637291335E-2</v>
      </c>
      <c r="I455" s="123">
        <v>6.853783482694574E-2</v>
      </c>
      <c r="J455" s="123">
        <v>7.6151730409587753E-2</v>
      </c>
      <c r="K455" s="123">
        <v>4.6129072927539205E-2</v>
      </c>
      <c r="L455" s="123">
        <v>0</v>
      </c>
      <c r="M455" s="123">
        <v>3.2919809923998164E-2</v>
      </c>
      <c r="N455" s="123">
        <v>3.043316741011633E-2</v>
      </c>
      <c r="O455" s="123">
        <v>2.8412838130112476E-2</v>
      </c>
      <c r="P455" s="123">
        <v>1.6801963831840502E-2</v>
      </c>
      <c r="Q455" s="123">
        <v>3.2051563529792874E-2</v>
      </c>
      <c r="R455" s="123">
        <v>3.1502240152028453E-2</v>
      </c>
      <c r="S455" s="123">
        <v>1.3554380579879559E-2</v>
      </c>
      <c r="T455" s="123">
        <v>1.3555838380965462E-3</v>
      </c>
      <c r="U455" s="123">
        <v>5.2726158162899529E-2</v>
      </c>
      <c r="V455" s="123">
        <v>2.417877667505881E-2</v>
      </c>
      <c r="W455" s="123">
        <v>9.7836458288164327E-2</v>
      </c>
      <c r="X455" s="123">
        <v>4.896460771854786E-2</v>
      </c>
      <c r="Y455" s="123">
        <v>1.4692402908598235E-2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0.93608820657394043</v>
      </c>
      <c r="G456" s="99">
        <v>0.98299699005604557</v>
      </c>
      <c r="H456" s="99">
        <v>0.89601407409156686</v>
      </c>
      <c r="I456" s="99">
        <v>0.90667274555131827</v>
      </c>
      <c r="J456" s="99">
        <v>0.86061218405194373</v>
      </c>
      <c r="K456" s="99">
        <v>0.8014926421159938</v>
      </c>
      <c r="L456" s="99">
        <v>0</v>
      </c>
      <c r="M456" s="99">
        <v>0.75849383190740494</v>
      </c>
      <c r="N456" s="99">
        <v>0.77648052849239668</v>
      </c>
      <c r="O456" s="99">
        <v>0.78033830435916052</v>
      </c>
      <c r="P456" s="99">
        <v>0.86740138281876589</v>
      </c>
      <c r="Q456" s="99">
        <v>0.94170546180391435</v>
      </c>
      <c r="R456" s="99">
        <v>1.0710761651689673</v>
      </c>
      <c r="S456" s="99">
        <v>1.2012569788918259</v>
      </c>
      <c r="T456" s="99">
        <v>0.69405892510543166</v>
      </c>
      <c r="U456" s="99">
        <v>1.4278929499237261</v>
      </c>
      <c r="V456" s="99">
        <v>0.91764214333437488</v>
      </c>
      <c r="W456" s="99">
        <v>1.8350607496869793</v>
      </c>
      <c r="X456" s="99">
        <v>1.6556942674060255</v>
      </c>
      <c r="Y456" s="99">
        <v>1.5461409528920609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2025-11-06T10:31:51Z</dcterms:created>
  <dcterms:modified xsi:type="dcterms:W3CDTF">2025-11-06T10:31:52Z</dcterms:modified>
</cp:coreProperties>
</file>